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Nemocnice Opava pavilon W oprava 301123\"/>
    </mc:Choice>
  </mc:AlternateContent>
  <bookViews>
    <workbookView xWindow="0" yWindow="0" windowWidth="0" windowHeight="0"/>
  </bookViews>
  <sheets>
    <sheet name="Rekapitulace stavby" sheetId="1" r:id="rId1"/>
    <sheet name="01 - Přístavba nového vst..." sheetId="2" r:id="rId2"/>
    <sheet name="02 - Udržovací práce" sheetId="3" r:id="rId3"/>
    <sheet name="SO 03 - Elektoinstalace" sheetId="4" r:id="rId4"/>
    <sheet name="SO 04 - VYTÁPĚNÍ " sheetId="5" r:id="rId5"/>
    <sheet name="SO 05 - Zdravotechnické i..." sheetId="6" r:id="rId6"/>
    <sheet name="SO 06 - Přípojka kanalizace" sheetId="7" r:id="rId7"/>
    <sheet name="SO 07 - KLIMATIZACE A VZD..." sheetId="8" r:id="rId8"/>
    <sheet name="SO 08 - STL přípojka plynu " sheetId="9" r:id="rId9"/>
    <sheet name="SO 09 - EPS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Přístavba nového vst...'!$C$106:$K$2138</definedName>
    <definedName name="_xlnm.Print_Area" localSheetId="1">'01 - Přístavba nového vst...'!$C$4:$J$39,'01 - Přístavba nového vst...'!$C$45:$J$88,'01 - Přístavba nového vst...'!$C$94:$K$2138</definedName>
    <definedName name="_xlnm.Print_Titles" localSheetId="1">'01 - Přístavba nového vst...'!$106:$106</definedName>
    <definedName name="_xlnm._FilterDatabase" localSheetId="2" hidden="1">'02 - Udržovací práce'!$C$95:$K$1245</definedName>
    <definedName name="_xlnm.Print_Area" localSheetId="2">'02 - Udržovací práce'!$C$4:$J$39,'02 - Udržovací práce'!$C$45:$J$77,'02 - Udržovací práce'!$C$83:$K$1245</definedName>
    <definedName name="_xlnm.Print_Titles" localSheetId="2">'02 - Udržovací práce'!$95:$95</definedName>
    <definedName name="_xlnm._FilterDatabase" localSheetId="3" hidden="1">'SO 03 - Elektoinstalace'!$C$91:$K$234</definedName>
    <definedName name="_xlnm.Print_Area" localSheetId="3">'SO 03 - Elektoinstalace'!$C$4:$J$39,'SO 03 - Elektoinstalace'!$C$45:$J$73,'SO 03 - Elektoinstalace'!$C$79:$K$234</definedName>
    <definedName name="_xlnm.Print_Titles" localSheetId="3">'SO 03 - Elektoinstalace'!$91:$91</definedName>
    <definedName name="_xlnm._FilterDatabase" localSheetId="4" hidden="1">'SO 04 - VYTÁPĚNÍ '!$C$86:$K$218</definedName>
    <definedName name="_xlnm.Print_Area" localSheetId="4">'SO 04 - VYTÁPĚNÍ '!$C$4:$J$39,'SO 04 - VYTÁPĚNÍ '!$C$45:$J$68,'SO 04 - VYTÁPĚNÍ '!$C$74:$K$218</definedName>
    <definedName name="_xlnm.Print_Titles" localSheetId="4">'SO 04 - VYTÁPĚNÍ '!$86:$86</definedName>
    <definedName name="_xlnm._FilterDatabase" localSheetId="5" hidden="1">'SO 05 - Zdravotechnické i...'!$C$94:$K$316</definedName>
    <definedName name="_xlnm.Print_Area" localSheetId="5">'SO 05 - Zdravotechnické i...'!$C$4:$J$39,'SO 05 - Zdravotechnické i...'!$C$45:$J$76,'SO 05 - Zdravotechnické i...'!$C$82:$K$316</definedName>
    <definedName name="_xlnm.Print_Titles" localSheetId="5">'SO 05 - Zdravotechnické i...'!$94:$94</definedName>
    <definedName name="_xlnm._FilterDatabase" localSheetId="6" hidden="1">'SO 06 - Přípojka kanalizace'!$C$83:$K$133</definedName>
    <definedName name="_xlnm.Print_Area" localSheetId="6">'SO 06 - Přípojka kanalizace'!$C$4:$J$39,'SO 06 - Přípojka kanalizace'!$C$45:$J$65,'SO 06 - Přípojka kanalizace'!$C$71:$K$133</definedName>
    <definedName name="_xlnm.Print_Titles" localSheetId="6">'SO 06 - Přípojka kanalizace'!$83:$83</definedName>
    <definedName name="_xlnm._FilterDatabase" localSheetId="7" hidden="1">'SO 07 - KLIMATIZACE A VZD...'!$C$83:$K$136</definedName>
    <definedName name="_xlnm.Print_Area" localSheetId="7">'SO 07 - KLIMATIZACE A VZD...'!$C$4:$J$39,'SO 07 - KLIMATIZACE A VZD...'!$C$45:$J$65,'SO 07 - KLIMATIZACE A VZD...'!$C$71:$K$136</definedName>
    <definedName name="_xlnm.Print_Titles" localSheetId="7">'SO 07 - KLIMATIZACE A VZD...'!$83:$83</definedName>
    <definedName name="_xlnm._FilterDatabase" localSheetId="8" hidden="1">'SO 08 - STL přípojka plynu '!$C$89:$K$175</definedName>
    <definedName name="_xlnm.Print_Area" localSheetId="8">'SO 08 - STL přípojka plynu '!$C$4:$J$39,'SO 08 - STL přípojka plynu '!$C$45:$J$71,'SO 08 - STL přípojka plynu '!$C$77:$K$175</definedName>
    <definedName name="_xlnm.Print_Titles" localSheetId="8">'SO 08 - STL přípojka plynu '!$89:$89</definedName>
    <definedName name="_xlnm._FilterDatabase" localSheetId="9" hidden="1">'SO 09 - EPS'!$C$80:$K$109</definedName>
    <definedName name="_xlnm.Print_Area" localSheetId="9">'SO 09 - EPS'!$C$4:$J$39,'SO 09 - EPS'!$C$45:$J$62,'SO 09 - EPS'!$C$68:$K$109</definedName>
    <definedName name="_xlnm.Print_Titles" localSheetId="9">'SO 09 - EPS'!$80:$80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54"/>
  <c r="J14"/>
  <c r="J12"/>
  <c r="J52"/>
  <c r="E7"/>
  <c r="E48"/>
  <c i="9" r="J37"/>
  <c r="J36"/>
  <c i="1" r="AY62"/>
  <c i="9" r="J35"/>
  <c i="1" r="AX62"/>
  <c i="9"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8" r="J37"/>
  <c r="J36"/>
  <c i="1" r="AY61"/>
  <c i="8" r="J35"/>
  <c i="1" r="AX61"/>
  <c i="8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7" r="J37"/>
  <c r="J36"/>
  <c i="1" r="AY60"/>
  <c i="7" r="J35"/>
  <c i="1" r="AX60"/>
  <c i="7"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T113"/>
  <c r="R114"/>
  <c r="R113"/>
  <c r="P114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6" r="J37"/>
  <c r="J36"/>
  <c i="1" r="AY59"/>
  <c i="6" r="J35"/>
  <c i="1" r="AX59"/>
  <c i="6"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T307"/>
  <c r="T306"/>
  <c r="R308"/>
  <c r="R307"/>
  <c r="R306"/>
  <c r="P308"/>
  <c r="P307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5" r="J37"/>
  <c r="J36"/>
  <c i="1" r="AY58"/>
  <c i="5" r="J35"/>
  <c i="1" r="AX58"/>
  <c i="5"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4" r="J37"/>
  <c r="J36"/>
  <c i="1" r="AY57"/>
  <c i="4" r="J35"/>
  <c i="1" r="AX57"/>
  <c i="4"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T93"/>
  <c r="R94"/>
  <c r="R93"/>
  <c r="P94"/>
  <c r="P93"/>
  <c r="F86"/>
  <c r="E84"/>
  <c r="F52"/>
  <c r="E50"/>
  <c r="J24"/>
  <c r="E24"/>
  <c r="J89"/>
  <c r="J23"/>
  <c r="J21"/>
  <c r="E21"/>
  <c r="J88"/>
  <c r="J20"/>
  <c r="J18"/>
  <c r="E18"/>
  <c r="F89"/>
  <c r="J17"/>
  <c r="J15"/>
  <c r="E15"/>
  <c r="F88"/>
  <c r="J14"/>
  <c r="J12"/>
  <c r="J86"/>
  <c r="E7"/>
  <c r="E82"/>
  <c i="3" r="J37"/>
  <c r="J36"/>
  <c i="1" r="AY56"/>
  <c i="3" r="J35"/>
  <c i="1" r="AX56"/>
  <c i="3" r="BI1245"/>
  <c r="BH1245"/>
  <c r="BG1245"/>
  <c r="BF1245"/>
  <c r="T1245"/>
  <c r="R1245"/>
  <c r="P1245"/>
  <c r="BI1244"/>
  <c r="BH1244"/>
  <c r="BG1244"/>
  <c r="BF1244"/>
  <c r="T1244"/>
  <c r="R1244"/>
  <c r="P1244"/>
  <c r="BI1179"/>
  <c r="BH1179"/>
  <c r="BG1179"/>
  <c r="BF1179"/>
  <c r="T1179"/>
  <c r="T1178"/>
  <c r="R1179"/>
  <c r="R1178"/>
  <c r="P1179"/>
  <c r="P1178"/>
  <c r="BI1134"/>
  <c r="BH1134"/>
  <c r="BG1134"/>
  <c r="BF1134"/>
  <c r="T1134"/>
  <c r="R1134"/>
  <c r="P1134"/>
  <c r="BI1090"/>
  <c r="BH1090"/>
  <c r="BG1090"/>
  <c r="BF1090"/>
  <c r="T1090"/>
  <c r="R1090"/>
  <c r="P1090"/>
  <c r="BI1046"/>
  <c r="BH1046"/>
  <c r="BG1046"/>
  <c r="BF1046"/>
  <c r="T1046"/>
  <c r="R1046"/>
  <c r="P1046"/>
  <c r="BI1002"/>
  <c r="BH1002"/>
  <c r="BG1002"/>
  <c r="BF1002"/>
  <c r="T1002"/>
  <c r="R1002"/>
  <c r="P1002"/>
  <c r="BI958"/>
  <c r="BH958"/>
  <c r="BG958"/>
  <c r="BF958"/>
  <c r="T958"/>
  <c r="R958"/>
  <c r="P958"/>
  <c r="BI953"/>
  <c r="BH953"/>
  <c r="BG953"/>
  <c r="BF953"/>
  <c r="T953"/>
  <c r="R953"/>
  <c r="P953"/>
  <c r="BI948"/>
  <c r="BH948"/>
  <c r="BG948"/>
  <c r="BF948"/>
  <c r="T948"/>
  <c r="R948"/>
  <c r="P948"/>
  <c r="BI943"/>
  <c r="BH943"/>
  <c r="BG943"/>
  <c r="BF943"/>
  <c r="T943"/>
  <c r="R943"/>
  <c r="P943"/>
  <c r="BI938"/>
  <c r="BH938"/>
  <c r="BG938"/>
  <c r="BF938"/>
  <c r="T938"/>
  <c r="R938"/>
  <c r="P938"/>
  <c r="BI933"/>
  <c r="BH933"/>
  <c r="BG933"/>
  <c r="BF933"/>
  <c r="T933"/>
  <c r="R933"/>
  <c r="P933"/>
  <c r="BI928"/>
  <c r="BH928"/>
  <c r="BG928"/>
  <c r="BF928"/>
  <c r="T928"/>
  <c r="R928"/>
  <c r="P928"/>
  <c r="BI925"/>
  <c r="BH925"/>
  <c r="BG925"/>
  <c r="BF925"/>
  <c r="T925"/>
  <c r="R925"/>
  <c r="P925"/>
  <c r="BI920"/>
  <c r="BH920"/>
  <c r="BG920"/>
  <c r="BF920"/>
  <c r="T920"/>
  <c r="R920"/>
  <c r="P920"/>
  <c r="BI915"/>
  <c r="BH915"/>
  <c r="BG915"/>
  <c r="BF915"/>
  <c r="T915"/>
  <c r="R915"/>
  <c r="P915"/>
  <c r="BI910"/>
  <c r="BH910"/>
  <c r="BG910"/>
  <c r="BF910"/>
  <c r="T910"/>
  <c r="R910"/>
  <c r="P910"/>
  <c r="BI900"/>
  <c r="BH900"/>
  <c r="BG900"/>
  <c r="BF900"/>
  <c r="T900"/>
  <c r="R900"/>
  <c r="P900"/>
  <c r="BI893"/>
  <c r="BH893"/>
  <c r="BG893"/>
  <c r="BF893"/>
  <c r="T893"/>
  <c r="R893"/>
  <c r="P893"/>
  <c r="BI886"/>
  <c r="BH886"/>
  <c r="BG886"/>
  <c r="BF886"/>
  <c r="T886"/>
  <c r="R886"/>
  <c r="P886"/>
  <c r="BI881"/>
  <c r="BH881"/>
  <c r="BG881"/>
  <c r="BF881"/>
  <c r="T881"/>
  <c r="R881"/>
  <c r="P881"/>
  <c r="BI876"/>
  <c r="BH876"/>
  <c r="BG876"/>
  <c r="BF876"/>
  <c r="T876"/>
  <c r="R876"/>
  <c r="P876"/>
  <c r="BI871"/>
  <c r="BH871"/>
  <c r="BG871"/>
  <c r="BF871"/>
  <c r="T871"/>
  <c r="R871"/>
  <c r="P871"/>
  <c r="BI866"/>
  <c r="BH866"/>
  <c r="BG866"/>
  <c r="BF866"/>
  <c r="T866"/>
  <c r="R866"/>
  <c r="P866"/>
  <c r="BI846"/>
  <c r="BH846"/>
  <c r="BG846"/>
  <c r="BF846"/>
  <c r="T846"/>
  <c r="R846"/>
  <c r="P846"/>
  <c r="BI833"/>
  <c r="BH833"/>
  <c r="BG833"/>
  <c r="BF833"/>
  <c r="T833"/>
  <c r="R833"/>
  <c r="P833"/>
  <c r="BI812"/>
  <c r="BH812"/>
  <c r="BG812"/>
  <c r="BF812"/>
  <c r="T812"/>
  <c r="R812"/>
  <c r="P812"/>
  <c r="BI790"/>
  <c r="BH790"/>
  <c r="BG790"/>
  <c r="BF790"/>
  <c r="T790"/>
  <c r="R790"/>
  <c r="P790"/>
  <c r="BI783"/>
  <c r="BH783"/>
  <c r="BG783"/>
  <c r="BF783"/>
  <c r="T783"/>
  <c r="R783"/>
  <c r="P783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58"/>
  <c r="BH758"/>
  <c r="BG758"/>
  <c r="BF758"/>
  <c r="T758"/>
  <c r="R758"/>
  <c r="P758"/>
  <c r="BI752"/>
  <c r="BH752"/>
  <c r="BG752"/>
  <c r="BF752"/>
  <c r="T752"/>
  <c r="R752"/>
  <c r="P752"/>
  <c r="BI746"/>
  <c r="BH746"/>
  <c r="BG746"/>
  <c r="BF746"/>
  <c r="T746"/>
  <c r="R746"/>
  <c r="P746"/>
  <c r="BI741"/>
  <c r="BH741"/>
  <c r="BG741"/>
  <c r="BF741"/>
  <c r="T741"/>
  <c r="R741"/>
  <c r="P741"/>
  <c r="BI736"/>
  <c r="BH736"/>
  <c r="BG736"/>
  <c r="BF736"/>
  <c r="T736"/>
  <c r="R736"/>
  <c r="P736"/>
  <c r="BI727"/>
  <c r="BH727"/>
  <c r="BG727"/>
  <c r="BF727"/>
  <c r="T727"/>
  <c r="R727"/>
  <c r="P727"/>
  <c r="BI719"/>
  <c r="BH719"/>
  <c r="BG719"/>
  <c r="BF719"/>
  <c r="T719"/>
  <c r="R719"/>
  <c r="P719"/>
  <c r="BI708"/>
  <c r="BH708"/>
  <c r="BG708"/>
  <c r="BF708"/>
  <c r="T708"/>
  <c r="R708"/>
  <c r="P708"/>
  <c r="BI703"/>
  <c r="BH703"/>
  <c r="BG703"/>
  <c r="BF703"/>
  <c r="T703"/>
  <c r="R703"/>
  <c r="P703"/>
  <c r="BI696"/>
  <c r="BH696"/>
  <c r="BG696"/>
  <c r="BF696"/>
  <c r="T696"/>
  <c r="R696"/>
  <c r="P696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6"/>
  <c r="BH666"/>
  <c r="BG666"/>
  <c r="BF666"/>
  <c r="T666"/>
  <c r="R666"/>
  <c r="P666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7"/>
  <c r="BH647"/>
  <c r="BG647"/>
  <c r="BF647"/>
  <c r="T647"/>
  <c r="R647"/>
  <c r="P647"/>
  <c r="BI640"/>
  <c r="BH640"/>
  <c r="BG640"/>
  <c r="BF640"/>
  <c r="T640"/>
  <c r="R640"/>
  <c r="P640"/>
  <c r="BI636"/>
  <c r="BH636"/>
  <c r="BG636"/>
  <c r="BF636"/>
  <c r="T636"/>
  <c r="R636"/>
  <c r="P636"/>
  <c r="BI631"/>
  <c r="BH631"/>
  <c r="BG631"/>
  <c r="BF631"/>
  <c r="T631"/>
  <c r="R631"/>
  <c r="P631"/>
  <c r="BI628"/>
  <c r="BH628"/>
  <c r="BG628"/>
  <c r="BF628"/>
  <c r="T628"/>
  <c r="R628"/>
  <c r="P628"/>
  <c r="BI623"/>
  <c r="BH623"/>
  <c r="BG623"/>
  <c r="BF623"/>
  <c r="T623"/>
  <c r="R623"/>
  <c r="P623"/>
  <c r="BI620"/>
  <c r="BH620"/>
  <c r="BG620"/>
  <c r="BF620"/>
  <c r="T620"/>
  <c r="R620"/>
  <c r="P620"/>
  <c r="BI613"/>
  <c r="BH613"/>
  <c r="BG613"/>
  <c r="BF613"/>
  <c r="T613"/>
  <c r="R613"/>
  <c r="P613"/>
  <c r="BI607"/>
  <c r="BH607"/>
  <c r="BG607"/>
  <c r="BF607"/>
  <c r="T607"/>
  <c r="R607"/>
  <c r="P607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56"/>
  <c r="BH556"/>
  <c r="BG556"/>
  <c r="BF556"/>
  <c r="T556"/>
  <c r="R556"/>
  <c r="P556"/>
  <c r="BI512"/>
  <c r="BH512"/>
  <c r="BG512"/>
  <c r="BF512"/>
  <c r="T512"/>
  <c r="R512"/>
  <c r="P512"/>
  <c r="BI504"/>
  <c r="BH504"/>
  <c r="BG504"/>
  <c r="BF504"/>
  <c r="T504"/>
  <c r="R504"/>
  <c r="P504"/>
  <c r="BI486"/>
  <c r="BH486"/>
  <c r="BG486"/>
  <c r="BF486"/>
  <c r="T486"/>
  <c r="R486"/>
  <c r="P486"/>
  <c r="BI478"/>
  <c r="BH478"/>
  <c r="BG478"/>
  <c r="BF478"/>
  <c r="T478"/>
  <c r="R478"/>
  <c r="P478"/>
  <c r="BI464"/>
  <c r="BH464"/>
  <c r="BG464"/>
  <c r="BF464"/>
  <c r="T464"/>
  <c r="R464"/>
  <c r="P464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18"/>
  <c r="BH418"/>
  <c r="BG418"/>
  <c r="BF418"/>
  <c r="T418"/>
  <c r="T417"/>
  <c r="R418"/>
  <c r="R417"/>
  <c r="P418"/>
  <c r="P417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50"/>
  <c r="BH350"/>
  <c r="BG350"/>
  <c r="BF350"/>
  <c r="T350"/>
  <c r="R350"/>
  <c r="P350"/>
  <c r="BI336"/>
  <c r="BH336"/>
  <c r="BG336"/>
  <c r="BF336"/>
  <c r="T336"/>
  <c r="R336"/>
  <c r="P336"/>
  <c r="BI330"/>
  <c r="BH330"/>
  <c r="BG330"/>
  <c r="BF330"/>
  <c r="T330"/>
  <c r="R330"/>
  <c r="P330"/>
  <c r="BI286"/>
  <c r="BH286"/>
  <c r="BG286"/>
  <c r="BF286"/>
  <c r="T286"/>
  <c r="R286"/>
  <c r="P286"/>
  <c r="BI280"/>
  <c r="BH280"/>
  <c r="BG280"/>
  <c r="BF280"/>
  <c r="T280"/>
  <c r="R280"/>
  <c r="P280"/>
  <c r="BI271"/>
  <c r="BH271"/>
  <c r="BG271"/>
  <c r="BF271"/>
  <c r="T271"/>
  <c r="R271"/>
  <c r="P271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0"/>
  <c r="BH180"/>
  <c r="BG180"/>
  <c r="BF180"/>
  <c r="T180"/>
  <c r="R180"/>
  <c r="P180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J92"/>
  <c r="F92"/>
  <c r="F90"/>
  <c r="E88"/>
  <c r="J54"/>
  <c r="F54"/>
  <c r="F52"/>
  <c r="E50"/>
  <c r="J24"/>
  <c r="E24"/>
  <c r="J55"/>
  <c r="J23"/>
  <c r="J18"/>
  <c r="E18"/>
  <c r="F93"/>
  <c r="J17"/>
  <c r="J12"/>
  <c r="J52"/>
  <c r="E7"/>
  <c r="E48"/>
  <c i="2" r="J37"/>
  <c r="J36"/>
  <c i="1" r="AY55"/>
  <c i="2" r="J35"/>
  <c i="1" r="AX55"/>
  <c i="2" r="BI2138"/>
  <c r="BH2138"/>
  <c r="BG2138"/>
  <c r="BF2138"/>
  <c r="T2138"/>
  <c r="R2138"/>
  <c r="P2138"/>
  <c r="BI2137"/>
  <c r="BH2137"/>
  <c r="BG2137"/>
  <c r="BF2137"/>
  <c r="T2137"/>
  <c r="R2137"/>
  <c r="P2137"/>
  <c r="BI2133"/>
  <c r="BH2133"/>
  <c r="BG2133"/>
  <c r="BF2133"/>
  <c r="T2133"/>
  <c r="T2132"/>
  <c r="R2133"/>
  <c r="R2132"/>
  <c r="P2133"/>
  <c r="P2132"/>
  <c r="BI2068"/>
  <c r="BH2068"/>
  <c r="BG2068"/>
  <c r="BF2068"/>
  <c r="T2068"/>
  <c r="T2017"/>
  <c r="R2068"/>
  <c r="R2017"/>
  <c r="P2068"/>
  <c r="P2017"/>
  <c r="BI2018"/>
  <c r="BH2018"/>
  <c r="BG2018"/>
  <c r="BF2018"/>
  <c r="T2018"/>
  <c r="R2018"/>
  <c r="P2018"/>
  <c r="BI2015"/>
  <c r="BH2015"/>
  <c r="BG2015"/>
  <c r="BF2015"/>
  <c r="T2015"/>
  <c r="R2015"/>
  <c r="P2015"/>
  <c r="BI2009"/>
  <c r="BH2009"/>
  <c r="BG2009"/>
  <c r="BF2009"/>
  <c r="T2009"/>
  <c r="R2009"/>
  <c r="P2009"/>
  <c r="BI2003"/>
  <c r="BH2003"/>
  <c r="BG2003"/>
  <c r="BF2003"/>
  <c r="T2003"/>
  <c r="R2003"/>
  <c r="P2003"/>
  <c r="BI1997"/>
  <c r="BH1997"/>
  <c r="BG1997"/>
  <c r="BF1997"/>
  <c r="T1997"/>
  <c r="R1997"/>
  <c r="P1997"/>
  <c r="BI1991"/>
  <c r="BH1991"/>
  <c r="BG1991"/>
  <c r="BF1991"/>
  <c r="T1991"/>
  <c r="R1991"/>
  <c r="P1991"/>
  <c r="BI1977"/>
  <c r="BH1977"/>
  <c r="BG1977"/>
  <c r="BF1977"/>
  <c r="T1977"/>
  <c r="R1977"/>
  <c r="P1977"/>
  <c r="BI1968"/>
  <c r="BH1968"/>
  <c r="BG1968"/>
  <c r="BF1968"/>
  <c r="T1968"/>
  <c r="R1968"/>
  <c r="P1968"/>
  <c r="BI1952"/>
  <c r="BH1952"/>
  <c r="BG1952"/>
  <c r="BF1952"/>
  <c r="T1952"/>
  <c r="R1952"/>
  <c r="P1952"/>
  <c r="BI1936"/>
  <c r="BH1936"/>
  <c r="BG1936"/>
  <c r="BF1936"/>
  <c r="T1936"/>
  <c r="R1936"/>
  <c r="P1936"/>
  <c r="BI1933"/>
  <c r="BH1933"/>
  <c r="BG1933"/>
  <c r="BF1933"/>
  <c r="T1933"/>
  <c r="R1933"/>
  <c r="P1933"/>
  <c r="BI1926"/>
  <c r="BH1926"/>
  <c r="BG1926"/>
  <c r="BF1926"/>
  <c r="T1926"/>
  <c r="R1926"/>
  <c r="P1926"/>
  <c r="BI1897"/>
  <c r="BH1897"/>
  <c r="BG1897"/>
  <c r="BF1897"/>
  <c r="T1897"/>
  <c r="R1897"/>
  <c r="P1897"/>
  <c r="BI1868"/>
  <c r="BH1868"/>
  <c r="BG1868"/>
  <c r="BF1868"/>
  <c r="T1868"/>
  <c r="R1868"/>
  <c r="P1868"/>
  <c r="BI1863"/>
  <c r="BH1863"/>
  <c r="BG1863"/>
  <c r="BF1863"/>
  <c r="T1863"/>
  <c r="R1863"/>
  <c r="P1863"/>
  <c r="BI1858"/>
  <c r="BH1858"/>
  <c r="BG1858"/>
  <c r="BF1858"/>
  <c r="T1858"/>
  <c r="R1858"/>
  <c r="P1858"/>
  <c r="BI1853"/>
  <c r="BH1853"/>
  <c r="BG1853"/>
  <c r="BF1853"/>
  <c r="T1853"/>
  <c r="R1853"/>
  <c r="P1853"/>
  <c r="BI1848"/>
  <c r="BH1848"/>
  <c r="BG1848"/>
  <c r="BF1848"/>
  <c r="T1848"/>
  <c r="R1848"/>
  <c r="P1848"/>
  <c r="BI1837"/>
  <c r="BH1837"/>
  <c r="BG1837"/>
  <c r="BF1837"/>
  <c r="T1837"/>
  <c r="R1837"/>
  <c r="P1837"/>
  <c r="BI1830"/>
  <c r="BH1830"/>
  <c r="BG1830"/>
  <c r="BF1830"/>
  <c r="T1830"/>
  <c r="R1830"/>
  <c r="P1830"/>
  <c r="BI1823"/>
  <c r="BH1823"/>
  <c r="BG1823"/>
  <c r="BF1823"/>
  <c r="T1823"/>
  <c r="R1823"/>
  <c r="P1823"/>
  <c r="BI1816"/>
  <c r="BH1816"/>
  <c r="BG1816"/>
  <c r="BF1816"/>
  <c r="T1816"/>
  <c r="R1816"/>
  <c r="P1816"/>
  <c r="BI1809"/>
  <c r="BH1809"/>
  <c r="BG1809"/>
  <c r="BF1809"/>
  <c r="T1809"/>
  <c r="R1809"/>
  <c r="P1809"/>
  <c r="BI1806"/>
  <c r="BH1806"/>
  <c r="BG1806"/>
  <c r="BF1806"/>
  <c r="T1806"/>
  <c r="R1806"/>
  <c r="P1806"/>
  <c r="BI1801"/>
  <c r="BH1801"/>
  <c r="BG1801"/>
  <c r="BF1801"/>
  <c r="T1801"/>
  <c r="R1801"/>
  <c r="P1801"/>
  <c r="BI1796"/>
  <c r="BH1796"/>
  <c r="BG1796"/>
  <c r="BF1796"/>
  <c r="T1796"/>
  <c r="R1796"/>
  <c r="P1796"/>
  <c r="BI1789"/>
  <c r="BH1789"/>
  <c r="BG1789"/>
  <c r="BF1789"/>
  <c r="T1789"/>
  <c r="R1789"/>
  <c r="P1789"/>
  <c r="BI1782"/>
  <c r="BH1782"/>
  <c r="BG1782"/>
  <c r="BF1782"/>
  <c r="T1782"/>
  <c r="R1782"/>
  <c r="P1782"/>
  <c r="BI1777"/>
  <c r="BH1777"/>
  <c r="BG1777"/>
  <c r="BF1777"/>
  <c r="T1777"/>
  <c r="R1777"/>
  <c r="P1777"/>
  <c r="BI1772"/>
  <c r="BH1772"/>
  <c r="BG1772"/>
  <c r="BF1772"/>
  <c r="T1772"/>
  <c r="R1772"/>
  <c r="P1772"/>
  <c r="BI1767"/>
  <c r="BH1767"/>
  <c r="BG1767"/>
  <c r="BF1767"/>
  <c r="T1767"/>
  <c r="R1767"/>
  <c r="P1767"/>
  <c r="BI1760"/>
  <c r="BH1760"/>
  <c r="BG1760"/>
  <c r="BF1760"/>
  <c r="T1760"/>
  <c r="R1760"/>
  <c r="P1760"/>
  <c r="BI1753"/>
  <c r="BH1753"/>
  <c r="BG1753"/>
  <c r="BF1753"/>
  <c r="T1753"/>
  <c r="R1753"/>
  <c r="P1753"/>
  <c r="BI1748"/>
  <c r="BH1748"/>
  <c r="BG1748"/>
  <c r="BF1748"/>
  <c r="T1748"/>
  <c r="R1748"/>
  <c r="P1748"/>
  <c r="BI1743"/>
  <c r="BH1743"/>
  <c r="BG1743"/>
  <c r="BF1743"/>
  <c r="T1743"/>
  <c r="R1743"/>
  <c r="P1743"/>
  <c r="BI1736"/>
  <c r="BH1736"/>
  <c r="BG1736"/>
  <c r="BF1736"/>
  <c r="T1736"/>
  <c r="R1736"/>
  <c r="P1736"/>
  <c r="BI1729"/>
  <c r="BH1729"/>
  <c r="BG1729"/>
  <c r="BF1729"/>
  <c r="T1729"/>
  <c r="R1729"/>
  <c r="P1729"/>
  <c r="BI1726"/>
  <c r="BH1726"/>
  <c r="BG1726"/>
  <c r="BF1726"/>
  <c r="T1726"/>
  <c r="R1726"/>
  <c r="P1726"/>
  <c r="BI1719"/>
  <c r="BH1719"/>
  <c r="BG1719"/>
  <c r="BF1719"/>
  <c r="T1719"/>
  <c r="R1719"/>
  <c r="P1719"/>
  <c r="BI1711"/>
  <c r="BH1711"/>
  <c r="BG1711"/>
  <c r="BF1711"/>
  <c r="T1711"/>
  <c r="R1711"/>
  <c r="P1711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1"/>
  <c r="BH1681"/>
  <c r="BG1681"/>
  <c r="BF1681"/>
  <c r="T1681"/>
  <c r="R1681"/>
  <c r="P1681"/>
  <c r="BI1676"/>
  <c r="BH1676"/>
  <c r="BG1676"/>
  <c r="BF1676"/>
  <c r="T1676"/>
  <c r="R1676"/>
  <c r="P1676"/>
  <c r="BI1671"/>
  <c r="BH1671"/>
  <c r="BG1671"/>
  <c r="BF1671"/>
  <c r="T1671"/>
  <c r="R1671"/>
  <c r="P1671"/>
  <c r="BI1665"/>
  <c r="BH1665"/>
  <c r="BG1665"/>
  <c r="BF1665"/>
  <c r="T1665"/>
  <c r="R1665"/>
  <c r="P1665"/>
  <c r="BI1660"/>
  <c r="BH1660"/>
  <c r="BG1660"/>
  <c r="BF1660"/>
  <c r="T1660"/>
  <c r="R1660"/>
  <c r="P1660"/>
  <c r="BI1654"/>
  <c r="BH1654"/>
  <c r="BG1654"/>
  <c r="BF1654"/>
  <c r="T1654"/>
  <c r="R1654"/>
  <c r="P1654"/>
  <c r="BI1648"/>
  <c r="BH1648"/>
  <c r="BG1648"/>
  <c r="BF1648"/>
  <c r="T1648"/>
  <c r="R1648"/>
  <c r="P1648"/>
  <c r="BI1642"/>
  <c r="BH1642"/>
  <c r="BG1642"/>
  <c r="BF1642"/>
  <c r="T1642"/>
  <c r="R1642"/>
  <c r="P1642"/>
  <c r="BI1636"/>
  <c r="BH1636"/>
  <c r="BG1636"/>
  <c r="BF1636"/>
  <c r="T1636"/>
  <c r="R1636"/>
  <c r="P1636"/>
  <c r="BI1630"/>
  <c r="BH1630"/>
  <c r="BG1630"/>
  <c r="BF1630"/>
  <c r="T1630"/>
  <c r="R1630"/>
  <c r="P1630"/>
  <c r="BI1625"/>
  <c r="BH1625"/>
  <c r="BG1625"/>
  <c r="BF1625"/>
  <c r="T1625"/>
  <c r="R1625"/>
  <c r="P1625"/>
  <c r="BI1620"/>
  <c r="BH1620"/>
  <c r="BG1620"/>
  <c r="BF1620"/>
  <c r="T1620"/>
  <c r="R1620"/>
  <c r="P1620"/>
  <c r="BI1616"/>
  <c r="BH1616"/>
  <c r="BG1616"/>
  <c r="BF1616"/>
  <c r="T1616"/>
  <c r="R1616"/>
  <c r="P1616"/>
  <c r="BI1611"/>
  <c r="BH1611"/>
  <c r="BG1611"/>
  <c r="BF1611"/>
  <c r="T1611"/>
  <c r="R1611"/>
  <c r="P1611"/>
  <c r="BI1606"/>
  <c r="BH1606"/>
  <c r="BG1606"/>
  <c r="BF1606"/>
  <c r="T1606"/>
  <c r="R1606"/>
  <c r="P1606"/>
  <c r="BI1601"/>
  <c r="BH1601"/>
  <c r="BG1601"/>
  <c r="BF1601"/>
  <c r="T1601"/>
  <c r="R1601"/>
  <c r="P1601"/>
  <c r="BI1594"/>
  <c r="BH1594"/>
  <c r="BG1594"/>
  <c r="BF1594"/>
  <c r="T1594"/>
  <c r="R1594"/>
  <c r="P1594"/>
  <c r="BI1586"/>
  <c r="BH1586"/>
  <c r="BG1586"/>
  <c r="BF1586"/>
  <c r="T1586"/>
  <c r="R1586"/>
  <c r="P1586"/>
  <c r="BI1583"/>
  <c r="BH1583"/>
  <c r="BG1583"/>
  <c r="BF1583"/>
  <c r="T1583"/>
  <c r="R1583"/>
  <c r="P1583"/>
  <c r="BI1578"/>
  <c r="BH1578"/>
  <c r="BG1578"/>
  <c r="BF1578"/>
  <c r="T1578"/>
  <c r="R1578"/>
  <c r="P1578"/>
  <c r="BI1572"/>
  <c r="BH1572"/>
  <c r="BG1572"/>
  <c r="BF1572"/>
  <c r="T1572"/>
  <c r="R1572"/>
  <c r="P1572"/>
  <c r="BI1561"/>
  <c r="BH1561"/>
  <c r="BG1561"/>
  <c r="BF1561"/>
  <c r="T1561"/>
  <c r="R1561"/>
  <c r="P1561"/>
  <c r="BI1549"/>
  <c r="BH1549"/>
  <c r="BG1549"/>
  <c r="BF1549"/>
  <c r="T1549"/>
  <c r="R1549"/>
  <c r="P1549"/>
  <c r="BI1544"/>
  <c r="BH1544"/>
  <c r="BG1544"/>
  <c r="BF1544"/>
  <c r="T1544"/>
  <c r="R1544"/>
  <c r="P1544"/>
  <c r="BI1538"/>
  <c r="BH1538"/>
  <c r="BG1538"/>
  <c r="BF1538"/>
  <c r="T1538"/>
  <c r="R1538"/>
  <c r="P1538"/>
  <c r="BI1533"/>
  <c r="BH1533"/>
  <c r="BG1533"/>
  <c r="BF1533"/>
  <c r="T1533"/>
  <c r="R1533"/>
  <c r="P1533"/>
  <c r="BI1528"/>
  <c r="BH1528"/>
  <c r="BG1528"/>
  <c r="BF1528"/>
  <c r="T1528"/>
  <c r="R1528"/>
  <c r="P1528"/>
  <c r="BI1521"/>
  <c r="BH1521"/>
  <c r="BG1521"/>
  <c r="BF1521"/>
  <c r="T1521"/>
  <c r="R1521"/>
  <c r="P1521"/>
  <c r="BI1512"/>
  <c r="BH1512"/>
  <c r="BG1512"/>
  <c r="BF1512"/>
  <c r="T1512"/>
  <c r="R1512"/>
  <c r="P1512"/>
  <c r="BI1507"/>
  <c r="BH1507"/>
  <c r="BG1507"/>
  <c r="BF1507"/>
  <c r="T1507"/>
  <c r="R1507"/>
  <c r="P1507"/>
  <c r="BI1502"/>
  <c r="BH1502"/>
  <c r="BG1502"/>
  <c r="BF1502"/>
  <c r="T1502"/>
  <c r="R1502"/>
  <c r="P1502"/>
  <c r="BI1495"/>
  <c r="BH1495"/>
  <c r="BG1495"/>
  <c r="BF1495"/>
  <c r="T1495"/>
  <c r="R1495"/>
  <c r="P1495"/>
  <c r="BI1485"/>
  <c r="BH1485"/>
  <c r="BG1485"/>
  <c r="BF1485"/>
  <c r="T1485"/>
  <c r="R1485"/>
  <c r="P1485"/>
  <c r="BI1480"/>
  <c r="BH1480"/>
  <c r="BG1480"/>
  <c r="BF1480"/>
  <c r="T1480"/>
  <c r="R1480"/>
  <c r="P1480"/>
  <c r="BI1474"/>
  <c r="BH1474"/>
  <c r="BG1474"/>
  <c r="BF1474"/>
  <c r="T1474"/>
  <c r="R1474"/>
  <c r="P1474"/>
  <c r="BI1469"/>
  <c r="BH1469"/>
  <c r="BG1469"/>
  <c r="BF1469"/>
  <c r="T1469"/>
  <c r="R1469"/>
  <c r="P1469"/>
  <c r="BI1463"/>
  <c r="BH1463"/>
  <c r="BG1463"/>
  <c r="BF1463"/>
  <c r="T1463"/>
  <c r="R1463"/>
  <c r="P1463"/>
  <c r="BI1458"/>
  <c r="BH1458"/>
  <c r="BG1458"/>
  <c r="BF1458"/>
  <c r="T1458"/>
  <c r="R1458"/>
  <c r="P1458"/>
  <c r="BI1453"/>
  <c r="BH1453"/>
  <c r="BG1453"/>
  <c r="BF1453"/>
  <c r="T1453"/>
  <c r="R1453"/>
  <c r="P1453"/>
  <c r="BI1445"/>
  <c r="BH1445"/>
  <c r="BG1445"/>
  <c r="BF1445"/>
  <c r="T1445"/>
  <c r="R1445"/>
  <c r="P1445"/>
  <c r="BI1433"/>
  <c r="BH1433"/>
  <c r="BG1433"/>
  <c r="BF1433"/>
  <c r="T1433"/>
  <c r="R1433"/>
  <c r="P1433"/>
  <c r="BI1424"/>
  <c r="BH1424"/>
  <c r="BG1424"/>
  <c r="BF1424"/>
  <c r="T1424"/>
  <c r="R1424"/>
  <c r="P1424"/>
  <c r="BI1419"/>
  <c r="BH1419"/>
  <c r="BG1419"/>
  <c r="BF1419"/>
  <c r="T1419"/>
  <c r="R1419"/>
  <c r="P1419"/>
  <c r="BI1413"/>
  <c r="BH1413"/>
  <c r="BG1413"/>
  <c r="BF1413"/>
  <c r="T1413"/>
  <c r="R1413"/>
  <c r="P1413"/>
  <c r="BI1408"/>
  <c r="BH1408"/>
  <c r="BG1408"/>
  <c r="BF1408"/>
  <c r="T1408"/>
  <c r="R1408"/>
  <c r="P1408"/>
  <c r="BI1402"/>
  <c r="BH1402"/>
  <c r="BG1402"/>
  <c r="BF1402"/>
  <c r="T1402"/>
  <c r="R1402"/>
  <c r="P1402"/>
  <c r="BI1399"/>
  <c r="BH1399"/>
  <c r="BG1399"/>
  <c r="BF1399"/>
  <c r="T1399"/>
  <c r="R1399"/>
  <c r="P1399"/>
  <c r="BI1394"/>
  <c r="BH1394"/>
  <c r="BG1394"/>
  <c r="BF1394"/>
  <c r="T1394"/>
  <c r="R1394"/>
  <c r="P1394"/>
  <c r="BI1389"/>
  <c r="BH1389"/>
  <c r="BG1389"/>
  <c r="BF1389"/>
  <c r="T1389"/>
  <c r="R1389"/>
  <c r="P1389"/>
  <c r="BI1386"/>
  <c r="BH1386"/>
  <c r="BG1386"/>
  <c r="BF1386"/>
  <c r="T1386"/>
  <c r="R1386"/>
  <c r="P1386"/>
  <c r="BI1382"/>
  <c r="BH1382"/>
  <c r="BG1382"/>
  <c r="BF1382"/>
  <c r="T1382"/>
  <c r="R1382"/>
  <c r="P1382"/>
  <c r="BI1378"/>
  <c r="BH1378"/>
  <c r="BG1378"/>
  <c r="BF1378"/>
  <c r="T1378"/>
  <c r="R1378"/>
  <c r="P1378"/>
  <c r="BI1373"/>
  <c r="BH1373"/>
  <c r="BG1373"/>
  <c r="BF1373"/>
  <c r="T1373"/>
  <c r="R1373"/>
  <c r="P1373"/>
  <c r="BI1368"/>
  <c r="BH1368"/>
  <c r="BG1368"/>
  <c r="BF1368"/>
  <c r="T1368"/>
  <c r="R1368"/>
  <c r="P1368"/>
  <c r="BI1363"/>
  <c r="BH1363"/>
  <c r="BG1363"/>
  <c r="BF1363"/>
  <c r="T1363"/>
  <c r="R1363"/>
  <c r="P1363"/>
  <c r="BI1358"/>
  <c r="BH1358"/>
  <c r="BG1358"/>
  <c r="BF1358"/>
  <c r="T1358"/>
  <c r="R1358"/>
  <c r="P1358"/>
  <c r="BI1353"/>
  <c r="BH1353"/>
  <c r="BG1353"/>
  <c r="BF1353"/>
  <c r="T1353"/>
  <c r="R1353"/>
  <c r="P1353"/>
  <c r="BI1348"/>
  <c r="BH1348"/>
  <c r="BG1348"/>
  <c r="BF1348"/>
  <c r="T1348"/>
  <c r="R1348"/>
  <c r="P1348"/>
  <c r="BI1343"/>
  <c r="BH1343"/>
  <c r="BG1343"/>
  <c r="BF1343"/>
  <c r="T1343"/>
  <c r="R1343"/>
  <c r="P1343"/>
  <c r="BI1338"/>
  <c r="BH1338"/>
  <c r="BG1338"/>
  <c r="BF1338"/>
  <c r="T1338"/>
  <c r="R1338"/>
  <c r="P1338"/>
  <c r="BI1335"/>
  <c r="BH1335"/>
  <c r="BG1335"/>
  <c r="BF1335"/>
  <c r="T1335"/>
  <c r="R1335"/>
  <c r="P1335"/>
  <c r="BI1331"/>
  <c r="BH1331"/>
  <c r="BG1331"/>
  <c r="BF1331"/>
  <c r="T1331"/>
  <c r="R1331"/>
  <c r="P1331"/>
  <c r="BI1326"/>
  <c r="BH1326"/>
  <c r="BG1326"/>
  <c r="BF1326"/>
  <c r="T1326"/>
  <c r="R1326"/>
  <c r="P1326"/>
  <c r="BI1322"/>
  <c r="BH1322"/>
  <c r="BG1322"/>
  <c r="BF1322"/>
  <c r="T1322"/>
  <c r="R1322"/>
  <c r="P1322"/>
  <c r="BI1317"/>
  <c r="BH1317"/>
  <c r="BG1317"/>
  <c r="BF1317"/>
  <c r="T1317"/>
  <c r="R1317"/>
  <c r="P1317"/>
  <c r="BI1312"/>
  <c r="BH1312"/>
  <c r="BG1312"/>
  <c r="BF1312"/>
  <c r="T1312"/>
  <c r="R1312"/>
  <c r="P1312"/>
  <c r="BI1307"/>
  <c r="BH1307"/>
  <c r="BG1307"/>
  <c r="BF1307"/>
  <c r="T1307"/>
  <c r="R1307"/>
  <c r="P1307"/>
  <c r="BI1302"/>
  <c r="BH1302"/>
  <c r="BG1302"/>
  <c r="BF1302"/>
  <c r="T1302"/>
  <c r="R1302"/>
  <c r="P1302"/>
  <c r="BI1297"/>
  <c r="BH1297"/>
  <c r="BG1297"/>
  <c r="BF1297"/>
  <c r="T1297"/>
  <c r="R1297"/>
  <c r="P1297"/>
  <c r="BI1292"/>
  <c r="BH1292"/>
  <c r="BG1292"/>
  <c r="BF1292"/>
  <c r="T1292"/>
  <c r="R1292"/>
  <c r="P1292"/>
  <c r="BI1286"/>
  <c r="BH1286"/>
  <c r="BG1286"/>
  <c r="BF1286"/>
  <c r="T1286"/>
  <c r="R1286"/>
  <c r="P1286"/>
  <c r="BI1280"/>
  <c r="BH1280"/>
  <c r="BG1280"/>
  <c r="BF1280"/>
  <c r="T1280"/>
  <c r="R1280"/>
  <c r="P1280"/>
  <c r="BI1274"/>
  <c r="BH1274"/>
  <c r="BG1274"/>
  <c r="BF1274"/>
  <c r="T1274"/>
  <c r="R1274"/>
  <c r="P1274"/>
  <c r="BI1259"/>
  <c r="BH1259"/>
  <c r="BG1259"/>
  <c r="BF1259"/>
  <c r="T1259"/>
  <c r="R1259"/>
  <c r="P1259"/>
  <c r="BI1244"/>
  <c r="BH1244"/>
  <c r="BG1244"/>
  <c r="BF1244"/>
  <c r="T1244"/>
  <c r="R1244"/>
  <c r="P1244"/>
  <c r="BI1229"/>
  <c r="BH1229"/>
  <c r="BG1229"/>
  <c r="BF1229"/>
  <c r="T1229"/>
  <c r="R1229"/>
  <c r="P1229"/>
  <c r="BI1226"/>
  <c r="BH1226"/>
  <c r="BG1226"/>
  <c r="BF1226"/>
  <c r="T1226"/>
  <c r="R1226"/>
  <c r="P1226"/>
  <c r="BI1221"/>
  <c r="BH1221"/>
  <c r="BG1221"/>
  <c r="BF1221"/>
  <c r="T1221"/>
  <c r="R1221"/>
  <c r="P1221"/>
  <c r="BI1217"/>
  <c r="BH1217"/>
  <c r="BG1217"/>
  <c r="BF1217"/>
  <c r="T1217"/>
  <c r="R1217"/>
  <c r="P1217"/>
  <c r="BI1212"/>
  <c r="BH1212"/>
  <c r="BG1212"/>
  <c r="BF1212"/>
  <c r="T1212"/>
  <c r="R1212"/>
  <c r="P1212"/>
  <c r="BI1207"/>
  <c r="BH1207"/>
  <c r="BG1207"/>
  <c r="BF1207"/>
  <c r="T1207"/>
  <c r="R1207"/>
  <c r="P1207"/>
  <c r="BI1202"/>
  <c r="BH1202"/>
  <c r="BG1202"/>
  <c r="BF1202"/>
  <c r="T1202"/>
  <c r="R1202"/>
  <c r="P1202"/>
  <c r="BI1198"/>
  <c r="BH1198"/>
  <c r="BG1198"/>
  <c r="BF1198"/>
  <c r="T1198"/>
  <c r="R1198"/>
  <c r="P1198"/>
  <c r="BI1193"/>
  <c r="BH1193"/>
  <c r="BG1193"/>
  <c r="BF1193"/>
  <c r="T1193"/>
  <c r="R1193"/>
  <c r="P1193"/>
  <c r="BI1186"/>
  <c r="BH1186"/>
  <c r="BG1186"/>
  <c r="BF1186"/>
  <c r="T1186"/>
  <c r="R1186"/>
  <c r="P1186"/>
  <c r="BI1178"/>
  <c r="BH1178"/>
  <c r="BG1178"/>
  <c r="BF1178"/>
  <c r="T1178"/>
  <c r="R1178"/>
  <c r="P1178"/>
  <c r="BI1174"/>
  <c r="BH1174"/>
  <c r="BG1174"/>
  <c r="BF1174"/>
  <c r="T1174"/>
  <c r="R1174"/>
  <c r="P1174"/>
  <c r="BI1169"/>
  <c r="BH1169"/>
  <c r="BG1169"/>
  <c r="BF1169"/>
  <c r="T1169"/>
  <c r="R1169"/>
  <c r="P1169"/>
  <c r="BI1164"/>
  <c r="BH1164"/>
  <c r="BG1164"/>
  <c r="BF1164"/>
  <c r="T1164"/>
  <c r="R1164"/>
  <c r="P1164"/>
  <c r="BI1161"/>
  <c r="BH1161"/>
  <c r="BG1161"/>
  <c r="BF1161"/>
  <c r="T1161"/>
  <c r="R1161"/>
  <c r="P1161"/>
  <c r="BI1156"/>
  <c r="BH1156"/>
  <c r="BG1156"/>
  <c r="BF1156"/>
  <c r="T1156"/>
  <c r="R1156"/>
  <c r="P1156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4"/>
  <c r="BH1134"/>
  <c r="BG1134"/>
  <c r="BF1134"/>
  <c r="T1134"/>
  <c r="R1134"/>
  <c r="P1134"/>
  <c r="BI1127"/>
  <c r="BH1127"/>
  <c r="BG1127"/>
  <c r="BF1127"/>
  <c r="T1127"/>
  <c r="R1127"/>
  <c r="P1127"/>
  <c r="BI1121"/>
  <c r="BH1121"/>
  <c r="BG1121"/>
  <c r="BF1121"/>
  <c r="T1121"/>
  <c r="T1120"/>
  <c r="R1121"/>
  <c r="R1120"/>
  <c r="P1121"/>
  <c r="P1120"/>
  <c r="BI1118"/>
  <c r="BH1118"/>
  <c r="BG1118"/>
  <c r="BF1118"/>
  <c r="T1118"/>
  <c r="R1118"/>
  <c r="P1118"/>
  <c r="BI1113"/>
  <c r="BH1113"/>
  <c r="BG1113"/>
  <c r="BF1113"/>
  <c r="T1113"/>
  <c r="R1113"/>
  <c r="P1113"/>
  <c r="BI1108"/>
  <c r="BH1108"/>
  <c r="BG1108"/>
  <c r="BF1108"/>
  <c r="T1108"/>
  <c r="R1108"/>
  <c r="P1108"/>
  <c r="BI1102"/>
  <c r="BH1102"/>
  <c r="BG1102"/>
  <c r="BF1102"/>
  <c r="T1102"/>
  <c r="R1102"/>
  <c r="P1102"/>
  <c r="BI1096"/>
  <c r="BH1096"/>
  <c r="BG1096"/>
  <c r="BF1096"/>
  <c r="T1096"/>
  <c r="R1096"/>
  <c r="P1096"/>
  <c r="BI1091"/>
  <c r="BH1091"/>
  <c r="BG1091"/>
  <c r="BF1091"/>
  <c r="T1091"/>
  <c r="R1091"/>
  <c r="P1091"/>
  <c r="BI1086"/>
  <c r="BH1086"/>
  <c r="BG1086"/>
  <c r="BF1086"/>
  <c r="T1086"/>
  <c r="R1086"/>
  <c r="P1086"/>
  <c r="BI1081"/>
  <c r="BH1081"/>
  <c r="BG1081"/>
  <c r="BF1081"/>
  <c r="T1081"/>
  <c r="R1081"/>
  <c r="P1081"/>
  <c r="BI1076"/>
  <c r="BH1076"/>
  <c r="BG1076"/>
  <c r="BF1076"/>
  <c r="T1076"/>
  <c r="R1076"/>
  <c r="P1076"/>
  <c r="BI1070"/>
  <c r="BH1070"/>
  <c r="BG1070"/>
  <c r="BF1070"/>
  <c r="T1070"/>
  <c r="R1070"/>
  <c r="P1070"/>
  <c r="BI1062"/>
  <c r="BH1062"/>
  <c r="BG1062"/>
  <c r="BF1062"/>
  <c r="T1062"/>
  <c r="R1062"/>
  <c r="P1062"/>
  <c r="BI1059"/>
  <c r="BH1059"/>
  <c r="BG1059"/>
  <c r="BF1059"/>
  <c r="T1059"/>
  <c r="R1059"/>
  <c r="P1059"/>
  <c r="BI1054"/>
  <c r="BH1054"/>
  <c r="BG1054"/>
  <c r="BF1054"/>
  <c r="T1054"/>
  <c r="R1054"/>
  <c r="P1054"/>
  <c r="BI1049"/>
  <c r="BH1049"/>
  <c r="BG1049"/>
  <c r="BF1049"/>
  <c r="T1049"/>
  <c r="R1049"/>
  <c r="P1049"/>
  <c r="BI1044"/>
  <c r="BH1044"/>
  <c r="BG1044"/>
  <c r="BF1044"/>
  <c r="T1044"/>
  <c r="R1044"/>
  <c r="P1044"/>
  <c r="BI1039"/>
  <c r="BH1039"/>
  <c r="BG1039"/>
  <c r="BF1039"/>
  <c r="T1039"/>
  <c r="R1039"/>
  <c r="P1039"/>
  <c r="BI1033"/>
  <c r="BH1033"/>
  <c r="BG1033"/>
  <c r="BF1033"/>
  <c r="T1033"/>
  <c r="R1033"/>
  <c r="P1033"/>
  <c r="BI1027"/>
  <c r="BH1027"/>
  <c r="BG1027"/>
  <c r="BF1027"/>
  <c r="T1027"/>
  <c r="R1027"/>
  <c r="P1027"/>
  <c r="BI1021"/>
  <c r="BH1021"/>
  <c r="BG1021"/>
  <c r="BF1021"/>
  <c r="T1021"/>
  <c r="R1021"/>
  <c r="P1021"/>
  <c r="BI1016"/>
  <c r="BH1016"/>
  <c r="BG1016"/>
  <c r="BF1016"/>
  <c r="T1016"/>
  <c r="R1016"/>
  <c r="P1016"/>
  <c r="BI1011"/>
  <c r="BH1011"/>
  <c r="BG1011"/>
  <c r="BF1011"/>
  <c r="T1011"/>
  <c r="R1011"/>
  <c r="P1011"/>
  <c r="BI1007"/>
  <c r="BH1007"/>
  <c r="BG1007"/>
  <c r="BF1007"/>
  <c r="T1007"/>
  <c r="R1007"/>
  <c r="P1007"/>
  <c r="BI1005"/>
  <c r="BH1005"/>
  <c r="BG1005"/>
  <c r="BF1005"/>
  <c r="T1005"/>
  <c r="R1005"/>
  <c r="P1005"/>
  <c r="BI1002"/>
  <c r="BH1002"/>
  <c r="BG1002"/>
  <c r="BF1002"/>
  <c r="T1002"/>
  <c r="R1002"/>
  <c r="P1002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85"/>
  <c r="BH985"/>
  <c r="BG985"/>
  <c r="BF985"/>
  <c r="T985"/>
  <c r="R985"/>
  <c r="P985"/>
  <c r="BI981"/>
  <c r="BH981"/>
  <c r="BG981"/>
  <c r="BF981"/>
  <c r="T981"/>
  <c r="R981"/>
  <c r="P981"/>
  <c r="BI960"/>
  <c r="BH960"/>
  <c r="BG960"/>
  <c r="BF960"/>
  <c r="T960"/>
  <c r="R960"/>
  <c r="P960"/>
  <c r="BI913"/>
  <c r="BH913"/>
  <c r="BG913"/>
  <c r="BF913"/>
  <c r="T913"/>
  <c r="R913"/>
  <c r="P913"/>
  <c r="BI903"/>
  <c r="BH903"/>
  <c r="BG903"/>
  <c r="BF903"/>
  <c r="T903"/>
  <c r="R903"/>
  <c r="P903"/>
  <c r="BI894"/>
  <c r="BH894"/>
  <c r="BG894"/>
  <c r="BF894"/>
  <c r="T894"/>
  <c r="R894"/>
  <c r="P894"/>
  <c r="BI886"/>
  <c r="BH886"/>
  <c r="BG886"/>
  <c r="BF886"/>
  <c r="T886"/>
  <c r="R886"/>
  <c r="P886"/>
  <c r="BI877"/>
  <c r="BH877"/>
  <c r="BG877"/>
  <c r="BF877"/>
  <c r="T877"/>
  <c r="R877"/>
  <c r="P877"/>
  <c r="BI872"/>
  <c r="BH872"/>
  <c r="BG872"/>
  <c r="BF872"/>
  <c r="T872"/>
  <c r="R872"/>
  <c r="P872"/>
  <c r="BI866"/>
  <c r="BH866"/>
  <c r="BG866"/>
  <c r="BF866"/>
  <c r="T866"/>
  <c r="R866"/>
  <c r="P866"/>
  <c r="BI860"/>
  <c r="BH860"/>
  <c r="BG860"/>
  <c r="BF860"/>
  <c r="T860"/>
  <c r="R860"/>
  <c r="P860"/>
  <c r="BI852"/>
  <c r="BH852"/>
  <c r="BG852"/>
  <c r="BF852"/>
  <c r="T852"/>
  <c r="R852"/>
  <c r="P852"/>
  <c r="BI845"/>
  <c r="BH845"/>
  <c r="BG845"/>
  <c r="BF845"/>
  <c r="T845"/>
  <c r="R845"/>
  <c r="P845"/>
  <c r="BI839"/>
  <c r="BH839"/>
  <c r="BG839"/>
  <c r="BF839"/>
  <c r="T839"/>
  <c r="R839"/>
  <c r="P839"/>
  <c r="BI833"/>
  <c r="BH833"/>
  <c r="BG833"/>
  <c r="BF833"/>
  <c r="T833"/>
  <c r="R833"/>
  <c r="P833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805"/>
  <c r="BH805"/>
  <c r="BG805"/>
  <c r="BF805"/>
  <c r="T805"/>
  <c r="R805"/>
  <c r="P805"/>
  <c r="BI800"/>
  <c r="BH800"/>
  <c r="BG800"/>
  <c r="BF800"/>
  <c r="T800"/>
  <c r="R800"/>
  <c r="P800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78"/>
  <c r="BH778"/>
  <c r="BG778"/>
  <c r="BF778"/>
  <c r="T778"/>
  <c r="R778"/>
  <c r="P778"/>
  <c r="BI773"/>
  <c r="BH773"/>
  <c r="BG773"/>
  <c r="BF773"/>
  <c r="T773"/>
  <c r="R773"/>
  <c r="P773"/>
  <c r="BI767"/>
  <c r="BH767"/>
  <c r="BG767"/>
  <c r="BF767"/>
  <c r="T767"/>
  <c r="R767"/>
  <c r="P767"/>
  <c r="BI762"/>
  <c r="BH762"/>
  <c r="BG762"/>
  <c r="BF762"/>
  <c r="T762"/>
  <c r="R762"/>
  <c r="P762"/>
  <c r="BI757"/>
  <c r="BH757"/>
  <c r="BG757"/>
  <c r="BF757"/>
  <c r="T757"/>
  <c r="R757"/>
  <c r="P757"/>
  <c r="BI749"/>
  <c r="BH749"/>
  <c r="BG749"/>
  <c r="BF749"/>
  <c r="T749"/>
  <c r="R749"/>
  <c r="P749"/>
  <c r="BI743"/>
  <c r="BH743"/>
  <c r="BG743"/>
  <c r="BF743"/>
  <c r="T743"/>
  <c r="R743"/>
  <c r="P743"/>
  <c r="BI735"/>
  <c r="BH735"/>
  <c r="BG735"/>
  <c r="BF735"/>
  <c r="T735"/>
  <c r="R735"/>
  <c r="P735"/>
  <c r="BI729"/>
  <c r="BH729"/>
  <c r="BG729"/>
  <c r="BF729"/>
  <c r="T729"/>
  <c r="R729"/>
  <c r="P729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2"/>
  <c r="BH712"/>
  <c r="BG712"/>
  <c r="BF712"/>
  <c r="T712"/>
  <c r="R712"/>
  <c r="P712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1"/>
  <c r="BH691"/>
  <c r="BG691"/>
  <c r="BF691"/>
  <c r="T691"/>
  <c r="R691"/>
  <c r="P691"/>
  <c r="BI685"/>
  <c r="BH685"/>
  <c r="BG685"/>
  <c r="BF685"/>
  <c r="T685"/>
  <c r="R685"/>
  <c r="P685"/>
  <c r="BI679"/>
  <c r="BH679"/>
  <c r="BG679"/>
  <c r="BF679"/>
  <c r="T679"/>
  <c r="R679"/>
  <c r="P679"/>
  <c r="BI673"/>
  <c r="BH673"/>
  <c r="BG673"/>
  <c r="BF673"/>
  <c r="T673"/>
  <c r="R673"/>
  <c r="P673"/>
  <c r="BI667"/>
  <c r="BH667"/>
  <c r="BG667"/>
  <c r="BF667"/>
  <c r="T667"/>
  <c r="R667"/>
  <c r="P667"/>
  <c r="BI661"/>
  <c r="BH661"/>
  <c r="BG661"/>
  <c r="BF661"/>
  <c r="T661"/>
  <c r="R661"/>
  <c r="P661"/>
  <c r="BI654"/>
  <c r="BH654"/>
  <c r="BG654"/>
  <c r="BF654"/>
  <c r="T654"/>
  <c r="R654"/>
  <c r="P654"/>
  <c r="BI648"/>
  <c r="BH648"/>
  <c r="BG648"/>
  <c r="BF648"/>
  <c r="T648"/>
  <c r="R648"/>
  <c r="P648"/>
  <c r="BI643"/>
  <c r="BH643"/>
  <c r="BG643"/>
  <c r="BF643"/>
  <c r="T643"/>
  <c r="R643"/>
  <c r="P643"/>
  <c r="BI637"/>
  <c r="BH637"/>
  <c r="BG637"/>
  <c r="BF637"/>
  <c r="T637"/>
  <c r="R637"/>
  <c r="P637"/>
  <c r="BI631"/>
  <c r="BH631"/>
  <c r="BG631"/>
  <c r="BF631"/>
  <c r="T631"/>
  <c r="R631"/>
  <c r="P631"/>
  <c r="BI584"/>
  <c r="BH584"/>
  <c r="BG584"/>
  <c r="BF584"/>
  <c r="T584"/>
  <c r="R584"/>
  <c r="P584"/>
  <c r="BI579"/>
  <c r="BH579"/>
  <c r="BG579"/>
  <c r="BF579"/>
  <c r="T579"/>
  <c r="R579"/>
  <c r="P579"/>
  <c r="BI567"/>
  <c r="BH567"/>
  <c r="BG567"/>
  <c r="BF567"/>
  <c r="T567"/>
  <c r="R567"/>
  <c r="P567"/>
  <c r="BI552"/>
  <c r="BH552"/>
  <c r="BG552"/>
  <c r="BF552"/>
  <c r="T552"/>
  <c r="R552"/>
  <c r="P552"/>
  <c r="BI537"/>
  <c r="BH537"/>
  <c r="BG537"/>
  <c r="BF537"/>
  <c r="T537"/>
  <c r="R537"/>
  <c r="P537"/>
  <c r="BI529"/>
  <c r="BH529"/>
  <c r="BG529"/>
  <c r="BF529"/>
  <c r="T529"/>
  <c r="R529"/>
  <c r="P529"/>
  <c r="BI514"/>
  <c r="BH514"/>
  <c r="BG514"/>
  <c r="BF514"/>
  <c r="T514"/>
  <c r="R514"/>
  <c r="P514"/>
  <c r="BI502"/>
  <c r="BH502"/>
  <c r="BG502"/>
  <c r="BF502"/>
  <c r="T502"/>
  <c r="R502"/>
  <c r="P502"/>
  <c r="BI487"/>
  <c r="BH487"/>
  <c r="BG487"/>
  <c r="BF487"/>
  <c r="T487"/>
  <c r="R487"/>
  <c r="P487"/>
  <c r="BI477"/>
  <c r="BH477"/>
  <c r="BG477"/>
  <c r="BF477"/>
  <c r="T477"/>
  <c r="R477"/>
  <c r="P477"/>
  <c r="BI469"/>
  <c r="BH469"/>
  <c r="BG469"/>
  <c r="BF469"/>
  <c r="T469"/>
  <c r="R469"/>
  <c r="P469"/>
  <c r="BI461"/>
  <c r="BH461"/>
  <c r="BG461"/>
  <c r="BF461"/>
  <c r="T461"/>
  <c r="R461"/>
  <c r="P461"/>
  <c r="BI454"/>
  <c r="BH454"/>
  <c r="BG454"/>
  <c r="BF454"/>
  <c r="T454"/>
  <c r="R454"/>
  <c r="P454"/>
  <c r="BI447"/>
  <c r="BH447"/>
  <c r="BG447"/>
  <c r="BF447"/>
  <c r="T447"/>
  <c r="R447"/>
  <c r="P447"/>
  <c r="BI439"/>
  <c r="BH439"/>
  <c r="BG439"/>
  <c r="BF439"/>
  <c r="T439"/>
  <c r="R439"/>
  <c r="P439"/>
  <c r="BI432"/>
  <c r="BH432"/>
  <c r="BG432"/>
  <c r="BF432"/>
  <c r="T432"/>
  <c r="R432"/>
  <c r="P432"/>
  <c r="BI425"/>
  <c r="BH425"/>
  <c r="BG425"/>
  <c r="BF425"/>
  <c r="T425"/>
  <c r="R425"/>
  <c r="P425"/>
  <c r="BI418"/>
  <c r="BH418"/>
  <c r="BG418"/>
  <c r="BF418"/>
  <c r="T418"/>
  <c r="R418"/>
  <c r="P418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5"/>
  <c r="BH395"/>
  <c r="BG395"/>
  <c r="BF395"/>
  <c r="T395"/>
  <c r="R395"/>
  <c r="P395"/>
  <c r="BI386"/>
  <c r="BH386"/>
  <c r="BG386"/>
  <c r="BF386"/>
  <c r="T386"/>
  <c r="R386"/>
  <c r="P386"/>
  <c r="BI380"/>
  <c r="BH380"/>
  <c r="BG380"/>
  <c r="BF380"/>
  <c r="T380"/>
  <c r="R380"/>
  <c r="P380"/>
  <c r="BI368"/>
  <c r="BH368"/>
  <c r="BG368"/>
  <c r="BF368"/>
  <c r="T368"/>
  <c r="R368"/>
  <c r="P368"/>
  <c r="BI356"/>
  <c r="BH356"/>
  <c r="BG356"/>
  <c r="BF356"/>
  <c r="T356"/>
  <c r="R356"/>
  <c r="P356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5"/>
  <c r="BH325"/>
  <c r="BG325"/>
  <c r="BF325"/>
  <c r="T325"/>
  <c r="R325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2"/>
  <c r="BH292"/>
  <c r="BG292"/>
  <c r="BF292"/>
  <c r="T292"/>
  <c r="R292"/>
  <c r="P292"/>
  <c r="BI287"/>
  <c r="BH287"/>
  <c r="BG287"/>
  <c r="BF287"/>
  <c r="T287"/>
  <c r="R287"/>
  <c r="P287"/>
  <c r="BI269"/>
  <c r="BH269"/>
  <c r="BG269"/>
  <c r="BF269"/>
  <c r="T269"/>
  <c r="R269"/>
  <c r="P269"/>
  <c r="BI251"/>
  <c r="BH251"/>
  <c r="BG251"/>
  <c r="BF251"/>
  <c r="T251"/>
  <c r="R251"/>
  <c r="P251"/>
  <c r="BI215"/>
  <c r="BH215"/>
  <c r="BG215"/>
  <c r="BF215"/>
  <c r="T215"/>
  <c r="R215"/>
  <c r="P215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30"/>
  <c r="BH130"/>
  <c r="BG130"/>
  <c r="BF130"/>
  <c r="T130"/>
  <c r="R130"/>
  <c r="P130"/>
  <c r="BI120"/>
  <c r="BH120"/>
  <c r="BG120"/>
  <c r="BF120"/>
  <c r="T120"/>
  <c r="R120"/>
  <c r="P120"/>
  <c r="BI110"/>
  <c r="BH110"/>
  <c r="BG110"/>
  <c r="BF110"/>
  <c r="T110"/>
  <c r="R110"/>
  <c r="P110"/>
  <c r="J103"/>
  <c r="F103"/>
  <c r="F101"/>
  <c r="E99"/>
  <c r="J54"/>
  <c r="F54"/>
  <c r="F52"/>
  <c r="E50"/>
  <c r="J24"/>
  <c r="E24"/>
  <c r="J104"/>
  <c r="J23"/>
  <c r="J18"/>
  <c r="E18"/>
  <c r="F55"/>
  <c r="J17"/>
  <c r="J12"/>
  <c r="J101"/>
  <c r="E7"/>
  <c r="E48"/>
  <c i="1" r="L50"/>
  <c r="AM50"/>
  <c r="AM49"/>
  <c r="L49"/>
  <c r="AM47"/>
  <c r="L47"/>
  <c r="L45"/>
  <c r="L44"/>
  <c i="2" r="BK1665"/>
  <c r="J1583"/>
  <c r="BK1274"/>
  <c r="J1144"/>
  <c r="BK960"/>
  <c r="J679"/>
  <c r="BK380"/>
  <c r="J1848"/>
  <c r="J1748"/>
  <c r="J1512"/>
  <c r="J1297"/>
  <c r="BK1076"/>
  <c r="BK852"/>
  <c r="BK721"/>
  <c r="J395"/>
  <c r="J1816"/>
  <c r="J1660"/>
  <c r="BK1502"/>
  <c r="J1343"/>
  <c r="J1226"/>
  <c r="J1096"/>
  <c r="J805"/>
  <c r="J661"/>
  <c r="J345"/>
  <c r="J2133"/>
  <c r="BK1991"/>
  <c r="J1823"/>
  <c r="J1578"/>
  <c r="J1363"/>
  <c r="BK1202"/>
  <c r="J1005"/>
  <c r="J783"/>
  <c r="BK648"/>
  <c r="J368"/>
  <c r="J172"/>
  <c i="3" r="BK866"/>
  <c r="J767"/>
  <c r="BK736"/>
  <c r="BK666"/>
  <c r="J623"/>
  <c r="BK189"/>
  <c r="J893"/>
  <c r="J708"/>
  <c r="BK566"/>
  <c r="J336"/>
  <c r="BK881"/>
  <c r="BK628"/>
  <c r="BK450"/>
  <c r="BK111"/>
  <c r="J866"/>
  <c r="BK679"/>
  <c r="BK434"/>
  <c i="4" r="BK233"/>
  <c r="BK192"/>
  <c r="BK149"/>
  <c r="J125"/>
  <c r="BK94"/>
  <c r="J210"/>
  <c r="J176"/>
  <c r="BK124"/>
  <c r="BK228"/>
  <c r="J199"/>
  <c r="J156"/>
  <c r="BK134"/>
  <c r="J94"/>
  <c r="J205"/>
  <c r="BK156"/>
  <c r="J118"/>
  <c i="5" r="J174"/>
  <c r="J129"/>
  <c r="J200"/>
  <c r="J124"/>
  <c r="BK186"/>
  <c r="J96"/>
  <c r="BK162"/>
  <c r="BK118"/>
  <c i="6" r="J269"/>
  <c r="J201"/>
  <c r="J158"/>
  <c r="J312"/>
  <c r="J257"/>
  <c r="BK189"/>
  <c r="J150"/>
  <c r="BK312"/>
  <c r="J250"/>
  <c r="J175"/>
  <c r="BK297"/>
  <c r="J217"/>
  <c r="J148"/>
  <c i="7" r="BK125"/>
  <c r="BK89"/>
  <c r="BK87"/>
  <c i="8" r="J126"/>
  <c r="BK99"/>
  <c r="BK87"/>
  <c i="9" r="BK161"/>
  <c r="J174"/>
  <c r="BK110"/>
  <c r="J112"/>
  <c i="10" r="BK100"/>
  <c r="BK94"/>
  <c r="BK83"/>
  <c i="2" r="BK1816"/>
  <c r="J1549"/>
  <c r="BK1322"/>
  <c r="J1149"/>
  <c r="BK1007"/>
  <c r="J767"/>
  <c r="BK477"/>
  <c r="J215"/>
  <c r="J1772"/>
  <c r="J1538"/>
  <c r="BK1413"/>
  <c r="BK1169"/>
  <c r="J1002"/>
  <c r="J829"/>
  <c r="J637"/>
  <c r="BK287"/>
  <c r="BK1729"/>
  <c r="BK1544"/>
  <c r="BK1389"/>
  <c r="BK1259"/>
  <c r="BK1062"/>
  <c r="J894"/>
  <c r="J447"/>
  <c r="BK209"/>
  <c r="BK1952"/>
  <c r="J1760"/>
  <c r="J1620"/>
  <c r="BK1480"/>
  <c r="BK1382"/>
  <c r="BK1244"/>
  <c r="J1011"/>
  <c r="J778"/>
  <c r="J643"/>
  <c r="BK311"/>
  <c i="3" r="J953"/>
  <c r="BK657"/>
  <c r="J434"/>
  <c r="J123"/>
  <c r="J886"/>
  <c r="BK601"/>
  <c r="BK411"/>
  <c r="BK1002"/>
  <c r="J691"/>
  <c r="BK568"/>
  <c r="J330"/>
  <c r="BK1090"/>
  <c r="J696"/>
  <c r="J486"/>
  <c r="BK150"/>
  <c i="4" r="BK199"/>
  <c r="J152"/>
  <c r="J126"/>
  <c r="BK234"/>
  <c r="BK201"/>
  <c r="J173"/>
  <c r="J130"/>
  <c r="BK108"/>
  <c r="BK203"/>
  <c r="BK165"/>
  <c r="J151"/>
  <c r="BK122"/>
  <c r="BK220"/>
  <c r="BK187"/>
  <c r="J129"/>
  <c i="5" r="J166"/>
  <c r="J156"/>
  <c r="BK124"/>
  <c r="J217"/>
  <c r="J135"/>
  <c r="J206"/>
  <c r="BK151"/>
  <c r="J198"/>
  <c r="BK154"/>
  <c r="J90"/>
  <c i="6" r="J243"/>
  <c r="BK197"/>
  <c r="BK148"/>
  <c r="BK288"/>
  <c r="J215"/>
  <c r="J152"/>
  <c r="BK119"/>
  <c r="BK251"/>
  <c r="J177"/>
  <c r="J302"/>
  <c r="J251"/>
  <c r="BK209"/>
  <c r="BK109"/>
  <c i="7" r="BK111"/>
  <c r="J104"/>
  <c i="8" r="J110"/>
  <c r="J96"/>
  <c r="BK89"/>
  <c r="BK105"/>
  <c i="9" r="BK143"/>
  <c r="J170"/>
  <c r="J117"/>
  <c r="J161"/>
  <c i="10" r="J99"/>
  <c r="J102"/>
  <c r="BK84"/>
  <c i="2" r="BK1926"/>
  <c r="J1671"/>
  <c r="BK1331"/>
  <c r="BK1033"/>
  <c r="J825"/>
  <c r="BK717"/>
  <c r="J414"/>
  <c r="J1863"/>
  <c r="BK1704"/>
  <c r="BK1495"/>
  <c r="BK1292"/>
  <c r="J1113"/>
  <c r="BK903"/>
  <c r="BK789"/>
  <c r="BK502"/>
  <c r="J1926"/>
  <c r="J1726"/>
  <c r="J1533"/>
  <c r="J1386"/>
  <c r="BK1229"/>
  <c r="BK1091"/>
  <c r="J886"/>
  <c r="J697"/>
  <c r="J380"/>
  <c r="J2138"/>
  <c r="J2009"/>
  <c r="J1952"/>
  <c r="J1681"/>
  <c r="J1485"/>
  <c r="J1317"/>
  <c r="BK1086"/>
  <c r="BK839"/>
  <c r="BK697"/>
  <c r="J477"/>
  <c r="J298"/>
  <c i="3" r="BK1134"/>
  <c r="BK195"/>
  <c r="J910"/>
  <c r="J746"/>
  <c r="J438"/>
  <c r="BK99"/>
  <c r="BK696"/>
  <c r="J577"/>
  <c r="BK398"/>
  <c r="J1179"/>
  <c r="BK631"/>
  <c r="BK438"/>
  <c r="BK167"/>
  <c i="4" r="J219"/>
  <c r="J180"/>
  <c r="BK128"/>
  <c r="BK105"/>
  <c r="J215"/>
  <c r="J181"/>
  <c r="J150"/>
  <c r="J117"/>
  <c r="J221"/>
  <c r="BK184"/>
  <c r="BK150"/>
  <c r="J116"/>
  <c r="J227"/>
  <c r="BK185"/>
  <c r="BK137"/>
  <c r="BK100"/>
  <c i="5" r="J118"/>
  <c r="J192"/>
  <c r="BK120"/>
  <c r="BK208"/>
  <c r="J127"/>
  <c r="BK188"/>
  <c r="BK141"/>
  <c i="6" r="J297"/>
  <c r="BK240"/>
  <c r="BK173"/>
  <c r="BK112"/>
  <c r="J273"/>
  <c r="J197"/>
  <c r="J142"/>
  <c r="J114"/>
  <c r="J253"/>
  <c r="J181"/>
  <c r="BK308"/>
  <c r="BK238"/>
  <c r="BK213"/>
  <c r="J119"/>
  <c i="7" r="J125"/>
  <c r="J93"/>
  <c r="BK93"/>
  <c i="8" r="J122"/>
  <c r="J108"/>
  <c r="BK115"/>
  <c i="9" r="J141"/>
  <c r="BK141"/>
  <c r="J106"/>
  <c r="BK159"/>
  <c i="10" r="J83"/>
  <c r="J88"/>
  <c r="J92"/>
  <c i="2" r="J1648"/>
  <c r="J1445"/>
  <c r="J1202"/>
  <c r="BK1011"/>
  <c r="BK783"/>
  <c r="J552"/>
  <c r="J287"/>
  <c r="BK1789"/>
  <c r="BK1561"/>
  <c r="BK1399"/>
  <c r="J1244"/>
  <c r="BK1070"/>
  <c r="J839"/>
  <c r="J685"/>
  <c r="BK298"/>
  <c r="J1789"/>
  <c r="BK1606"/>
  <c r="J1463"/>
  <c r="J1326"/>
  <c r="BK1156"/>
  <c r="J1086"/>
  <c r="J817"/>
  <c r="BK395"/>
  <c r="BK204"/>
  <c r="BK2068"/>
  <c r="BK1977"/>
  <c r="BK1806"/>
  <c r="J1611"/>
  <c r="J1399"/>
  <c r="J1212"/>
  <c r="J1070"/>
  <c r="BK813"/>
  <c r="J691"/>
  <c r="BK537"/>
  <c r="J209"/>
  <c i="3" r="BK928"/>
  <c r="J948"/>
  <c r="BK719"/>
  <c r="BK556"/>
  <c r="J189"/>
  <c r="BK886"/>
  <c r="J651"/>
  <c r="J454"/>
  <c r="J135"/>
  <c r="BK893"/>
  <c r="J620"/>
  <c r="J201"/>
  <c i="4" r="BK222"/>
  <c r="J191"/>
  <c r="BK140"/>
  <c r="J106"/>
  <c r="J214"/>
  <c r="BK182"/>
  <c r="BK153"/>
  <c r="BK116"/>
  <c r="J226"/>
  <c r="J182"/>
  <c r="J153"/>
  <c r="J137"/>
  <c r="BK106"/>
  <c r="J206"/>
  <c r="BK169"/>
  <c r="BK117"/>
  <c i="5" r="BK176"/>
  <c r="BK184"/>
  <c r="BK101"/>
  <c r="J184"/>
  <c r="J112"/>
  <c r="BK174"/>
  <c r="J116"/>
  <c i="6" r="J248"/>
  <c r="J193"/>
  <c r="J154"/>
  <c r="BK302"/>
  <c r="J211"/>
  <c r="BK146"/>
  <c r="BK98"/>
  <c r="BK273"/>
  <c r="J207"/>
  <c r="BK116"/>
  <c r="J277"/>
  <c r="J223"/>
  <c r="J136"/>
  <c i="7" r="BK100"/>
  <c r="J109"/>
  <c i="8" r="J106"/>
  <c r="J120"/>
  <c r="BK120"/>
  <c i="9" r="J155"/>
  <c r="BK93"/>
  <c r="J108"/>
  <c r="BK115"/>
  <c i="10" r="J96"/>
  <c r="J91"/>
  <c r="BK85"/>
  <c i="2" r="BK1801"/>
  <c r="BK1453"/>
  <c r="BK1178"/>
  <c r="BK1059"/>
  <c r="BK829"/>
  <c r="BK743"/>
  <c r="BK418"/>
  <c r="BK1868"/>
  <c r="J1696"/>
  <c r="BK1463"/>
  <c r="J1274"/>
  <c r="BK1118"/>
  <c r="BK886"/>
  <c r="BK749"/>
  <c r="J461"/>
  <c r="J1858"/>
  <c r="J1753"/>
  <c r="BK1538"/>
  <c r="J1378"/>
  <c r="J1178"/>
  <c r="J1059"/>
  <c r="BK729"/>
  <c r="J454"/>
  <c r="BK269"/>
  <c r="BK155"/>
  <c r="BK2018"/>
  <c r="BK1968"/>
  <c r="J1676"/>
  <c r="BK1474"/>
  <c r="J1307"/>
  <c r="J1118"/>
  <c r="BK877"/>
  <c r="BK701"/>
  <c r="J579"/>
  <c r="BK331"/>
  <c i="3" r="J1046"/>
  <c r="BK812"/>
  <c r="J771"/>
  <c r="BK727"/>
  <c r="BK663"/>
  <c r="J601"/>
  <c r="J286"/>
  <c r="BK1179"/>
  <c r="J783"/>
  <c r="J595"/>
  <c r="J173"/>
  <c r="BK764"/>
  <c r="J663"/>
  <c r="J570"/>
  <c r="J161"/>
  <c r="BK900"/>
  <c r="J574"/>
  <c r="BK271"/>
  <c i="4" r="BK224"/>
  <c r="J203"/>
  <c r="BK166"/>
  <c r="BK135"/>
  <c r="J103"/>
  <c r="J218"/>
  <c r="BK188"/>
  <c r="J146"/>
  <c r="J114"/>
  <c r="BK218"/>
  <c r="BK179"/>
  <c r="BK152"/>
  <c r="BK126"/>
  <c r="BK219"/>
  <c r="BK190"/>
  <c r="J140"/>
  <c i="5" r="BK211"/>
  <c r="BK122"/>
  <c r="J186"/>
  <c r="BK108"/>
  <c r="J211"/>
  <c r="J143"/>
  <c r="BK196"/>
  <c r="J147"/>
  <c i="6" r="BK299"/>
  <c r="BK236"/>
  <c r="BK191"/>
  <c r="J126"/>
  <c r="BK271"/>
  <c r="BK203"/>
  <c r="J140"/>
  <c r="BK267"/>
  <c r="BK201"/>
  <c r="BK126"/>
  <c r="J288"/>
  <c r="J234"/>
  <c r="BK154"/>
  <c i="7" r="J89"/>
  <c r="BK95"/>
  <c i="8" r="BK126"/>
  <c r="BK104"/>
  <c r="J117"/>
  <c r="BK117"/>
  <c i="9" r="J124"/>
  <c r="BK155"/>
  <c r="J163"/>
  <c r="J95"/>
  <c i="10" r="J84"/>
  <c r="J100"/>
  <c r="J94"/>
  <c i="2" r="BK1748"/>
  <c r="J1601"/>
  <c r="BK1368"/>
  <c r="BK1027"/>
  <c r="J866"/>
  <c r="BK735"/>
  <c r="J439"/>
  <c r="J130"/>
  <c r="BK1719"/>
  <c r="J1458"/>
  <c r="BK1280"/>
  <c r="J1081"/>
  <c r="BK866"/>
  <c r="J712"/>
  <c r="BK356"/>
  <c r="BK1772"/>
  <c r="J1594"/>
  <c r="J1474"/>
  <c r="J1322"/>
  <c r="J1134"/>
  <c r="J1039"/>
  <c r="J705"/>
  <c r="BK402"/>
  <c r="BK318"/>
  <c r="J1991"/>
  <c r="J1837"/>
  <c r="J1704"/>
  <c r="BK1594"/>
  <c r="BK1348"/>
  <c r="J1156"/>
  <c r="BK860"/>
  <c r="BK725"/>
  <c r="J514"/>
  <c r="BK215"/>
  <c i="3" r="BK933"/>
  <c r="BK613"/>
  <c r="BK201"/>
  <c r="BK953"/>
  <c r="J675"/>
  <c r="J512"/>
  <c r="J140"/>
  <c r="BK708"/>
  <c r="J631"/>
  <c r="BK446"/>
  <c r="BK1244"/>
  <c r="J764"/>
  <c r="BK579"/>
  <c r="J195"/>
  <c i="4" r="J223"/>
  <c r="J184"/>
  <c r="J144"/>
  <c r="J108"/>
  <c r="J224"/>
  <c r="J194"/>
  <c r="J167"/>
  <c r="J120"/>
  <c r="BK104"/>
  <c r="J188"/>
  <c r="BK161"/>
  <c r="J141"/>
  <c r="BK98"/>
  <c r="BK208"/>
  <c r="J177"/>
  <c r="BK151"/>
  <c r="BK99"/>
  <c i="5" r="J162"/>
  <c r="J137"/>
  <c r="J108"/>
  <c r="BK172"/>
  <c r="J114"/>
  <c r="J188"/>
  <c r="BK139"/>
  <c r="J182"/>
  <c r="J122"/>
  <c i="6" r="BK285"/>
  <c r="J213"/>
  <c r="BK160"/>
  <c r="J315"/>
  <c r="BK255"/>
  <c r="BK171"/>
  <c r="J129"/>
  <c r="J281"/>
  <c r="J209"/>
  <c r="J128"/>
  <c r="BK279"/>
  <c r="BK225"/>
  <c r="BK150"/>
  <c i="7" r="BK104"/>
  <c r="J126"/>
  <c r="J95"/>
  <c i="8" r="BK133"/>
  <c r="BK102"/>
  <c i="9" r="BK170"/>
  <c r="BK133"/>
  <c r="J138"/>
  <c r="BK149"/>
  <c r="BK151"/>
  <c i="10" r="BK95"/>
  <c r="BK103"/>
  <c r="BK104"/>
  <c i="2" r="J1809"/>
  <c r="BK1578"/>
  <c r="BK1373"/>
  <c r="J1198"/>
  <c r="BK994"/>
  <c r="J762"/>
  <c r="BK447"/>
  <c r="J269"/>
  <c r="J1806"/>
  <c r="BK1586"/>
  <c r="J1402"/>
  <c r="J1259"/>
  <c r="BK1005"/>
  <c r="BK825"/>
  <c r="J667"/>
  <c r="J304"/>
  <c r="BK1782"/>
  <c r="BK1625"/>
  <c r="BK1469"/>
  <c r="BK1363"/>
  <c r="BK1144"/>
  <c r="BK1021"/>
  <c r="J725"/>
  <c r="J432"/>
  <c r="J187"/>
  <c r="J2068"/>
  <c r="J1997"/>
  <c r="J1743"/>
  <c r="BK1601"/>
  <c r="J1394"/>
  <c r="BK1217"/>
  <c r="J994"/>
  <c r="J795"/>
  <c r="BK654"/>
  <c r="J408"/>
  <c r="J178"/>
  <c i="3" r="J568"/>
  <c r="J167"/>
  <c r="BK871"/>
  <c r="J607"/>
  <c r="BK350"/>
  <c r="BK920"/>
  <c r="J679"/>
  <c r="J566"/>
  <c r="J280"/>
  <c r="J933"/>
  <c r="BK767"/>
  <c r="BK583"/>
  <c i="4" r="BK225"/>
  <c r="J195"/>
  <c r="BK148"/>
  <c r="J124"/>
  <c r="J234"/>
  <c r="BK195"/>
  <c r="J170"/>
  <c r="J122"/>
  <c r="J232"/>
  <c r="BK194"/>
  <c r="J157"/>
  <c r="J135"/>
  <c r="BK96"/>
  <c r="J202"/>
  <c r="J165"/>
  <c r="BK112"/>
  <c i="5" r="J168"/>
  <c r="BK213"/>
  <c r="J106"/>
  <c r="J178"/>
  <c r="BK147"/>
  <c r="BK199"/>
  <c r="BK149"/>
  <c i="6" r="J283"/>
  <c r="J195"/>
  <c r="BK156"/>
  <c r="J310"/>
  <c r="BK230"/>
  <c r="BK183"/>
  <c r="BK134"/>
  <c r="J275"/>
  <c r="J228"/>
  <c r="J112"/>
  <c r="BK281"/>
  <c r="BK228"/>
  <c r="J183"/>
  <c i="7" r="BK132"/>
  <c r="BK118"/>
  <c r="J114"/>
  <c i="8" r="J94"/>
  <c r="J127"/>
  <c r="BK122"/>
  <c i="9" r="J151"/>
  <c r="BK171"/>
  <c r="J165"/>
  <c r="BK103"/>
  <c i="10" r="BK98"/>
  <c r="J85"/>
  <c r="J107"/>
  <c i="2" r="BK1696"/>
  <c r="J1572"/>
  <c r="BK1221"/>
  <c r="BK1044"/>
  <c r="BK821"/>
  <c r="BK691"/>
  <c r="J402"/>
  <c r="J161"/>
  <c r="BK1711"/>
  <c r="BK1507"/>
  <c r="J1368"/>
  <c r="BK1198"/>
  <c r="BK1039"/>
  <c r="J821"/>
  <c r="BK567"/>
  <c r="BK172"/>
  <c r="BK1760"/>
  <c r="J1561"/>
  <c r="BK1394"/>
  <c r="J1312"/>
  <c r="J1127"/>
  <c r="J1033"/>
  <c r="BK712"/>
  <c r="BK439"/>
  <c r="J311"/>
  <c r="J2137"/>
  <c r="BK1997"/>
  <c r="BK1848"/>
  <c r="J1630"/>
  <c r="BK1458"/>
  <c r="J1358"/>
  <c r="J1193"/>
  <c r="J852"/>
  <c r="BK705"/>
  <c r="J487"/>
  <c r="BK304"/>
  <c i="3" r="BK948"/>
  <c r="BK145"/>
  <c r="BK846"/>
  <c r="BK620"/>
  <c r="J426"/>
  <c r="J943"/>
  <c r="BK675"/>
  <c r="J556"/>
  <c r="J411"/>
  <c r="J1134"/>
  <c r="BK741"/>
  <c r="BK570"/>
  <c r="J155"/>
  <c i="4" r="J212"/>
  <c r="BK174"/>
  <c r="J127"/>
  <c r="BK97"/>
  <c r="BK204"/>
  <c r="J175"/>
  <c r="J142"/>
  <c r="J109"/>
  <c r="BK215"/>
  <c r="BK176"/>
  <c r="J149"/>
  <c r="J97"/>
  <c r="BK212"/>
  <c r="BK178"/>
  <c r="J134"/>
  <c r="J101"/>
  <c i="5" r="BK194"/>
  <c r="BK127"/>
  <c r="J196"/>
  <c r="BK133"/>
  <c r="BK180"/>
  <c r="J145"/>
  <c i="6" r="BK313"/>
  <c r="BK234"/>
  <c r="BK169"/>
  <c r="J124"/>
  <c r="BK261"/>
  <c r="J199"/>
  <c r="BK136"/>
  <c r="BK292"/>
  <c r="J238"/>
  <c r="BK138"/>
  <c r="J290"/>
  <c r="J230"/>
  <c r="BK215"/>
  <c r="BK127"/>
  <c i="7" r="J129"/>
  <c r="BK129"/>
  <c i="8" r="BK135"/>
  <c r="J113"/>
  <c r="BK106"/>
  <c r="BK112"/>
  <c i="9" r="J149"/>
  <c r="BK169"/>
  <c r="BK153"/>
  <c r="BK117"/>
  <c i="10" r="J87"/>
  <c r="BK96"/>
  <c r="BK99"/>
  <c i="2" r="J1897"/>
  <c r="BK1402"/>
  <c r="BK1207"/>
  <c r="J1021"/>
  <c r="J813"/>
  <c r="J584"/>
  <c r="BK292"/>
  <c r="BK1796"/>
  <c r="BK1648"/>
  <c r="J1419"/>
  <c r="BK1343"/>
  <c r="J1139"/>
  <c r="BK998"/>
  <c r="BK795"/>
  <c r="BK552"/>
  <c r="J165"/>
  <c r="J1711"/>
  <c r="J1480"/>
  <c r="BK1317"/>
  <c r="BK1149"/>
  <c r="J1016"/>
  <c r="J701"/>
  <c r="BK408"/>
  <c r="J194"/>
  <c r="BK2137"/>
  <c r="J2003"/>
  <c r="BK1897"/>
  <c r="BK1636"/>
  <c r="BK1521"/>
  <c r="J1338"/>
  <c r="BK1081"/>
  <c r="J833"/>
  <c r="BK679"/>
  <c r="BK414"/>
  <c r="J251"/>
  <c i="3" r="J881"/>
  <c r="J846"/>
  <c r="BK790"/>
  <c r="BK758"/>
  <c r="J719"/>
  <c r="BK651"/>
  <c r="BK512"/>
  <c r="BK140"/>
  <c r="BK833"/>
  <c r="J636"/>
  <c r="BK404"/>
  <c r="BK938"/>
  <c r="J683"/>
  <c r="J504"/>
  <c r="BK336"/>
  <c r="J958"/>
  <c r="BK691"/>
  <c r="BK454"/>
  <c r="BK135"/>
  <c i="4" r="J209"/>
  <c r="J171"/>
  <c r="BK119"/>
  <c r="BK232"/>
  <c r="J200"/>
  <c r="J172"/>
  <c r="BK136"/>
  <c r="BK107"/>
  <c r="J208"/>
  <c r="J169"/>
  <c r="J148"/>
  <c r="BK109"/>
  <c r="BK211"/>
  <c r="BK181"/>
  <c r="BK132"/>
  <c r="J104"/>
  <c i="5" r="BK145"/>
  <c r="BK92"/>
  <c r="BK178"/>
  <c r="J98"/>
  <c r="J199"/>
  <c r="J120"/>
  <c r="J151"/>
  <c r="BK112"/>
  <c i="6" r="BK250"/>
  <c r="BK185"/>
  <c r="J146"/>
  <c r="BK283"/>
  <c r="BK217"/>
  <c r="J169"/>
  <c r="BK124"/>
  <c r="BK263"/>
  <c r="J187"/>
  <c r="J304"/>
  <c r="J255"/>
  <c r="J191"/>
  <c r="BK129"/>
  <c i="7" r="BK122"/>
  <c r="J107"/>
  <c r="J111"/>
  <c i="8" r="BK119"/>
  <c r="J133"/>
  <c r="J124"/>
  <c i="9" r="BK147"/>
  <c r="BK167"/>
  <c r="J103"/>
  <c r="J169"/>
  <c i="10" r="BK91"/>
  <c r="BK106"/>
  <c r="BK102"/>
  <c i="2" r="J1853"/>
  <c r="BK1642"/>
  <c r="J1217"/>
  <c r="J1091"/>
  <c r="BK817"/>
  <c r="BK685"/>
  <c r="J386"/>
  <c r="BK1853"/>
  <c r="BK1676"/>
  <c r="J1502"/>
  <c r="J1331"/>
  <c r="BK1121"/>
  <c r="BK894"/>
  <c r="J735"/>
  <c r="BK432"/>
  <c r="BK1837"/>
  <c r="BK1689"/>
  <c r="J1507"/>
  <c r="J1353"/>
  <c r="BK1193"/>
  <c r="J1102"/>
  <c r="J996"/>
  <c r="BK643"/>
  <c r="BK161"/>
  <c r="BK2003"/>
  <c r="BK1933"/>
  <c r="BK1660"/>
  <c r="BK1528"/>
  <c r="BK1419"/>
  <c r="J1207"/>
  <c r="BK996"/>
  <c r="J800"/>
  <c r="BK584"/>
  <c r="BK352"/>
  <c r="J155"/>
  <c i="3" r="BK647"/>
  <c r="BK280"/>
  <c r="J1090"/>
  <c r="J790"/>
  <c r="J579"/>
  <c r="BK330"/>
  <c r="BK910"/>
  <c r="BK595"/>
  <c r="BK486"/>
  <c r="BK180"/>
  <c r="BK925"/>
  <c r="BK671"/>
  <c r="J446"/>
  <c r="J111"/>
  <c i="4" r="J207"/>
  <c r="BK175"/>
  <c r="J138"/>
  <c r="BK102"/>
  <c r="J213"/>
  <c r="BK180"/>
  <c r="J143"/>
  <c r="J100"/>
  <c r="J216"/>
  <c r="J178"/>
  <c r="BK144"/>
  <c r="J107"/>
  <c r="J193"/>
  <c r="BK158"/>
  <c r="J110"/>
  <c i="5" r="BK164"/>
  <c r="J149"/>
  <c r="BK116"/>
  <c r="BK190"/>
  <c r="BK103"/>
  <c r="BK166"/>
  <c r="BK106"/>
  <c r="J172"/>
  <c r="BK114"/>
  <c i="6" r="BK277"/>
  <c r="BK187"/>
  <c r="BK140"/>
  <c r="J299"/>
  <c r="J232"/>
  <c r="BK195"/>
  <c r="J138"/>
  <c r="J265"/>
  <c r="J203"/>
  <c r="J107"/>
  <c r="J261"/>
  <c r="J219"/>
  <c r="BK132"/>
  <c i="7" r="J123"/>
  <c r="J87"/>
  <c i="8" r="J131"/>
  <c r="J115"/>
  <c r="BK110"/>
  <c r="J119"/>
  <c i="9" r="J153"/>
  <c r="BK165"/>
  <c r="BK121"/>
  <c r="BK112"/>
  <c i="10" r="J90"/>
  <c r="BK86"/>
  <c r="J93"/>
  <c r="BK88"/>
  <c i="2" r="J1636"/>
  <c r="J1408"/>
  <c r="J1161"/>
  <c r="BK1002"/>
  <c r="J809"/>
  <c r="BK487"/>
  <c r="BK325"/>
  <c r="BK1726"/>
  <c r="BK1533"/>
  <c r="J1373"/>
  <c r="BK1174"/>
  <c r="J1062"/>
  <c r="J845"/>
  <c r="J717"/>
  <c r="BK178"/>
  <c r="J1767"/>
  <c r="BK1572"/>
  <c r="J1424"/>
  <c r="BK1307"/>
  <c r="BK1108"/>
  <c r="J960"/>
  <c r="J567"/>
  <c r="BK251"/>
  <c r="BK2133"/>
  <c r="J1977"/>
  <c r="BK1830"/>
  <c r="J1625"/>
  <c r="BK1424"/>
  <c r="J1280"/>
  <c r="J1027"/>
  <c r="J773"/>
  <c r="BK637"/>
  <c r="BK338"/>
  <c i="3" r="BK943"/>
  <c r="J418"/>
  <c r="BK117"/>
  <c r="J812"/>
  <c r="BK577"/>
  <c r="BK208"/>
  <c r="BK746"/>
  <c r="BK607"/>
  <c r="J464"/>
  <c r="BK123"/>
  <c r="BK876"/>
  <c r="J687"/>
  <c r="BK478"/>
  <c r="J99"/>
  <c i="4" r="BK205"/>
  <c r="J158"/>
  <c r="BK114"/>
  <c r="BK223"/>
  <c r="J189"/>
  <c r="J162"/>
  <c r="J128"/>
  <c r="J102"/>
  <c r="BK209"/>
  <c r="BK177"/>
  <c r="J154"/>
  <c r="BK127"/>
  <c r="BK213"/>
  <c r="BK191"/>
  <c r="BK155"/>
  <c i="5" r="BK206"/>
  <c r="BK110"/>
  <c r="J202"/>
  <c r="J141"/>
  <c r="BK215"/>
  <c r="J160"/>
  <c r="J176"/>
  <c r="BK131"/>
  <c i="6" r="J267"/>
  <c r="BK211"/>
  <c r="J164"/>
  <c r="BK315"/>
  <c r="J259"/>
  <c r="J173"/>
  <c r="J127"/>
  <c r="J308"/>
  <c r="J205"/>
  <c r="J132"/>
  <c r="BK294"/>
  <c r="BK221"/>
  <c r="J134"/>
  <c i="7" r="BK107"/>
  <c r="J132"/>
  <c r="BK123"/>
  <c i="8" r="J105"/>
  <c r="J112"/>
  <c r="J101"/>
  <c r="BK94"/>
  <c i="9" r="J115"/>
  <c r="J121"/>
  <c r="J147"/>
  <c i="10" r="BK109"/>
  <c r="J106"/>
  <c r="J95"/>
  <c i="2" r="BK1767"/>
  <c r="J1606"/>
  <c r="BK1302"/>
  <c r="BK1164"/>
  <c r="J981"/>
  <c r="J757"/>
  <c r="BK454"/>
  <c r="BK1858"/>
  <c r="BK1753"/>
  <c r="J1469"/>
  <c r="BK1326"/>
  <c r="BK1127"/>
  <c r="BK985"/>
  <c r="BK767"/>
  <c r="BK469"/>
  <c r="BK1823"/>
  <c r="J1665"/>
  <c r="J1528"/>
  <c r="J1382"/>
  <c r="BK1286"/>
  <c r="J1108"/>
  <c r="J903"/>
  <c r="J654"/>
  <c r="BK368"/>
  <c r="BK130"/>
  <c r="J2018"/>
  <c r="J1968"/>
  <c r="J1729"/>
  <c r="BK1549"/>
  <c r="BK1297"/>
  <c r="BK1102"/>
  <c r="BK981"/>
  <c r="BK757"/>
  <c r="J631"/>
  <c r="BK345"/>
  <c r="J110"/>
  <c i="3" r="BK1046"/>
  <c r="J752"/>
  <c r="J583"/>
  <c r="J398"/>
  <c r="BK775"/>
  <c r="BK687"/>
  <c r="BK574"/>
  <c r="BK286"/>
  <c r="J928"/>
  <c r="BK683"/>
  <c r="BK430"/>
  <c i="4" r="BK226"/>
  <c r="BK206"/>
  <c r="BK163"/>
  <c r="J123"/>
  <c r="J228"/>
  <c r="J196"/>
  <c r="J164"/>
  <c r="BK129"/>
  <c r="BK103"/>
  <c r="BK200"/>
  <c r="BK164"/>
  <c r="BK142"/>
  <c r="J121"/>
  <c r="J225"/>
  <c r="BK189"/>
  <c r="BK154"/>
  <c i="5" r="BK217"/>
  <c r="BK203"/>
  <c r="BK137"/>
  <c r="J213"/>
  <c r="J164"/>
  <c r="J190"/>
  <c r="BK129"/>
  <c i="6" r="BK290"/>
  <c r="BK219"/>
  <c r="J162"/>
  <c r="BK107"/>
  <c r="J246"/>
  <c r="J156"/>
  <c r="J116"/>
  <c r="BK257"/>
  <c r="J171"/>
  <c r="J98"/>
  <c r="J240"/>
  <c r="BK152"/>
  <c i="7" r="BK120"/>
  <c r="J100"/>
  <c r="J118"/>
  <c i="8" r="BK124"/>
  <c r="J102"/>
  <c r="J91"/>
  <c r="J89"/>
  <c i="9" r="BK129"/>
  <c r="BK163"/>
  <c r="J93"/>
  <c r="BK174"/>
  <c i="10" r="BK92"/>
  <c r="BK107"/>
  <c r="BK105"/>
  <c r="BK87"/>
  <c i="2" r="BK1736"/>
  <c r="BK1611"/>
  <c r="BK1358"/>
  <c r="J1169"/>
  <c r="J998"/>
  <c r="BK773"/>
  <c r="J469"/>
  <c r="BK199"/>
  <c r="BK1777"/>
  <c r="BK1583"/>
  <c r="J1389"/>
  <c r="J1221"/>
  <c r="BK1049"/>
  <c r="BK833"/>
  <c r="BK673"/>
  <c r="J292"/>
  <c r="J1777"/>
  <c r="J1586"/>
  <c r="J1433"/>
  <c r="J1292"/>
  <c r="BK1113"/>
  <c r="J913"/>
  <c r="BK529"/>
  <c r="J356"/>
  <c r="BK110"/>
  <c r="J2015"/>
  <c r="BK1936"/>
  <c r="J1736"/>
  <c r="J1616"/>
  <c r="J1413"/>
  <c r="J1229"/>
  <c r="BK1016"/>
  <c r="J749"/>
  <c r="J502"/>
  <c r="J199"/>
  <c i="3" r="J938"/>
  <c r="J833"/>
  <c r="BK783"/>
  <c r="BK752"/>
  <c r="J671"/>
  <c r="J640"/>
  <c r="J208"/>
  <c r="BK958"/>
  <c r="J647"/>
  <c r="BK464"/>
  <c r="J105"/>
  <c r="J703"/>
  <c r="J589"/>
  <c r="BK426"/>
  <c r="J1244"/>
  <c r="J758"/>
  <c r="J628"/>
  <c r="BK161"/>
  <c i="4" r="BK216"/>
  <c r="J179"/>
  <c r="BK141"/>
  <c r="BK110"/>
  <c r="J222"/>
  <c r="BK193"/>
  <c r="J161"/>
  <c r="BK118"/>
  <c r="BK101"/>
  <c r="J185"/>
  <c r="BK162"/>
  <c r="BK138"/>
  <c r="J99"/>
  <c r="BK197"/>
  <c r="J166"/>
  <c r="BK125"/>
  <c i="5" r="BK192"/>
  <c r="BK135"/>
  <c r="J215"/>
  <c r="BK160"/>
  <c r="BK94"/>
  <c r="J154"/>
  <c r="BK200"/>
  <c r="J133"/>
  <c i="6" r="J279"/>
  <c r="J221"/>
  <c r="J167"/>
  <c r="J292"/>
  <c r="BK243"/>
  <c r="BK179"/>
  <c r="J109"/>
  <c r="J294"/>
  <c r="BK223"/>
  <c r="BK158"/>
  <c r="J271"/>
  <c r="J242"/>
  <c r="BK181"/>
  <c i="7" r="J102"/>
  <c r="BK109"/>
  <c r="J127"/>
  <c i="8" r="BK108"/>
  <c r="J99"/>
  <c r="BK91"/>
  <c i="9" r="BK106"/>
  <c r="BK124"/>
  <c r="BK138"/>
  <c i="10" r="J105"/>
  <c r="J109"/>
  <c r="J86"/>
  <c r="BK90"/>
  <c i="2" r="J1689"/>
  <c r="BK1433"/>
  <c r="J1174"/>
  <c r="J985"/>
  <c r="BK805"/>
  <c r="BK579"/>
  <c r="J318"/>
  <c r="J1801"/>
  <c r="BK1630"/>
  <c r="BK1378"/>
  <c r="BK1226"/>
  <c r="J1054"/>
  <c r="BK809"/>
  <c r="J537"/>
  <c r="J120"/>
  <c r="J1796"/>
  <c r="J1654"/>
  <c r="BK1408"/>
  <c r="J1302"/>
  <c r="J1164"/>
  <c r="J1049"/>
  <c r="BK778"/>
  <c r="J648"/>
  <c r="J352"/>
  <c i="1" r="AS54"/>
  <c i="2" r="BK1312"/>
  <c r="J1076"/>
  <c r="BK845"/>
  <c r="BK667"/>
  <c r="BK425"/>
  <c r="BK194"/>
  <c i="3" r="J920"/>
  <c r="BK589"/>
  <c r="BK173"/>
  <c r="BK915"/>
  <c r="J727"/>
  <c r="BK442"/>
  <c r="J180"/>
  <c r="BK771"/>
  <c r="J666"/>
  <c r="BK418"/>
  <c r="J117"/>
  <c r="J871"/>
  <c r="BK623"/>
  <c r="J404"/>
  <c i="4" r="BK230"/>
  <c r="BK214"/>
  <c r="BK170"/>
  <c r="BK121"/>
  <c r="J220"/>
  <c r="J187"/>
  <c r="BK160"/>
  <c r="J115"/>
  <c r="BK227"/>
  <c r="J197"/>
  <c r="J155"/>
  <c r="J132"/>
  <c r="J233"/>
  <c r="J204"/>
  <c r="BK167"/>
  <c r="J136"/>
  <c i="5" r="J203"/>
  <c r="BK158"/>
  <c r="J131"/>
  <c r="J208"/>
  <c r="BK143"/>
  <c r="BK90"/>
  <c r="J180"/>
  <c r="BK202"/>
  <c r="J139"/>
  <c i="6" r="BK304"/>
  <c r="BK232"/>
  <c r="J179"/>
  <c r="BK114"/>
  <c r="J263"/>
  <c r="BK205"/>
  <c r="BK144"/>
  <c r="BK310"/>
  <c r="BK242"/>
  <c r="BK167"/>
  <c r="J313"/>
  <c r="J236"/>
  <c r="BK162"/>
  <c i="7" r="J122"/>
  <c r="J98"/>
  <c r="BK126"/>
  <c i="8" r="J104"/>
  <c r="J128"/>
  <c r="BK128"/>
  <c r="J87"/>
  <c i="9" r="BK95"/>
  <c r="J129"/>
  <c r="J167"/>
  <c r="J110"/>
  <c i="10" r="BK101"/>
  <c r="J108"/>
  <c r="J98"/>
  <c i="2" r="BK1743"/>
  <c r="J1521"/>
  <c r="BK1212"/>
  <c r="J1121"/>
  <c r="J872"/>
  <c r="BK631"/>
  <c r="BK165"/>
  <c r="J1782"/>
  <c r="BK1654"/>
  <c r="J1453"/>
  <c r="J1335"/>
  <c r="BK1134"/>
  <c r="BK872"/>
  <c r="J743"/>
  <c r="J425"/>
  <c r="J1830"/>
  <c r="BK1681"/>
  <c r="J1495"/>
  <c r="BK1338"/>
  <c r="BK1161"/>
  <c r="J1044"/>
  <c r="BK800"/>
  <c r="BK461"/>
  <c r="J331"/>
  <c r="BK120"/>
  <c r="BK2015"/>
  <c r="J1933"/>
  <c r="J1642"/>
  <c r="J1544"/>
  <c r="BK1353"/>
  <c r="BK1186"/>
  <c r="BK913"/>
  <c r="J721"/>
  <c r="J529"/>
  <c r="J204"/>
  <c i="3" r="J925"/>
  <c r="J271"/>
  <c r="J1002"/>
  <c r="BK703"/>
  <c r="BK504"/>
  <c r="BK155"/>
  <c r="J876"/>
  <c r="BK636"/>
  <c r="J442"/>
  <c r="J1245"/>
  <c r="J736"/>
  <c r="J350"/>
  <c r="J145"/>
  <c i="4" r="BK210"/>
  <c r="BK173"/>
  <c r="J139"/>
  <c r="J98"/>
  <c r="J211"/>
  <c r="J174"/>
  <c r="BK139"/>
  <c r="J112"/>
  <c r="J201"/>
  <c r="J163"/>
  <c r="BK143"/>
  <c r="J105"/>
  <c r="BK207"/>
  <c r="BK172"/>
  <c r="BK123"/>
  <c i="5" r="J194"/>
  <c r="J103"/>
  <c r="BK182"/>
  <c r="BK96"/>
  <c r="BK168"/>
  <c r="BK98"/>
  <c r="J158"/>
  <c r="J110"/>
  <c i="6" r="BK253"/>
  <c r="J189"/>
  <c r="J144"/>
  <c r="J285"/>
  <c r="BK207"/>
  <c r="J160"/>
  <c r="BK103"/>
  <c r="BK246"/>
  <c r="BK193"/>
  <c r="J103"/>
  <c r="BK269"/>
  <c r="BK164"/>
  <c i="7" r="BK98"/>
  <c r="BK114"/>
  <c i="8" r="BK113"/>
  <c r="BK101"/>
  <c r="BK131"/>
  <c i="9" r="J159"/>
  <c r="BK99"/>
  <c r="BK135"/>
  <c r="J99"/>
  <c r="J135"/>
  <c i="10" r="BK89"/>
  <c r="J104"/>
  <c r="J101"/>
  <c i="2" r="J1868"/>
  <c r="BK1620"/>
  <c r="BK1386"/>
  <c r="BK1139"/>
  <c r="J860"/>
  <c r="J673"/>
  <c r="J338"/>
  <c r="BK1809"/>
  <c r="BK1616"/>
  <c r="BK1445"/>
  <c r="J1286"/>
  <c r="BK1096"/>
  <c r="J877"/>
  <c r="J729"/>
  <c r="J418"/>
  <c r="BK1863"/>
  <c r="J1719"/>
  <c r="BK1485"/>
  <c r="J1348"/>
  <c r="J1186"/>
  <c r="BK1054"/>
  <c r="BK762"/>
  <c r="BK514"/>
  <c r="J325"/>
  <c r="BK2138"/>
  <c r="BK2009"/>
  <c r="J1936"/>
  <c r="BK1671"/>
  <c r="BK1512"/>
  <c r="BK1335"/>
  <c r="J1007"/>
  <c r="J789"/>
  <c r="BK661"/>
  <c r="BK386"/>
  <c r="BK187"/>
  <c i="3" r="J915"/>
  <c r="J900"/>
  <c r="BK640"/>
  <c r="J478"/>
  <c r="J150"/>
  <c r="J741"/>
  <c r="J613"/>
  <c r="J430"/>
  <c r="BK1245"/>
  <c r="J775"/>
  <c r="J657"/>
  <c r="J450"/>
  <c r="BK105"/>
  <c i="4" r="BK202"/>
  <c r="BK146"/>
  <c r="BK115"/>
  <c r="BK221"/>
  <c r="J192"/>
  <c r="BK171"/>
  <c r="J119"/>
  <c r="J96"/>
  <c r="J190"/>
  <c r="J160"/>
  <c r="BK130"/>
  <c r="J230"/>
  <c r="BK196"/>
  <c r="BK157"/>
  <c r="BK120"/>
  <c i="5" r="BK198"/>
  <c r="J170"/>
  <c r="J92"/>
  <c r="BK170"/>
  <c r="J94"/>
  <c r="BK156"/>
  <c r="J101"/>
  <c i="6" r="BK265"/>
  <c r="BK199"/>
  <c r="BK142"/>
  <c r="BK275"/>
  <c r="J225"/>
  <c r="BK177"/>
  <c r="BK128"/>
  <c r="BK248"/>
  <c r="J185"/>
  <c r="BK105"/>
  <c r="BK259"/>
  <c r="BK175"/>
  <c r="J105"/>
  <c i="7" r="J120"/>
  <c r="BK127"/>
  <c r="BK102"/>
  <c i="8" r="BK96"/>
  <c r="J135"/>
  <c r="BK127"/>
  <c i="9" r="J171"/>
  <c r="BK108"/>
  <c r="J133"/>
  <c r="J143"/>
  <c i="10" r="J103"/>
  <c r="BK108"/>
  <c r="J89"/>
  <c r="BK93"/>
  <c i="2" l="1" r="P782"/>
  <c r="T782"/>
  <c r="R782"/>
  <c r="P109"/>
  <c r="P186"/>
  <c r="R291"/>
  <c r="R394"/>
  <c r="R446"/>
  <c r="P468"/>
  <c r="R794"/>
  <c r="R993"/>
  <c r="T1004"/>
  <c r="P1010"/>
  <c r="P1061"/>
  <c r="P1126"/>
  <c r="P1163"/>
  <c r="P1228"/>
  <c r="P1337"/>
  <c r="R1388"/>
  <c r="BK1401"/>
  <c r="J1401"/>
  <c r="J80"/>
  <c r="BK1585"/>
  <c r="J1585"/>
  <c r="J81"/>
  <c r="BK1728"/>
  <c r="J1728"/>
  <c r="J82"/>
  <c r="P1808"/>
  <c r="R1935"/>
  <c r="R2136"/>
  <c i="3" r="P98"/>
  <c r="P179"/>
  <c r="BK207"/>
  <c r="J207"/>
  <c r="J63"/>
  <c r="P425"/>
  <c r="T565"/>
  <c r="T576"/>
  <c r="P582"/>
  <c r="R622"/>
  <c r="T630"/>
  <c r="T665"/>
  <c r="R766"/>
  <c r="R927"/>
  <c r="BK1243"/>
  <c r="J1243"/>
  <c r="J76"/>
  <c i="4" r="P95"/>
  <c r="T111"/>
  <c r="BK131"/>
  <c r="J131"/>
  <c r="J63"/>
  <c r="P145"/>
  <c r="T159"/>
  <c r="BK168"/>
  <c r="J168"/>
  <c r="J66"/>
  <c r="BK183"/>
  <c r="J183"/>
  <c r="J67"/>
  <c r="R186"/>
  <c r="T198"/>
  <c r="P217"/>
  <c r="BK231"/>
  <c r="J231"/>
  <c r="J72"/>
  <c i="5" r="T89"/>
  <c r="T100"/>
  <c r="R105"/>
  <c r="R126"/>
  <c r="BK153"/>
  <c r="J153"/>
  <c r="J65"/>
  <c r="BK205"/>
  <c r="J205"/>
  <c r="J66"/>
  <c r="P210"/>
  <c i="6" r="T102"/>
  <c r="R111"/>
  <c r="P123"/>
  <c r="R131"/>
  <c r="P166"/>
  <c r="P227"/>
  <c r="R245"/>
  <c r="T287"/>
  <c r="T296"/>
  <c r="T301"/>
  <c r="P309"/>
  <c i="7" r="T117"/>
  <c r="T85"/>
  <c r="T84"/>
  <c i="8" r="BK86"/>
  <c r="J86"/>
  <c r="J61"/>
  <c r="BK93"/>
  <c r="J93"/>
  <c r="J62"/>
  <c r="P98"/>
  <c r="P130"/>
  <c i="9" r="P128"/>
  <c r="T140"/>
  <c r="T146"/>
  <c r="T145"/>
  <c r="BK158"/>
  <c i="10" r="R82"/>
  <c i="2" r="T109"/>
  <c r="R186"/>
  <c r="P291"/>
  <c r="P394"/>
  <c r="P446"/>
  <c r="T446"/>
  <c r="BK468"/>
  <c r="J468"/>
  <c r="J66"/>
  <c r="T794"/>
  <c r="T993"/>
  <c r="R1004"/>
  <c r="R1010"/>
  <c r="R1061"/>
  <c r="BK1126"/>
  <c r="J1126"/>
  <c r="J75"/>
  <c r="T1163"/>
  <c r="BK1228"/>
  <c r="J1228"/>
  <c r="J77"/>
  <c r="R1337"/>
  <c r="P1388"/>
  <c r="T1401"/>
  <c r="T1585"/>
  <c r="P1728"/>
  <c r="R1808"/>
  <c r="P1935"/>
  <c r="T2136"/>
  <c i="3" r="BK98"/>
  <c r="J98"/>
  <c r="J61"/>
  <c r="BK179"/>
  <c r="J179"/>
  <c r="J62"/>
  <c r="T207"/>
  <c r="T425"/>
  <c r="R565"/>
  <c r="BK576"/>
  <c r="J576"/>
  <c r="J67"/>
  <c r="R582"/>
  <c r="BK622"/>
  <c r="J622"/>
  <c r="J70"/>
  <c r="BK630"/>
  <c r="J630"/>
  <c r="J71"/>
  <c r="R665"/>
  <c r="BK766"/>
  <c r="J766"/>
  <c r="J73"/>
  <c r="BK927"/>
  <c r="J927"/>
  <c r="J74"/>
  <c r="P1243"/>
  <c i="4" r="T95"/>
  <c r="R111"/>
  <c r="P131"/>
  <c r="T145"/>
  <c r="R159"/>
  <c r="R168"/>
  <c r="P183"/>
  <c r="T186"/>
  <c r="R198"/>
  <c r="BK217"/>
  <c r="J217"/>
  <c r="J70"/>
  <c r="T231"/>
  <c i="5" r="R89"/>
  <c r="P100"/>
  <c r="P105"/>
  <c r="BK126"/>
  <c r="J126"/>
  <c r="J64"/>
  <c r="T153"/>
  <c r="T205"/>
  <c r="R210"/>
  <c i="6" r="BK102"/>
  <c r="J102"/>
  <c r="J62"/>
  <c r="P111"/>
  <c r="BK123"/>
  <c r="J123"/>
  <c r="J65"/>
  <c r="BK131"/>
  <c r="J131"/>
  <c r="J66"/>
  <c r="BK166"/>
  <c r="J166"/>
  <c r="J67"/>
  <c r="BK227"/>
  <c r="J227"/>
  <c r="J68"/>
  <c r="BK245"/>
  <c r="J245"/>
  <c r="J69"/>
  <c r="BK287"/>
  <c r="J287"/>
  <c r="J70"/>
  <c r="BK296"/>
  <c r="J296"/>
  <c r="J71"/>
  <c r="BK301"/>
  <c r="J301"/>
  <c r="J72"/>
  <c r="BK309"/>
  <c r="J309"/>
  <c r="J75"/>
  <c i="7" r="R117"/>
  <c r="R85"/>
  <c r="R84"/>
  <c i="8" r="T86"/>
  <c r="P93"/>
  <c r="BK98"/>
  <c r="J98"/>
  <c r="J63"/>
  <c r="BK130"/>
  <c r="J130"/>
  <c r="J64"/>
  <c i="9" r="R128"/>
  <c r="R140"/>
  <c r="P146"/>
  <c r="P145"/>
  <c r="P158"/>
  <c r="P157"/>
  <c i="10" r="P82"/>
  <c r="P81"/>
  <c i="1" r="AU63"/>
  <c i="10" r="P97"/>
  <c i="2" r="BK109"/>
  <c r="J109"/>
  <c r="J61"/>
  <c r="BK186"/>
  <c r="J186"/>
  <c r="J62"/>
  <c r="BK291"/>
  <c r="J291"/>
  <c r="J63"/>
  <c r="BK394"/>
  <c r="J394"/>
  <c r="J64"/>
  <c r="BK446"/>
  <c r="J446"/>
  <c r="J65"/>
  <c r="T468"/>
  <c r="BK794"/>
  <c r="J794"/>
  <c r="J68"/>
  <c r="BK993"/>
  <c r="J993"/>
  <c r="J69"/>
  <c r="BK1004"/>
  <c r="J1004"/>
  <c r="J70"/>
  <c r="BK1010"/>
  <c r="J1010"/>
  <c r="J72"/>
  <c r="BK1061"/>
  <c r="J1061"/>
  <c r="J73"/>
  <c r="R1126"/>
  <c r="R1163"/>
  <c r="R1228"/>
  <c r="T1337"/>
  <c r="T1388"/>
  <c r="R1401"/>
  <c r="P1585"/>
  <c r="R1728"/>
  <c r="T1808"/>
  <c r="T1935"/>
  <c r="P2136"/>
  <c i="3" r="T98"/>
  <c r="R179"/>
  <c r="R207"/>
  <c r="R425"/>
  <c r="P565"/>
  <c r="P576"/>
  <c r="BK582"/>
  <c r="J582"/>
  <c r="J69"/>
  <c r="P622"/>
  <c r="R630"/>
  <c r="BK665"/>
  <c r="J665"/>
  <c r="J72"/>
  <c r="T766"/>
  <c r="T927"/>
  <c r="R1243"/>
  <c i="4" r="R95"/>
  <c r="BK111"/>
  <c r="J111"/>
  <c r="J62"/>
  <c r="R131"/>
  <c r="R145"/>
  <c r="P159"/>
  <c r="T168"/>
  <c r="T183"/>
  <c r="P186"/>
  <c r="BK198"/>
  <c r="J198"/>
  <c r="J69"/>
  <c r="T217"/>
  <c r="P231"/>
  <c i="5" r="P89"/>
  <c r="BK100"/>
  <c r="J100"/>
  <c r="J62"/>
  <c r="BK105"/>
  <c r="J105"/>
  <c r="J63"/>
  <c r="P126"/>
  <c r="R153"/>
  <c r="R205"/>
  <c r="T210"/>
  <c i="6" r="R102"/>
  <c r="R96"/>
  <c r="BK111"/>
  <c r="J111"/>
  <c r="J63"/>
  <c r="T123"/>
  <c r="T131"/>
  <c r="R166"/>
  <c r="T227"/>
  <c r="P245"/>
  <c r="P287"/>
  <c r="P296"/>
  <c r="R301"/>
  <c r="R309"/>
  <c i="7" r="BK117"/>
  <c r="J117"/>
  <c r="J63"/>
  <c i="8" r="R86"/>
  <c r="R93"/>
  <c r="R98"/>
  <c r="R130"/>
  <c i="9" r="T128"/>
  <c r="T91"/>
  <c r="P140"/>
  <c r="BK146"/>
  <c r="BK145"/>
  <c r="J145"/>
  <c r="J66"/>
  <c r="T158"/>
  <c r="T157"/>
  <c i="10" r="T82"/>
  <c r="R97"/>
  <c i="2" r="R109"/>
  <c r="T186"/>
  <c r="T291"/>
  <c r="T394"/>
  <c r="R468"/>
  <c r="P794"/>
  <c r="P993"/>
  <c r="P1004"/>
  <c r="T1010"/>
  <c r="T1061"/>
  <c r="T1126"/>
  <c r="BK1163"/>
  <c r="J1163"/>
  <c r="J76"/>
  <c r="T1228"/>
  <c r="BK1337"/>
  <c r="J1337"/>
  <c r="J78"/>
  <c r="BK1388"/>
  <c r="J1388"/>
  <c r="J79"/>
  <c r="P1401"/>
  <c r="R1585"/>
  <c r="T1728"/>
  <c r="BK1808"/>
  <c r="J1808"/>
  <c r="J83"/>
  <c r="BK1935"/>
  <c r="J1935"/>
  <c r="J84"/>
  <c r="BK2136"/>
  <c r="J2136"/>
  <c r="J87"/>
  <c i="3" r="R98"/>
  <c r="T179"/>
  <c r="P207"/>
  <c r="BK425"/>
  <c r="J425"/>
  <c r="J65"/>
  <c r="BK565"/>
  <c r="J565"/>
  <c r="J66"/>
  <c r="R576"/>
  <c r="T582"/>
  <c r="T581"/>
  <c r="T622"/>
  <c r="P630"/>
  <c r="P665"/>
  <c r="P766"/>
  <c r="P927"/>
  <c r="T1243"/>
  <c i="4" r="BK95"/>
  <c r="J95"/>
  <c r="J61"/>
  <c r="P111"/>
  <c r="T131"/>
  <c r="BK145"/>
  <c r="J145"/>
  <c r="J64"/>
  <c r="BK159"/>
  <c r="J159"/>
  <c r="J65"/>
  <c r="P168"/>
  <c r="R183"/>
  <c r="BK186"/>
  <c r="J186"/>
  <c r="J68"/>
  <c r="P198"/>
  <c r="R217"/>
  <c r="R231"/>
  <c i="5" r="BK89"/>
  <c r="J89"/>
  <c r="J61"/>
  <c r="R100"/>
  <c r="T105"/>
  <c r="T126"/>
  <c r="P153"/>
  <c r="P205"/>
  <c r="BK210"/>
  <c r="J210"/>
  <c r="J67"/>
  <c i="6" r="P102"/>
  <c r="P96"/>
  <c r="T111"/>
  <c r="R123"/>
  <c r="P131"/>
  <c r="T166"/>
  <c r="R227"/>
  <c r="T245"/>
  <c r="R287"/>
  <c r="R296"/>
  <c r="P301"/>
  <c r="T309"/>
  <c i="7" r="P117"/>
  <c r="P85"/>
  <c r="P84"/>
  <c i="1" r="AU60"/>
  <c i="8" r="P86"/>
  <c r="P85"/>
  <c r="P84"/>
  <c i="1" r="AU61"/>
  <c i="8" r="T93"/>
  <c r="T98"/>
  <c r="T130"/>
  <c i="9" r="BK128"/>
  <c r="J128"/>
  <c r="J63"/>
  <c r="BK140"/>
  <c r="J140"/>
  <c r="J65"/>
  <c r="R146"/>
  <c r="R145"/>
  <c r="R158"/>
  <c r="R157"/>
  <c i="10" r="BK82"/>
  <c r="J82"/>
  <c r="J60"/>
  <c r="BK97"/>
  <c r="J97"/>
  <c r="J61"/>
  <c r="T97"/>
  <c i="2" r="BK1120"/>
  <c r="J1120"/>
  <c r="J74"/>
  <c i="3" r="BK417"/>
  <c r="J417"/>
  <c r="J64"/>
  <c i="9" r="BK123"/>
  <c r="J123"/>
  <c r="J62"/>
  <c r="BK173"/>
  <c r="J173"/>
  <c r="J70"/>
  <c i="2" r="BK782"/>
  <c r="J782"/>
  <c r="J67"/>
  <c i="3" r="BK1178"/>
  <c r="J1178"/>
  <c r="J75"/>
  <c i="4" r="BK93"/>
  <c r="J93"/>
  <c r="J60"/>
  <c r="BK229"/>
  <c r="J229"/>
  <c r="J71"/>
  <c i="6" r="BK97"/>
  <c r="J97"/>
  <c r="J61"/>
  <c r="BK307"/>
  <c r="J307"/>
  <c r="J74"/>
  <c i="2" r="BK2017"/>
  <c r="J2017"/>
  <c r="J85"/>
  <c r="BK2132"/>
  <c r="J2132"/>
  <c r="J86"/>
  <c i="7" r="BK113"/>
  <c r="J113"/>
  <c r="J62"/>
  <c r="BK131"/>
  <c r="J131"/>
  <c r="J64"/>
  <c i="9" r="BK92"/>
  <c r="BK91"/>
  <c r="J91"/>
  <c r="J60"/>
  <c r="BK137"/>
  <c r="J137"/>
  <c r="J64"/>
  <c i="10" r="J55"/>
  <c r="J75"/>
  <c r="BE85"/>
  <c r="BE88"/>
  <c r="BE108"/>
  <c r="BE109"/>
  <c i="9" r="J146"/>
  <c r="J67"/>
  <c r="J158"/>
  <c r="J69"/>
  <c i="10" r="J54"/>
  <c r="F77"/>
  <c r="BE90"/>
  <c r="BE91"/>
  <c r="BE94"/>
  <c r="BE101"/>
  <c r="BE102"/>
  <c r="E71"/>
  <c r="F78"/>
  <c r="BE83"/>
  <c r="BE86"/>
  <c r="BE89"/>
  <c r="BE92"/>
  <c r="BE95"/>
  <c r="BE96"/>
  <c r="BE98"/>
  <c r="BE99"/>
  <c r="BE100"/>
  <c r="BE103"/>
  <c r="BE104"/>
  <c r="BE105"/>
  <c r="BE106"/>
  <c r="BE84"/>
  <c r="BE87"/>
  <c r="BE93"/>
  <c r="BE107"/>
  <c i="9" r="J52"/>
  <c r="BE99"/>
  <c r="BE103"/>
  <c r="BE106"/>
  <c r="BE108"/>
  <c r="BE121"/>
  <c r="BE133"/>
  <c r="BE138"/>
  <c r="BE141"/>
  <c r="BE143"/>
  <c r="BE153"/>
  <c r="BE165"/>
  <c r="BE170"/>
  <c r="E48"/>
  <c r="BE93"/>
  <c r="BE95"/>
  <c r="BE124"/>
  <c r="BE129"/>
  <c r="BE151"/>
  <c r="BE155"/>
  <c r="BE161"/>
  <c r="BE163"/>
  <c r="BE169"/>
  <c r="BE171"/>
  <c r="BE174"/>
  <c r="F55"/>
  <c r="BE112"/>
  <c r="BE147"/>
  <c r="BE149"/>
  <c r="BE159"/>
  <c r="BE110"/>
  <c r="BE115"/>
  <c r="BE117"/>
  <c r="BE135"/>
  <c r="BE167"/>
  <c i="8" r="BE87"/>
  <c r="BE96"/>
  <c r="BE99"/>
  <c r="BE102"/>
  <c r="BE108"/>
  <c r="F55"/>
  <c r="J78"/>
  <c r="BE94"/>
  <c r="BE104"/>
  <c r="BE112"/>
  <c r="BE115"/>
  <c r="BE117"/>
  <c r="BE122"/>
  <c r="BE124"/>
  <c r="BE128"/>
  <c r="E74"/>
  <c r="BE89"/>
  <c r="BE91"/>
  <c r="BE105"/>
  <c r="BE106"/>
  <c r="BE113"/>
  <c r="BE126"/>
  <c r="BE133"/>
  <c r="BE135"/>
  <c r="BE101"/>
  <c r="BE110"/>
  <c r="BE119"/>
  <c r="BE120"/>
  <c r="BE127"/>
  <c r="BE131"/>
  <c i="7" r="F55"/>
  <c r="BE95"/>
  <c r="BE98"/>
  <c r="BE104"/>
  <c r="BE107"/>
  <c r="BE132"/>
  <c r="E48"/>
  <c r="J78"/>
  <c r="BE100"/>
  <c r="BE109"/>
  <c r="BE118"/>
  <c r="BE120"/>
  <c r="BE123"/>
  <c r="BE87"/>
  <c r="BE102"/>
  <c r="BE125"/>
  <c r="BE129"/>
  <c r="BE89"/>
  <c r="BE93"/>
  <c r="BE111"/>
  <c r="BE114"/>
  <c r="BE122"/>
  <c r="BE126"/>
  <c r="BE127"/>
  <c i="6" r="F55"/>
  <c r="J89"/>
  <c r="BE98"/>
  <c r="BE114"/>
  <c r="BE138"/>
  <c r="BE142"/>
  <c r="BE144"/>
  <c r="BE156"/>
  <c r="BE167"/>
  <c r="BE171"/>
  <c r="BE175"/>
  <c r="BE183"/>
  <c r="BE187"/>
  <c r="BE193"/>
  <c r="BE199"/>
  <c r="BE201"/>
  <c r="BE203"/>
  <c r="BE243"/>
  <c r="BE248"/>
  <c r="BE255"/>
  <c r="BE257"/>
  <c r="BE265"/>
  <c r="BE312"/>
  <c r="E48"/>
  <c r="BE107"/>
  <c r="BE119"/>
  <c r="BE128"/>
  <c r="BE134"/>
  <c r="BE140"/>
  <c r="BE146"/>
  <c r="BE152"/>
  <c r="BE154"/>
  <c r="BE160"/>
  <c r="BE164"/>
  <c r="BE169"/>
  <c r="BE173"/>
  <c r="BE181"/>
  <c r="BE189"/>
  <c r="BE195"/>
  <c r="BE197"/>
  <c r="BE209"/>
  <c r="BE211"/>
  <c r="BE213"/>
  <c r="BE217"/>
  <c r="BE219"/>
  <c r="BE230"/>
  <c r="BE232"/>
  <c r="BE236"/>
  <c r="BE253"/>
  <c r="BE259"/>
  <c r="BE261"/>
  <c r="BE269"/>
  <c r="BE275"/>
  <c r="BE283"/>
  <c r="BE285"/>
  <c r="BE288"/>
  <c r="BE297"/>
  <c r="BE299"/>
  <c r="BE302"/>
  <c r="BE313"/>
  <c r="BE105"/>
  <c r="BE109"/>
  <c r="BE112"/>
  <c r="BE124"/>
  <c r="BE148"/>
  <c r="BE158"/>
  <c r="BE162"/>
  <c r="BE185"/>
  <c r="BE191"/>
  <c r="BE221"/>
  <c r="BE234"/>
  <c r="BE238"/>
  <c r="BE240"/>
  <c r="BE246"/>
  <c r="BE250"/>
  <c r="BE251"/>
  <c r="BE263"/>
  <c r="BE267"/>
  <c r="BE277"/>
  <c r="BE279"/>
  <c r="BE290"/>
  <c r="BE294"/>
  <c r="BE304"/>
  <c r="BE315"/>
  <c r="BE103"/>
  <c r="BE116"/>
  <c r="BE126"/>
  <c r="BE127"/>
  <c r="BE129"/>
  <c r="BE132"/>
  <c r="BE136"/>
  <c r="BE150"/>
  <c r="BE177"/>
  <c r="BE179"/>
  <c r="BE205"/>
  <c r="BE207"/>
  <c r="BE215"/>
  <c r="BE223"/>
  <c r="BE225"/>
  <c r="BE228"/>
  <c r="BE242"/>
  <c r="BE271"/>
  <c r="BE273"/>
  <c r="BE281"/>
  <c r="BE292"/>
  <c r="BE308"/>
  <c r="BE310"/>
  <c i="5" r="BE94"/>
  <c r="BE96"/>
  <c r="BE101"/>
  <c r="BE103"/>
  <c r="BE106"/>
  <c r="BE118"/>
  <c r="BE120"/>
  <c r="BE124"/>
  <c r="BE133"/>
  <c r="BE135"/>
  <c r="BE158"/>
  <c r="BE166"/>
  <c r="BE168"/>
  <c r="BE176"/>
  <c r="BE182"/>
  <c r="BE184"/>
  <c r="BE190"/>
  <c r="BE203"/>
  <c r="E48"/>
  <c r="F84"/>
  <c r="BE90"/>
  <c r="BE108"/>
  <c r="BE122"/>
  <c r="BE127"/>
  <c r="BE143"/>
  <c r="BE154"/>
  <c r="BE160"/>
  <c r="BE172"/>
  <c r="BE192"/>
  <c r="BE198"/>
  <c r="BE199"/>
  <c r="BE202"/>
  <c r="BE208"/>
  <c r="BE213"/>
  <c r="BE217"/>
  <c r="BE110"/>
  <c r="BE116"/>
  <c r="BE129"/>
  <c r="BE145"/>
  <c r="BE149"/>
  <c r="BE156"/>
  <c r="BE162"/>
  <c r="BE164"/>
  <c r="BE174"/>
  <c r="BE196"/>
  <c r="BE211"/>
  <c r="BE215"/>
  <c r="J52"/>
  <c r="BE92"/>
  <c r="BE98"/>
  <c r="BE112"/>
  <c r="BE114"/>
  <c r="BE131"/>
  <c r="BE137"/>
  <c r="BE139"/>
  <c r="BE141"/>
  <c r="BE147"/>
  <c r="BE151"/>
  <c r="BE170"/>
  <c r="BE178"/>
  <c r="BE180"/>
  <c r="BE186"/>
  <c r="BE188"/>
  <c r="BE194"/>
  <c r="BE200"/>
  <c r="BE206"/>
  <c i="4" r="J52"/>
  <c r="J55"/>
  <c r="BE94"/>
  <c r="BE96"/>
  <c r="BE97"/>
  <c r="BE104"/>
  <c r="BE114"/>
  <c r="BE115"/>
  <c r="BE127"/>
  <c r="BE138"/>
  <c r="BE141"/>
  <c r="BE142"/>
  <c r="BE144"/>
  <c r="BE149"/>
  <c r="BE152"/>
  <c r="BE158"/>
  <c r="BE162"/>
  <c r="BE173"/>
  <c r="BE175"/>
  <c r="BE179"/>
  <c r="BE182"/>
  <c r="BE194"/>
  <c r="BE200"/>
  <c r="BE209"/>
  <c r="BE221"/>
  <c r="BE223"/>
  <c r="BE230"/>
  <c r="BE232"/>
  <c r="E48"/>
  <c r="F54"/>
  <c r="BE101"/>
  <c r="BE102"/>
  <c r="BE110"/>
  <c r="BE112"/>
  <c r="BE117"/>
  <c r="BE118"/>
  <c r="BE119"/>
  <c r="BE123"/>
  <c r="BE124"/>
  <c r="BE135"/>
  <c r="BE139"/>
  <c r="BE166"/>
  <c r="BE170"/>
  <c r="BE171"/>
  <c r="BE172"/>
  <c r="BE174"/>
  <c r="BE180"/>
  <c r="BE188"/>
  <c r="BE189"/>
  <c r="BE190"/>
  <c r="BE191"/>
  <c r="BE192"/>
  <c r="BE195"/>
  <c r="BE201"/>
  <c r="BE204"/>
  <c r="BE205"/>
  <c r="BE210"/>
  <c r="BE211"/>
  <c r="BE213"/>
  <c r="BE214"/>
  <c r="BE216"/>
  <c r="BE219"/>
  <c r="BE222"/>
  <c r="BE224"/>
  <c r="BE225"/>
  <c r="BE233"/>
  <c r="J54"/>
  <c r="BE98"/>
  <c r="BE105"/>
  <c r="BE109"/>
  <c r="BE120"/>
  <c r="BE121"/>
  <c r="BE122"/>
  <c r="BE125"/>
  <c r="BE126"/>
  <c r="BE128"/>
  <c r="BE134"/>
  <c r="BE137"/>
  <c r="BE140"/>
  <c r="BE143"/>
  <c r="BE146"/>
  <c r="BE148"/>
  <c r="BE151"/>
  <c r="BE154"/>
  <c r="BE155"/>
  <c r="BE157"/>
  <c r="BE163"/>
  <c r="BE165"/>
  <c r="BE169"/>
  <c r="BE177"/>
  <c r="BE178"/>
  <c r="BE184"/>
  <c r="BE197"/>
  <c r="BE199"/>
  <c r="BE202"/>
  <c r="BE206"/>
  <c r="BE207"/>
  <c r="BE208"/>
  <c r="BE226"/>
  <c r="BE228"/>
  <c r="BE234"/>
  <c r="F55"/>
  <c r="BE99"/>
  <c r="BE100"/>
  <c r="BE103"/>
  <c r="BE106"/>
  <c r="BE107"/>
  <c r="BE108"/>
  <c r="BE116"/>
  <c r="BE129"/>
  <c r="BE130"/>
  <c r="BE132"/>
  <c r="BE136"/>
  <c r="BE150"/>
  <c r="BE153"/>
  <c r="BE156"/>
  <c r="BE160"/>
  <c r="BE161"/>
  <c r="BE164"/>
  <c r="BE167"/>
  <c r="BE176"/>
  <c r="BE181"/>
  <c r="BE185"/>
  <c r="BE187"/>
  <c r="BE193"/>
  <c r="BE196"/>
  <c r="BE203"/>
  <c r="BE212"/>
  <c r="BE215"/>
  <c r="BE218"/>
  <c r="BE220"/>
  <c r="BE227"/>
  <c i="3" r="J90"/>
  <c r="BE117"/>
  <c r="BE135"/>
  <c r="BE173"/>
  <c r="BE180"/>
  <c r="BE286"/>
  <c r="BE350"/>
  <c r="BE411"/>
  <c r="BE418"/>
  <c r="BE504"/>
  <c r="BE512"/>
  <c r="BE589"/>
  <c r="BE595"/>
  <c r="BE601"/>
  <c r="BE636"/>
  <c r="BE647"/>
  <c r="BE657"/>
  <c r="BE708"/>
  <c r="BE746"/>
  <c r="BE790"/>
  <c r="BE833"/>
  <c r="BE881"/>
  <c r="BE910"/>
  <c r="BE938"/>
  <c r="BE943"/>
  <c r="BE1002"/>
  <c r="BE1134"/>
  <c r="BE1179"/>
  <c r="BE1244"/>
  <c r="BE1245"/>
  <c r="F55"/>
  <c r="BE99"/>
  <c r="BE140"/>
  <c r="BE145"/>
  <c r="BE150"/>
  <c r="BE167"/>
  <c r="BE189"/>
  <c r="BE195"/>
  <c r="BE201"/>
  <c r="BE208"/>
  <c r="BE434"/>
  <c r="BE566"/>
  <c r="BE577"/>
  <c r="BE620"/>
  <c r="BE640"/>
  <c r="BE671"/>
  <c r="BE719"/>
  <c r="BE727"/>
  <c r="BE752"/>
  <c r="BE783"/>
  <c r="BE812"/>
  <c r="BE846"/>
  <c r="BE866"/>
  <c r="BE893"/>
  <c r="BE915"/>
  <c r="BE925"/>
  <c r="BE948"/>
  <c r="BE953"/>
  <c r="BE1046"/>
  <c r="BE1090"/>
  <c r="E86"/>
  <c r="J93"/>
  <c r="BE111"/>
  <c r="BE123"/>
  <c r="BE161"/>
  <c r="BE271"/>
  <c r="BE280"/>
  <c r="BE430"/>
  <c r="BE446"/>
  <c r="BE478"/>
  <c r="BE568"/>
  <c r="BE583"/>
  <c r="BE607"/>
  <c r="BE623"/>
  <c r="BE628"/>
  <c r="BE651"/>
  <c r="BE663"/>
  <c r="BE666"/>
  <c r="BE679"/>
  <c r="BE687"/>
  <c r="BE736"/>
  <c r="BE758"/>
  <c r="BE764"/>
  <c r="BE767"/>
  <c r="BE771"/>
  <c r="BE775"/>
  <c r="BE876"/>
  <c r="BE920"/>
  <c r="BE933"/>
  <c r="BE105"/>
  <c r="BE155"/>
  <c r="BE330"/>
  <c r="BE336"/>
  <c r="BE398"/>
  <c r="BE404"/>
  <c r="BE426"/>
  <c r="BE438"/>
  <c r="BE442"/>
  <c r="BE450"/>
  <c r="BE454"/>
  <c r="BE464"/>
  <c r="BE486"/>
  <c r="BE556"/>
  <c r="BE570"/>
  <c r="BE574"/>
  <c r="BE579"/>
  <c r="BE613"/>
  <c r="BE631"/>
  <c r="BE675"/>
  <c r="BE683"/>
  <c r="BE691"/>
  <c r="BE696"/>
  <c r="BE703"/>
  <c r="BE741"/>
  <c r="BE871"/>
  <c r="BE886"/>
  <c r="BE900"/>
  <c r="BE928"/>
  <c r="BE958"/>
  <c i="2" r="E97"/>
  <c r="BE120"/>
  <c r="BE161"/>
  <c r="BE269"/>
  <c r="BE318"/>
  <c r="BE368"/>
  <c r="BE395"/>
  <c r="BE432"/>
  <c r="BE447"/>
  <c r="BE461"/>
  <c r="BE477"/>
  <c r="BE552"/>
  <c r="BE712"/>
  <c r="BE729"/>
  <c r="BE735"/>
  <c r="BE762"/>
  <c r="BE805"/>
  <c r="BE817"/>
  <c r="BE825"/>
  <c r="BE866"/>
  <c r="BE886"/>
  <c r="BE894"/>
  <c r="BE985"/>
  <c r="BE998"/>
  <c r="BE1005"/>
  <c r="BE1021"/>
  <c r="BE1033"/>
  <c r="BE1039"/>
  <c r="BE1044"/>
  <c r="BE1054"/>
  <c r="BE1059"/>
  <c r="BE1091"/>
  <c r="BE1121"/>
  <c r="BE1127"/>
  <c r="BE1134"/>
  <c r="BE1149"/>
  <c r="BE1161"/>
  <c r="BE1164"/>
  <c r="BE1174"/>
  <c r="BE1221"/>
  <c r="BE1259"/>
  <c r="BE1286"/>
  <c r="BE1297"/>
  <c r="BE1322"/>
  <c r="BE1326"/>
  <c r="BE1373"/>
  <c r="BE1386"/>
  <c r="BE1402"/>
  <c r="BE1433"/>
  <c r="BE1445"/>
  <c r="BE1485"/>
  <c r="BE1502"/>
  <c r="BE1533"/>
  <c r="BE1583"/>
  <c r="BE1642"/>
  <c r="BE1648"/>
  <c r="BE1676"/>
  <c r="BE1681"/>
  <c r="BE1689"/>
  <c r="BE1711"/>
  <c r="BE1719"/>
  <c r="BE1748"/>
  <c r="BE1767"/>
  <c r="BE1782"/>
  <c r="BE1796"/>
  <c r="BE1809"/>
  <c r="BE1848"/>
  <c r="BE1853"/>
  <c r="BE1858"/>
  <c r="BE1863"/>
  <c r="BE1926"/>
  <c r="BE1933"/>
  <c r="BE1936"/>
  <c r="BE1952"/>
  <c r="BE1968"/>
  <c r="BE1977"/>
  <c r="BE1991"/>
  <c r="BE1997"/>
  <c r="BE2003"/>
  <c r="BE2009"/>
  <c r="BE2015"/>
  <c r="BE2018"/>
  <c r="BE2068"/>
  <c r="BE2133"/>
  <c r="BE2137"/>
  <c r="BE2138"/>
  <c r="J52"/>
  <c r="J55"/>
  <c r="F104"/>
  <c r="BE165"/>
  <c r="BE172"/>
  <c r="BE194"/>
  <c r="BE287"/>
  <c r="BE292"/>
  <c r="BE386"/>
  <c r="BE414"/>
  <c r="BE418"/>
  <c r="BE469"/>
  <c r="BE487"/>
  <c r="BE537"/>
  <c r="BE567"/>
  <c r="BE584"/>
  <c r="BE631"/>
  <c r="BE667"/>
  <c r="BE673"/>
  <c r="BE679"/>
  <c r="BE685"/>
  <c r="BE717"/>
  <c r="BE743"/>
  <c r="BE749"/>
  <c r="BE767"/>
  <c r="BE783"/>
  <c r="BE809"/>
  <c r="BE821"/>
  <c r="BE829"/>
  <c r="BE845"/>
  <c r="BE852"/>
  <c r="BE860"/>
  <c r="BE872"/>
  <c r="BE981"/>
  <c r="BE1002"/>
  <c r="BE1027"/>
  <c r="BE1070"/>
  <c r="BE1118"/>
  <c r="BE1169"/>
  <c r="BE1198"/>
  <c r="BE1207"/>
  <c r="BE1217"/>
  <c r="BE1274"/>
  <c r="BE1331"/>
  <c r="BE1368"/>
  <c r="BE1399"/>
  <c r="BE1453"/>
  <c r="BE1512"/>
  <c r="BE1549"/>
  <c r="BE1578"/>
  <c r="BE1611"/>
  <c r="BE1616"/>
  <c r="BE1630"/>
  <c r="BE1671"/>
  <c r="BE1696"/>
  <c r="BE1736"/>
  <c r="BE1743"/>
  <c r="BE1801"/>
  <c r="BE1806"/>
  <c r="BE1868"/>
  <c r="BE130"/>
  <c r="BE155"/>
  <c r="BE199"/>
  <c r="BE209"/>
  <c r="BE215"/>
  <c r="BE251"/>
  <c r="BE311"/>
  <c r="BE325"/>
  <c r="BE331"/>
  <c r="BE345"/>
  <c r="BE380"/>
  <c r="BE402"/>
  <c r="BE408"/>
  <c r="BE439"/>
  <c r="BE514"/>
  <c r="BE579"/>
  <c r="BE643"/>
  <c r="BE648"/>
  <c r="BE691"/>
  <c r="BE701"/>
  <c r="BE757"/>
  <c r="BE773"/>
  <c r="BE778"/>
  <c r="BE800"/>
  <c r="BE813"/>
  <c r="BE913"/>
  <c r="BE960"/>
  <c r="BE994"/>
  <c r="BE996"/>
  <c r="BE1007"/>
  <c r="BE1011"/>
  <c r="BE1016"/>
  <c r="BE1102"/>
  <c r="BE1139"/>
  <c r="BE1144"/>
  <c r="BE1156"/>
  <c r="BE1178"/>
  <c r="BE1202"/>
  <c r="BE1212"/>
  <c r="BE1302"/>
  <c r="BE1312"/>
  <c r="BE1317"/>
  <c r="BE1348"/>
  <c r="BE1353"/>
  <c r="BE1358"/>
  <c r="BE1382"/>
  <c r="BE1389"/>
  <c r="BE1408"/>
  <c r="BE1424"/>
  <c r="BE1469"/>
  <c r="BE1521"/>
  <c r="BE1544"/>
  <c r="BE1572"/>
  <c r="BE1594"/>
  <c r="BE1601"/>
  <c r="BE1606"/>
  <c r="BE1620"/>
  <c r="BE1636"/>
  <c r="BE1660"/>
  <c r="BE1665"/>
  <c r="BE1729"/>
  <c r="BE1760"/>
  <c r="BE1816"/>
  <c r="BE1830"/>
  <c r="BE110"/>
  <c r="BE178"/>
  <c r="BE187"/>
  <c r="BE204"/>
  <c r="BE298"/>
  <c r="BE304"/>
  <c r="BE338"/>
  <c r="BE352"/>
  <c r="BE356"/>
  <c r="BE425"/>
  <c r="BE454"/>
  <c r="BE502"/>
  <c r="BE529"/>
  <c r="BE637"/>
  <c r="BE654"/>
  <c r="BE661"/>
  <c r="BE697"/>
  <c r="BE705"/>
  <c r="BE721"/>
  <c r="BE725"/>
  <c r="BE789"/>
  <c r="BE795"/>
  <c r="BE833"/>
  <c r="BE839"/>
  <c r="BE877"/>
  <c r="BE903"/>
  <c r="BE1049"/>
  <c r="BE1062"/>
  <c r="BE1076"/>
  <c r="BE1081"/>
  <c r="BE1086"/>
  <c r="BE1096"/>
  <c r="BE1108"/>
  <c r="BE1113"/>
  <c r="BE1186"/>
  <c r="BE1193"/>
  <c r="BE1226"/>
  <c r="BE1229"/>
  <c r="BE1244"/>
  <c r="BE1280"/>
  <c r="BE1292"/>
  <c r="BE1307"/>
  <c r="BE1335"/>
  <c r="BE1338"/>
  <c r="BE1343"/>
  <c r="BE1363"/>
  <c r="BE1378"/>
  <c r="BE1394"/>
  <c r="BE1413"/>
  <c r="BE1419"/>
  <c r="BE1458"/>
  <c r="BE1463"/>
  <c r="BE1474"/>
  <c r="BE1480"/>
  <c r="BE1495"/>
  <c r="BE1507"/>
  <c r="BE1528"/>
  <c r="BE1538"/>
  <c r="BE1561"/>
  <c r="BE1586"/>
  <c r="BE1625"/>
  <c r="BE1654"/>
  <c r="BE1704"/>
  <c r="BE1726"/>
  <c r="BE1753"/>
  <c r="BE1772"/>
  <c r="BE1777"/>
  <c r="BE1789"/>
  <c r="BE1823"/>
  <c r="BE1837"/>
  <c r="BE1897"/>
  <c i="3" r="F36"/>
  <c i="1" r="BC56"/>
  <c i="2" r="J34"/>
  <c i="1" r="AW55"/>
  <c i="3" r="F37"/>
  <c i="1" r="BD56"/>
  <c i="4" r="F35"/>
  <c i="1" r="BB57"/>
  <c i="6" r="J34"/>
  <c i="1" r="AW59"/>
  <c i="7" r="F34"/>
  <c i="1" r="BA60"/>
  <c i="7" r="J34"/>
  <c i="1" r="AW60"/>
  <c i="8" r="F37"/>
  <c i="1" r="BD61"/>
  <c i="5" r="F37"/>
  <c i="1" r="BD58"/>
  <c i="6" r="F34"/>
  <c i="1" r="BA59"/>
  <c i="6" r="F35"/>
  <c i="1" r="BB59"/>
  <c i="8" r="F34"/>
  <c i="1" r="BA61"/>
  <c i="9" r="F35"/>
  <c i="1" r="BB62"/>
  <c i="10" r="F37"/>
  <c i="1" r="BD63"/>
  <c i="4" r="F36"/>
  <c i="1" r="BC57"/>
  <c i="4" r="F37"/>
  <c i="1" r="BD57"/>
  <c i="5" r="F36"/>
  <c i="1" r="BC58"/>
  <c i="6" r="F37"/>
  <c i="1" r="BD59"/>
  <c i="7" r="F35"/>
  <c i="1" r="BB60"/>
  <c i="7" r="F37"/>
  <c i="1" r="BD60"/>
  <c i="8" r="J34"/>
  <c i="1" r="AW61"/>
  <c i="9" r="F34"/>
  <c i="1" r="BA62"/>
  <c i="2" r="F34"/>
  <c i="1" r="BA55"/>
  <c i="6" r="F36"/>
  <c i="1" r="BC59"/>
  <c i="10" r="F35"/>
  <c i="1" r="BB63"/>
  <c i="2" r="F36"/>
  <c i="1" r="BC55"/>
  <c i="2" r="F35"/>
  <c i="1" r="BB55"/>
  <c i="10" r="F36"/>
  <c i="1" r="BC63"/>
  <c i="3" r="F34"/>
  <c i="1" r="BA56"/>
  <c i="4" r="F34"/>
  <c i="1" r="BA57"/>
  <c i="5" r="J34"/>
  <c i="1" r="AW58"/>
  <c i="9" r="J34"/>
  <c i="1" r="AW62"/>
  <c i="10" r="J34"/>
  <c i="1" r="AW63"/>
  <c i="3" r="F35"/>
  <c i="1" r="BB56"/>
  <c i="2" r="F37"/>
  <c i="1" r="BD55"/>
  <c i="5" r="F35"/>
  <c i="1" r="BB58"/>
  <c i="7" r="F36"/>
  <c i="1" r="BC60"/>
  <c i="8" r="F35"/>
  <c i="1" r="BB61"/>
  <c i="8" r="F36"/>
  <c i="1" r="BC61"/>
  <c i="9" r="F36"/>
  <c i="1" r="BC62"/>
  <c i="10" r="F34"/>
  <c i="1" r="BA63"/>
  <c i="3" r="J34"/>
  <c i="1" r="AW56"/>
  <c i="4" r="J34"/>
  <c i="1" r="AW57"/>
  <c i="5" r="F34"/>
  <c i="1" r="BA58"/>
  <c i="9" r="F37"/>
  <c i="1" r="BD62"/>
  <c i="4" l="1" r="R92"/>
  <c i="9" r="R91"/>
  <c r="R90"/>
  <c i="4" r="T92"/>
  <c i="6" r="T96"/>
  <c i="9" r="P91"/>
  <c r="P90"/>
  <c i="1" r="AU62"/>
  <c i="4" r="P92"/>
  <c i="1" r="AU57"/>
  <c i="9" r="T90"/>
  <c i="2" r="T1009"/>
  <c i="8" r="R85"/>
  <c r="R84"/>
  <c i="5" r="P88"/>
  <c r="P87"/>
  <c i="1" r="AU58"/>
  <c i="8" r="T85"/>
  <c r="T84"/>
  <c i="5" r="R88"/>
  <c r="R87"/>
  <c i="3" r="R581"/>
  <c i="2" r="R1009"/>
  <c i="10" r="R81"/>
  <c i="6" r="P122"/>
  <c r="P95"/>
  <c i="1" r="AU59"/>
  <c i="6" r="R122"/>
  <c r="R95"/>
  <c i="3" r="R97"/>
  <c r="R96"/>
  <c i="2" r="P1009"/>
  <c r="P108"/>
  <c r="R108"/>
  <c r="R107"/>
  <c i="6" r="T122"/>
  <c r="T95"/>
  <c i="3" r="T97"/>
  <c r="T96"/>
  <c i="2" r="T108"/>
  <c r="T107"/>
  <c i="10" r="T81"/>
  <c i="9" r="BK157"/>
  <c r="J157"/>
  <c r="J68"/>
  <c i="5" r="T88"/>
  <c r="T87"/>
  <c i="3" r="P581"/>
  <c r="P97"/>
  <c r="P96"/>
  <c i="1" r="AU56"/>
  <c i="7" r="BK86"/>
  <c r="BK85"/>
  <c r="BK84"/>
  <c r="J84"/>
  <c i="9" r="J92"/>
  <c r="J61"/>
  <c i="3" r="BK581"/>
  <c r="J581"/>
  <c r="J68"/>
  <c i="6" r="BK96"/>
  <c r="J96"/>
  <c r="J60"/>
  <c r="BK122"/>
  <c r="J122"/>
  <c r="J64"/>
  <c r="BK306"/>
  <c r="J306"/>
  <c r="J73"/>
  <c i="2" r="BK108"/>
  <c r="J108"/>
  <c r="J60"/>
  <c r="BK1009"/>
  <c r="J1009"/>
  <c r="J71"/>
  <c i="4" r="BK92"/>
  <c r="J92"/>
  <c i="8" r="BK85"/>
  <c r="J85"/>
  <c r="J60"/>
  <c i="10" r="BK81"/>
  <c r="J81"/>
  <c r="J59"/>
  <c i="3" r="BK97"/>
  <c r="J97"/>
  <c r="J60"/>
  <c i="5" r="BK88"/>
  <c r="J88"/>
  <c r="J60"/>
  <c i="3" r="F33"/>
  <c i="1" r="AZ56"/>
  <c i="5" r="F33"/>
  <c i="1" r="AZ58"/>
  <c i="6" r="J33"/>
  <c i="1" r="AV59"/>
  <c r="AT59"/>
  <c i="8" r="J33"/>
  <c i="1" r="AV61"/>
  <c r="AT61"/>
  <c i="6" r="F33"/>
  <c i="1" r="AZ59"/>
  <c i="10" r="F33"/>
  <c i="1" r="AZ63"/>
  <c r="BD54"/>
  <c r="W33"/>
  <c i="5" r="J33"/>
  <c i="1" r="AV58"/>
  <c r="AT58"/>
  <c i="7" r="J33"/>
  <c i="1" r="AV60"/>
  <c r="AT60"/>
  <c r="BB54"/>
  <c r="W31"/>
  <c i="7" r="J30"/>
  <c i="1" r="AG60"/>
  <c i="2" r="F33"/>
  <c i="1" r="AZ55"/>
  <c i="4" r="F33"/>
  <c i="1" r="AZ57"/>
  <c i="9" r="F33"/>
  <c i="1" r="AZ62"/>
  <c i="4" r="J30"/>
  <c i="1" r="AG57"/>
  <c i="8" r="F33"/>
  <c i="1" r="AZ61"/>
  <c i="10" r="J33"/>
  <c i="1" r="AV63"/>
  <c r="AT63"/>
  <c r="BA54"/>
  <c r="AW54"/>
  <c r="AK30"/>
  <c i="3" r="J33"/>
  <c i="1" r="AV56"/>
  <c r="AT56"/>
  <c i="4" r="J33"/>
  <c i="1" r="AV57"/>
  <c r="AT57"/>
  <c r="AN57"/>
  <c i="7" r="F33"/>
  <c i="1" r="AZ60"/>
  <c i="9" r="J33"/>
  <c i="1" r="AV62"/>
  <c r="AT62"/>
  <c r="BC54"/>
  <c r="W32"/>
  <c i="2" r="J33"/>
  <c i="1" r="AV55"/>
  <c r="AT55"/>
  <c i="2" l="1" r="P107"/>
  <c i="1" r="AU55"/>
  <c i="2" r="BK107"/>
  <c r="J107"/>
  <c r="J59"/>
  <c i="8" r="BK84"/>
  <c r="J84"/>
  <c r="J59"/>
  <c i="7" r="J85"/>
  <c r="J60"/>
  <c r="J86"/>
  <c r="J61"/>
  <c r="J59"/>
  <c i="9" r="BK90"/>
  <c r="J90"/>
  <c r="J59"/>
  <c i="4" r="J59"/>
  <c i="3" r="BK96"/>
  <c r="J96"/>
  <c r="J59"/>
  <c i="5" r="BK87"/>
  <c r="J87"/>
  <c r="J59"/>
  <c i="6" r="BK95"/>
  <c r="J95"/>
  <c r="J59"/>
  <c i="7" r="J39"/>
  <c i="4" r="J39"/>
  <c i="1" r="AN60"/>
  <c r="AX54"/>
  <c r="AU54"/>
  <c r="AZ54"/>
  <c r="W29"/>
  <c r="AY54"/>
  <c i="10" r="J30"/>
  <c i="1" r="AG63"/>
  <c r="W30"/>
  <c i="10" l="1" r="J39"/>
  <c i="1" r="AN63"/>
  <c i="3" r="J30"/>
  <c i="1" r="AG56"/>
  <c i="2" r="J30"/>
  <c i="1" r="AG55"/>
  <c i="9" r="J30"/>
  <c i="1" r="AG62"/>
  <c i="5" r="J30"/>
  <c i="1" r="AG58"/>
  <c i="8" r="J30"/>
  <c i="1" r="AG61"/>
  <c i="6" r="J30"/>
  <c i="1" r="AG59"/>
  <c r="AV54"/>
  <c r="AK29"/>
  <c i="8" l="1" r="J39"/>
  <c i="1" r="AN62"/>
  <c i="2" r="J39"/>
  <c i="6" r="J39"/>
  <c i="9" r="J39"/>
  <c i="3" r="J39"/>
  <c i="5" r="J39"/>
  <c i="1" r="AN58"/>
  <c r="AN56"/>
  <c r="AN59"/>
  <c r="AN55"/>
  <c r="AN61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<sst xmlns="http://schemas.openxmlformats.org/spreadsheetml/2006/main">
  <si>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</si>
  <si>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</si>
  <si>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</si>
  <si>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</si>
  <si>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</si>
  <si>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{0041384a-2e02-47ef-bb84-6db3c6b7c03c}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</si>
  <si>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</si>
  <si>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</si>
  <si>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</si>
  <si>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</si>
  <si>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</si>
  <si>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</si>
  <si>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</si>
  <si>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</si>
  <si>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N7402022d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</si>
  <si>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</si>
  <si>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</si>
  <si>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a udržovací práce na objektu pavilonu W, přístavba nového vstupu a nový přístupový chodník</t>
  </si>
  <si>
    <t>KSO:</t>
  </si>
  <si>
    <t/>
  </si>
  <si>
    <t>CC-CZ:</t>
  </si>
  <si>
    <t>Místo:</t>
  </si>
  <si>
    <t xml:space="preserve"> </t>
  </si>
  <si>
    <t>Datum:</t>
  </si>
  <si>
    <t>1. 8. 2022</t>
  </si>
  <si>
    <t>Zadavatel:</t>
  </si>
  <si>
    <t>IČ:</t>
  </si>
  <si>
    <t>47813750</t>
  </si>
  <si>
    <t>Slezská nemocnice v Opavě, p.o., Olomoucká 470/86</t>
  </si>
  <si>
    <t>DIČ:</t>
  </si>
  <si>
    <t>Uchazeč:</t>
  </si>
  <si>
    <t>Vyplň údaj</t>
  </si>
  <si>
    <t>Projektant:</t>
  </si>
  <si>
    <t>60766859</t>
  </si>
  <si>
    <t>ing.arch.Martin Janda,Lomná 1895.Frenštát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</si>
  <si>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</si>
  <si>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</si>
  <si>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</si>
  <si>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</si>
  <si>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</si>
  <si>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</si>
  <si>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</si>
  <si>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</si>
  <si>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</si>
  <si>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</si>
  <si>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</si>
  <si>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</si>
  <si>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</si>
  <si>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</si>
  <si>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</si>
  <si>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</si>
  <si>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</si>
  <si>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</si>
  <si>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</si>
  <si>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</si>
  <si>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</si>
  <si>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</si>
  <si>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</si>
  <si>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</si>
  <si>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</si>
  <si>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</si>
  <si>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</si>
  <si>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</si>
  <si>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</si>
  <si>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</si>
  <si>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</si>
  <si>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</si>
  <si>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</si>
  <si>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</si>
  <si>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</si>
  <si>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</si>
  <si>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</si>
  <si>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</si>
  <si>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</si>
  <si>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</si>
  <si>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</si>
  <si>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</si>
  <si>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</si>
  <si>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</si>
  <si>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Přístavba nového vstupu a nový přístupový chodník</t>
  </si>
  <si>
    <t>STA</t>
  </si>
  <si>
    <t>1</t>
  </si>
  <si>
    <t>{7bb2356d-204d-4ca3-b96e-ed17666f71b2}</t>
  </si>
  <si>
    <t>2</t>
  </si>
  <si>
    <t>02</t>
  </si>
  <si>
    <t>Udržovací práce</t>
  </si>
  <si>
    <t>{fac2090d-777a-4992-9a4b-1476301dec11}</t>
  </si>
  <si>
    <t>SO 03</t>
  </si>
  <si>
    <t>Elektoinstalace</t>
  </si>
  <si>
    <t>{897a2fb5-5a18-446a-a3ce-23595b0206df}</t>
  </si>
  <si>
    <t>SO 04</t>
  </si>
  <si>
    <t xml:space="preserve">VYTÁPĚNÍ </t>
  </si>
  <si>
    <t>{ae7de4b8-6c8c-426f-af2e-47fa05060426}</t>
  </si>
  <si>
    <t>801</t>
  </si>
  <si>
    <t>SO 05</t>
  </si>
  <si>
    <t>Zdravotechnické instalace</t>
  </si>
  <si>
    <t>{f87b4010-612d-4afb-8db9-c3afe357124c}</t>
  </si>
  <si>
    <t>SO 06</t>
  </si>
  <si>
    <t>Přípojka kanalizace</t>
  </si>
  <si>
    <t>{5dd3221a-a558-4e38-9ba6-53f75e4b1d21}</t>
  </si>
  <si>
    <t>SO 07</t>
  </si>
  <si>
    <t xml:space="preserve">KLIMATIZACE A VZDUCHOTECHNIKA </t>
  </si>
  <si>
    <t>{ee1f3c6c-b632-4950-a711-ada883954be5}</t>
  </si>
  <si>
    <t>SO 08</t>
  </si>
  <si>
    <t xml:space="preserve">STL přípojka plynu </t>
  </si>
  <si>
    <t>{491014ca-a15d-4f40-a18e-2d898c3804de}</t>
  </si>
  <si>
    <t>SO 09</t>
  </si>
  <si>
    <t>EPS</t>
  </si>
  <si>
    <t>{861a7b43-2459-4f2e-aaf8-9bafb3b74d10}</t>
  </si>
  <si>
    <t>KRYCÍ LIST SOUPISU PRACÍ</t>
  </si>
  <si>
    <t>Objekt:</t>
  </si>
  <si>
    <t>01 - Přístavba nového vstupu a nový přístupový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</si>
  <si>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</si>
  <si>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</si>
  <si>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</si>
  <si>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</si>
  <si>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</si>
  <si>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</si>
  <si>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</si>
  <si>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</si>
  <si>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</si>
  <si>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</si>
  <si>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</si>
  <si>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</si>
  <si>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</si>
  <si>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</si>
  <si>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</si>
  <si>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</si>
  <si>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</si>
  <si>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</si>
  <si>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</si>
  <si>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</si>
  <si>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</si>
  <si>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</si>
  <si>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</si>
  <si>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</si>
  <si>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</si>
  <si>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</si>
  <si>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</si>
  <si>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</si>
  <si>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</si>
  <si>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</si>
  <si>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</si>
  <si>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</si>
  <si>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</si>
  <si>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</si>
  <si>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</si>
  <si>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</si>
  <si>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</si>
  <si>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</si>
  <si>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</si>
  <si>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</si>
  <si>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</si>
  <si>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</si>
  <si>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</si>
  <si>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</si>
  <si>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</si>
  <si>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</si>
  <si>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</si>
  <si>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</si>
  <si>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</si>
  <si>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</si>
  <si>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</si>
  <si>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</si>
  <si>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</si>
  <si>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2022 02</t>
  </si>
  <si>
    <t>4</t>
  </si>
  <si>
    <t>-1738086172</t>
  </si>
  <si>
    <t>Online PSC</t>
  </si>
  <si>
    <t>https://podminky.urs.cz/item/CS_URS_2022_02/121151103</t>
  </si>
  <si>
    <t>VV</t>
  </si>
  <si>
    <t>půdorys 1.PP + základy</t>
  </si>
  <si>
    <t>5,5*1,8</t>
  </si>
  <si>
    <t>5*2</t>
  </si>
  <si>
    <t>přístupový chodník</t>
  </si>
  <si>
    <t>17,17*1,5</t>
  </si>
  <si>
    <t>5,6*1,5</t>
  </si>
  <si>
    <t>8,69*1,5</t>
  </si>
  <si>
    <t>Součet</t>
  </si>
  <si>
    <t>122251101</t>
  </si>
  <si>
    <t>Odkopávky a prokopávky nezapažené strojně v hornině třídy těžitelnosti I skupiny 3 do 20 m3</t>
  </si>
  <si>
    <t>m3</t>
  </si>
  <si>
    <t>2145113798</t>
  </si>
  <si>
    <t>https://podminky.urs.cz/item/CS_URS_2022_02/122251101</t>
  </si>
  <si>
    <t>5,5*1,8*0,1</t>
  </si>
  <si>
    <t>4,85*2*0,1</t>
  </si>
  <si>
    <t>17,17*1,5*0,16</t>
  </si>
  <si>
    <t>5,6*1,5*0,16</t>
  </si>
  <si>
    <t>8,69*1,5*0,16</t>
  </si>
  <si>
    <t>3</t>
  </si>
  <si>
    <t>132251101</t>
  </si>
  <si>
    <t>Hloubení nezapažených rýh šířky do 800 mm strojně s urovnáním dna do předepsaného profilu a spádu v hornině třídy těžitelnosti I skupiny 3 do 20 m3</t>
  </si>
  <si>
    <t>253378812</t>
  </si>
  <si>
    <t>https://podminky.urs.cz/item/CS_URS_2022_02/132251101</t>
  </si>
  <si>
    <t>základy přístavby</t>
  </si>
  <si>
    <t>0,7*0,3*2,2</t>
  </si>
  <si>
    <t>0,7*0,3*1,7</t>
  </si>
  <si>
    <t>0,5*0,3*1,2</t>
  </si>
  <si>
    <t>4,05*0,5*1,2</t>
  </si>
  <si>
    <t>vstupní rampa + schodiště</t>
  </si>
  <si>
    <t>3,4*0,3*0,5</t>
  </si>
  <si>
    <t>1,2*0,3*0,5</t>
  </si>
  <si>
    <t>2,1*0,3*0,5</t>
  </si>
  <si>
    <t>rýha pro izolaci základů</t>
  </si>
  <si>
    <t>2*0,4*0,5</t>
  </si>
  <si>
    <t>(0,4+4,85+0,4)*0,4*0,5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</si>
  <si>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</si>
  <si>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</si>
  <si>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1513119966</t>
  </si>
  <si>
    <t>https://podminky.urs.cz/item/CS_URS_2022_02/162751117</t>
  </si>
  <si>
    <t>9,511</t>
  </si>
  <si>
    <t>8,728</t>
  </si>
  <si>
    <t>-1,418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</si>
  <si>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</si>
  <si>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</si>
  <si>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</si>
  <si>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-1392566840</t>
  </si>
  <si>
    <t>https://podminky.urs.cz/item/CS_URS_2022_02/162751119</t>
  </si>
  <si>
    <t>16,821*19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</si>
  <si>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</si>
  <si>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</si>
  <si>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</si>
  <si>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</si>
  <si>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-121647517</t>
  </si>
  <si>
    <t>https://podminky.urs.cz/item/CS_URS_2022_02/171201221</t>
  </si>
  <si>
    <t>16,821*2 'Přepočtené koeficientem množství</t>
  </si>
  <si>
    <t>7</t>
  </si>
  <si>
    <t>171251201</t>
  </si>
  <si>
    <t>Uložení sypaniny na skládky nebo meziskládky bez hutnění s upravením uložené sypaniny do předepsaného tvaru</t>
  </si>
  <si>
    <t>-549344536</t>
  </si>
  <si>
    <t>https://podminky.urs.cz/item/CS_URS_2022_02/171251201</t>
  </si>
  <si>
    <t>8</t>
  </si>
  <si>
    <t>174151101</t>
  </si>
  <si>
    <t>Zásyp sypaninou z jakékoliv horniny strojně s uložením výkopku ve vrstvách se zhutněním jam, šachet, rýh nebo kolem objektů v těchto vykopávkách</t>
  </si>
  <si>
    <t>1580370515</t>
  </si>
  <si>
    <t>https://podminky.urs.cz/item/CS_URS_2022_02/174151101</t>
  </si>
  <si>
    <t>2*0,3*0,5</t>
  </si>
  <si>
    <t>(0,3+4,85+0,3)*0,3*0,5</t>
  </si>
  <si>
    <t>Zakládání</t>
  </si>
  <si>
    <t>9</t>
  </si>
  <si>
    <t>271532213</t>
  </si>
  <si>
    <t>Podsyp pod základové konstrukce se zhutněním a urovnáním povrchu z kameniva hrubého, frakce 8 - 16 mm</t>
  </si>
  <si>
    <t>-378006519</t>
  </si>
  <si>
    <t>https://podminky.urs.cz/item/CS_URS_2022_02/271532213</t>
  </si>
  <si>
    <t>půdorys 1.PP základy</t>
  </si>
  <si>
    <t>4,05*1,6*0,25</t>
  </si>
  <si>
    <t>1,5*1,4*0,25</t>
  </si>
  <si>
    <t>3,4*1,2*0,25</t>
  </si>
  <si>
    <t>10</t>
  </si>
  <si>
    <t>273321411</t>
  </si>
  <si>
    <t>Základy z betonu železového (bez výztuže) desky z betonu bez zvláštních nároků na prostředí tř. C 20/25</t>
  </si>
  <si>
    <t>-555863286</t>
  </si>
  <si>
    <t>https://podminky.urs.cz/item/CS_URS_2022_02/273321411</t>
  </si>
  <si>
    <t>4,65*1,9*0,15</t>
  </si>
  <si>
    <t>11</t>
  </si>
  <si>
    <t>273351121</t>
  </si>
  <si>
    <t>Bednění základů desek zřízení</t>
  </si>
  <si>
    <t>-724332027</t>
  </si>
  <si>
    <t>https://podminky.urs.cz/item/CS_URS_2022_02/273351121</t>
  </si>
  <si>
    <t>(4,65+2*1,9)*0,15</t>
  </si>
  <si>
    <t>12</t>
  </si>
  <si>
    <t>273351122</t>
  </si>
  <si>
    <t>Bednění základů desek odstranění</t>
  </si>
  <si>
    <t>-793711224</t>
  </si>
  <si>
    <t>https://podminky.urs.cz/item/CS_URS_2022_02/273351122</t>
  </si>
  <si>
    <t>13</t>
  </si>
  <si>
    <t>273362021</t>
  </si>
  <si>
    <t>Výztuž základů desek ze svařovaných sítí z drátů typu KARI</t>
  </si>
  <si>
    <t>1502833896</t>
  </si>
  <si>
    <t>https://podminky.urs.cz/item/CS_URS_2022_02/273362021</t>
  </si>
  <si>
    <t>4,65*1,9*3,08/1000</t>
  </si>
  <si>
    <t>0,027*1,1 'Přepočtené koeficientem množství</t>
  </si>
  <si>
    <t>14</t>
  </si>
  <si>
    <t>274321411</t>
  </si>
  <si>
    <t>Základy z betonu železového (bez výztuže) pasy z betonu bez zvláštních nároků na prostředí tř. C 20/25</t>
  </si>
  <si>
    <t>-1935794869</t>
  </si>
  <si>
    <t>https://podminky.urs.cz/item/CS_URS_2022_02/274321411</t>
  </si>
  <si>
    <t>0,7*0,3*2,2*1,035</t>
  </si>
  <si>
    <t>0,7*0,3*0,25</t>
  </si>
  <si>
    <t>0,7*0,3*1,7*1,035</t>
  </si>
  <si>
    <t>0,7*0,3*1,2*1,035</t>
  </si>
  <si>
    <t>0,5*0,3*1,2*1,035</t>
  </si>
  <si>
    <t>0,5*0,3*0,25</t>
  </si>
  <si>
    <t>4,05*0,5*1,2*1,035</t>
  </si>
  <si>
    <t>4,05*0,5*0,25</t>
  </si>
  <si>
    <t>3,4*0,3*0,5*1,035</t>
  </si>
  <si>
    <t>((0,4+0,1)/2*3,4)*0,3</t>
  </si>
  <si>
    <t>1,2*0,3*0,5*1,035</t>
  </si>
  <si>
    <t>1,2*0,3*0,4</t>
  </si>
  <si>
    <t>1,2*0,3*0,1*1,035</t>
  </si>
  <si>
    <t>2,1*0,3*0,5*1,035</t>
  </si>
  <si>
    <t>2,1*0,3*0,25</t>
  </si>
  <si>
    <t>1,2*0,3*0,25</t>
  </si>
  <si>
    <t>274351121</t>
  </si>
  <si>
    <t>Bednění základů pasů rovné zřízení</t>
  </si>
  <si>
    <t>787655038</t>
  </si>
  <si>
    <t>https://podminky.urs.cz/item/CS_URS_2022_02/274351121</t>
  </si>
  <si>
    <t>(1,9+4,65+1,9)*0,25</t>
  </si>
  <si>
    <t>(1,6+4,05+1,6)*0,25</t>
  </si>
  <si>
    <t>((0,4+0,1)/2*3,4)</t>
  </si>
  <si>
    <t>((0,4+0,1)/2*2,8)</t>
  </si>
  <si>
    <t>1,8*0,1</t>
  </si>
  <si>
    <t>1,2*0,1</t>
  </si>
  <si>
    <t>1,8*0,4</t>
  </si>
  <si>
    <t>1,2*0,4</t>
  </si>
  <si>
    <t>(2,1+0,3)*0,25</t>
  </si>
  <si>
    <t>(1,5+2,1)*2*0,3</t>
  </si>
  <si>
    <t>16</t>
  </si>
  <si>
    <t>274351122</t>
  </si>
  <si>
    <t>Bednění základů pasů rovné odstranění</t>
  </si>
  <si>
    <t>-1269494329</t>
  </si>
  <si>
    <t>https://podminky.urs.cz/item/CS_URS_2022_02/274351122</t>
  </si>
  <si>
    <t>17</t>
  </si>
  <si>
    <t>274361821</t>
  </si>
  <si>
    <t>Výztuž základů pasů z betonářské oceli 10 505 (R) nebo BSt 500</t>
  </si>
  <si>
    <t>486546867</t>
  </si>
  <si>
    <t>https://podminky.urs.cz/item/CS_URS_2022_02/274361821</t>
  </si>
  <si>
    <t>9,086*170/1000</t>
  </si>
  <si>
    <t>Svislé a kompletní konstrukce</t>
  </si>
  <si>
    <t>18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</si>
  <si>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</si>
  <si>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</si>
  <si>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m</t>
  </si>
  <si>
    <t>-293111153</t>
  </si>
  <si>
    <t>https://podminky.urs.cz/item/CS_URS_2022_02/311101213</t>
  </si>
  <si>
    <t>kanalizace</t>
  </si>
  <si>
    <t>0,4</t>
  </si>
  <si>
    <t>19</t>
  </si>
  <si>
    <t>M</t>
  </si>
  <si>
    <t>28611136</t>
  </si>
  <si>
    <t>trubka kanalizační PVC DN 200x1000mm SN4</t>
  </si>
  <si>
    <t>1629415435</t>
  </si>
  <si>
    <t>0,4*1,01 'Přepočtené koeficientem množství</t>
  </si>
  <si>
    <t>20</t>
  </si>
  <si>
    <t>311272241</t>
  </si>
  <si>
    <t>Zdivo z pórobetonových tvárnic na tenké maltové lože, tl. zdiva 300 mm pevnost tvárnic přes P2 do P4, objemová hmotnost přes 450 do 600 kg/m3 na pero a drážku</t>
  </si>
  <si>
    <t>1796413263</t>
  </si>
  <si>
    <t>https://podminky.urs.cz/item/CS_URS_2022_02/311272241</t>
  </si>
  <si>
    <t>půdorys 1.NP navrhovaný stav</t>
  </si>
  <si>
    <t>(2,1+4,05)*2,5</t>
  </si>
  <si>
    <t>1,8*2,5</t>
  </si>
  <si>
    <t>-(1,6*2,5+1,6*0,5)</t>
  </si>
  <si>
    <t>311273903</t>
  </si>
  <si>
    <t>Zakládací vrstva pórobetonového zdiva z hydrofobizovaných tvárnic ze zakládacích tvárnic, pevnost tvárnic do P4, objemová hmotnost do 550 kg/m3, výšky 124 mm, tloušťka zdiva 300 mm</t>
  </si>
  <si>
    <t>-1625632404</t>
  </si>
  <si>
    <t>https://podminky.urs.cz/item/CS_URS_2022_02/311273903</t>
  </si>
  <si>
    <t>(2,1+4,05)</t>
  </si>
  <si>
    <t>1,8</t>
  </si>
  <si>
    <t>-(1,6)</t>
  </si>
  <si>
    <t>22</t>
  </si>
  <si>
    <t>311273955</t>
  </si>
  <si>
    <t>Založení pórobetonového zdiva na zakládací maltu, tlouštky zdiva 300 mm</t>
  </si>
  <si>
    <t>-597270223</t>
  </si>
  <si>
    <t>https://podminky.urs.cz/item/CS_URS_2022_02/311273955</t>
  </si>
  <si>
    <t>23</t>
  </si>
  <si>
    <t>312321815</t>
  </si>
  <si>
    <t>Nadzákladové zdi z betonu železového (bez výztuže) výplňové pohledového (v přírodní barvě drtí a přísad) tř. C 30/37</t>
  </si>
  <si>
    <t>-472110895</t>
  </si>
  <si>
    <t>https://podminky.urs.cz/item/CS_URS_2022_02/312321815</t>
  </si>
  <si>
    <t>((1,3+0,9)/2*3,4)*0,3</t>
  </si>
  <si>
    <t>0,6*0,9*0,3</t>
  </si>
  <si>
    <t>24</t>
  </si>
  <si>
    <t>312351121</t>
  </si>
  <si>
    <t>Bednění nadzákladových zdí výplňových rovné oboustranné za každou stranu zřízení</t>
  </si>
  <si>
    <t>677559424</t>
  </si>
  <si>
    <t>https://podminky.urs.cz/item/CS_URS_2022_02/312351121</t>
  </si>
  <si>
    <t>((1,3+0,9)/2*3,4)*2</t>
  </si>
  <si>
    <t>1,3*0,3</t>
  </si>
  <si>
    <t>(0,6+0,3+0,6)*0,9</t>
  </si>
  <si>
    <t>25</t>
  </si>
  <si>
    <t>312351122</t>
  </si>
  <si>
    <t>Bednění nadzákladových zdí výplňových rovné oboustranné za každou stranu odstranění</t>
  </si>
  <si>
    <t>-484619876</t>
  </si>
  <si>
    <t>https://podminky.urs.cz/item/CS_URS_2022_02/312351122</t>
  </si>
  <si>
    <t>26</t>
  </si>
  <si>
    <t>312351911</t>
  </si>
  <si>
    <t>Bednění nadzákladových zdí výplňových Příplatek k cenám za pohledový beton</t>
  </si>
  <si>
    <t>-1968395370</t>
  </si>
  <si>
    <t>https://podminky.urs.cz/item/CS_URS_2022_02/312351911</t>
  </si>
  <si>
    <t>27</t>
  </si>
  <si>
    <t>312361821</t>
  </si>
  <si>
    <t>Výztuž nadzákladových zdí výplňových svislých nebo odkloněných od svislice, rovných nebo oblých z betonářské oceli 10 505 (R) nebo BSt 500</t>
  </si>
  <si>
    <t>1187625709</t>
  </si>
  <si>
    <t>https://podminky.urs.cz/item/CS_URS_2022_02/312361821</t>
  </si>
  <si>
    <t>1,284*100/1000</t>
  </si>
  <si>
    <t>28</t>
  </si>
  <si>
    <t>317234410</t>
  </si>
  <si>
    <t>Vyzdívka mezi nosníky cihlami pálenými na maltu cementovou</t>
  </si>
  <si>
    <t>594014870</t>
  </si>
  <si>
    <t>https://podminky.urs.cz/item/CS_URS_2022_02/317234410</t>
  </si>
  <si>
    <t>půdorys 1.NP statika kcí</t>
  </si>
  <si>
    <t>I č.12</t>
  </si>
  <si>
    <t>1,8*0,45*0,12</t>
  </si>
  <si>
    <t>1,2*0,45*0,12</t>
  </si>
  <si>
    <t>U č.20</t>
  </si>
  <si>
    <t>2*0,45*0,2</t>
  </si>
  <si>
    <t>půdorys 2.NP</t>
  </si>
  <si>
    <t>1,3*0,45*0,12</t>
  </si>
  <si>
    <t>29</t>
  </si>
  <si>
    <t>317944321</t>
  </si>
  <si>
    <t>Válcované nosníky dodatečně osazované do připravených otvorů bez zazdění hlav do č. 12</t>
  </si>
  <si>
    <t>-521041053</t>
  </si>
  <si>
    <t>https://podminky.urs.cz/item/CS_URS_2022_02/317944321</t>
  </si>
  <si>
    <t>5*1,8*11,1/1000</t>
  </si>
  <si>
    <t>5*1,3*11,1/1000</t>
  </si>
  <si>
    <t>U č.8</t>
  </si>
  <si>
    <t>3*0,15*8,64/1000</t>
  </si>
  <si>
    <t>30</t>
  </si>
  <si>
    <t>317944323</t>
  </si>
  <si>
    <t>Válcované nosníky dodatečně osazované do připravených otvorů bez zazdění hlav č. 14 až 22</t>
  </si>
  <si>
    <t>-2100337027</t>
  </si>
  <si>
    <t>https://podminky.urs.cz/item/CS_URS_2022_02/317944323</t>
  </si>
  <si>
    <t>2*2*25,3/1000</t>
  </si>
  <si>
    <t>31</t>
  </si>
  <si>
    <t>342272225</t>
  </si>
  <si>
    <t>Příčky z pórobetonových tvárnic hladkých na tenké maltové lože objemová hmotnost do 500 kg/m3, tloušťka příčky 100 mm</t>
  </si>
  <si>
    <t>-1435008973</t>
  </si>
  <si>
    <t>https://podminky.urs.cz/item/CS_URS_2022_02/342272225</t>
  </si>
  <si>
    <t>půdorys 1.PP nový stav</t>
  </si>
  <si>
    <t>(1,8+0,95)*2,5</t>
  </si>
  <si>
    <t>-(0,7*2,02)</t>
  </si>
  <si>
    <t>1,1*2</t>
  </si>
  <si>
    <t>0,9*0,1</t>
  </si>
  <si>
    <t>Vodorovné konstrukce</t>
  </si>
  <si>
    <t>32</t>
  </si>
  <si>
    <t>417321414</t>
  </si>
  <si>
    <t>Ztužující pásy a věnce z betonu železového (bez výztuže) tř. C 20/25</t>
  </si>
  <si>
    <t>-997432172</t>
  </si>
  <si>
    <t>https://podminky.urs.cz/item/CS_URS_2022_02/417321414</t>
  </si>
  <si>
    <t>4,05*0,3*0,25</t>
  </si>
  <si>
    <t>33</t>
  </si>
  <si>
    <t>417351115</t>
  </si>
  <si>
    <t>Bednění bočnic ztužujících pásů a věnců včetně vzpěr zřízení</t>
  </si>
  <si>
    <t>1115316630</t>
  </si>
  <si>
    <t>https://podminky.urs.cz/item/CS_URS_2022_02/417351115</t>
  </si>
  <si>
    <t>(2,1+5,05+2,1)*0,25</t>
  </si>
  <si>
    <t>(1,8+4,05+1,8)*0,25</t>
  </si>
  <si>
    <t>34</t>
  </si>
  <si>
    <t>417351116</t>
  </si>
  <si>
    <t>Bednění bočnic ztužujících pásů a věnců včetně vzpěr odstranění</t>
  </si>
  <si>
    <t>1546942256</t>
  </si>
  <si>
    <t>https://podminky.urs.cz/item/CS_URS_2022_02/417351116</t>
  </si>
  <si>
    <t>35</t>
  </si>
  <si>
    <t>417361821</t>
  </si>
  <si>
    <t>Výztuž ztužujících pásů a věnců z betonářské oceli 10 505 (R) nebo BSt 500</t>
  </si>
  <si>
    <t>-1567465998</t>
  </si>
  <si>
    <t>https://podminky.urs.cz/item/CS_URS_2022_02/417361821</t>
  </si>
  <si>
    <t>0,62*70/1000</t>
  </si>
  <si>
    <t>36</t>
  </si>
  <si>
    <t>430321414</t>
  </si>
  <si>
    <t>Schodišťové konstrukce a rampy z betonu železového (bez výztuže) stupně, schodnice, ramena, podesty s nosníky tř. C 25/30</t>
  </si>
  <si>
    <t>1273745232</t>
  </si>
  <si>
    <t>https://podminky.urs.cz/item/CS_URS_2022_02/430321414</t>
  </si>
  <si>
    <t>2,1*1,8*0,15</t>
  </si>
  <si>
    <t>2,1*1,5*0,15</t>
  </si>
  <si>
    <t>3,4*1,8*0,15</t>
  </si>
  <si>
    <t>37</t>
  </si>
  <si>
    <t>430362021</t>
  </si>
  <si>
    <t>Výztuž schodišťových konstrukcí a ramp stupňů, schodnic, ramen, podest s nosníky ze svařovaných sítí z drátů typu KARI</t>
  </si>
  <si>
    <t>-290976139</t>
  </si>
  <si>
    <t>https://podminky.urs.cz/item/CS_URS_2022_02/430362021</t>
  </si>
  <si>
    <t>2,1*1,8*3,08/1000</t>
  </si>
  <si>
    <t>2,1*1,5*3,08/1000</t>
  </si>
  <si>
    <t>3,4*1,8*3,08/1000</t>
  </si>
  <si>
    <t>38</t>
  </si>
  <si>
    <t>431351121</t>
  </si>
  <si>
    <t>Bednění podest, podstupňových desek a ramp včetně podpěrné konstrukce výšky do 4 m půdorysně přímočarých zřízení</t>
  </si>
  <si>
    <t>383011525</t>
  </si>
  <si>
    <t>https://podminky.urs.cz/item/CS_URS_2022_02/431351121</t>
  </si>
  <si>
    <t>(2,1+1,8)*2*0,15</t>
  </si>
  <si>
    <t>(2,1+1,5)*2*0,15</t>
  </si>
  <si>
    <t>(3,4+1,8)*2*0,15</t>
  </si>
  <si>
    <t>39</t>
  </si>
  <si>
    <t>431351122</t>
  </si>
  <si>
    <t>Bednění podest, podstupňových desek a ramp včetně podpěrné konstrukce výšky do 4 m půdorysně přímočarých odstranění</t>
  </si>
  <si>
    <t>1151038191</t>
  </si>
  <si>
    <t>https://podminky.urs.cz/item/CS_URS_2022_02/431351122</t>
  </si>
  <si>
    <t>Komunikace pozemní</t>
  </si>
  <si>
    <t>40</t>
  </si>
  <si>
    <t>564871011</t>
  </si>
  <si>
    <t>Podklad ze štěrkodrti ŠD s rozprostřením a zhutněním plochy jednotlivě do 100 m2, po zhutnění tl. 250 mm</t>
  </si>
  <si>
    <t>-409981740</t>
  </si>
  <si>
    <t>https://podminky.urs.cz/item/CS_URS_2022_02/564871011</t>
  </si>
  <si>
    <t>41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</si>
  <si>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</si>
  <si>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</si>
  <si>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1031079966</t>
  </si>
  <si>
    <t>https://podminky.urs.cz/item/CS_URS_2022_02/596211110</t>
  </si>
  <si>
    <t>42</t>
  </si>
  <si>
    <t>59245032</t>
  </si>
  <si>
    <t>dlažba zámková profilová 230x140x60mm přírodní</t>
  </si>
  <si>
    <t>-822412027</t>
  </si>
  <si>
    <t>47,19*1,03 'Přepočtené koeficientem množství</t>
  </si>
  <si>
    <t>Úpravy povrchů, podlahy a osazování výplní</t>
  </si>
  <si>
    <t>43</t>
  </si>
  <si>
    <t>611135101</t>
  </si>
  <si>
    <t>Hrubá výplň rýh maltou jakékoli šířky rýhy ve stropech</t>
  </si>
  <si>
    <t>-1640879465</t>
  </si>
  <si>
    <t>https://podminky.urs.cz/item/CS_URS_2022_02/611135101</t>
  </si>
  <si>
    <t>půdorys 1.NP bourací práce</t>
  </si>
  <si>
    <t>4,66*0,18</t>
  </si>
  <si>
    <t>1,71*0,1</t>
  </si>
  <si>
    <t>půdorys 2.NP bourací práce</t>
  </si>
  <si>
    <t>4,65*0,15</t>
  </si>
  <si>
    <t>44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</si>
  <si>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</si>
  <si>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</si>
  <si>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1698739195</t>
  </si>
  <si>
    <t>https://podminky.urs.cz/item/CS_URS_2022_02/611325418</t>
  </si>
  <si>
    <t>sanitární box</t>
  </si>
  <si>
    <t>10,35</t>
  </si>
  <si>
    <t>půdorys 1.NP nový stav</t>
  </si>
  <si>
    <t>28,32+22,95+3,76</t>
  </si>
  <si>
    <t>půdorys 2.NP nový stav</t>
  </si>
  <si>
    <t>13,24+13,35+14,52+6,62</t>
  </si>
  <si>
    <t>45</t>
  </si>
  <si>
    <t>612121112</t>
  </si>
  <si>
    <t>Zatření spár vnitřních povrchů stěrkovou hmotou, ploch z pórobetonových tvárnic stěn</t>
  </si>
  <si>
    <t>-1893089127</t>
  </si>
  <si>
    <t>https://podminky.urs.cz/item/CS_URS_2022_02/612121112</t>
  </si>
  <si>
    <t>(1,7+0,85)*2,5</t>
  </si>
  <si>
    <t>-(0,7*2,02)*2</t>
  </si>
  <si>
    <t>1,1*2*2</t>
  </si>
  <si>
    <t>0,9*0,1*2</t>
  </si>
  <si>
    <t>(2+1,6+2)*2,5</t>
  </si>
  <si>
    <t>(1,8+2,15+1,8)*2,5</t>
  </si>
  <si>
    <t>(1,6+0,5*2)*0,3</t>
  </si>
  <si>
    <t>46</t>
  </si>
  <si>
    <t>612131101</t>
  </si>
  <si>
    <t>Podkladní a spojovací vrstva vnitřních omítaných ploch cementový postřik nanášený ručně celoplošně stěn</t>
  </si>
  <si>
    <t>-1121747557</t>
  </si>
  <si>
    <t>https://podminky.urs.cz/item/CS_URS_2022_02/612131101</t>
  </si>
  <si>
    <t>(3,4+0,9+0,1+1,02+1,04+2,7+1,8+1,266+1)*2,5</t>
  </si>
  <si>
    <t>(0,55+0,6*2)*2</t>
  </si>
  <si>
    <t>-(0,55*0,6)*2</t>
  </si>
  <si>
    <t>-(0,9*1,96)</t>
  </si>
  <si>
    <t>1,6*2,5</t>
  </si>
  <si>
    <t>2,15*2,5</t>
  </si>
  <si>
    <t>-(1,5*2,5+1*2,1)</t>
  </si>
  <si>
    <t>47</t>
  </si>
  <si>
    <t>612131121</t>
  </si>
  <si>
    <t>Podkladní a spojovací vrstva vnitřních omítaných ploch penetrace disperzní nanášená ručně stěn</t>
  </si>
  <si>
    <t>-1698416587</t>
  </si>
  <si>
    <t>https://podminky.urs.cz/item/CS_URS_2022_02/612131121</t>
  </si>
  <si>
    <t>48</t>
  </si>
  <si>
    <t>612135101</t>
  </si>
  <si>
    <t>Hrubá výplň rýh maltou jakékoli šířky rýhy ve stěnách</t>
  </si>
  <si>
    <t>1317704882</t>
  </si>
  <si>
    <t>https://podminky.urs.cz/item/CS_URS_2022_02/612135101</t>
  </si>
  <si>
    <t>3,1*0,18*2</t>
  </si>
  <si>
    <t>3,1*0,1</t>
  </si>
  <si>
    <t>3,04*0,15*2</t>
  </si>
  <si>
    <t>49</t>
  </si>
  <si>
    <t>612142001</t>
  </si>
  <si>
    <t>Potažení vnitřních ploch pletivem v ploše nebo pruzích, na plném podkladu sklovláknitým vtlačením do tmelu stěn</t>
  </si>
  <si>
    <t>-1165579073</t>
  </si>
  <si>
    <t>https://podminky.urs.cz/item/CS_URS_2022_02/612142001</t>
  </si>
  <si>
    <t>50</t>
  </si>
  <si>
    <t>612311131</t>
  </si>
  <si>
    <t>Potažení vnitřních ploch vápenným štukem tloušťky do 3 mm svislých konstrukcí stěn</t>
  </si>
  <si>
    <t>652058751</t>
  </si>
  <si>
    <t>https://podminky.urs.cz/item/CS_URS_2022_02/612311131</t>
  </si>
  <si>
    <t>(3,4+0,1+1,8+0,95+1,8+1,266+1)*0,5</t>
  </si>
  <si>
    <t>(1,02+1,04+2,7)*1,5</t>
  </si>
  <si>
    <t>(1,7+0,85)*0,5</t>
  </si>
  <si>
    <t>(1,6+2)*2*2,5</t>
  </si>
  <si>
    <t>-(1,6*2,5+1,5*2,1)</t>
  </si>
  <si>
    <t>(1,8+2,15)*2*0,5</t>
  </si>
  <si>
    <t>-(1*2,1+1,6*0,5)</t>
  </si>
  <si>
    <t>51</t>
  </si>
  <si>
    <t>612321111</t>
  </si>
  <si>
    <t>Omítka vápenocementová vnitřních ploch nanášená ručně jednovrstvá, tloušťky do 10 mm hrubá zatřená svislých konstrukcí stěn</t>
  </si>
  <si>
    <t>-66102381</t>
  </si>
  <si>
    <t>https://podminky.urs.cz/item/CS_URS_2022_02/612321111</t>
  </si>
  <si>
    <t>52</t>
  </si>
  <si>
    <t>612325302</t>
  </si>
  <si>
    <t>Vápenocementová omítka ostění nebo nadpraží štuková</t>
  </si>
  <si>
    <t>1069369258</t>
  </si>
  <si>
    <t>https://podminky.urs.cz/item/CS_URS_2022_02/612325302</t>
  </si>
  <si>
    <t>(1,1+2,2*2)*0,45</t>
  </si>
  <si>
    <t>53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</si>
  <si>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</si>
  <si>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</si>
  <si>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-786531237</t>
  </si>
  <si>
    <t>https://podminky.urs.cz/item/CS_URS_2022_02/612325419</t>
  </si>
  <si>
    <t>105 čekárna</t>
  </si>
  <si>
    <t>(8,1+2,6+0,8+0,45+3,3+2,9+3,9+0,1+0,3+0,1+0,9)*3,1</t>
  </si>
  <si>
    <t>(0,58+1,04*2)*0,15</t>
  </si>
  <si>
    <t>(1,5+2,1*2)*0,3</t>
  </si>
  <si>
    <t>(1,25+2,12*2)*0,15</t>
  </si>
  <si>
    <t>(1,25*2,13*2)*0,15</t>
  </si>
  <si>
    <t>-(0,58*1,04+1,5*2,1+1*2,1+1,25*2,12+1,25*2,13)</t>
  </si>
  <si>
    <t>106 odběrové místo</t>
  </si>
  <si>
    <t>(3+4,835*2)*3,1</t>
  </si>
  <si>
    <t>-(1,25*2,12*2+0,95*2,18+0,9*2,02)</t>
  </si>
  <si>
    <t>107 zázemí odběrného místa</t>
  </si>
  <si>
    <t>(2,1+2+1,71)*3,1</t>
  </si>
  <si>
    <t>(0,67+1,37*2)*0,15</t>
  </si>
  <si>
    <t>-(0,67*1,37)</t>
  </si>
  <si>
    <t>110 zázemí sestry</t>
  </si>
  <si>
    <t>(2,825+2,14+0,305+2,18+1,5+0,3+0,6)*3,1</t>
  </si>
  <si>
    <t>(1,25+2,13*2)*0,15</t>
  </si>
  <si>
    <t>-(0,9*2,02+1,25*2,13*2+0,95*2,18)</t>
  </si>
  <si>
    <t>2.NP nový stav</t>
  </si>
  <si>
    <t>201 chodba</t>
  </si>
  <si>
    <t>2,48*3,04</t>
  </si>
  <si>
    <t>-(1,1*2,2)</t>
  </si>
  <si>
    <t>206 dietologická sestra</t>
  </si>
  <si>
    <t>(1,5+2,15+2,13+2,359+2,378+1,6+0,3+0,6)*3,04</t>
  </si>
  <si>
    <t>(1,25+2,17*2)*0,15</t>
  </si>
  <si>
    <t>-(1,25*2,17)*2</t>
  </si>
  <si>
    <t>-(0,9*1,97)</t>
  </si>
  <si>
    <t>207 dietologická sestra</t>
  </si>
  <si>
    <t>(4,415+2,1)*3,04</t>
  </si>
  <si>
    <t>208 dietologická sestra</t>
  </si>
  <si>
    <t>(4,98+2,955+0,68+0,3+2,4)*3,04</t>
  </si>
  <si>
    <t>-(1,25*2,17)</t>
  </si>
  <si>
    <t>209 komunikace</t>
  </si>
  <si>
    <t>(1,5+4,42)*3,04</t>
  </si>
  <si>
    <t>54</t>
  </si>
  <si>
    <t>622131121</t>
  </si>
  <si>
    <t>Podkladní a spojovací vrstva vnějších omítaných ploch penetrace nanášená ručně stěn</t>
  </si>
  <si>
    <t>-886222787</t>
  </si>
  <si>
    <t>https://podminky.urs.cz/item/CS_URS_2022_02/622131121</t>
  </si>
  <si>
    <t>skladba A obvodová stěna</t>
  </si>
  <si>
    <t>4,05*3</t>
  </si>
  <si>
    <t>55</t>
  </si>
  <si>
    <t>622142001</t>
  </si>
  <si>
    <t>Potažení vnějších ploch pletivem v ploše nebo pruzích, na plném podkladu sklovláknitým vtlačením do tmelu stěn</t>
  </si>
  <si>
    <t>-54815530</t>
  </si>
  <si>
    <t>https://podminky.urs.cz/item/CS_URS_2022_02/622142001</t>
  </si>
  <si>
    <t>základy</t>
  </si>
  <si>
    <t>(2+4,85+2)*0,2</t>
  </si>
  <si>
    <t>-(2,1*0,2)</t>
  </si>
  <si>
    <t>56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</si>
  <si>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</si>
  <si>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</si>
  <si>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174850743</t>
  </si>
  <si>
    <t>https://podminky.urs.cz/item/CS_URS_2022_02/622143004</t>
  </si>
  <si>
    <t>9,2</t>
  </si>
  <si>
    <t>20,6</t>
  </si>
  <si>
    <t>57</t>
  </si>
  <si>
    <t>59051476</t>
  </si>
  <si>
    <t>profil začišťovací PVC 9mm s výztužnou tkaninou pro ostění ETICS</t>
  </si>
  <si>
    <t>-1132395198</t>
  </si>
  <si>
    <t>(1,6+2,5*2)</t>
  </si>
  <si>
    <t>(1,6+0,5*2)</t>
  </si>
  <si>
    <t>9,2*1,05 'Přepočtené koeficientem množství</t>
  </si>
  <si>
    <t>58</t>
  </si>
  <si>
    <t>59051516</t>
  </si>
  <si>
    <t>profil začišťovací PVC pro ostění vnitřních omítek</t>
  </si>
  <si>
    <t>-1405187837</t>
  </si>
  <si>
    <t>(1,5+2,1*2)*2</t>
  </si>
  <si>
    <t>20,6*1,05 'Přepočtené koeficientem množství</t>
  </si>
  <si>
    <t>59</t>
  </si>
  <si>
    <t>622151001</t>
  </si>
  <si>
    <t>Penetrační nátěr vnějších pastovitých tenkovrstvých omítek akrylátový univerzální stěn</t>
  </si>
  <si>
    <t>18093893</t>
  </si>
  <si>
    <t>https://podminky.urs.cz/item/CS_URS_2022_02/622151001</t>
  </si>
  <si>
    <t>60</t>
  </si>
  <si>
    <t>622151021</t>
  </si>
  <si>
    <t>Penetrační nátěr vnějších pastovitých tenkovrstvých omítek mozaikových akrylátový stěn</t>
  </si>
  <si>
    <t>-1011369896</t>
  </si>
  <si>
    <t>https://podminky.urs.cz/item/CS_URS_2022_02/622151021</t>
  </si>
  <si>
    <t>61</t>
  </si>
  <si>
    <t>622221022</t>
  </si>
  <si>
    <t>Montáž kontaktního zateplení lepením a mechanickým kotvením z desek z minerální vlny s podélnou orientací vláken nebo kombinovaných na vnější stěny, na podklad z pórobetonu, tloušťky desek přes 80 do 120 mm</t>
  </si>
  <si>
    <t>1641793564</t>
  </si>
  <si>
    <t>https://podminky.urs.cz/item/CS_URS_2022_02/622221022</t>
  </si>
  <si>
    <t>62</t>
  </si>
  <si>
    <t>63151527</t>
  </si>
  <si>
    <t>deska tepelně izolační minerální kontaktních fasád podélné vlákno λ=0,036 tl 100mm</t>
  </si>
  <si>
    <t>-1108553514</t>
  </si>
  <si>
    <t>7,35*1,05 'Přepočtené koeficientem množství</t>
  </si>
  <si>
    <t>63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</si>
  <si>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</si>
  <si>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</si>
  <si>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1017160331</t>
  </si>
  <si>
    <t>https://podminky.urs.cz/item/CS_URS_2022_02/622222001</t>
  </si>
  <si>
    <t>(1,6+2,5)</t>
  </si>
  <si>
    <t>(0,5+1,6)</t>
  </si>
  <si>
    <t>64</t>
  </si>
  <si>
    <t>63151518</t>
  </si>
  <si>
    <t>deska tepelně izolační minerální kontaktních fasád podélné vlákno λ=0,036 tl 40mm</t>
  </si>
  <si>
    <t>-1864910958</t>
  </si>
  <si>
    <t>(1,6+2,5)*0,1</t>
  </si>
  <si>
    <t>(0,5+1,6)*0,1</t>
  </si>
  <si>
    <t>0,62*1,1 'Přepočtené koeficientem množství</t>
  </si>
  <si>
    <t>65</t>
  </si>
  <si>
    <t>622252001</t>
  </si>
  <si>
    <t>Montáž profilů kontaktního zateplení zakládacích soklových připevněných hmoždinkami</t>
  </si>
  <si>
    <t>-1150312516</t>
  </si>
  <si>
    <t>https://podminky.urs.cz/item/CS_URS_2022_02/622252001</t>
  </si>
  <si>
    <t>2,45</t>
  </si>
  <si>
    <t>66</t>
  </si>
  <si>
    <t>59051647</t>
  </si>
  <si>
    <t>profil zakládací Al tl 0,7mm pro ETICS pro izolant tl 100mm</t>
  </si>
  <si>
    <t>-1607006618</t>
  </si>
  <si>
    <t>2,45*1,05 'Přepočtené koeficientem množství</t>
  </si>
  <si>
    <t>67</t>
  </si>
  <si>
    <t>622252002</t>
  </si>
  <si>
    <t>Montáž profilů kontaktního zateplení ostatních stěnových, dilatačních apod. lepených do tmelu</t>
  </si>
  <si>
    <t>-768562957</t>
  </si>
  <si>
    <t>https://podminky.urs.cz/item/CS_URS_2022_02/622252002</t>
  </si>
  <si>
    <t>6,1</t>
  </si>
  <si>
    <t>3,2</t>
  </si>
  <si>
    <t>1,6</t>
  </si>
  <si>
    <t>68</t>
  </si>
  <si>
    <t>63127466</t>
  </si>
  <si>
    <t>profil rohový Al 23x23mm s výztužnou tkaninou š 100mm pro ETICS</t>
  </si>
  <si>
    <t>1617293681</t>
  </si>
  <si>
    <t>1,6+2,5</t>
  </si>
  <si>
    <t>1,5+0,5</t>
  </si>
  <si>
    <t>6,1*1,05 'Přepočtené koeficientem množství</t>
  </si>
  <si>
    <t>69</t>
  </si>
  <si>
    <t>59051502</t>
  </si>
  <si>
    <t>profil dilatační rohový PVC s výztužnou tkaninou pro ETICS</t>
  </si>
  <si>
    <t>-126631671</t>
  </si>
  <si>
    <t>3+3</t>
  </si>
  <si>
    <t>6*1,05 'Přepočtené koeficientem množství</t>
  </si>
  <si>
    <t>70</t>
  </si>
  <si>
    <t>59051510</t>
  </si>
  <si>
    <t>profil začišťovací s okapnicí PVC s výztužnou tkaninou pro nadpraží ETICS</t>
  </si>
  <si>
    <t>1596456558</t>
  </si>
  <si>
    <t>1,6+1,6</t>
  </si>
  <si>
    <t>3,2*1,05 'Přepočtené koeficientem množství</t>
  </si>
  <si>
    <t>71</t>
  </si>
  <si>
    <t>59051512</t>
  </si>
  <si>
    <t>profil začišťovací s okapnicí PVC s výztužnou tkaninou pro parapet ETICS</t>
  </si>
  <si>
    <t>1890607605</t>
  </si>
  <si>
    <t>1,6*1,05 'Přepočtené koeficientem množství</t>
  </si>
  <si>
    <t>72</t>
  </si>
  <si>
    <t>622511112</t>
  </si>
  <si>
    <t>Omítka tenkovrstvá akrylátová vnějších ploch probarvená bez penetrace mozaiková střednězrnná stěn</t>
  </si>
  <si>
    <t>-1495361861</t>
  </si>
  <si>
    <t>https://podminky.urs.cz/item/CS_URS_2022_02/622511112</t>
  </si>
  <si>
    <t>73</t>
  </si>
  <si>
    <t>622531022</t>
  </si>
  <si>
    <t>Omítka tenkovrstvá silikonová vnějších ploch probarvená bez penetrace zatíraná (škrábaná), zrnitost 2,0 mm stěn</t>
  </si>
  <si>
    <t>-1809740473</t>
  </si>
  <si>
    <t>https://podminky.urs.cz/item/CS_URS_2022_02/622531022</t>
  </si>
  <si>
    <t>74</t>
  </si>
  <si>
    <t>629991012</t>
  </si>
  <si>
    <t>Zakrytí vnějších ploch před znečištěním včetně pozdějšího odkrytí výplní otvorů a svislých ploch fólií přilepenou na začišťovací lištu</t>
  </si>
  <si>
    <t>1337649992</t>
  </si>
  <si>
    <t>https://podminky.urs.cz/item/CS_URS_2022_02/629991012</t>
  </si>
  <si>
    <t>(1,6*2,5)</t>
  </si>
  <si>
    <t>(1,6*0,5)</t>
  </si>
  <si>
    <t>75</t>
  </si>
  <si>
    <t>631312141</t>
  </si>
  <si>
    <t>Doplnění dosavadních mazanin prostým betonem s dodáním hmot, bez potěru, plochy jednotlivě rýh v dosavadních mazaninách</t>
  </si>
  <si>
    <t>748816037</t>
  </si>
  <si>
    <t>https://podminky.urs.cz/item/CS_URS_2022_02/631312141</t>
  </si>
  <si>
    <t>4,66*0,18*0,1</t>
  </si>
  <si>
    <t>4,65*0,15*0,1</t>
  </si>
  <si>
    <t>76</t>
  </si>
  <si>
    <t>632451457</t>
  </si>
  <si>
    <t>Potěr pískocementový běžný tl. přes 40 do 50 mm tř. C 30</t>
  </si>
  <si>
    <t>-381704081</t>
  </si>
  <si>
    <t>https://podminky.urs.cz/item/CS_URS_2022_02/632451457</t>
  </si>
  <si>
    <t>2,88+3,87</t>
  </si>
  <si>
    <t>77</t>
  </si>
  <si>
    <t>632481213</t>
  </si>
  <si>
    <t>Separační vrstva k oddělení podlahových vrstev z polyetylénové fólie</t>
  </si>
  <si>
    <t>1772757971</t>
  </si>
  <si>
    <t>https://podminky.urs.cz/item/CS_URS_2022_02/632481213</t>
  </si>
  <si>
    <t>78</t>
  </si>
  <si>
    <t>634112123</t>
  </si>
  <si>
    <t>Obvodová dilatace mezi stěnou a mazaninou nebo potěrem podlahovým páskem z pěnového PE s fólií tl. do 10 mm, výšky 80 mm</t>
  </si>
  <si>
    <t>-1429065745</t>
  </si>
  <si>
    <t>https://podminky.urs.cz/item/CS_URS_2022_02/634112123</t>
  </si>
  <si>
    <t>(1,95+1,6)*2</t>
  </si>
  <si>
    <t>(1,8+2,15)*2</t>
  </si>
  <si>
    <t>79</t>
  </si>
  <si>
    <t>642942111</t>
  </si>
  <si>
    <t>Osazování zárubní nebo rámů kovových dveřních lisovaných nebo z úhelníků bez dveřních křídel na cementovou maltu, plochy otvoru do 2,5 m2</t>
  </si>
  <si>
    <t>kus</t>
  </si>
  <si>
    <t>332296619</t>
  </si>
  <si>
    <t>https://podminky.urs.cz/item/CS_URS_2022_02/642942111</t>
  </si>
  <si>
    <t>80</t>
  </si>
  <si>
    <t>55331480</t>
  </si>
  <si>
    <t>zárubeň jednokřídlá ocelová pro zdění tl stěny 75-100mm rozměru 600/1970, 2100mm</t>
  </si>
  <si>
    <t>-1738092296</t>
  </si>
  <si>
    <t>Trubní vedení</t>
  </si>
  <si>
    <t>81</t>
  </si>
  <si>
    <t>899914112</t>
  </si>
  <si>
    <t>Montáž ocelové chráničky v otevřeném výkopu vnějšího průměru D 219 x 10 mm</t>
  </si>
  <si>
    <t>-1582091367</t>
  </si>
  <si>
    <t>https://podminky.urs.cz/item/CS_URS_2022_02/899914112</t>
  </si>
  <si>
    <t>elektrokabel</t>
  </si>
  <si>
    <t>82</t>
  </si>
  <si>
    <t>14011106</t>
  </si>
  <si>
    <t>trubka ocelová bezešvá hladká jakost 11 353 219x6,3mm</t>
  </si>
  <si>
    <t>-723153639</t>
  </si>
  <si>
    <t>Ostatní konstrukce a práce, bourání</t>
  </si>
  <si>
    <t>83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</si>
  <si>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</si>
  <si>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</si>
  <si>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1492173425</t>
  </si>
  <si>
    <t>https://podminky.urs.cz/item/CS_URS_2022_02/916231213</t>
  </si>
  <si>
    <t>17,17+5,6+8,69+8,69+1,5+15,67</t>
  </si>
  <si>
    <t>84</t>
  </si>
  <si>
    <t>59217017</t>
  </si>
  <si>
    <t>obrubník betonový chodníkový 1000x100x250mm</t>
  </si>
  <si>
    <t>270763126</t>
  </si>
  <si>
    <t>57,32*1,02 'Přepočtené koeficientem množství</t>
  </si>
  <si>
    <t>85</t>
  </si>
  <si>
    <t>941211111</t>
  </si>
  <si>
    <t>Montáž lešení řadového rámového lehkého pracovního s podlahami s provozním zatížením tř. 3 do 200 kg/m2 šířky tř. SW06 od 0,6 do 0,9 m, výšky do 10 m</t>
  </si>
  <si>
    <t>368262260</t>
  </si>
  <si>
    <t>https://podminky.urs.cz/item/CS_URS_2022_02/941211111</t>
  </si>
  <si>
    <t>(2,2+0,6+0,6+5,05+0,6+0,6+2,2)*3,5</t>
  </si>
  <si>
    <t>86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</si>
  <si>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</si>
  <si>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</si>
  <si>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478205602</t>
  </si>
  <si>
    <t>https://podminky.urs.cz/item/CS_URS_2022_02/941211211</t>
  </si>
  <si>
    <t>41,475*90</t>
  </si>
  <si>
    <t>87</t>
  </si>
  <si>
    <t>941211312</t>
  </si>
  <si>
    <t>Odborná prohlídka lešení řadového rámového lehkého pracovního s podlahami s provozním zatížením tř. 3 do 200 kg/m2 šířky tř. SW06 od 0,6 do 0,9 m výšky do 25 m, celkové plochy do 500 m2 zakrytého sítí</t>
  </si>
  <si>
    <t>-1714076097</t>
  </si>
  <si>
    <t>https://podminky.urs.cz/item/CS_URS_2022_02/941211312</t>
  </si>
  <si>
    <t>88</t>
  </si>
  <si>
    <t>941211811</t>
  </si>
  <si>
    <t>Demontáž lešení řadového rámového lehkého pracovního s provozním zatížením tř. 3 do 200 kg/m2 šířky tř. SW06 od 0,6 do 0,9 m, výšky do 10 m</t>
  </si>
  <si>
    <t>410011012</t>
  </si>
  <si>
    <t>https://podminky.urs.cz/item/CS_URS_2022_02/941211811</t>
  </si>
  <si>
    <t>89</t>
  </si>
  <si>
    <t>944611111</t>
  </si>
  <si>
    <t>Montáž ochranné plachty zavěšené na konstrukci lešení z textilie z umělých vláken</t>
  </si>
  <si>
    <t>1439378167</t>
  </si>
  <si>
    <t>https://podminky.urs.cz/item/CS_URS_2022_02/944611111</t>
  </si>
  <si>
    <t>90</t>
  </si>
  <si>
    <t>944611211</t>
  </si>
  <si>
    <t>Montáž ochranné plachty Příplatek za první a každý další den použití plachty k ceně -1111</t>
  </si>
  <si>
    <t>1912219548</t>
  </si>
  <si>
    <t>https://podminky.urs.cz/item/CS_URS_2022_02/944611211</t>
  </si>
  <si>
    <t>91</t>
  </si>
  <si>
    <t>944611811</t>
  </si>
  <si>
    <t>Demontáž ochranné plachty zavěšené na konstrukci lešení z textilie z umělých vláken</t>
  </si>
  <si>
    <t>1718017909</t>
  </si>
  <si>
    <t>https://podminky.urs.cz/item/CS_URS_2022_02/944611811</t>
  </si>
  <si>
    <t>92</t>
  </si>
  <si>
    <t>949101111</t>
  </si>
  <si>
    <t>Lešení pomocné pracovní pro objekty pozemních staveb pro zatížení do 150 kg/m2, o výšce lešeňové podlahy do 1,9 m</t>
  </si>
  <si>
    <t>-983327149</t>
  </si>
  <si>
    <t>https://podminky.urs.cz/item/CS_URS_2022_02/949101111</t>
  </si>
  <si>
    <t>28,32+22,95+3,76+2,88+3,87+9,23</t>
  </si>
  <si>
    <t>13,35+14,52+6,62</t>
  </si>
  <si>
    <t>93</t>
  </si>
  <si>
    <t>952901111</t>
  </si>
  <si>
    <t>Vyčištění budov nebo objektů před předáním do užívání budov bytové nebo občanské výstavby, světlé výšky podlaží do 4 m</t>
  </si>
  <si>
    <t>1388615587</t>
  </si>
  <si>
    <t>https://podminky.urs.cz/item/CS_URS_2022_02/952901111</t>
  </si>
  <si>
    <t>94</t>
  </si>
  <si>
    <t>953312123</t>
  </si>
  <si>
    <t>Vložky svislé do dilatačních spár z polystyrenových desek extrudovaných včetně dodání a osazení, v jakémkoliv zdivu přes 20 do 30 mm</t>
  </si>
  <si>
    <t>1423467106</t>
  </si>
  <si>
    <t>https://podminky.urs.cz/item/CS_URS_2022_02/953312123</t>
  </si>
  <si>
    <t>0,3*2,6</t>
  </si>
  <si>
    <t>4,05*0,15</t>
  </si>
  <si>
    <t>95</t>
  </si>
  <si>
    <t>962031132</t>
  </si>
  <si>
    <t>Bourání příček z cihel, tvárnic nebo příčkovek z cihel pálených, plných nebo dutých na maltu vápennou nebo vápenocementovou, tl. do 100 mm</t>
  </si>
  <si>
    <t>2034354962</t>
  </si>
  <si>
    <t>https://podminky.urs.cz/item/CS_URS_2022_02/962031132</t>
  </si>
  <si>
    <t>půdorys 1.PP bourací práce</t>
  </si>
  <si>
    <t>1,02*2</t>
  </si>
  <si>
    <t>1,71*3,1</t>
  </si>
  <si>
    <t>96</t>
  </si>
  <si>
    <t>962031133</t>
  </si>
  <si>
    <t>Bourání příček z cihel, tvárnic nebo příčkovek z cihel pálených, plných nebo dutých na maltu vápennou nebo vápenocementovou, tl. do 150 mm</t>
  </si>
  <si>
    <t>2074161809</t>
  </si>
  <si>
    <t>https://podminky.urs.cz/item/CS_URS_2022_02/962031133</t>
  </si>
  <si>
    <t>2.NP bourací práce</t>
  </si>
  <si>
    <t>4,65*3,04</t>
  </si>
  <si>
    <t>-(0,9*2,2)</t>
  </si>
  <si>
    <t>97</t>
  </si>
  <si>
    <t>962032230</t>
  </si>
  <si>
    <t>Bourání zdiva nadzákladového z cihel nebo tvárnic z cihel pálených nebo vápenopískových, na maltu vápennou nebo vápenocementovou, objemu do 1 m3</t>
  </si>
  <si>
    <t>-1972422692</t>
  </si>
  <si>
    <t>https://podminky.urs.cz/item/CS_URS_2022_02/962032230</t>
  </si>
  <si>
    <t>1,81*3,1*0,21</t>
  </si>
  <si>
    <t>-(0,9*2,02)*0,21</t>
  </si>
  <si>
    <t>98</t>
  </si>
  <si>
    <t>965081213</t>
  </si>
  <si>
    <t>Bourání podlah z dlaždic bez podkladního lože nebo mazaniny, s jakoukoliv výplní spár keramických nebo xylolitových tl. do 10 mm, plochy přes 1 m2</t>
  </si>
  <si>
    <t>-837099543</t>
  </si>
  <si>
    <t>https://podminky.urs.cz/item/CS_URS_2022_02/965081213</t>
  </si>
  <si>
    <t>99</t>
  </si>
  <si>
    <t>968072455</t>
  </si>
  <si>
    <t>Vybourání kovových rámů oken s křídly, dveřních zárubní, vrat, stěn, ostění nebo obkladů dveřních zárubní, plochy do 2 m2</t>
  </si>
  <si>
    <t>-2018714839</t>
  </si>
  <si>
    <t>https://podminky.urs.cz/item/CS_URS_2022_02/968072455</t>
  </si>
  <si>
    <t>0,9*2,02</t>
  </si>
  <si>
    <t>1*2,25</t>
  </si>
  <si>
    <t>1*2,02</t>
  </si>
  <si>
    <t>100</t>
  </si>
  <si>
    <t>971035661</t>
  </si>
  <si>
    <t>Vybourání otvorů ve zdivu základovém nebo nadzákladovém z cihel, tvárnic, příčkovek z cihel pálených na maltu cementovou plochy do 4 m2, tl. do 600 mm</t>
  </si>
  <si>
    <t>-2081451471</t>
  </si>
  <si>
    <t>https://podminky.urs.cz/item/CS_URS_2022_02/971035661</t>
  </si>
  <si>
    <t>1,5*2,1*0,45</t>
  </si>
  <si>
    <t>1*2,1*0,45</t>
  </si>
  <si>
    <t>1,1*2,2*0,45</t>
  </si>
  <si>
    <t>101</t>
  </si>
  <si>
    <t>975053151</t>
  </si>
  <si>
    <t>Víceřadové podchycení stropů pro osazení nosníků dřevěnou výztuhou v. podchycení do 3,5 m a při zatížení hmotností přes 1500 kg/m2</t>
  </si>
  <si>
    <t>1917417441</t>
  </si>
  <si>
    <t>https://podminky.urs.cz/item/CS_URS_2022_02/975053151</t>
  </si>
  <si>
    <t>1,5*2</t>
  </si>
  <si>
    <t>1*2</t>
  </si>
  <si>
    <t>1,8*2*2</t>
  </si>
  <si>
    <t>102</t>
  </si>
  <si>
    <t>978011161</t>
  </si>
  <si>
    <t>Otlučení vápenných nebo vápenocementových omítek vnitřních ploch stropů, v rozsahu přes 30 do 50 %</t>
  </si>
  <si>
    <t>-1422880850</t>
  </si>
  <si>
    <t>https://podminky.urs.cz/item/CS_URS_2022_02/978011161</t>
  </si>
  <si>
    <t>103</t>
  </si>
  <si>
    <t>978013161</t>
  </si>
  <si>
    <t>Otlučení vápenných nebo vápenocementových omítek vnitřních ploch stěn s vyškrabáním spar, s očištěním zdiva, v rozsahu přes 30 do 50 %</t>
  </si>
  <si>
    <t>-791745999</t>
  </si>
  <si>
    <t>https://podminky.urs.cz/item/CS_URS_2022_02/978013161</t>
  </si>
  <si>
    <t>-(1,25*2,12*2+0,95*2,18)</t>
  </si>
  <si>
    <t>104</t>
  </si>
  <si>
    <t>978013191</t>
  </si>
  <si>
    <t>Otlučení vápenných nebo vápenocementových omítek vnitřních ploch stěn s vyškrabáním spar, s očištěním zdiva, v rozsahu přes 50 do 100 %</t>
  </si>
  <si>
    <t>503087131</t>
  </si>
  <si>
    <t>https://podminky.urs.cz/item/CS_URS_2022_02/978013191</t>
  </si>
  <si>
    <t>(1,2+1,02+0,1+1,02+0,94+1,02+0,1+0,99+1,02+0,1)*0,5</t>
  </si>
  <si>
    <t>(3,43+0,75+1,266+1)*0,5</t>
  </si>
  <si>
    <t>(1,02+1,04+2,6)*0,5</t>
  </si>
  <si>
    <t>4,66*3,1*2</t>
  </si>
  <si>
    <t>-(0,9*2,02)*2</t>
  </si>
  <si>
    <t>1,71*3,1*2</t>
  </si>
  <si>
    <t>1,5*2,1</t>
  </si>
  <si>
    <t>1*2,1</t>
  </si>
  <si>
    <t>1,81*3,1*2</t>
  </si>
  <si>
    <t>-(0,9*2,02)</t>
  </si>
  <si>
    <t>4,65*3,04*2</t>
  </si>
  <si>
    <t>-(0,9*2,2)*2</t>
  </si>
  <si>
    <t>1,1*2,1*2</t>
  </si>
  <si>
    <t>105</t>
  </si>
  <si>
    <t>978015391</t>
  </si>
  <si>
    <t>Otlučení vápenných nebo vápenocementových omítek vnějších ploch s vyškrabáním spar a s očištěním zdiva stupně členitosti 1 a 2, v rozsahu přes 80 do 100 %</t>
  </si>
  <si>
    <t>1613482308</t>
  </si>
  <si>
    <t>https://podminky.urs.cz/item/CS_URS_2022_02/978015391</t>
  </si>
  <si>
    <t>4,65*3,1</t>
  </si>
  <si>
    <t>106</t>
  </si>
  <si>
    <t>978059541</t>
  </si>
  <si>
    <t>Odsekání obkladů stěn včetně otlučení podkladní omítky až na zdivo z obkládaček vnitřních, z jakýchkoliv materiálů, plochy přes 1 m2</t>
  </si>
  <si>
    <t>845955571</t>
  </si>
  <si>
    <t>https://podminky.urs.cz/item/CS_URS_2022_02/978059541</t>
  </si>
  <si>
    <t>(1,2+1,02+0,1+1,02+0,94+1,02+0,1+0,99+1,02+0,1)*2</t>
  </si>
  <si>
    <t>(3,43+0,75+1,266+1)*2</t>
  </si>
  <si>
    <t>(1,02+1,04+2,6)*1,5</t>
  </si>
  <si>
    <t>997</t>
  </si>
  <si>
    <t>Přesun sutě</t>
  </si>
  <si>
    <t>107</t>
  </si>
  <si>
    <t>997013213</t>
  </si>
  <si>
    <t>Vnitrostaveništní doprava suti a vybouraných hmot vodorovně do 50 m svisle ručně pro budovy a haly výšky přes 9 do 12 m</t>
  </si>
  <si>
    <t>-1723286245</t>
  </si>
  <si>
    <t>https://podminky.urs.cz/item/CS_URS_2022_02/997013213</t>
  </si>
  <si>
    <t>108</t>
  </si>
  <si>
    <t>997013501</t>
  </si>
  <si>
    <t>Odvoz suti a vybouraných hmot na skládku nebo meziskládku se složením, na vzdálenost do 1 km</t>
  </si>
  <si>
    <t>1730750163</t>
  </si>
  <si>
    <t>https://podminky.urs.cz/item/CS_URS_2022_02/997013501</t>
  </si>
  <si>
    <t>109</t>
  </si>
  <si>
    <t>997013509</t>
  </si>
  <si>
    <t>Odvoz suti a vybouraných hmot na skládku nebo meziskládku se složením, na vzdálenost Příplatek k ceně za každý další i započatý 1 km přes 1 km</t>
  </si>
  <si>
    <t>1995847638</t>
  </si>
  <si>
    <t>https://podminky.urs.cz/item/CS_URS_2022_02/997013509</t>
  </si>
  <si>
    <t>28,454*19</t>
  </si>
  <si>
    <t>110</t>
  </si>
  <si>
    <t>997013631</t>
  </si>
  <si>
    <t>Poplatek za uložení stavebního odpadu na skládce (skládkovné) směsného stavebního a demoličního zatříděného do Katalogu odpadů pod kódem 17 09 04</t>
  </si>
  <si>
    <t>1648933329</t>
  </si>
  <si>
    <t>https://podminky.urs.cz/item/CS_URS_2022_02/997013631</t>
  </si>
  <si>
    <t>998</t>
  </si>
  <si>
    <t>Přesun hmot</t>
  </si>
  <si>
    <t>111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</si>
  <si>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</si>
  <si>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</si>
  <si>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539215285</t>
  </si>
  <si>
    <t>https://podminky.urs.cz/item/CS_URS_2022_02/998018002</t>
  </si>
  <si>
    <t>112</t>
  </si>
  <si>
    <t>998223011</t>
  </si>
  <si>
    <t>Přesun hmot pro pozemní komunikace s krytem dlážděným dopravní vzdálenost do 200 m jakékoliv délky objektu</t>
  </si>
  <si>
    <t>-933831742</t>
  </si>
  <si>
    <t>https://podminky.urs.cz/item/CS_URS_2022_02/998223011</t>
  </si>
  <si>
    <t>PSV</t>
  </si>
  <si>
    <t>Práce a dodávky PSV</t>
  </si>
  <si>
    <t>711</t>
  </si>
  <si>
    <t>Izolace proti vodě, vlhkosti a plynům</t>
  </si>
  <si>
    <t>113</t>
  </si>
  <si>
    <t>711111001</t>
  </si>
  <si>
    <t>Provedení izolace proti zemní vlhkosti natěradly a tmely za studena na ploše vodorovné V nátěrem penetračním</t>
  </si>
  <si>
    <t>2100941581</t>
  </si>
  <si>
    <t>https://podminky.urs.cz/item/CS_URS_2022_02/711111001</t>
  </si>
  <si>
    <t>4,65*1,9</t>
  </si>
  <si>
    <t>114</t>
  </si>
  <si>
    <t>11163150</t>
  </si>
  <si>
    <t>lak penetrační asfaltový</t>
  </si>
  <si>
    <t>-1503544261</t>
  </si>
  <si>
    <t>8,835*0,00033 'Přepočtené koeficientem množství</t>
  </si>
  <si>
    <t>115</t>
  </si>
  <si>
    <t>711112001</t>
  </si>
  <si>
    <t>Provedení izolace proti zemní vlhkosti natěradly a tmely za studena na ploše svislé S nátěrem penetračním</t>
  </si>
  <si>
    <t>799076522</t>
  </si>
  <si>
    <t>https://podminky.urs.cz/item/CS_URS_2022_02/711112001</t>
  </si>
  <si>
    <t>(1,9+4,65+1,9)*1,1</t>
  </si>
  <si>
    <t>-(1,6*0,2)</t>
  </si>
  <si>
    <t>116</t>
  </si>
  <si>
    <t>11163150a</t>
  </si>
  <si>
    <t>-1772032449</t>
  </si>
  <si>
    <t>8,975*0,00034 'Přepočtené koeficientem množství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</si>
  <si>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</si>
  <si>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</si>
  <si>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</si>
  <si>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1236630175</t>
  </si>
  <si>
    <t>https://podminky.urs.cz/item/CS_URS_2022_02/711161212</t>
  </si>
  <si>
    <t>(2+4,85+2)*1,1</t>
  </si>
  <si>
    <t>118</t>
  </si>
  <si>
    <t>711491176</t>
  </si>
  <si>
    <t>Provedení doplňků izolace proti vodě textilií připevnění izolace ukončovací lištou</t>
  </si>
  <si>
    <t>692705442</t>
  </si>
  <si>
    <t>https://podminky.urs.cz/item/CS_URS_2022_02/711491176</t>
  </si>
  <si>
    <t>skladba B obvodové stěny</t>
  </si>
  <si>
    <t>(2,1+0,5+0,5+2,1)*2</t>
  </si>
  <si>
    <t>119</t>
  </si>
  <si>
    <t>28323049</t>
  </si>
  <si>
    <t>lišta ukončovací</t>
  </si>
  <si>
    <t>257038842</t>
  </si>
  <si>
    <t>10,4*1,02 'Přepočtené koeficientem množství</t>
  </si>
  <si>
    <t>120</t>
  </si>
  <si>
    <t>711491571</t>
  </si>
  <si>
    <t>Provedení pojistné izolace proti vodě fólií položenou volně s přelepením spojů na ploše svislé S</t>
  </si>
  <si>
    <t>187457096</t>
  </si>
  <si>
    <t>https://podminky.urs.cz/item/CS_URS_2022_02/711491571</t>
  </si>
  <si>
    <t>(2,1+0,5+0,5+2,1)*3</t>
  </si>
  <si>
    <t>121</t>
  </si>
  <si>
    <t>28329038</t>
  </si>
  <si>
    <t>fólie kontaktní difuzně propustná pro doplňkovou hydroizolační vrstvu skládaných větraných fasád s otevřenými spárami (spára max 20 mm, max.20% plochy)</t>
  </si>
  <si>
    <t>1356301736</t>
  </si>
  <si>
    <t>15,6*1,0605 'Přepočtené koeficientem množství</t>
  </si>
  <si>
    <t>122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</si>
  <si>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</si>
  <si>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</si>
  <si>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</si>
  <si>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-609157723</t>
  </si>
  <si>
    <t>https://podminky.urs.cz/item/CS_URS_2022_02/998711202</t>
  </si>
  <si>
    <t>713</t>
  </si>
  <si>
    <t>Izolace tepelné</t>
  </si>
  <si>
    <t>123</t>
  </si>
  <si>
    <t>713111121</t>
  </si>
  <si>
    <t>Montáž tepelné izolace stropů rohožemi, pásy, dílci, deskami, bloky (izolační materiál ve specifikaci) rovných spodem s uchycením (drátem, páskou apod.)</t>
  </si>
  <si>
    <t>-669902638</t>
  </si>
  <si>
    <t>https://podminky.urs.cz/item/CS_URS_2022_02/713111121</t>
  </si>
  <si>
    <t>(2,1+4,05+2,1)*0,3</t>
  </si>
  <si>
    <t>124</t>
  </si>
  <si>
    <t>63152098</t>
  </si>
  <si>
    <t>pás tepelně izolační univerzální λ=0,032-0,033 tl 80mm</t>
  </si>
  <si>
    <t>-404499508</t>
  </si>
  <si>
    <t>9,225*1,05 'Přepočtené koeficientem množství</t>
  </si>
  <si>
    <t>125</t>
  </si>
  <si>
    <t>63152100</t>
  </si>
  <si>
    <t>pás tepelně izolační univerzální λ=0,032-0,033 tl 120mm</t>
  </si>
  <si>
    <t>-1986529178</t>
  </si>
  <si>
    <t>6,75*1,05 'Přepočtené koeficientem množství</t>
  </si>
  <si>
    <t>126</t>
  </si>
  <si>
    <t>63152102</t>
  </si>
  <si>
    <t>pás tepelně izolační univerzální λ=0,032-0,033 tl 140mm</t>
  </si>
  <si>
    <t>-1784319329</t>
  </si>
  <si>
    <t>127</t>
  </si>
  <si>
    <t>713121121</t>
  </si>
  <si>
    <t>Montáž tepelné izolace podlah rohožemi, pásy, deskami, dílci, bloky (izolační materiál ve specifikaci) kladenými volně dvouvrstvá</t>
  </si>
  <si>
    <t>-1908789781</t>
  </si>
  <si>
    <t>https://podminky.urs.cz/item/CS_URS_2022_02/713121121</t>
  </si>
  <si>
    <t>128</t>
  </si>
  <si>
    <t>28375909</t>
  </si>
  <si>
    <t>deska EPS 150 pro konstrukce s vysokým zatížením λ=0,035 tl 50mm</t>
  </si>
  <si>
    <t>614027653</t>
  </si>
  <si>
    <t>6,75*2,1 'Přepočtené koeficientem množství</t>
  </si>
  <si>
    <t>129</t>
  </si>
  <si>
    <t>713131141</t>
  </si>
  <si>
    <t>Montáž tepelné izolace stěn rohožemi, pásy, deskami, dílci, bloky (izolační materiál ve specifikaci) lepením celoplošně</t>
  </si>
  <si>
    <t>-1197307203</t>
  </si>
  <si>
    <t>https://podminky.urs.cz/item/CS_URS_2022_02/713131141</t>
  </si>
  <si>
    <t>(2+4,65+2)*1,1</t>
  </si>
  <si>
    <t>130</t>
  </si>
  <si>
    <t>28376382</t>
  </si>
  <si>
    <t>deska XPS hrana polodrážková a hladký povrch 500kPa tl 100mm</t>
  </si>
  <si>
    <t>851370361</t>
  </si>
  <si>
    <t>9,195*1,05 'Přepočtené koeficientem množství</t>
  </si>
  <si>
    <t>131</t>
  </si>
  <si>
    <t>713132331</t>
  </si>
  <si>
    <t>Montáž tepelné izolace stěn do roštu dvousměrného výšky do 6 m</t>
  </si>
  <si>
    <t>1514246062</t>
  </si>
  <si>
    <t>https://podminky.urs.cz/item/CS_URS_2022_02/713132331</t>
  </si>
  <si>
    <t>132</t>
  </si>
  <si>
    <t>63148166</t>
  </si>
  <si>
    <t>deska tepelně izolační minerální provětrávaných fasád λ=0,034-0,035 tl 200mm</t>
  </si>
  <si>
    <t>-348435659</t>
  </si>
  <si>
    <t>15,6*1,05 'Přepočtené koeficientem množství</t>
  </si>
  <si>
    <t>133</t>
  </si>
  <si>
    <t>998713202</t>
  </si>
  <si>
    <t>Přesun hmot pro izolace tepelné stanovený procentní sazbou (%) z ceny vodorovná dopravní vzdálenost do 50 m v objektech výšky přes 6 do 12 m</t>
  </si>
  <si>
    <t>311385050</t>
  </si>
  <si>
    <t>https://podminky.urs.cz/item/CS_URS_2022_02/998713202</t>
  </si>
  <si>
    <t>721</t>
  </si>
  <si>
    <t>Zdravotechnika - vnitřní kanalizace</t>
  </si>
  <si>
    <t>134</t>
  </si>
  <si>
    <t>721210812</t>
  </si>
  <si>
    <t>Demontáž kanalizačního příslušenství vpustí podlahových z kyselinovzdorné kameniny DN 70</t>
  </si>
  <si>
    <t>-756208852</t>
  </si>
  <si>
    <t>https://podminky.urs.cz/item/CS_URS_2022_02/721210812</t>
  </si>
  <si>
    <t>1.PP bourací práce</t>
  </si>
  <si>
    <t>725</t>
  </si>
  <si>
    <t>Zdravotechnika - zařizovací předměty</t>
  </si>
  <si>
    <t>135</t>
  </si>
  <si>
    <t>725210821</t>
  </si>
  <si>
    <t>Demontáž umyvadel bez výtokových armatur umyvadel</t>
  </si>
  <si>
    <t>soubor</t>
  </si>
  <si>
    <t>-1039599755</t>
  </si>
  <si>
    <t>https://podminky.urs.cz/item/CS_URS_2022_02/725210821</t>
  </si>
  <si>
    <t>1.NP bourací práce</t>
  </si>
  <si>
    <t>1+1</t>
  </si>
  <si>
    <t>136</t>
  </si>
  <si>
    <t>725291511</t>
  </si>
  <si>
    <t>Doplňky zařízení koupelen a záchodů plastové dávkovač tekutého mýdla na 350 ml</t>
  </si>
  <si>
    <t>84210964</t>
  </si>
  <si>
    <t>https://podminky.urs.cz/item/CS_URS_2022_02/725291511</t>
  </si>
  <si>
    <t>109 WC handicap</t>
  </si>
  <si>
    <t>137</t>
  </si>
  <si>
    <t>725291521</t>
  </si>
  <si>
    <t>Doplňky zařízení koupelen a záchodů plastové zásobník toaletních papírů</t>
  </si>
  <si>
    <t>1100760608</t>
  </si>
  <si>
    <t>https://podminky.urs.cz/item/CS_URS_2022_02/725291521</t>
  </si>
  <si>
    <t>138</t>
  </si>
  <si>
    <t>725291531</t>
  </si>
  <si>
    <t>Doplňky zařízení koupelen a záchodů plastové zásobník papírových ručníků</t>
  </si>
  <si>
    <t>-1489701950</t>
  </si>
  <si>
    <t>https://podminky.urs.cz/item/CS_URS_2022_02/725291531</t>
  </si>
  <si>
    <t>139</t>
  </si>
  <si>
    <t>725820801</t>
  </si>
  <si>
    <t>Demontáž baterií nástěnných do G 3/4</t>
  </si>
  <si>
    <t>-931963843</t>
  </si>
  <si>
    <t>https://podminky.urs.cz/item/CS_URS_2022_02/725820801</t>
  </si>
  <si>
    <t>140</t>
  </si>
  <si>
    <t>725840860</t>
  </si>
  <si>
    <t>Demontáž baterií sprchových diferenciálních sprchových ramen nebo sprch táhlových</t>
  </si>
  <si>
    <t>648918915</t>
  </si>
  <si>
    <t>https://podminky.urs.cz/item/CS_URS_2022_02/725840860</t>
  </si>
  <si>
    <t>141</t>
  </si>
  <si>
    <t>998725201</t>
  </si>
  <si>
    <t>Přesun hmot pro zařizovací předměty stanovený procentní sazbou (%) z ceny vodorovná dopravní vzdálenost do 50 m v objektech výšky do 6 m</t>
  </si>
  <si>
    <t>1853540499</t>
  </si>
  <si>
    <t>https://podminky.urs.cz/item/CS_URS_2022_02/998725201</t>
  </si>
  <si>
    <t>762</t>
  </si>
  <si>
    <t>Konstrukce tesařské</t>
  </si>
  <si>
    <t>142</t>
  </si>
  <si>
    <t>762083122</t>
  </si>
  <si>
    <t>Impregnace řeziva máčením proti dřevokaznému hmyzu, houbám a plísním, třída ohrožení 3 a 4 (dřevo v exteriéru)</t>
  </si>
  <si>
    <t>-1094268200</t>
  </si>
  <si>
    <t>https://podminky.urs.cz/item/CS_URS_2022_02/762083122</t>
  </si>
  <si>
    <t>0,313</t>
  </si>
  <si>
    <t>0,288</t>
  </si>
  <si>
    <t>143</t>
  </si>
  <si>
    <t>762085113</t>
  </si>
  <si>
    <t>Montáž ocelových spojovacích prostředků (materiál ve specifikaci) svorníků nebo šroubů délky přes 300 do 450 mm</t>
  </si>
  <si>
    <t>-1620403290</t>
  </si>
  <si>
    <t>https://podminky.urs.cz/item/CS_URS_2022_02/762085113</t>
  </si>
  <si>
    <t>kotvení pozednic</t>
  </si>
  <si>
    <t>5+5+5</t>
  </si>
  <si>
    <t>144</t>
  </si>
  <si>
    <t>31197004</t>
  </si>
  <si>
    <t>tyč závitová Pz 4.6 M12</t>
  </si>
  <si>
    <t>-1970362179</t>
  </si>
  <si>
    <t>(5+5+5)*0,35</t>
  </si>
  <si>
    <t>145</t>
  </si>
  <si>
    <t>762332141</t>
  </si>
  <si>
    <t>Montáž vázaných konstrukcí krovů střech pultových, sedlových, valbových, stanových čtvercového nebo obdélníkového půdorysu z řeziva hraněného s použitím ocelových spojek (spojky ve specifikaci) průřezové plochy do 120 cm2</t>
  </si>
  <si>
    <t>-735584971</t>
  </si>
  <si>
    <t>https://podminky.urs.cz/item/CS_URS_2022_02/762332141</t>
  </si>
  <si>
    <t>půdorys 1.NP statika konstrukcí</t>
  </si>
  <si>
    <t>pozednice 40/120</t>
  </si>
  <si>
    <t>2,3*3</t>
  </si>
  <si>
    <t>vaznice 8/14</t>
  </si>
  <si>
    <t>5*5</t>
  </si>
  <si>
    <t>146</t>
  </si>
  <si>
    <t>60512125</t>
  </si>
  <si>
    <t>hranol stavební řezivo průřezu do 120cm2 do dl 6m</t>
  </si>
  <si>
    <t>-1830214982</t>
  </si>
  <si>
    <t>2,3*3*0,04*0,12</t>
  </si>
  <si>
    <t>5*5*0,08*0,14</t>
  </si>
  <si>
    <t>147</t>
  </si>
  <si>
    <t>762341210</t>
  </si>
  <si>
    <t>Montáž bednění střech rovných a šikmých sklonu do 60° s vyřezáním otvorů z prken hrubých na sraz tl. do 32 mm</t>
  </si>
  <si>
    <t>233929211</t>
  </si>
  <si>
    <t>https://podminky.urs.cz/item/CS_URS_2022_02/762341210</t>
  </si>
  <si>
    <t>2,3*5</t>
  </si>
  <si>
    <t>148</t>
  </si>
  <si>
    <t>60515111</t>
  </si>
  <si>
    <t>řezivo jehličnaté boční prkno 20-30mm</t>
  </si>
  <si>
    <t>-143862096</t>
  </si>
  <si>
    <t>2,3*5*0,025</t>
  </si>
  <si>
    <t>149</t>
  </si>
  <si>
    <t>762395000</t>
  </si>
  <si>
    <t>Spojovací prostředky krovů, bednění a laťování, nadstřešních konstrukcí svory, prkna, hřebíky, pásová ocel, vruty</t>
  </si>
  <si>
    <t>-1551421462</t>
  </si>
  <si>
    <t>https://podminky.urs.cz/item/CS_URS_2022_02/762395000</t>
  </si>
  <si>
    <t>150</t>
  </si>
  <si>
    <t>762431034</t>
  </si>
  <si>
    <t>Obložení stěn z dřevoštěpkových desek OSB přibíjených na pero a drážku broušených, tloušťky desky 18 mm</t>
  </si>
  <si>
    <t>-2136583976</t>
  </si>
  <si>
    <t>https://podminky.urs.cz/item/CS_URS_2022_02/762431034</t>
  </si>
  <si>
    <t>151</t>
  </si>
  <si>
    <t>762439001</t>
  </si>
  <si>
    <t>Obložení stěn montáž roštu podkladového</t>
  </si>
  <si>
    <t>1669190174</t>
  </si>
  <si>
    <t>https://podminky.urs.cz/item/CS_URS_2022_02/762439001</t>
  </si>
  <si>
    <t>(2,1+0,5+0,5+2,1)*3*3</t>
  </si>
  <si>
    <t>152</t>
  </si>
  <si>
    <t>60514106</t>
  </si>
  <si>
    <t>řezivo jehličnaté lať pevnostní třída S10-13 průřez 40x60mm</t>
  </si>
  <si>
    <t>-165192743</t>
  </si>
  <si>
    <t>(2,1+0,5+0,5+2,1)*3*3*0,04*0,06</t>
  </si>
  <si>
    <t>153</t>
  </si>
  <si>
    <t>762495000</t>
  </si>
  <si>
    <t>Spojovací prostředky olištování spár, obložení stropů, střešních podhledů a stěn hřebíky, vruty</t>
  </si>
  <si>
    <t>2013791666</t>
  </si>
  <si>
    <t>https://podminky.urs.cz/item/CS_URS_2022_02/762495000</t>
  </si>
  <si>
    <t>154</t>
  </si>
  <si>
    <t>998762202</t>
  </si>
  <si>
    <t>Přesun hmot pro konstrukce tesařské stanovený procentní sazbou (%) z ceny vodorovná dopravní vzdálenost do 50 m v objektech výšky přes 6 do 12 m</t>
  </si>
  <si>
    <t>-1895123851</t>
  </si>
  <si>
    <t>https://podminky.urs.cz/item/CS_URS_2022_02/998762202</t>
  </si>
  <si>
    <t>763</t>
  </si>
  <si>
    <t>Konstrukce suché výstavby</t>
  </si>
  <si>
    <t>155</t>
  </si>
  <si>
    <t>763111362</t>
  </si>
  <si>
    <t>Příčka ze sádrokartonových desek s nosnou konstrukcí z jednoduchých ocelových profilů UW, CW jednoduše opláštěná deskou akustickou tl. 12,5 mm s izolací, EI 45, příčka tl. 125 mm, profil 100, Rw do 54 dB</t>
  </si>
  <si>
    <t>2118279979</t>
  </si>
  <si>
    <t>https://podminky.urs.cz/item/CS_URS_2022_02/763111362</t>
  </si>
  <si>
    <t>4,66*3,1</t>
  </si>
  <si>
    <t>-(1*2,05)</t>
  </si>
  <si>
    <t>2,1*3,1</t>
  </si>
  <si>
    <t>-(0,8*2,1)</t>
  </si>
  <si>
    <t>půdorys 2.NP navrhovaný stav</t>
  </si>
  <si>
    <t>4,645*3,04</t>
  </si>
  <si>
    <t>-(0,9*2,05)</t>
  </si>
  <si>
    <t>4,415*3,04</t>
  </si>
  <si>
    <t>156</t>
  </si>
  <si>
    <t>763111717</t>
  </si>
  <si>
    <t>Příčka ze sádrokartonových desek ostatní konstrukce a práce na příčkách ze sádrokartonových desek základní penetrační nátěr (oboustranný)</t>
  </si>
  <si>
    <t>-2113354691</t>
  </si>
  <si>
    <t>https://podminky.urs.cz/item/CS_URS_2022_02/763111717</t>
  </si>
  <si>
    <t>157</t>
  </si>
  <si>
    <t>763111771</t>
  </si>
  <si>
    <t>Příčka ze sádrokartonových desek Příplatek k cenám za rovinnost speciální tmelení kvality Q3</t>
  </si>
  <si>
    <t>49989536</t>
  </si>
  <si>
    <t>https://podminky.urs.cz/item/CS_URS_2022_02/763111771</t>
  </si>
  <si>
    <t>158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</si>
  <si>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</si>
  <si>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</si>
  <si>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1758708648</t>
  </si>
  <si>
    <t>https://podminky.urs.cz/item/CS_URS_2022_02/763121590</t>
  </si>
  <si>
    <t>0,8*1,3</t>
  </si>
  <si>
    <t>159</t>
  </si>
  <si>
    <t>763121714</t>
  </si>
  <si>
    <t>Stěna předsazená ze sádrokartonových desek ostatní konstrukce a práce na předsazených stěnách ze sádrokartonových desek základní penetrační nátěr</t>
  </si>
  <si>
    <t>-2015670731</t>
  </si>
  <si>
    <t>https://podminky.urs.cz/item/CS_URS_2022_02/763121714</t>
  </si>
  <si>
    <t>160</t>
  </si>
  <si>
    <t>763121761</t>
  </si>
  <si>
    <t>Stěna předsazená ze sádrokartonových desek Příplatek k cenám za rovinnost kvality speciální tmelení kvality Q3</t>
  </si>
  <si>
    <t>189749017</t>
  </si>
  <si>
    <t>https://podminky.urs.cz/item/CS_URS_2022_02/763121761</t>
  </si>
  <si>
    <t>161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</si>
  <si>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</si>
  <si>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</si>
  <si>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-206311878</t>
  </si>
  <si>
    <t>https://podminky.urs.cz/item/CS_URS_2022_02/763131471</t>
  </si>
  <si>
    <t>162</t>
  </si>
  <si>
    <t>763131714</t>
  </si>
  <si>
    <t>Podhled ze sádrokartonových desek ostatní práce a konstrukce na podhledech ze sádrokartonových desek základní penetrační nátěr</t>
  </si>
  <si>
    <t>1129887259</t>
  </si>
  <si>
    <t>https://podminky.urs.cz/item/CS_URS_2022_02/763131714</t>
  </si>
  <si>
    <t>163</t>
  </si>
  <si>
    <t>763131751</t>
  </si>
  <si>
    <t>Podhled ze sádrokartonových desek ostatní práce a konstrukce na podhledech ze sádrokartonových desek montáž parotěsné zábrany</t>
  </si>
  <si>
    <t>-123522910</t>
  </si>
  <si>
    <t>https://podminky.urs.cz/item/CS_URS_2022_02/763131751</t>
  </si>
  <si>
    <t>164</t>
  </si>
  <si>
    <t>28329282</t>
  </si>
  <si>
    <t>fólie PE vyztužená Al vrstvou pro parotěsnou vrstvu 170g/m2</t>
  </si>
  <si>
    <t>993634597</t>
  </si>
  <si>
    <t>6,75*1,1235 'Přepočtené koeficientem množství</t>
  </si>
  <si>
    <t>165</t>
  </si>
  <si>
    <t>763131771</t>
  </si>
  <si>
    <t>Podhled ze sádrokartonových desek Příplatek k cenám za rovinnost kvality speciální tmelení kvality Q3</t>
  </si>
  <si>
    <t>-1352131026</t>
  </si>
  <si>
    <t>https://podminky.urs.cz/item/CS_URS_2022_02/763131771</t>
  </si>
  <si>
    <t>166</t>
  </si>
  <si>
    <t>763173113</t>
  </si>
  <si>
    <t>Montáž nosičů zařizovacích předmětů pro konstrukce ze sádrokartonových desek úchytu pro WC</t>
  </si>
  <si>
    <t>353199367</t>
  </si>
  <si>
    <t>https://podminky.urs.cz/item/CS_URS_2022_02/763173113</t>
  </si>
  <si>
    <t>167</t>
  </si>
  <si>
    <t>59030731</t>
  </si>
  <si>
    <t>konstrukce pro uchycení WC osová rozteč CW profilů 450-625mm</t>
  </si>
  <si>
    <t>-389993713</t>
  </si>
  <si>
    <t>168</t>
  </si>
  <si>
    <t>763183111</t>
  </si>
  <si>
    <t>Výplně otvorů konstrukcí ze sádrokartonových desek montáž stavebního pouzdra posuvných dveří do sádrokartonové příčky s jednou kapsou pro jedno dveřní křídlo, průchozí šířky do 800 mm</t>
  </si>
  <si>
    <t>-506872305</t>
  </si>
  <si>
    <t>https://podminky.urs.cz/item/CS_URS_2022_02/763183111</t>
  </si>
  <si>
    <t>169</t>
  </si>
  <si>
    <t>55331622</t>
  </si>
  <si>
    <t>pouzdro stavební posuvných dveří jednopouzdrové 800mm atypický rozměr</t>
  </si>
  <si>
    <t>-909525654</t>
  </si>
  <si>
    <t>170</t>
  </si>
  <si>
    <t>998763402</t>
  </si>
  <si>
    <t>Přesun hmot pro konstrukce montované z desek stanovený procentní sazbou (%) z ceny vodorovná dopravní vzdálenost do 50 m v objektech výšky přes 6 do 12 m</t>
  </si>
  <si>
    <t>2081857931</t>
  </si>
  <si>
    <t>https://podminky.urs.cz/item/CS_URS_2022_02/998763402</t>
  </si>
  <si>
    <t>764</t>
  </si>
  <si>
    <t>Konstrukce klempířské</t>
  </si>
  <si>
    <t>171</t>
  </si>
  <si>
    <t>764002414</t>
  </si>
  <si>
    <t>Montáž strukturované oddělovací rohože jakékoli rš</t>
  </si>
  <si>
    <t>-1392506386</t>
  </si>
  <si>
    <t>https://podminky.urs.cz/item/CS_URS_2022_02/764002414</t>
  </si>
  <si>
    <t>172</t>
  </si>
  <si>
    <t>28329043</t>
  </si>
  <si>
    <t>fólie difuzně propustné s nakašírovanou strukturovanou rohoží pod hladkou plechovou krytinu se samolepící páskou v podélném přesahu</t>
  </si>
  <si>
    <t>1172193413</t>
  </si>
  <si>
    <t>11,5*1,15 'Přepočtené koeficientem množství</t>
  </si>
  <si>
    <t>173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</si>
  <si>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</si>
  <si>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</si>
  <si>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1174302018</t>
  </si>
  <si>
    <t>https://podminky.urs.cz/item/CS_URS_2022_02/764111641</t>
  </si>
  <si>
    <t>174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</si>
  <si>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</si>
  <si>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</si>
  <si>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1165262927</t>
  </si>
  <si>
    <t>https://podminky.urs.cz/item/CS_URS_2022_02/764111691</t>
  </si>
  <si>
    <t>175</t>
  </si>
  <si>
    <t>764212633</t>
  </si>
  <si>
    <t>Oplechování střešních prvků z pozinkovaného plechu s povrchovou úpravou štítu závětrnou lištou rš 250 mm</t>
  </si>
  <si>
    <t>824158759</t>
  </si>
  <si>
    <t>https://podminky.urs.cz/item/CS_URS_2022_02/764212633</t>
  </si>
  <si>
    <t>2,3*2</t>
  </si>
  <si>
    <t>176</t>
  </si>
  <si>
    <t>764212663</t>
  </si>
  <si>
    <t>Oplechování střešních prvků z pozinkovaného plechu s povrchovou úpravou okapu střechy rovné okapovým plechem rš 250 mm</t>
  </si>
  <si>
    <t>-608486718</t>
  </si>
  <si>
    <t>https://podminky.urs.cz/item/CS_URS_2022_02/764212663</t>
  </si>
  <si>
    <t>177</t>
  </si>
  <si>
    <t>764201</t>
  </si>
  <si>
    <t>Oplechování parapetů z pozinkovaného plechu s povrchovou úpravou rovných celoplošně lepené, bez rohů rš 300 mm</t>
  </si>
  <si>
    <t>vlastní</t>
  </si>
  <si>
    <t>-1097542441</t>
  </si>
  <si>
    <t>výpis prvků</t>
  </si>
  <si>
    <t>Ok1</t>
  </si>
  <si>
    <t>178</t>
  </si>
  <si>
    <t>764511602</t>
  </si>
  <si>
    <t>Žlab podokapní z pozinkovaného plechu s povrchovou úpravou včetně háků a čel půlkruhový rš 330 mm</t>
  </si>
  <si>
    <t>996551772</t>
  </si>
  <si>
    <t>https://podminky.urs.cz/item/CS_URS_2022_02/764511602</t>
  </si>
  <si>
    <t>179</t>
  </si>
  <si>
    <t>764511642</t>
  </si>
  <si>
    <t>Žlab podokapní z pozinkovaného plechu s povrchovou úpravou včetně háků a čel kotlík oválný (trychtýřový), rš žlabu/průměr svodu 330/100 mm</t>
  </si>
  <si>
    <t>1224466598</t>
  </si>
  <si>
    <t>https://podminky.urs.cz/item/CS_URS_2022_02/764511642</t>
  </si>
  <si>
    <t>180</t>
  </si>
  <si>
    <t>764518622</t>
  </si>
  <si>
    <t>Svod z pozinkovaného plechu s upraveným povrchem včetně objímek, kolen a odskoků kruhový, průměru 100 mm</t>
  </si>
  <si>
    <t>-1355250411</t>
  </si>
  <si>
    <t>https://podminky.urs.cz/item/CS_URS_2022_02/764518622</t>
  </si>
  <si>
    <t>181</t>
  </si>
  <si>
    <t>998764202</t>
  </si>
  <si>
    <t>Přesun hmot pro konstrukce klempířské stanovený procentní sazbou (%) z ceny vodorovná dopravní vzdálenost do 50 m v objektech výšky přes 6 do 12 m</t>
  </si>
  <si>
    <t>1212987875</t>
  </si>
  <si>
    <t>https://podminky.urs.cz/item/CS_URS_2022_02/998764202</t>
  </si>
  <si>
    <t>765</t>
  </si>
  <si>
    <t>Krytina skládaná</t>
  </si>
  <si>
    <t>182</t>
  </si>
  <si>
    <t>765191001</t>
  </si>
  <si>
    <t>Montáž pojistné hydroizolační nebo parotěsné fólie kladené ve sklonu do 20° lepením (vodotěsné podstřeší) na bednění nebo tepelnou izolaci</t>
  </si>
  <si>
    <t>-2062753578</t>
  </si>
  <si>
    <t>https://podminky.urs.cz/item/CS_URS_2022_02/765191001</t>
  </si>
  <si>
    <t>183</t>
  </si>
  <si>
    <t>28329036</t>
  </si>
  <si>
    <t>fólie kontaktní difuzně propustná pro doplňkovou hydroizolační vrstvu, třívrstvá mikroporézní PP 150g/m2 s integrovanou samolepící páskou</t>
  </si>
  <si>
    <t>-242265979</t>
  </si>
  <si>
    <t>11,5*1,1 'Přepočtené koeficientem množství</t>
  </si>
  <si>
    <t>184</t>
  </si>
  <si>
    <t>998765202</t>
  </si>
  <si>
    <t>Přesun hmot pro krytiny skládané stanovený procentní sazbou (%) z ceny vodorovná dopravní vzdálenost do 50 m v objektech výšky přes 6 do 12 m</t>
  </si>
  <si>
    <t>809887217</t>
  </si>
  <si>
    <t>https://podminky.urs.cz/item/CS_URS_2022_02/998765202</t>
  </si>
  <si>
    <t>766</t>
  </si>
  <si>
    <t>Konstrukce truhlářské</t>
  </si>
  <si>
    <t>185</t>
  </si>
  <si>
    <t>766621712</t>
  </si>
  <si>
    <t>Montáž okenních doplňků okenní sklápěčky s rozvorou</t>
  </si>
  <si>
    <t>711914654</t>
  </si>
  <si>
    <t>https://podminky.urs.cz/item/CS_URS_2022_02/766621712</t>
  </si>
  <si>
    <t>186</t>
  </si>
  <si>
    <t>54913110</t>
  </si>
  <si>
    <t>kování uzávěr ventilační okenní pákový</t>
  </si>
  <si>
    <t>2019294427</t>
  </si>
  <si>
    <t>187</t>
  </si>
  <si>
    <t>766622216</t>
  </si>
  <si>
    <t>Montáž oken plastových plochy do 1 m2 včetně montáže rámu otevíravých do zdiva</t>
  </si>
  <si>
    <t>20282774</t>
  </si>
  <si>
    <t>https://podminky.urs.cz/item/CS_URS_2022_02/766622216</t>
  </si>
  <si>
    <t>188</t>
  </si>
  <si>
    <t>61140050</t>
  </si>
  <si>
    <t>okno plastové otevíravé/sklopné trojsklo do plochy 1m2</t>
  </si>
  <si>
    <t>2086729203</t>
  </si>
  <si>
    <t>1,6*0,5</t>
  </si>
  <si>
    <t>189</t>
  </si>
  <si>
    <t>766601</t>
  </si>
  <si>
    <t>Příplatek k cenám za izolaci mezi ostěním a rámem okna při rovném ostění, připojovací spára tl. do 45 mm</t>
  </si>
  <si>
    <t>2017828724</t>
  </si>
  <si>
    <t>(1,6+0,5)*2</t>
  </si>
  <si>
    <t>Dv1</t>
  </si>
  <si>
    <t>(1,6+2,5)*2</t>
  </si>
  <si>
    <t>Dv2</t>
  </si>
  <si>
    <t>(1,5+2,1)*2</t>
  </si>
  <si>
    <t>190</t>
  </si>
  <si>
    <t>766602</t>
  </si>
  <si>
    <t>Příplatek k cenám za izolaci mezi ostěním a rámem okna při rovném ostění fólií, připojovací spára tl. do 65 mm</t>
  </si>
  <si>
    <t>2034282605</t>
  </si>
  <si>
    <t>191</t>
  </si>
  <si>
    <t>766660171</t>
  </si>
  <si>
    <t>Montáž dveřních křídel dřevěných nebo plastových otevíravých do obložkové zárubně povrchově upravených jednokřídlových, šířky do 800 mm</t>
  </si>
  <si>
    <t>-1843609220</t>
  </si>
  <si>
    <t>https://podminky.urs.cz/item/CS_URS_2022_02/766660171</t>
  </si>
  <si>
    <t>D2</t>
  </si>
  <si>
    <t>D4</t>
  </si>
  <si>
    <t>192</t>
  </si>
  <si>
    <t>61162002</t>
  </si>
  <si>
    <t>dveře jednokřídlé dřevotřískové povrch dýhovaný plné 800x1970-2100mm</t>
  </si>
  <si>
    <t>732460212</t>
  </si>
  <si>
    <t>193</t>
  </si>
  <si>
    <t>61162000</t>
  </si>
  <si>
    <t>dveře jednokřídlé dřevotřískové povrch dýhovaný plné 600x1970-2100mm</t>
  </si>
  <si>
    <t>-191098646</t>
  </si>
  <si>
    <t>194</t>
  </si>
  <si>
    <t>766660172</t>
  </si>
  <si>
    <t>Montáž dveřních křídel dřevěných nebo plastových otevíravých do obložkové zárubně povrchově upravených jednokřídlových, šířky přes 800 mm</t>
  </si>
  <si>
    <t>-1314828470</t>
  </si>
  <si>
    <t>https://podminky.urs.cz/item/CS_URS_2022_02/766660172</t>
  </si>
  <si>
    <t>D1</t>
  </si>
  <si>
    <t>195</t>
  </si>
  <si>
    <t>61162003</t>
  </si>
  <si>
    <t>dveře jednokřídlé dřevotřískové povrch dýhovaný plné 900x1970-2100mm</t>
  </si>
  <si>
    <t>-2099089780</t>
  </si>
  <si>
    <t>196</t>
  </si>
  <si>
    <t>766660311</t>
  </si>
  <si>
    <t>Montáž dveřních křídel dřevěných nebo plastových posuvných dveří do pouzdra s jednou kapsou jednokřídlových, průchozí šířky do 800 mm</t>
  </si>
  <si>
    <t>-752881008</t>
  </si>
  <si>
    <t>https://podminky.urs.cz/item/CS_URS_2022_02/766660311</t>
  </si>
  <si>
    <t>D3</t>
  </si>
  <si>
    <t>197</t>
  </si>
  <si>
    <t>61162002a</t>
  </si>
  <si>
    <t>64089482</t>
  </si>
  <si>
    <t>198</t>
  </si>
  <si>
    <t>766660728</t>
  </si>
  <si>
    <t>Montáž dveřních doplňků dveřního kování interiérového zámku</t>
  </si>
  <si>
    <t>-993939875</t>
  </si>
  <si>
    <t>https://podminky.urs.cz/item/CS_URS_2022_02/766660728</t>
  </si>
  <si>
    <t>199</t>
  </si>
  <si>
    <t>54924003</t>
  </si>
  <si>
    <t>zámek zadlabací mezipokojový pravý pro WC kování 72x55mm</t>
  </si>
  <si>
    <t>-270516626</t>
  </si>
  <si>
    <t>200</t>
  </si>
  <si>
    <t>54964105</t>
  </si>
  <si>
    <t>vložka cylindrická 29+55</t>
  </si>
  <si>
    <t>8781474</t>
  </si>
  <si>
    <t>201</t>
  </si>
  <si>
    <t>766660729</t>
  </si>
  <si>
    <t>Montáž dveřních doplňků dveřního kování interiérového štítku s klikou</t>
  </si>
  <si>
    <t>-312065948</t>
  </si>
  <si>
    <t>https://podminky.urs.cz/item/CS_URS_2022_02/766660729</t>
  </si>
  <si>
    <t>4+2+1+1</t>
  </si>
  <si>
    <t>202</t>
  </si>
  <si>
    <t>54914123</t>
  </si>
  <si>
    <t>kování rozetové klika/klika</t>
  </si>
  <si>
    <t>-1588977635</t>
  </si>
  <si>
    <t>D1 místnost WC</t>
  </si>
  <si>
    <t>203</t>
  </si>
  <si>
    <t>54914128</t>
  </si>
  <si>
    <t>kování rozetové spodní pro WC</t>
  </si>
  <si>
    <t>-970918150</t>
  </si>
  <si>
    <t>204</t>
  </si>
  <si>
    <t>54914136</t>
  </si>
  <si>
    <t>kování panikové madlo/klika</t>
  </si>
  <si>
    <t>-958634113</t>
  </si>
  <si>
    <t>205</t>
  </si>
  <si>
    <t>54914110</t>
  </si>
  <si>
    <t>kování bezpečnostní koule/klika R1</t>
  </si>
  <si>
    <t>-2029201302</t>
  </si>
  <si>
    <t>D1 místnost pracoviště</t>
  </si>
  <si>
    <t>206</t>
  </si>
  <si>
    <t>766660731</t>
  </si>
  <si>
    <t>Montáž dveřních doplňků dveřního kování bezpečnostního zámku</t>
  </si>
  <si>
    <t>829927008</t>
  </si>
  <si>
    <t>https://podminky.urs.cz/item/CS_URS_2022_02/766660731</t>
  </si>
  <si>
    <t>207</t>
  </si>
  <si>
    <t>549201</t>
  </si>
  <si>
    <t>zámek zadlabací bezpečnostní</t>
  </si>
  <si>
    <t>lastní</t>
  </si>
  <si>
    <t>-1009017791</t>
  </si>
  <si>
    <t>208</t>
  </si>
  <si>
    <t>766682111</t>
  </si>
  <si>
    <t>Montáž zárubní dřevěných, plastových nebo z lamina obložkových, pro dveře jednokřídlové, tloušťky stěny do 170 mm</t>
  </si>
  <si>
    <t>2055085995</t>
  </si>
  <si>
    <t>https://podminky.urs.cz/item/CS_URS_2022_02/766682111</t>
  </si>
  <si>
    <t>209</t>
  </si>
  <si>
    <t>61181101</t>
  </si>
  <si>
    <t>zárubeň jednokřídlá obložková s dýhovaným povrchem tl stěny 60-150mm rozměru 600-900/1970mm</t>
  </si>
  <si>
    <t>114139602</t>
  </si>
  <si>
    <t>210</t>
  </si>
  <si>
    <t>766682113</t>
  </si>
  <si>
    <t>Montáž zárubní dřevěných, plastových nebo z lamina obložkových, pro dveře jednokřídlové, tloušťky stěny přes 350 mm</t>
  </si>
  <si>
    <t>-135643815</t>
  </si>
  <si>
    <t>https://podminky.urs.cz/item/CS_URS_2022_02/766682113</t>
  </si>
  <si>
    <t>211</t>
  </si>
  <si>
    <t>61181104</t>
  </si>
  <si>
    <t>zárubeň jednokřídlá obložková s dýhovaným povrchem tl stěny 360-450mm rozměru 600-900/1970mm</t>
  </si>
  <si>
    <t>954225174</t>
  </si>
  <si>
    <t>212</t>
  </si>
  <si>
    <t>998766202</t>
  </si>
  <si>
    <t>Přesun hmot pro konstrukce truhlářské stanovený procentní sazbou (%) z ceny vodorovná dopravní vzdálenost do 50 m v objektech výšky přes 6 do 12 m</t>
  </si>
  <si>
    <t>1163215133</t>
  </si>
  <si>
    <t>https://podminky.urs.cz/item/CS_URS_2022_02/998766202</t>
  </si>
  <si>
    <t>767</t>
  </si>
  <si>
    <t>Konstrukce zámečnické</t>
  </si>
  <si>
    <t>213</t>
  </si>
  <si>
    <t>767165111</t>
  </si>
  <si>
    <t>Montáž zábradlí rovného madel z trubek nebo tenkostěnných profilů šroubováním</t>
  </si>
  <si>
    <t>-1475344924</t>
  </si>
  <si>
    <t>https://podminky.urs.cz/item/CS_URS_2022_02/767165111</t>
  </si>
  <si>
    <t>Z2</t>
  </si>
  <si>
    <t>Z3</t>
  </si>
  <si>
    <t>214</t>
  </si>
  <si>
    <t>14011019</t>
  </si>
  <si>
    <t>trubka ocelová bezešvá hladká jakost 11 353 42,4x3,2mm</t>
  </si>
  <si>
    <t>-422113217</t>
  </si>
  <si>
    <t>215</t>
  </si>
  <si>
    <t>767415112</t>
  </si>
  <si>
    <t>Montáž vnějšího obkladu skládaného pláště plechem tvarovaným výšky budovy do 6 m, uchyceným šroubováním</t>
  </si>
  <si>
    <t>-1770268955</t>
  </si>
  <si>
    <t>https://podminky.urs.cz/item/CS_URS_2022_02/767415112</t>
  </si>
  <si>
    <t>216</t>
  </si>
  <si>
    <t>19112361</t>
  </si>
  <si>
    <t>plech TiZn „modrošedý“ svitek š 1000mm tl 1mm</t>
  </si>
  <si>
    <t>532111175</t>
  </si>
  <si>
    <t>15,6*1,133 'Přepočtené koeficientem množství</t>
  </si>
  <si>
    <t>217</t>
  </si>
  <si>
    <t>767491011</t>
  </si>
  <si>
    <t>Montáž nosného roštu fasád a stěn konzol kovových tvaru "L" pro uchycení svislého profilu roštu, kotvených do zdiva nebo lehčeného betonu</t>
  </si>
  <si>
    <t>-376708845</t>
  </si>
  <si>
    <t>https://podminky.urs.cz/item/CS_URS_2022_02/767491011</t>
  </si>
  <si>
    <t>(2,1+0,5+0,5+2,1)*3*6</t>
  </si>
  <si>
    <t>218</t>
  </si>
  <si>
    <t>15441074</t>
  </si>
  <si>
    <t>konzola nosného roštu L200 pozink</t>
  </si>
  <si>
    <t>1700618078</t>
  </si>
  <si>
    <t>219</t>
  </si>
  <si>
    <t>767492002</t>
  </si>
  <si>
    <t>Montáž nosného roštu fasád a stěn profilu kovového, připevněného na konzolu tvaru "L" svisle</t>
  </si>
  <si>
    <t>2113647457</t>
  </si>
  <si>
    <t>https://podminky.urs.cz/item/CS_URS_2022_02/767492002</t>
  </si>
  <si>
    <t>220</t>
  </si>
  <si>
    <t>15441034</t>
  </si>
  <si>
    <t>profil nosného roštu J80 RAL, dl 3,05 m RAL</t>
  </si>
  <si>
    <t>-795038652</t>
  </si>
  <si>
    <t>46,8*1,02 'Přepočtené koeficientem množství</t>
  </si>
  <si>
    <t>221</t>
  </si>
  <si>
    <t>767531111</t>
  </si>
  <si>
    <t>Montáž vstupních čistících zón z rohoží kovových nebo plastových</t>
  </si>
  <si>
    <t>833973560</t>
  </si>
  <si>
    <t>https://podminky.urs.cz/item/CS_URS_2022_02/767531111</t>
  </si>
  <si>
    <t>výpisy prvků</t>
  </si>
  <si>
    <t>Z/1</t>
  </si>
  <si>
    <t>1,2*0,6</t>
  </si>
  <si>
    <t>222</t>
  </si>
  <si>
    <t>69752002</t>
  </si>
  <si>
    <t>rohož vstupní provedení hliník extra 27 mm</t>
  </si>
  <si>
    <t>-1171539705</t>
  </si>
  <si>
    <t>0,72*1,1 'Přepočtené koeficientem množství</t>
  </si>
  <si>
    <t>223</t>
  </si>
  <si>
    <t>767531121</t>
  </si>
  <si>
    <t>Montáž vstupních čistících zón z rohoží osazení rámu mosazného nebo hliníkového zapuštěného z L profilů</t>
  </si>
  <si>
    <t>-2102940613</t>
  </si>
  <si>
    <t>https://podminky.urs.cz/item/CS_URS_2022_02/767531121</t>
  </si>
  <si>
    <t>(1,2+0,6)*2</t>
  </si>
  <si>
    <t>224</t>
  </si>
  <si>
    <t>69752160</t>
  </si>
  <si>
    <t>rám pro zapuštění profil L-30/30 25/25 20/30 15/30-Al</t>
  </si>
  <si>
    <t>-345898782</t>
  </si>
  <si>
    <t>3,6*1,1 'Přepočtené koeficientem množství</t>
  </si>
  <si>
    <t>225</t>
  </si>
  <si>
    <t>767640221</t>
  </si>
  <si>
    <t>Montáž dveří ocelových nebo hliníkových vchodových dvoukřídlové bez nadsvětlíku</t>
  </si>
  <si>
    <t>-1974184014</t>
  </si>
  <si>
    <t>https://podminky.urs.cz/item/CS_URS_2022_02/767640221</t>
  </si>
  <si>
    <t>226</t>
  </si>
  <si>
    <t>55341335a</t>
  </si>
  <si>
    <t>dveře dvoukřídlé Al prosklené max rozměru otvoru 4,84m2 bezpečnostní třídy RC2</t>
  </si>
  <si>
    <t>1801375546</t>
  </si>
  <si>
    <t>227</t>
  </si>
  <si>
    <t>767640222</t>
  </si>
  <si>
    <t>Montáž dveří ocelových nebo hliníkových vchodových dvoukřídlové s nadsvětlíkem</t>
  </si>
  <si>
    <t>-2076775428</t>
  </si>
  <si>
    <t>https://podminky.urs.cz/item/CS_URS_2022_02/767640222</t>
  </si>
  <si>
    <t>228</t>
  </si>
  <si>
    <t>55341335</t>
  </si>
  <si>
    <t>533204457</t>
  </si>
  <si>
    <t>1,6*2</t>
  </si>
  <si>
    <t>229</t>
  </si>
  <si>
    <t>55341001</t>
  </si>
  <si>
    <t>okno Al s fixním zasklením trojsklo do plochy 1m2</t>
  </si>
  <si>
    <t>-458108120</t>
  </si>
  <si>
    <t>230</t>
  </si>
  <si>
    <t>767649191</t>
  </si>
  <si>
    <t>Montáž dveří ocelových nebo hliníkových doplňků dveří samozavírače hydraulického</t>
  </si>
  <si>
    <t>-2033502794</t>
  </si>
  <si>
    <t>https://podminky.urs.cz/item/CS_URS_2022_02/767649191</t>
  </si>
  <si>
    <t>231</t>
  </si>
  <si>
    <t>54917250</t>
  </si>
  <si>
    <t>samozavírač dveří hydraulický</t>
  </si>
  <si>
    <t>1576185549</t>
  </si>
  <si>
    <t>232</t>
  </si>
  <si>
    <t>767649193</t>
  </si>
  <si>
    <t>Montáž dveří ocelových nebo hliníkových doplňků dveří stavěče křídel</t>
  </si>
  <si>
    <t>1327273165</t>
  </si>
  <si>
    <t>https://podminky.urs.cz/item/CS_URS_2022_02/767649193</t>
  </si>
  <si>
    <t>233</t>
  </si>
  <si>
    <t>54916362</t>
  </si>
  <si>
    <t>kování dveřní stavěč dveří</t>
  </si>
  <si>
    <t>-1150180084</t>
  </si>
  <si>
    <t>234</t>
  </si>
  <si>
    <t>767649194</t>
  </si>
  <si>
    <t>Montáž dveří ocelových nebo hliníkových doplňků dveří madel</t>
  </si>
  <si>
    <t>-425126650</t>
  </si>
  <si>
    <t>https://podminky.urs.cz/item/CS_URS_2022_02/767649194</t>
  </si>
  <si>
    <t>235</t>
  </si>
  <si>
    <t>549101</t>
  </si>
  <si>
    <t>kování bezpečnostní madlo</t>
  </si>
  <si>
    <t>1086474760</t>
  </si>
  <si>
    <t>236</t>
  </si>
  <si>
    <t>998767202</t>
  </si>
  <si>
    <t>Přesun hmot pro zámečnické konstrukce stanovený procentní sazbou (%) z ceny vodorovná dopravní vzdálenost do 50 m v objektech výšky přes 6 do 12 m</t>
  </si>
  <si>
    <t>-1737789993</t>
  </si>
  <si>
    <t>https://podminky.urs.cz/item/CS_URS_2022_02/998767202</t>
  </si>
  <si>
    <t>771</t>
  </si>
  <si>
    <t>Podlahy z dlaždic</t>
  </si>
  <si>
    <t>237</t>
  </si>
  <si>
    <t>771121011</t>
  </si>
  <si>
    <t>Příprava podkladu před provedením dlažby nátěr penetrační na podlahu</t>
  </si>
  <si>
    <t>-1435820598</t>
  </si>
  <si>
    <t>https://podminky.urs.cz/item/CS_URS_2022_02/771121011</t>
  </si>
  <si>
    <t>půdorys 1.pp</t>
  </si>
  <si>
    <t>půdorys 1.NP</t>
  </si>
  <si>
    <t>238</t>
  </si>
  <si>
    <t>771151023</t>
  </si>
  <si>
    <t>Příprava podkladu před provedením dlažby samonivelační stěrka min.pevnosti 30 MPa, tloušťky přes 5 do 8 mm</t>
  </si>
  <si>
    <t>694533511</t>
  </si>
  <si>
    <t>https://podminky.urs.cz/item/CS_URS_2022_02/771151023</t>
  </si>
  <si>
    <t>239</t>
  </si>
  <si>
    <t>771474112</t>
  </si>
  <si>
    <t>Montáž soklů z dlaždic keramických lepených flexibilním lepidlem rovných, výšky přes 65 do 90 mm</t>
  </si>
  <si>
    <t>1043414114</t>
  </si>
  <si>
    <t>https://podminky.urs.cz/item/CS_URS_2022_02/771474112</t>
  </si>
  <si>
    <t>108 zádveří</t>
  </si>
  <si>
    <t>2+2+0,1</t>
  </si>
  <si>
    <t>240</t>
  </si>
  <si>
    <t>59761416</t>
  </si>
  <si>
    <t>sokl-dlažba keramická slinutá hladká do interiéru i exteriéru 300x80mm</t>
  </si>
  <si>
    <t>-1065764945</t>
  </si>
  <si>
    <t>4,1*3,33 'Přepočtené koeficientem množství</t>
  </si>
  <si>
    <t>241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</si>
  <si>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</si>
  <si>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</si>
  <si>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488651165</t>
  </si>
  <si>
    <t>https://podminky.urs.cz/item/CS_URS_2022_02/771574261</t>
  </si>
  <si>
    <t>242</t>
  </si>
  <si>
    <t>59761415</t>
  </si>
  <si>
    <t>dlažba velkoformátová keramická slinutá protiskluzná do interiéru i exteriéru pro vysoké mechanické namáhání přes 2 do 4ks/m2</t>
  </si>
  <si>
    <t>-2072207828</t>
  </si>
  <si>
    <t>17,1*1,15 'Přepočtené koeficientem množství</t>
  </si>
  <si>
    <t>243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</si>
  <si>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</si>
  <si>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</si>
  <si>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-167240815</t>
  </si>
  <si>
    <t>https://podminky.urs.cz/item/CS_URS_2022_02/771574263</t>
  </si>
  <si>
    <t>půdorys 2.NP navrhovaný stav doplnění dlažby</t>
  </si>
  <si>
    <t>1,1*0,45</t>
  </si>
  <si>
    <t>244</t>
  </si>
  <si>
    <t>59761409</t>
  </si>
  <si>
    <t>dlažba keramická slinutá protiskluzná do interiéru i exteriéru pro vysoké mechanické namáhání přes 9 do 12ks/m2</t>
  </si>
  <si>
    <t>-1744483253</t>
  </si>
  <si>
    <t>0,495*1,1 'Přepočtené koeficientem množství</t>
  </si>
  <si>
    <t>245</t>
  </si>
  <si>
    <t>771577111</t>
  </si>
  <si>
    <t>Montáž podlah z dlaždic keramických lepených flexibilním lepidlem Příplatek k cenám za plochu do 5 m2 jednotlivě</t>
  </si>
  <si>
    <t>1270754630</t>
  </si>
  <si>
    <t>https://podminky.urs.cz/item/CS_URS_2022_02/771577111</t>
  </si>
  <si>
    <t>246</t>
  </si>
  <si>
    <t>771591207</t>
  </si>
  <si>
    <t>Izolace podlahy pod dlažbu montáž izolace nátěrem nebo stěrkou ve dvou vrstvách</t>
  </si>
  <si>
    <t>-1915569852</t>
  </si>
  <si>
    <t>https://podminky.urs.cz/item/CS_URS_2022_02/771591207</t>
  </si>
  <si>
    <t>3,87</t>
  </si>
  <si>
    <t>247</t>
  </si>
  <si>
    <t>58581246</t>
  </si>
  <si>
    <t>stěrka hydroizolační jednosložková do interiéru pod dlažbu</t>
  </si>
  <si>
    <t>kg</t>
  </si>
  <si>
    <t>-1527693524</t>
  </si>
  <si>
    <t>14,22*2,575 'Přepočtené koeficientem množství</t>
  </si>
  <si>
    <t>248</t>
  </si>
  <si>
    <t>771591241</t>
  </si>
  <si>
    <t>Izolace podlahy pod dlažbu těsnícími izolačními pásy vnitřní kout</t>
  </si>
  <si>
    <t>869137141</t>
  </si>
  <si>
    <t>https://podminky.urs.cz/item/CS_URS_2022_02/771591241</t>
  </si>
  <si>
    <t>249</t>
  </si>
  <si>
    <t>771591264</t>
  </si>
  <si>
    <t>Izolace podlahy pod dlažbu těsnícími izolačními pásy mezi podlahou a stěnu</t>
  </si>
  <si>
    <t>883131807</t>
  </si>
  <si>
    <t>https://podminky.urs.cz/item/CS_URS_2022_02/771591264</t>
  </si>
  <si>
    <t>(2,15+1,8)*2</t>
  </si>
  <si>
    <t>250</t>
  </si>
  <si>
    <t>998771202</t>
  </si>
  <si>
    <t>Přesun hmot pro podlahy z dlaždic stanovený procentní sazbou (%) z ceny vodorovná dopravní vzdálenost do 50 m v objektech výšky přes 6 do 12 m</t>
  </si>
  <si>
    <t>-3277921</t>
  </si>
  <si>
    <t>https://podminky.urs.cz/item/CS_URS_2022_02/998771202</t>
  </si>
  <si>
    <t>776</t>
  </si>
  <si>
    <t>Podlahy povlakové</t>
  </si>
  <si>
    <t>251</t>
  </si>
  <si>
    <t>776111116</t>
  </si>
  <si>
    <t>Příprava podkladu broušení podlah stávajícího podkladu pro odstranění lepidla (po starých krytinách)</t>
  </si>
  <si>
    <t>1410032215</t>
  </si>
  <si>
    <t>https://podminky.urs.cz/item/CS_URS_2022_02/776111116</t>
  </si>
  <si>
    <t>28,32+22,95+3,76+9,23</t>
  </si>
  <si>
    <t>252</t>
  </si>
  <si>
    <t>776111311</t>
  </si>
  <si>
    <t>Příprava podkladu vysátí podlah</t>
  </si>
  <si>
    <t>-1822665005</t>
  </si>
  <si>
    <t>https://podminky.urs.cz/item/CS_URS_2022_02/776111311</t>
  </si>
  <si>
    <t>253</t>
  </si>
  <si>
    <t>776121112</t>
  </si>
  <si>
    <t>Příprava podkladu penetrace vodou ředitelná podlah</t>
  </si>
  <si>
    <t>439145271</t>
  </si>
  <si>
    <t>https://podminky.urs.cz/item/CS_URS_2022_02/776121112</t>
  </si>
  <si>
    <t>254</t>
  </si>
  <si>
    <t>776141122</t>
  </si>
  <si>
    <t>Příprava podkladu vyrovnání samonivelační stěrkou podlah min.pevnosti 30 MPa, tloušťky přes 3 do 5 mm</t>
  </si>
  <si>
    <t>1560111748</t>
  </si>
  <si>
    <t>https://podminky.urs.cz/item/CS_URS_2022_02/776141122</t>
  </si>
  <si>
    <t>255</t>
  </si>
  <si>
    <t>776201812</t>
  </si>
  <si>
    <t>Demontáž povlakových podlahovin lepených ručně s podložkou</t>
  </si>
  <si>
    <t>596647591</t>
  </si>
  <si>
    <t>https://podminky.urs.cz/item/CS_URS_2022_02/776201812</t>
  </si>
  <si>
    <t>2,895*4,995</t>
  </si>
  <si>
    <t>4,66*4,995</t>
  </si>
  <si>
    <t>4,66*2,4</t>
  </si>
  <si>
    <t>9,23</t>
  </si>
  <si>
    <t>1,83*2,1</t>
  </si>
  <si>
    <t>22,99+11,92</t>
  </si>
  <si>
    <t>256</t>
  </si>
  <si>
    <t>776221111</t>
  </si>
  <si>
    <t>Montáž podlahovin z PVC lepením standardním lepidlem z pásů standardních</t>
  </si>
  <si>
    <t>554521174</t>
  </si>
  <si>
    <t>https://podminky.urs.cz/item/CS_URS_2022_02/776221111</t>
  </si>
  <si>
    <t>257</t>
  </si>
  <si>
    <t>28412245</t>
  </si>
  <si>
    <t>krytina podlahová heterogenní š 1,5m tl 2mm</t>
  </si>
  <si>
    <t>-490413955</t>
  </si>
  <si>
    <t>34,49*1,1 'Přepočtené koeficientem množství</t>
  </si>
  <si>
    <t>258</t>
  </si>
  <si>
    <t>776241121</t>
  </si>
  <si>
    <t>Montáž podlahovin ze sametového vinylu lepením pásů vzorovaných</t>
  </si>
  <si>
    <t>689559078</t>
  </si>
  <si>
    <t>https://podminky.urs.cz/item/CS_URS_2022_02/776241121</t>
  </si>
  <si>
    <t>259</t>
  </si>
  <si>
    <t>28411081</t>
  </si>
  <si>
    <t>vinyl sametový vyrobený systémem vločkování, digitální tisk tl 4,3mm, nylon 6.6, hustota vlákna 70mil/m2, zátěž 33, R10, hořlavost Bfl S1, útlum 20dB</t>
  </si>
  <si>
    <t>-2057071528</t>
  </si>
  <si>
    <t>64,26*1,1 'Přepočtené koeficientem množství</t>
  </si>
  <si>
    <t>260</t>
  </si>
  <si>
    <t>776411111</t>
  </si>
  <si>
    <t>Montáž soklíků lepením obvodových, výšky do 80 mm</t>
  </si>
  <si>
    <t>64063960</t>
  </si>
  <si>
    <t>https://podminky.urs.cz/item/CS_URS_2022_02/776411111</t>
  </si>
  <si>
    <t>(8,1+2,6+4,66+0,8+0,45+3,3+2,9+3,9+0,1+0,3+0,1+0,9)</t>
  </si>
  <si>
    <t>-(1,5+1)</t>
  </si>
  <si>
    <t>(4,66+4,835)*2</t>
  </si>
  <si>
    <t>-(1+0,8+0,9+0,95)</t>
  </si>
  <si>
    <t>(1,71+2,1)*2</t>
  </si>
  <si>
    <t>-(0,8)</t>
  </si>
  <si>
    <t>(2,825+2,235+2,14+0,305+2,18+1,5+0,3+0,6)</t>
  </si>
  <si>
    <t>-(0,9+0,95+0,8)</t>
  </si>
  <si>
    <t>(4,6+2,13+2,359+2,378+1,6+0,3+0,6)</t>
  </si>
  <si>
    <t>-(0,9)</t>
  </si>
  <si>
    <t>(3,025+4,415)*2</t>
  </si>
  <si>
    <t>(4,98+2,955+3,645+0,68+0,3+2,4)</t>
  </si>
  <si>
    <t>(1,5+4,42)*2</t>
  </si>
  <si>
    <t>-(0,9+0,9+1,1)</t>
  </si>
  <si>
    <t>261</t>
  </si>
  <si>
    <t>28411009</t>
  </si>
  <si>
    <t>lišta soklová PVC 18x80mm</t>
  </si>
  <si>
    <t>-2084799048</t>
  </si>
  <si>
    <t>107,252*1,02 'Přepočtené koeficientem množství</t>
  </si>
  <si>
    <t>262</t>
  </si>
  <si>
    <t>776991121</t>
  </si>
  <si>
    <t>Ostatní práce údržba nových podlahovin po pokládce čištění základní</t>
  </si>
  <si>
    <t>-1756171554</t>
  </si>
  <si>
    <t>https://podminky.urs.cz/item/CS_URS_2022_02/776991121</t>
  </si>
  <si>
    <t>263</t>
  </si>
  <si>
    <t>998776202</t>
  </si>
  <si>
    <t>Přesun hmot pro podlahy povlakové stanovený procentní sazbou (%) z ceny vodorovná dopravní vzdálenost do 50 m v objektech výšky přes 6 do 12 m</t>
  </si>
  <si>
    <t>-114130824</t>
  </si>
  <si>
    <t>https://podminky.urs.cz/item/CS_URS_2022_02/998776202</t>
  </si>
  <si>
    <t>781</t>
  </si>
  <si>
    <t>Dokončovací práce - obklady</t>
  </si>
  <si>
    <t>264</t>
  </si>
  <si>
    <t>781474113</t>
  </si>
  <si>
    <t>Montáž obkladů vnitřních stěn z dlaždic keramických lepených flexibilním lepidlem maloformátových hladkých přes 12 do 19 ks/m2</t>
  </si>
  <si>
    <t>1341588507</t>
  </si>
  <si>
    <t>https://podminky.urs.cz/item/CS_URS_2022_02/781474113</t>
  </si>
  <si>
    <t>009 sanitární box</t>
  </si>
  <si>
    <t>(3,4+0,9+1+0,1+1,1+1,8+0,95+1,8+1,266+1)*2</t>
  </si>
  <si>
    <t>(0,1*3*0,9)</t>
  </si>
  <si>
    <t>-(0,9*1,96+0,7*2,02)</t>
  </si>
  <si>
    <t>(1,7+0,85)*2*2</t>
  </si>
  <si>
    <t>(2,15+1,8)*2*2</t>
  </si>
  <si>
    <t>0,7*0,15</t>
  </si>
  <si>
    <t>-(1*2,1)</t>
  </si>
  <si>
    <t>265</t>
  </si>
  <si>
    <t>59761071</t>
  </si>
  <si>
    <t>obklad keramický hladký přes 12 do 19ks/m2</t>
  </si>
  <si>
    <t>193433619</t>
  </si>
  <si>
    <t>53,455*1,1 'Přepočtené koeficientem množství</t>
  </si>
  <si>
    <t>266</t>
  </si>
  <si>
    <t>781494111</t>
  </si>
  <si>
    <t>Obklad - dokončující práce profily ukončovací lepené flexibilním lepidlem rohové</t>
  </si>
  <si>
    <t>355616695</t>
  </si>
  <si>
    <t>https://podminky.urs.cz/item/CS_URS_2022_02/781494111</t>
  </si>
  <si>
    <t>(2*0,9)</t>
  </si>
  <si>
    <t>0,7+1,15+0,15</t>
  </si>
  <si>
    <t>267</t>
  </si>
  <si>
    <t>781494511</t>
  </si>
  <si>
    <t>Obklad - dokončující práce profily ukončovací lepené flexibilním lepidlem ukončovací</t>
  </si>
  <si>
    <t>1034113932</t>
  </si>
  <si>
    <t>https://podminky.urs.cz/item/CS_URS_2022_02/781494511</t>
  </si>
  <si>
    <t>(3,4+0,9+0,1+1,8+0,95+1,8+1,266+1)</t>
  </si>
  <si>
    <t>(1,02+1,04+2,7)</t>
  </si>
  <si>
    <t>-(0,9+0,7)</t>
  </si>
  <si>
    <t>-(0,7)</t>
  </si>
  <si>
    <t>-(1)</t>
  </si>
  <si>
    <t>268</t>
  </si>
  <si>
    <t>781571141</t>
  </si>
  <si>
    <t>Montáž obkladů ostění z obkladaček keramických lepených flexibilním lepidlem šířky ostění přes 200 do 400 mm</t>
  </si>
  <si>
    <t>1644933483</t>
  </si>
  <si>
    <t>https://podminky.urs.cz/item/CS_URS_2022_02/781571141</t>
  </si>
  <si>
    <t>269</t>
  </si>
  <si>
    <t>59761071a</t>
  </si>
  <si>
    <t>-1598069372</t>
  </si>
  <si>
    <t>2,6*0,44 'Přepočtené koeficientem množství</t>
  </si>
  <si>
    <t>270</t>
  </si>
  <si>
    <t>781674113</t>
  </si>
  <si>
    <t>Montáž obkladů parapetů z dlaždic keramických lepených flexibilním lepidlem, šířky parapetu přes 150 do 200 mm</t>
  </si>
  <si>
    <t>534681500</t>
  </si>
  <si>
    <t>https://podminky.urs.cz/item/CS_URS_2022_02/781674113</t>
  </si>
  <si>
    <t>271</t>
  </si>
  <si>
    <t>59761071b</t>
  </si>
  <si>
    <t>-2102898947</t>
  </si>
  <si>
    <t>1,6*0,22 'Přepočtené koeficientem množství</t>
  </si>
  <si>
    <t>272</t>
  </si>
  <si>
    <t>998781202</t>
  </si>
  <si>
    <t>Přesun hmot pro obklady keramické stanovený procentní sazbou (%) z ceny vodorovná dopravní vzdálenost do 50 m v objektech výšky přes 6 do 12 m</t>
  </si>
  <si>
    <t>-1952699674</t>
  </si>
  <si>
    <t>https://podminky.urs.cz/item/CS_URS_2022_02/998781202</t>
  </si>
  <si>
    <t>784</t>
  </si>
  <si>
    <t>Dokončovací práce - malby a tapety</t>
  </si>
  <si>
    <t>273</t>
  </si>
  <si>
    <t>784121001</t>
  </si>
  <si>
    <t>Oškrabání malby v místnostech výšky do 3,80 m</t>
  </si>
  <si>
    <t>675125269</t>
  </si>
  <si>
    <t>https://podminky.urs.cz/item/CS_URS_2022_02/784121001</t>
  </si>
  <si>
    <t>Mezisoučet</t>
  </si>
  <si>
    <t>113,11</t>
  </si>
  <si>
    <t>274</t>
  </si>
  <si>
    <t>784211101</t>
  </si>
  <si>
    <t>Malby z malířských směsí oděruvzdorných za mokra dvojnásobné, bílé za mokra oděruvzdorné výborně v místnostech výšky do 3,80 m</t>
  </si>
  <si>
    <t>204354557</t>
  </si>
  <si>
    <t>https://podminky.urs.cz/item/CS_URS_2022_02/784211101</t>
  </si>
  <si>
    <t>(1,7+0,85)*2*0,5</t>
  </si>
  <si>
    <t>(8,1+2,6+4,66+0,8+0,45+3,3+2,9+3,9+0,1+0,3+0,1+0,9)*3,1</t>
  </si>
  <si>
    <t>-(0,58*1,04+1,5*2,1+1*2,1+1,25*2,12+1,25*2,13+1*2,02)</t>
  </si>
  <si>
    <t>(4,66+4,835)*2*3,1</t>
  </si>
  <si>
    <t>-(1*2,02+1,25*2,12*2+0,8*2,1+0,9*2,02+0,95*2,18)</t>
  </si>
  <si>
    <t>(1,71+2,1)*2*3,1</t>
  </si>
  <si>
    <t>-(0,67*1,37+0,8*2,1)</t>
  </si>
  <si>
    <t>(2+1,6)*2*2,5</t>
  </si>
  <si>
    <t>109 handicap</t>
  </si>
  <si>
    <t>-(1,6*0,5)</t>
  </si>
  <si>
    <t>(2,825+2,235+2,14+0,305+2,18+1,5+0,3+0,6)*3,1</t>
  </si>
  <si>
    <t>-(0,9*2,02+1,25*2,13*2+0,95*2,18+0,8*1,97)</t>
  </si>
  <si>
    <t>(4,6+2,13+2,359+2,378+1,6+0,3+0,6)*3,04</t>
  </si>
  <si>
    <t>(3,025+4,415)*2*3,04</t>
  </si>
  <si>
    <t>(4,98+2,955+3,645+0,68+0,3+2,4)*3,04</t>
  </si>
  <si>
    <t>-(1,25*2,17+0,9*2,02)</t>
  </si>
  <si>
    <t>(1,5+4,42)*2*3,04</t>
  </si>
  <si>
    <t>-(0,9*2,02+0,9*2,02+1,1*2,2)</t>
  </si>
  <si>
    <t>OST</t>
  </si>
  <si>
    <t>Ostatní</t>
  </si>
  <si>
    <t>275</t>
  </si>
  <si>
    <t>OST 01</t>
  </si>
  <si>
    <t>Vyměření podzemních sítí</t>
  </si>
  <si>
    <t>kpl</t>
  </si>
  <si>
    <t>512</t>
  </si>
  <si>
    <t>-427081700</t>
  </si>
  <si>
    <t>VRN</t>
  </si>
  <si>
    <t>Vedlejší rozpočtové náklady</t>
  </si>
  <si>
    <t>276</t>
  </si>
  <si>
    <t>VRN 01</t>
  </si>
  <si>
    <t>Zařízení staveniště</t>
  </si>
  <si>
    <t>1334077399</t>
  </si>
  <si>
    <t>277</t>
  </si>
  <si>
    <t>VRN 02</t>
  </si>
  <si>
    <t>Provoz investora</t>
  </si>
  <si>
    <t>37049950</t>
  </si>
  <si>
    <t>02 - Udržovací práce</t>
  </si>
  <si>
    <t xml:space="preserve">    761 - Konstrukce prosvětlovací</t>
  </si>
  <si>
    <t xml:space="preserve">    783 - Dokončovací práce - nátěry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</si>
  <si>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</si>
  <si>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</si>
  <si>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799173748</t>
  </si>
  <si>
    <t>https://podminky.urs.cz/item/CS_URS_2022_02/113106171</t>
  </si>
  <si>
    <t>půdorys 1.PP udržovací práce</t>
  </si>
  <si>
    <t>přeložení zámkové dlažby</t>
  </si>
  <si>
    <t>113107113</t>
  </si>
  <si>
    <t>Odstranění podkladů nebo krytů ručně s přemístěním hmot na skládku na vzdálenost do 3 m nebo s naložením na dopravní prostředek z kameniva těženého, o tl. vrstvy přes 200 do 300 mm</t>
  </si>
  <si>
    <t>262980285</t>
  </si>
  <si>
    <t>https://podminky.urs.cz/item/CS_URS_2022_02/113107113</t>
  </si>
  <si>
    <t>132254104</t>
  </si>
  <si>
    <t>Hloubení zapažených rýh šířky do 800 mm strojně s urovnáním dna do předepsaného profilu a spádu v hornině třídy těžitelnosti I skupiny 3 přes 100 m3</t>
  </si>
  <si>
    <t>-1321796615</t>
  </si>
  <si>
    <t>https://podminky.urs.cz/item/CS_URS_2022_02/132254104</t>
  </si>
  <si>
    <t>výkop</t>
  </si>
  <si>
    <t>42*0,9*3,2</t>
  </si>
  <si>
    <t>139001101</t>
  </si>
  <si>
    <t>Příplatek k cenám hloubených vykopávek za ztížení vykopávky v blízkosti podzemního vedení nebo výbušnin pro jakoukoliv třídu horniny</t>
  </si>
  <si>
    <t>-739844123</t>
  </si>
  <si>
    <t>https://podminky.urs.cz/item/CS_URS_2022_02/139001101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</si>
  <si>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</si>
  <si>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</si>
  <si>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-332074121</t>
  </si>
  <si>
    <t>https://podminky.urs.cz/item/CS_URS_2022_02/139911103</t>
  </si>
  <si>
    <t>obezdívky světlíků</t>
  </si>
  <si>
    <t>(0,7+1,4+0,7)*1,2*0,15</t>
  </si>
  <si>
    <t>(0,7+1,4+0,7)*1,55*0,15</t>
  </si>
  <si>
    <t>(0,7+1,4+0,7)*1,3*0,15</t>
  </si>
  <si>
    <t>(0,7+0,4+0,7)*0,5*0,15</t>
  </si>
  <si>
    <t>(0,7+1,4+0,7)*1*0,15</t>
  </si>
  <si>
    <t>(0,7+1,6+0,7)*1*0,15</t>
  </si>
  <si>
    <t>151101201</t>
  </si>
  <si>
    <t>Zřízení pažení stěn výkopu bez rozepření nebo vzepření příložné, hloubky do 4 m</t>
  </si>
  <si>
    <t>1742696624</t>
  </si>
  <si>
    <t>https://podminky.urs.cz/item/CS_URS_2022_02/151101201</t>
  </si>
  <si>
    <t>42*3,2</t>
  </si>
  <si>
    <t>151101211</t>
  </si>
  <si>
    <t>Odstranění pažení stěn výkopu bez rozepření nebo vzepření s uložením pažin na vzdálenost do 3 m od okraje výkopu příložné, hloubky do 4 m</t>
  </si>
  <si>
    <t>-826451449</t>
  </si>
  <si>
    <t>https://podminky.urs.cz/item/CS_URS_2022_02/151101211</t>
  </si>
  <si>
    <t>151101401</t>
  </si>
  <si>
    <t>Zřízení vzepření zapažených stěn výkopů s potřebným přepažováním při pažení příložném, hloubky do 4 m</t>
  </si>
  <si>
    <t>1836396719</t>
  </si>
  <si>
    <t>https://podminky.urs.cz/item/CS_URS_2022_02/151101401</t>
  </si>
  <si>
    <t>151101411</t>
  </si>
  <si>
    <t>Odstranění vzepření stěn výkopů s uložením materiálu na vzdálenost do 3 m od kraje výkopu při pažení příložném, hloubky do 4 m</t>
  </si>
  <si>
    <t>705926670</t>
  </si>
  <si>
    <t>https://podminky.urs.cz/item/CS_URS_2022_02/151101411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</si>
  <si>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</si>
  <si>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</si>
  <si>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-1623942916</t>
  </si>
  <si>
    <t>https://podminky.urs.cz/item/CS_URS_2022_02/161151103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</si>
  <si>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</si>
  <si>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</si>
  <si>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-291044206</t>
  </si>
  <si>
    <t>https://podminky.urs.cz/item/CS_URS_2022_02/162251102</t>
  </si>
  <si>
    <t>2003587943</t>
  </si>
  <si>
    <t>698553313</t>
  </si>
  <si>
    <t>564710003</t>
  </si>
  <si>
    <t>Podklad nebo kryt z kameniva hrubého drceného vel. 8-16 mm s rozprostřením a zhutněním plochy jednotlivě do 100 m2, po zhutnění tl. 70 mm</t>
  </si>
  <si>
    <t>-1146248108</t>
  </si>
  <si>
    <t>https://podminky.urs.cz/item/CS_URS_2022_02/564710003</t>
  </si>
  <si>
    <t>S3 okapový chodník</t>
  </si>
  <si>
    <t>(2,1+2,5+9,3+1+1,6+0,9+2,5+2,1+2,3)*0,3</t>
  </si>
  <si>
    <t>S2 oblouk schodiště</t>
  </si>
  <si>
    <t>3,14*1,95*1,95/2</t>
  </si>
  <si>
    <t>-(3,14*1,75*1,75/2)</t>
  </si>
  <si>
    <t>1014325718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</si>
  <si>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</si>
  <si>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</si>
  <si>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-1754925225</t>
  </si>
  <si>
    <t>https://podminky.urs.cz/item/CS_URS_2022_02/596212210</t>
  </si>
  <si>
    <t>59245090</t>
  </si>
  <si>
    <t>dlažba zámková profilová 230x140x80mm přírodní</t>
  </si>
  <si>
    <t>536473934</t>
  </si>
  <si>
    <t>12*1,03 'Přepočtené koeficientem množství</t>
  </si>
  <si>
    <t>-309076967</t>
  </si>
  <si>
    <t>1.PP</t>
  </si>
  <si>
    <t>(0,75+0,6*2)*0,45</t>
  </si>
  <si>
    <t>(0,3+0,75+0,3+0,65*2)*0,3</t>
  </si>
  <si>
    <t>(0,6+0,6*2)*0,45</t>
  </si>
  <si>
    <t>(0,3+0,6+0,3+0,6*2)*0,3</t>
  </si>
  <si>
    <t>(0,55+0,6*2)*0,45</t>
  </si>
  <si>
    <t>(0,3+0,55+0,3+0,6*2)*0,3</t>
  </si>
  <si>
    <t>(0,55+0,55*2)*0,45</t>
  </si>
  <si>
    <t>(0,3+0,55+0,3+0,55*2)*0,3</t>
  </si>
  <si>
    <t>(0,63+1*2)*0,45</t>
  </si>
  <si>
    <t>(0,3+0,63+0,3+1*2)*0,3</t>
  </si>
  <si>
    <t>(1,14+0,57*2)*0,45</t>
  </si>
  <si>
    <t>(0,3+1,14+0,3+0,57*2)*0,3</t>
  </si>
  <si>
    <t>1.NP</t>
  </si>
  <si>
    <t>(0,58+1,03*2)*0,3</t>
  </si>
  <si>
    <t>(0,3+0,58+0,3+1,03*2)*0,3</t>
  </si>
  <si>
    <t>(1,25+2,12*2)*0,3</t>
  </si>
  <si>
    <t>(0,3+1,25+0,3+2,12*2)*0,3</t>
  </si>
  <si>
    <t>(0,65+1,37*2)*0,3</t>
  </si>
  <si>
    <t>(0,3+0,65+0,3+1,37*2)*0,3</t>
  </si>
  <si>
    <t>(1,25+2,13*2)*0,3</t>
  </si>
  <si>
    <t>(0,3+1,25+0,3+2,13*2)*0,3</t>
  </si>
  <si>
    <t>(0,63+1,06*2)*0,3</t>
  </si>
  <si>
    <t>(0,3+0,63+0,3+1,06*2)*0,3</t>
  </si>
  <si>
    <t>2.NP</t>
  </si>
  <si>
    <t>(1,25+2,17*2)*0,3</t>
  </si>
  <si>
    <t>(0,3+1,25+0,3+2,17*2)*0,3</t>
  </si>
  <si>
    <t>(0,62+1,35*2)*0,3</t>
  </si>
  <si>
    <t>(0,3+0,62+0,3+1,35*2)*0,3</t>
  </si>
  <si>
    <t>619991001</t>
  </si>
  <si>
    <t>Zakrytí vnitřních ploch před znečištěním včetně pozdějšího odkrytí podlah fólií přilepenou lepící páskou</t>
  </si>
  <si>
    <t>-1251694145</t>
  </si>
  <si>
    <t>https://podminky.urs.cz/item/CS_URS_2022_02/619991001</t>
  </si>
  <si>
    <t>6,09+3,99+2,73+1,64+10,24+11,76+8,53+4,27+10,35</t>
  </si>
  <si>
    <t>3,1+1,43+3,46+6,51+15,27+23,88+11,67+13,24</t>
  </si>
  <si>
    <t>7,19+1,44+11,43+2,44+1,06+13,24+22,99+11,92</t>
  </si>
  <si>
    <t>622131101</t>
  </si>
  <si>
    <t>Podkladní a spojovací vrstva vnějších omítaných ploch cementový postřik nanášený ručně celoplošně stěn</t>
  </si>
  <si>
    <t>1414105716</t>
  </si>
  <si>
    <t>https://podminky.urs.cz/item/CS_URS_2022_02/622131101</t>
  </si>
  <si>
    <t>S1 izolace suterenního zdiva pod terénem</t>
  </si>
  <si>
    <t>36,2*3,3</t>
  </si>
  <si>
    <t>622326552</t>
  </si>
  <si>
    <t>Oprava vápenocementové omítky s celoplošným přeštukováním vnějších ploch stupně členitosti 4, v rozsahu opravované plochy přes 10 do 20%</t>
  </si>
  <si>
    <t>-931918822</t>
  </si>
  <si>
    <t>https://podminky.urs.cz/item/CS_URS_2022_02/622326552</t>
  </si>
  <si>
    <t>(8,99+10,68+1,96+2,14+0,695+2,264+3,3+1,78+5,49)*7,5</t>
  </si>
  <si>
    <t>(2*PI*2,2*2,2+2*PI*2,2*8)/2</t>
  </si>
  <si>
    <t>-(3,14*2,2*2,2)/2</t>
  </si>
  <si>
    <t>(0,75+0,6*2)*0,15</t>
  </si>
  <si>
    <t>(0,6+0,6*2)*0,15</t>
  </si>
  <si>
    <t>(0,55+0,6*2)*0,15</t>
  </si>
  <si>
    <t>(0,55+0,55*2)*0,15</t>
  </si>
  <si>
    <t>(0,63+1*2)*0,15</t>
  </si>
  <si>
    <t>(1,14+0,57*2)*0,15</t>
  </si>
  <si>
    <t>(0,58+1,03*2)*0,15</t>
  </si>
  <si>
    <t>(0,65+1,37*2)*0,15</t>
  </si>
  <si>
    <t>(0,63+1,06*2)*0,15</t>
  </si>
  <si>
    <t>(0,62+1,35*2)*0,15</t>
  </si>
  <si>
    <t>-45,836</t>
  </si>
  <si>
    <t>622331111</t>
  </si>
  <si>
    <t>Omítka cementová vnějších ploch nanášená ručně jednovrstvá, tloušťky do 15 mm hrubá zatřená stěn</t>
  </si>
  <si>
    <t>-763536016</t>
  </si>
  <si>
    <t>https://podminky.urs.cz/item/CS_URS_2022_02/622331111</t>
  </si>
  <si>
    <t>629991011</t>
  </si>
  <si>
    <t>Zakrytí vnějších ploch před znečištěním včetně pozdějšího odkrytí výplní otvorů a svislých ploch fólií přilepenou lepící páskou</t>
  </si>
  <si>
    <t>-2104788532</t>
  </si>
  <si>
    <t>https://podminky.urs.cz/item/CS_URS_2022_02/629991011</t>
  </si>
  <si>
    <t>(1,14*0,57)</t>
  </si>
  <si>
    <t>(0,55*0,55)</t>
  </si>
  <si>
    <t>(0,58*0,58)*2</t>
  </si>
  <si>
    <t>(0,58*0,6)*2</t>
  </si>
  <si>
    <t>(0,63*1)</t>
  </si>
  <si>
    <t>(1,25*2,135)*6</t>
  </si>
  <si>
    <t>(0,65*1,37)*3</t>
  </si>
  <si>
    <t>(0,63*1,06)</t>
  </si>
  <si>
    <t>(0,58*1,03)*2</t>
  </si>
  <si>
    <t>(1,25*2,17)*7</t>
  </si>
  <si>
    <t>(0,62*1,35)*4</t>
  </si>
  <si>
    <t>629995101</t>
  </si>
  <si>
    <t>Očištění vnějších ploch tlakovou vodou omytím</t>
  </si>
  <si>
    <t>1906423369</t>
  </si>
  <si>
    <t>https://podminky.urs.cz/item/CS_URS_2022_02/629995101</t>
  </si>
  <si>
    <t>oprava fasády</t>
  </si>
  <si>
    <t>637211122</t>
  </si>
  <si>
    <t>Okapový chodník z dlaždic betonových se zalitím spár cementovou maltou do písku, tl. dlaždic 60 mm</t>
  </si>
  <si>
    <t>688201217</t>
  </si>
  <si>
    <t>https://podminky.urs.cz/item/CS_URS_2022_02/637211122</t>
  </si>
  <si>
    <t>637211412</t>
  </si>
  <si>
    <t>Okapový chodník z dlaždic betonových zámkových s vyplněním spár drobným kamenivem do kameniva těženého nebo drceného, tl. dlaždic 80 mm</t>
  </si>
  <si>
    <t>-778955341</t>
  </si>
  <si>
    <t>https://podminky.urs.cz/item/CS_URS_2022_02/637211412</t>
  </si>
  <si>
    <t>637311131</t>
  </si>
  <si>
    <t>Okapový chodník z obrubníků betonových zahradních, se zalitím spár cementovou maltou do lože z betonu prostého</t>
  </si>
  <si>
    <t>-807066250</t>
  </si>
  <si>
    <t>https://podminky.urs.cz/item/CS_URS_2022_02/637311131</t>
  </si>
  <si>
    <t>10+11,5+2,4+1,9+2,5+2,2</t>
  </si>
  <si>
    <t>871265211</t>
  </si>
  <si>
    <t>Kanalizační potrubí z tvrdého PVC v otevřeném výkopu ve sklonu do 20 %, hladkého plnostěnného jednovrstvého, tuhost třídy SN 4 DN 110</t>
  </si>
  <si>
    <t>-1711579156</t>
  </si>
  <si>
    <t>https://podminky.urs.cz/item/CS_URS_2022_02/871265211</t>
  </si>
  <si>
    <t>odvodnění světlíků</t>
  </si>
  <si>
    <t>941221111</t>
  </si>
  <si>
    <t>Montáž lešení řadového rámového těžkého pracovního s podlahami s provozním zatížením tř. 4 do 300 kg/m2 šířky tř. SW09 od 0,9 do 1,2 m, výšky do 10 m</t>
  </si>
  <si>
    <t>-200245810</t>
  </si>
  <si>
    <t>https://podminky.urs.cz/item/CS_URS_2022_02/941221111</t>
  </si>
  <si>
    <t>(8,99+0,9+0,9+10,68+0,9+0,9+1,96+2,14+0,9+0,695+0,9+2,264+3,3+0,9+0,9+1,8+2,5+0,9+4+0,9+1,89+5,5+0,9)*8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</si>
  <si>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</si>
  <si>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</si>
  <si>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-1702831426</t>
  </si>
  <si>
    <t>https://podminky.urs.cz/item/CS_URS_2022_02/941221211</t>
  </si>
  <si>
    <t>444,952*120</t>
  </si>
  <si>
    <t>941221312</t>
  </si>
  <si>
    <t>Odborná prohlídka lešení řadového rámového těžkého pracovního s podlahami s provozním zatížením tř. 4 do 300 kg/m2 šířky tř. SW09 od 0,9 do 1,2 m výšky do 25 m, celkové plochy do 500 m2 zakrytého sítí</t>
  </si>
  <si>
    <t>650369299</t>
  </si>
  <si>
    <t>https://podminky.urs.cz/item/CS_URS_2022_02/941221312</t>
  </si>
  <si>
    <t>941221811</t>
  </si>
  <si>
    <t>Demontáž lešení řadového rámového těžkého pracovního s provozním zatížením tř. 4 do 300 kg/m2 šířky tř. SW09 od 0,9 do 1,2 m, výšky do 10 m</t>
  </si>
  <si>
    <t>1206632590</t>
  </si>
  <si>
    <t>https://podminky.urs.cz/item/CS_URS_2022_02/941221811</t>
  </si>
  <si>
    <t>455201297</t>
  </si>
  <si>
    <t>-1269598492</t>
  </si>
  <si>
    <t>-1953059954</t>
  </si>
  <si>
    <t>992963541</t>
  </si>
  <si>
    <t>ostění oken</t>
  </si>
  <si>
    <t>(0,75+0,6+0,55+0,55+0,55+0,65+1,14)*1,2</t>
  </si>
  <si>
    <t>(0,58+1,25+1,25+1,25+0,65+1,25+1,25+1,15+0,65+0,65+1,25)*1,2</t>
  </si>
  <si>
    <t>(0,6+1,25+1,25+1,25+2,14+2,14+1,25+0,65+0,62+0,62+0,62+1,25)*1,2</t>
  </si>
  <si>
    <t>965042241</t>
  </si>
  <si>
    <t>Bourání mazanin betonových nebo z litého asfaltu tl. přes 100 mm, plochy přes 4 m2</t>
  </si>
  <si>
    <t>-114976746</t>
  </si>
  <si>
    <t>https://podminky.urs.cz/item/CS_URS_2022_02/965042241</t>
  </si>
  <si>
    <t>betonová deska</t>
  </si>
  <si>
    <t>2,1*4,2*0,15</t>
  </si>
  <si>
    <t>dna světlíků</t>
  </si>
  <si>
    <t>(0,7*1,4)*0,15</t>
  </si>
  <si>
    <t>(0,7*0,4)*0,15</t>
  </si>
  <si>
    <t>(0,7*1,6)*0,15</t>
  </si>
  <si>
    <t>968062244</t>
  </si>
  <si>
    <t>Vybourání dřevěných rámů oken s křídly, dveřních zárubní, vrat, stěn, ostění nebo obkladů rámů oken s křídly jednoduchých, plochy do 1 m2</t>
  </si>
  <si>
    <t>-1622282227</t>
  </si>
  <si>
    <t>https://podminky.urs.cz/item/CS_URS_2022_02/968062244</t>
  </si>
  <si>
    <t>vnější výplně otvorů</t>
  </si>
  <si>
    <t>8/P</t>
  </si>
  <si>
    <t>0,63*1,06</t>
  </si>
  <si>
    <t>11/P</t>
  </si>
  <si>
    <t>0,62*1,25*4</t>
  </si>
  <si>
    <t>968062354</t>
  </si>
  <si>
    <t>Vybourání dřevěných rámů oken s křídly, dveřních zárubní, vrat, stěn, ostění nebo obkladů rámů oken s křídly dvojitých, plochy do 1 m2</t>
  </si>
  <si>
    <t>-2080654453</t>
  </si>
  <si>
    <t>https://podminky.urs.cz/item/CS_URS_2022_02/968062354</t>
  </si>
  <si>
    <t>1/P</t>
  </si>
  <si>
    <t>1,14*0,57</t>
  </si>
  <si>
    <t>2/P</t>
  </si>
  <si>
    <t>0,55*0,55</t>
  </si>
  <si>
    <t>3/P</t>
  </si>
  <si>
    <t>0,58*0,58*2</t>
  </si>
  <si>
    <t>4/P</t>
  </si>
  <si>
    <t>0,58*0,6*2</t>
  </si>
  <si>
    <t>5/P</t>
  </si>
  <si>
    <t>0,63*1</t>
  </si>
  <si>
    <t>7/P</t>
  </si>
  <si>
    <t>0,65*1,37*3</t>
  </si>
  <si>
    <t>9/P</t>
  </si>
  <si>
    <t>0,58*1,03*2</t>
  </si>
  <si>
    <t>968062356</t>
  </si>
  <si>
    <t>Vybourání dřevěných rámů oken s křídly, dveřních zárubní, vrat, stěn, ostění nebo obkladů rámů oken s křídly dvojitých, plochy do 4 m2</t>
  </si>
  <si>
    <t>-887393569</t>
  </si>
  <si>
    <t>https://podminky.urs.cz/item/CS_URS_2022_02/968062356</t>
  </si>
  <si>
    <t>6/P</t>
  </si>
  <si>
    <t>1,25*2,135*6</t>
  </si>
  <si>
    <t>10/P</t>
  </si>
  <si>
    <t>1,25*2,17*7</t>
  </si>
  <si>
    <t>978019331</t>
  </si>
  <si>
    <t>Otlučení vápenných nebo vápenocementových omítek vnějších ploch s vyškrabáním spar a s očištěním zdiva stupně členitosti 3 až 5, v rozsahu přes 10 do 20 %</t>
  </si>
  <si>
    <t>813528436</t>
  </si>
  <si>
    <t>https://podminky.urs.cz/item/CS_URS_2022_02/978019331</t>
  </si>
  <si>
    <t>978059511</t>
  </si>
  <si>
    <t>Odsekání obkladů stěn včetně otlučení podkladní omítky až na zdivo z obkládaček vnitřních, z jakýchkoliv materiálů, plochy do 1 m2</t>
  </si>
  <si>
    <t>1878133642</t>
  </si>
  <si>
    <t>https://podminky.urs.cz/item/CS_URS_2022_02/978059511</t>
  </si>
  <si>
    <t>parapety 1.PP</t>
  </si>
  <si>
    <t>1,14*0,45</t>
  </si>
  <si>
    <t>0,55*0,45</t>
  </si>
  <si>
    <t>0,58*0,45*2</t>
  </si>
  <si>
    <t>0,63*0,45</t>
  </si>
  <si>
    <t>-1838483289</t>
  </si>
  <si>
    <t>1911743646</t>
  </si>
  <si>
    <t>-1541653507</t>
  </si>
  <si>
    <t>22,096*19</t>
  </si>
  <si>
    <t>835180841</t>
  </si>
  <si>
    <t>-2139144209</t>
  </si>
  <si>
    <t>-918521379</t>
  </si>
  <si>
    <t>-1494694296</t>
  </si>
  <si>
    <t>-531613783</t>
  </si>
  <si>
    <t>119,46*0,00034 'Přepočtené koeficientem množství</t>
  </si>
  <si>
    <t>711142559</t>
  </si>
  <si>
    <t>Provedení izolace proti zemní vlhkosti pásy přitavením NAIP na ploše svislé S</t>
  </si>
  <si>
    <t>435420007</t>
  </si>
  <si>
    <t>https://podminky.urs.cz/item/CS_URS_2022_02/711142559</t>
  </si>
  <si>
    <t>62853004</t>
  </si>
  <si>
    <t>pás asfaltový natavitelný modifikovaný SBS tl 4,0mm s vložkou ze skleněné tkaniny a spalitelnou PE fólií nebo jemnozrnným minerálním posypem na horním povrchu</t>
  </si>
  <si>
    <t>-1497940010</t>
  </si>
  <si>
    <t>119,46*1,221 'Přepočtené koeficientem množství</t>
  </si>
  <si>
    <t>-1128757457</t>
  </si>
  <si>
    <t>711161384</t>
  </si>
  <si>
    <t>Izolace proti zemní vlhkosti a beztlakové vodě nopovými fóliemi ostatní ukončení izolace provětrávací lištou</t>
  </si>
  <si>
    <t>1278371326</t>
  </si>
  <si>
    <t>https://podminky.urs.cz/item/CS_URS_2022_02/711161384</t>
  </si>
  <si>
    <t>9,3+1+1,6+0,9+0,9+1+3,5+0,4+0,4+2,1+2,1</t>
  </si>
  <si>
    <t>2*3,14*1,75/2</t>
  </si>
  <si>
    <t>473213956</t>
  </si>
  <si>
    <t>721273153</t>
  </si>
  <si>
    <t>Ventilační hlavice z polypropylenu (PP) DN 110</t>
  </si>
  <si>
    <t>638876079</t>
  </si>
  <si>
    <t>https://podminky.urs.cz/item/CS_URS_2022_02/721273153</t>
  </si>
  <si>
    <t>střecha</t>
  </si>
  <si>
    <t>998721202</t>
  </si>
  <si>
    <t>Přesun hmot pro vnitřní kanalizace stanovený procentní sazbou (%) z ceny vodorovná dopravní vzdálenost do 50 m v objektech výšky přes 6 do 12 m</t>
  </si>
  <si>
    <t>1766215456</t>
  </si>
  <si>
    <t>https://podminky.urs.cz/item/CS_URS_2022_02/998721202</t>
  </si>
  <si>
    <t>761</t>
  </si>
  <si>
    <t>Konstrukce prosvětlovací</t>
  </si>
  <si>
    <t>761661001</t>
  </si>
  <si>
    <t>Osazení sklepních světlíků (anglických dvorků) včetně osazení roštu, osazení odvodňovacího prvku a osazení pojistky (proti vloupání ) hloubky do 0,60 m, šířky do 1,0 m</t>
  </si>
  <si>
    <t>-1013066354</t>
  </si>
  <si>
    <t>https://podminky.urs.cz/item/CS_URS_2022_02/761661001</t>
  </si>
  <si>
    <t>56241</t>
  </si>
  <si>
    <t>světlík sklepní (anglický dvorek) pochozí plast vyztužený skleněnými vlákny včetně odvodňovacího prvku rošt děrovaný plech 400x400x200mm</t>
  </si>
  <si>
    <t>721418556</t>
  </si>
  <si>
    <t>761661021</t>
  </si>
  <si>
    <t>Osazení sklepních světlíků (anglických dvorků) včetně osazení roštu, osazení odvodňovacího prvku a osazení pojistky (proti vloupání ) hloubky přes 0,6 m do 1,0 m, šířky do 1,0 m</t>
  </si>
  <si>
    <t>1700122199</t>
  </si>
  <si>
    <t>https://podminky.urs.cz/item/CS_URS_2022_02/761661021</t>
  </si>
  <si>
    <t>1+1+1+1</t>
  </si>
  <si>
    <t>původní světlíky</t>
  </si>
  <si>
    <t>56245252</t>
  </si>
  <si>
    <t>světlík sklepní (anglický dvorek) pochozí plast vyztužený skleněnými vlákny včetně odvodňovacího prvku rošt děrovaný plech 1000x1000x400mm</t>
  </si>
  <si>
    <t>479962145</t>
  </si>
  <si>
    <t>761661803</t>
  </si>
  <si>
    <t>Demontáž sklepních světlíků (anglických dvorků) hloubky přes 0,60 do 1,00 m</t>
  </si>
  <si>
    <t>650729527</t>
  </si>
  <si>
    <t>https://podminky.urs.cz/item/CS_URS_2022_02/761661803</t>
  </si>
  <si>
    <t>761661903</t>
  </si>
  <si>
    <t>Dodatečné úpravy sklepních světlíků (anglických dvorků ) očištění nanesených nečistot a omytí tlakovou vodou, světlíků hloubky přes 0,60 do 1,00 m</t>
  </si>
  <si>
    <t>-1234368010</t>
  </si>
  <si>
    <t>https://podminky.urs.cz/item/CS_URS_2022_02/761661903</t>
  </si>
  <si>
    <t>998761202</t>
  </si>
  <si>
    <t>Přesun hmot pro konstrukce prosvětlovací stanovený procentní sazbou (%) z ceny vodorovná dopravní vzdálenost do 50 m v objektech výšky přes 6 do 12 m</t>
  </si>
  <si>
    <t>-1220311611</t>
  </si>
  <si>
    <t>https://podminky.urs.cz/item/CS_URS_2022_02/998761202</t>
  </si>
  <si>
    <t>764002821</t>
  </si>
  <si>
    <t>Demontáž klempířských konstrukcí střešního výlezu do suti</t>
  </si>
  <si>
    <t>-513077402</t>
  </si>
  <si>
    <t>https://podminky.urs.cz/item/CS_URS_2022_02/764002821</t>
  </si>
  <si>
    <t>764002851</t>
  </si>
  <si>
    <t>Demontáž klempířských konstrukcí oplechování parapetů do suti</t>
  </si>
  <si>
    <t>-2027316296</t>
  </si>
  <si>
    <t>https://podminky.urs.cz/item/CS_URS_2022_02/764002851</t>
  </si>
  <si>
    <t>1,19+0,6+0,62*2+0,69*2+0,68+1,7*6+0,65*3+0,68+0,63*2+1,6*7+0,67*3</t>
  </si>
  <si>
    <t>764002861</t>
  </si>
  <si>
    <t>Demontáž klempířských konstrukcí oplechování říms do suti</t>
  </si>
  <si>
    <t>50946085</t>
  </si>
  <si>
    <t>https://podminky.urs.cz/item/CS_URS_2022_02/764002861</t>
  </si>
  <si>
    <t>38,5+6</t>
  </si>
  <si>
    <t>764004801</t>
  </si>
  <si>
    <t>Demontáž klempířských konstrukcí žlabu podokapního do suti</t>
  </si>
  <si>
    <t>-1081401023</t>
  </si>
  <si>
    <t>https://podminky.urs.cz/item/CS_URS_2022_02/764004801</t>
  </si>
  <si>
    <t>764004861</t>
  </si>
  <si>
    <t>Demontáž klempířských konstrukcí svodu do suti</t>
  </si>
  <si>
    <t>1644136546</t>
  </si>
  <si>
    <t>https://podminky.urs.cz/item/CS_URS_2022_02/764004861</t>
  </si>
  <si>
    <t>8*3</t>
  </si>
  <si>
    <t>764208</t>
  </si>
  <si>
    <t>Oplechování střešních prvků z pozinkovaného plechu s povrchovou úpravou střešní výlez rozměru 500 x 500 mm, střechy s krytinou skládanou nebo plechovou</t>
  </si>
  <si>
    <t>-1778995040</t>
  </si>
  <si>
    <t>764203</t>
  </si>
  <si>
    <t>Oplechování parapetů z pozinkovaného plechu s povrchovou úpravou rovných celoplošně lepené, bez rohů rš 220 mm</t>
  </si>
  <si>
    <t>1718807099</t>
  </si>
  <si>
    <t>klempířské výrobky</t>
  </si>
  <si>
    <t>3/K</t>
  </si>
  <si>
    <t>0,62*2</t>
  </si>
  <si>
    <t>764204</t>
  </si>
  <si>
    <t>Oplechování parapetů z pozinkovaného plechu s povrchovou úpravou rovných celoplošně lepené, bez rohů rš 170 mm</t>
  </si>
  <si>
    <t>-1512523196</t>
  </si>
  <si>
    <t>7/K</t>
  </si>
  <si>
    <t>0,65*3</t>
  </si>
  <si>
    <t>9/K</t>
  </si>
  <si>
    <t>0,63*2</t>
  </si>
  <si>
    <t>764205</t>
  </si>
  <si>
    <t>Oplechování parapetů z pozinkovaného plechu s povrchovou úpravou rovných celoplošně lepené, bez rohů rš 260 mm</t>
  </si>
  <si>
    <t>1071078778</t>
  </si>
  <si>
    <t>10/K</t>
  </si>
  <si>
    <t>1,6*7</t>
  </si>
  <si>
    <t>764202</t>
  </si>
  <si>
    <t>Oplechování parapetů z pozinkovaného plechu s povrchovou úpravou rovných celoplošně lepené, bez rohů rš 340 mm</t>
  </si>
  <si>
    <t>-658943811</t>
  </si>
  <si>
    <t>1/K</t>
  </si>
  <si>
    <t>1,19</t>
  </si>
  <si>
    <t>2/K</t>
  </si>
  <si>
    <t>0,6</t>
  </si>
  <si>
    <t>4/K</t>
  </si>
  <si>
    <t>0,69*2</t>
  </si>
  <si>
    <t>6/K</t>
  </si>
  <si>
    <t>1,7*6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</si>
  <si>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</si>
  <si>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</si>
  <si>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-105675266</t>
  </si>
  <si>
    <t>https://podminky.urs.cz/item/CS_URS_2022_02/764216665</t>
  </si>
  <si>
    <t>Oplechování parapetů z pozinkovaného plechu s povrchovou úpravou oblých nebo ze segmentů, včetně rohů mechanicky kotvené rš 340 mm</t>
  </si>
  <si>
    <t>-1959408737</t>
  </si>
  <si>
    <t>5/K</t>
  </si>
  <si>
    <t>0,68</t>
  </si>
  <si>
    <t>8/K</t>
  </si>
  <si>
    <t>11/K</t>
  </si>
  <si>
    <t>0,67*4</t>
  </si>
  <si>
    <t>764206</t>
  </si>
  <si>
    <t>Oplechování říms a ozdobných prvků z pozinkovaného plechu s povrchovou úpravou rovných, bez rohů mechanicky kotvené rš 270 mm</t>
  </si>
  <si>
    <t>-1778172830</t>
  </si>
  <si>
    <t>12/K</t>
  </si>
  <si>
    <t>38,5</t>
  </si>
  <si>
    <t>764207</t>
  </si>
  <si>
    <t>Oplechování říms a ozdobných prvků z pozinkovaného plechu s povrchovou úpravou oblých ze segmentů, včetně rohů mechanicky kotvené rš 260 mm</t>
  </si>
  <si>
    <t>1300614357</t>
  </si>
  <si>
    <t>13/K</t>
  </si>
  <si>
    <t>764511601</t>
  </si>
  <si>
    <t>Žlab podokapní z pozinkovaného plechu s povrchovou úpravou včetně háků a čel půlkruhový do rš 280 mm</t>
  </si>
  <si>
    <t>-857148757</t>
  </si>
  <si>
    <t>https://podminky.urs.cz/item/CS_URS_2022_02/764511601</t>
  </si>
  <si>
    <t>14/K</t>
  </si>
  <si>
    <t>406736651</t>
  </si>
  <si>
    <t>1245854292</t>
  </si>
  <si>
    <t>15/K</t>
  </si>
  <si>
    <t>-864726592</t>
  </si>
  <si>
    <t>766441811</t>
  </si>
  <si>
    <t>Demontáž parapetních desek dřevěných nebo plastových šířky do 300 mm, délky do 1000 mm</t>
  </si>
  <si>
    <t>1453935771</t>
  </si>
  <si>
    <t>https://podminky.urs.cz/item/CS_URS_2022_02/766441811</t>
  </si>
  <si>
    <t>3+1+2+4</t>
  </si>
  <si>
    <t>766441821</t>
  </si>
  <si>
    <t>Demontáž parapetních desek dřevěných nebo plastových šířky do 300 mm, délky přes 1000 do 2000 mm</t>
  </si>
  <si>
    <t>-1035674733</t>
  </si>
  <si>
    <t>https://podminky.urs.cz/item/CS_URS_2022_02/766441821</t>
  </si>
  <si>
    <t>6+7</t>
  </si>
  <si>
    <t>766622132</t>
  </si>
  <si>
    <t>Montáž oken plastových včetně montáže rámu plochy přes 1 m2 otevíravých do zdiva, výšky přes 1,5 do 2,5 m</t>
  </si>
  <si>
    <t>-755302007</t>
  </si>
  <si>
    <t>https://podminky.urs.cz/item/CS_URS_2022_02/766622132</t>
  </si>
  <si>
    <t>61140053</t>
  </si>
  <si>
    <t>okno plastové otevíravé/sklopné dvojsklo přes plochu 1m2 v 1,5-2,5m</t>
  </si>
  <si>
    <t>743327053</t>
  </si>
  <si>
    <t>1686561732</t>
  </si>
  <si>
    <t>61140049</t>
  </si>
  <si>
    <t>okno plastové otevíravé/sklopné dvojsklo do plochy 1m2</t>
  </si>
  <si>
    <t>-1951103123</t>
  </si>
  <si>
    <t>Montáž oken Příplatek k cenám za izolaci mezi ostěním a rámem okna při rovném ostění, připojovací spára tl. do 45 mm</t>
  </si>
  <si>
    <t>1402931955</t>
  </si>
  <si>
    <t>(1,14+0,57)*2</t>
  </si>
  <si>
    <t>(0,55+0,55)*2</t>
  </si>
  <si>
    <t>(0,58+0,58)*2*2</t>
  </si>
  <si>
    <t>(0,58+0,6)*2*2</t>
  </si>
  <si>
    <t>(0,63+1)*2</t>
  </si>
  <si>
    <t>(1,25+2,135)*2*6</t>
  </si>
  <si>
    <t>(0,65+1,37)*2*3</t>
  </si>
  <si>
    <t>(0,63+1,06)*2</t>
  </si>
  <si>
    <t>(0,58+1,03)*2*2</t>
  </si>
  <si>
    <t>(1,25+2,17)*2*7</t>
  </si>
  <si>
    <t>(0,62+1,35)*2*4</t>
  </si>
  <si>
    <t>766694121</t>
  </si>
  <si>
    <t>Montáž ostatních truhlářských konstrukcí parapetních desek dřevěných nebo plastových šířky přes 300 mm, délky do 1000 mm</t>
  </si>
  <si>
    <t>160637996</t>
  </si>
  <si>
    <t>https://podminky.urs.cz/item/CS_URS_2022_02/766694121</t>
  </si>
  <si>
    <t>611402</t>
  </si>
  <si>
    <t>parapet plastový vnitřní – š 360mm, barva bílá</t>
  </si>
  <si>
    <t>-1395344258</t>
  </si>
  <si>
    <t>611403</t>
  </si>
  <si>
    <t>parapet plastový vnitřní – š 490mm, barva bílá</t>
  </si>
  <si>
    <t>1148394137</t>
  </si>
  <si>
    <t>0,75+0,6</t>
  </si>
  <si>
    <t>611404</t>
  </si>
  <si>
    <t>parapet plastový vnitřní – š 370mm, barva bílá</t>
  </si>
  <si>
    <t>329433565</t>
  </si>
  <si>
    <t>0,55</t>
  </si>
  <si>
    <t>611405</t>
  </si>
  <si>
    <t>parapet plastový vnitřní – š 280mm, barva bílá</t>
  </si>
  <si>
    <t>346802967</t>
  </si>
  <si>
    <t>0,63</t>
  </si>
  <si>
    <t>611407</t>
  </si>
  <si>
    <t>parapet plastový vnitřní – š 320mm, barva bílá</t>
  </si>
  <si>
    <t>-491529686</t>
  </si>
  <si>
    <t>0,58*2</t>
  </si>
  <si>
    <t>611408</t>
  </si>
  <si>
    <t>parapet plastový vnitřní – š 120mm, barva bílá</t>
  </si>
  <si>
    <t>225008801</t>
  </si>
  <si>
    <t>0,65</t>
  </si>
  <si>
    <t>0,62*4</t>
  </si>
  <si>
    <t>766694122</t>
  </si>
  <si>
    <t>Montáž ostatních truhlářských konstrukcí parapetních desek dřevěných nebo plastových šířky přes 300 mm, délky přes 1000 do 1600 mm</t>
  </si>
  <si>
    <t>-2144232239</t>
  </si>
  <si>
    <t>https://podminky.urs.cz/item/CS_URS_2022_02/766694122</t>
  </si>
  <si>
    <t>611401</t>
  </si>
  <si>
    <t>383982151</t>
  </si>
  <si>
    <t>1,14</t>
  </si>
  <si>
    <t>611406</t>
  </si>
  <si>
    <t>parapet plastový vnitřní – š 340mm, barva bílá</t>
  </si>
  <si>
    <t>1667287815</t>
  </si>
  <si>
    <t>1,25*6</t>
  </si>
  <si>
    <t>611409</t>
  </si>
  <si>
    <t>157784046</t>
  </si>
  <si>
    <t>1,25*7</t>
  </si>
  <si>
    <t>-1581615548</t>
  </si>
  <si>
    <t>783</t>
  </si>
  <si>
    <t>Dokončovací práce - nátěry</t>
  </si>
  <si>
    <t>783501321</t>
  </si>
  <si>
    <t>Příprava podkladu krytiny před provedením nátěru sklonu přes 30° do 60° odrezivěním</t>
  </si>
  <si>
    <t>666784432</t>
  </si>
  <si>
    <t>https://podminky.urs.cz/item/CS_URS_2022_02/783501321</t>
  </si>
  <si>
    <t>783501323</t>
  </si>
  <si>
    <t>Příprava podkladu krytiny před provedením nátěru sklonu přes 30° do 60° odmaštění</t>
  </si>
  <si>
    <t>485279566</t>
  </si>
  <si>
    <t>https://podminky.urs.cz/item/CS_URS_2022_02/783501323</t>
  </si>
  <si>
    <t>783501523</t>
  </si>
  <si>
    <t>Příprava podkladu krytiny před provedením nátěru sklonu přes 30° do 60° omytím tlakovou vodou</t>
  </si>
  <si>
    <t>2121330462</t>
  </si>
  <si>
    <t>https://podminky.urs.cz/item/CS_URS_2022_02/783501523</t>
  </si>
  <si>
    <t>783513003</t>
  </si>
  <si>
    <t>Základní (napouštěcí ) nátěr krytiny krytiny plechové sklonu střechy do 10° jednonásobný syntetický samozákladující</t>
  </si>
  <si>
    <t>1729997381</t>
  </si>
  <si>
    <t>https://podminky.urs.cz/item/CS_URS_2022_02/783513003</t>
  </si>
  <si>
    <t>783517003</t>
  </si>
  <si>
    <t>Krycí nátěr (email) krytiny krytiny plechové sklonu střechy do 10° jednonásobný syntetický samozákladující</t>
  </si>
  <si>
    <t>-917712033</t>
  </si>
  <si>
    <t>https://podminky.urs.cz/item/CS_URS_2022_02/783517003</t>
  </si>
  <si>
    <t>155*2</t>
  </si>
  <si>
    <t>783591113</t>
  </si>
  <si>
    <t>Příplatek k ceně nátěru krytiny dvojnásobného, za provedení ve sklonu střechy přes 30 do 60°</t>
  </si>
  <si>
    <t>2009862480</t>
  </si>
  <si>
    <t>https://podminky.urs.cz/item/CS_URS_2022_02/783591113</t>
  </si>
  <si>
    <t>783801203</t>
  </si>
  <si>
    <t>Příprava podkladu omítek před provedením nátěru okartáčování</t>
  </si>
  <si>
    <t>-1574952888</t>
  </si>
  <si>
    <t>https://podminky.urs.cz/item/CS_URS_2022_02/783801203</t>
  </si>
  <si>
    <t>783801401</t>
  </si>
  <si>
    <t>Příprava podkladu omítek před provedením nátěru ometení</t>
  </si>
  <si>
    <t>-482153979</t>
  </si>
  <si>
    <t>https://podminky.urs.cz/item/CS_URS_2022_02/783801401</t>
  </si>
  <si>
    <t>783823177</t>
  </si>
  <si>
    <t>Penetrační nátěr omítek hladkých omítek hladkých, zrnitých tenkovrstvých nebo štukových stupně členitosti 4 vápenný</t>
  </si>
  <si>
    <t>886334565</t>
  </si>
  <si>
    <t>https://podminky.urs.cz/item/CS_URS_2022_02/783823177</t>
  </si>
  <si>
    <t>783827167</t>
  </si>
  <si>
    <t>Krycí (ochranný ) nátěr omítek jednonásobný hladkých omítek hladkých, zrnitých tenkovrstvých nebo štukových stupně členitosti 4 vápenný</t>
  </si>
  <si>
    <t>832652519</t>
  </si>
  <si>
    <t>https://podminky.urs.cz/item/CS_URS_2022_02/783827167</t>
  </si>
  <si>
    <t>783827169</t>
  </si>
  <si>
    <t>Krycí (ochranný ) nátěr omítek jednonásobný hladkých omítek hladkých, zrnitých tenkovrstvých nebo štukových stupně členitosti 4 Příplatek k cenám -7161 až -7167 za biocidní přísadu</t>
  </si>
  <si>
    <t>-895854837</t>
  </si>
  <si>
    <t>https://podminky.urs.cz/item/CS_URS_2022_02/783827169</t>
  </si>
  <si>
    <t>733543440</t>
  </si>
  <si>
    <t>-1126130610</t>
  </si>
  <si>
    <t>-545813380</t>
  </si>
  <si>
    <t>SO 03 - Elektoinstalace</t>
  </si>
  <si>
    <t>1. - DEMONTÁŽE</t>
  </si>
  <si>
    <t>2. - PŘELOŽKA A PŘÍPOJKA NN - přívod</t>
  </si>
  <si>
    <t>3. - ROZVADĚČ HR</t>
  </si>
  <si>
    <t>4. - ROZVADĚČ R1</t>
  </si>
  <si>
    <t>5. - ROZVADĚČ R2</t>
  </si>
  <si>
    <t>6. - SVÍTIDLA</t>
  </si>
  <si>
    <t>8. - PŘÍSTROJE ELEKTROINSTALAČNÍ</t>
  </si>
  <si>
    <t>9. - SLABOPROUD</t>
  </si>
  <si>
    <t>10. - INSTALAČNÍ MATERIÁL</t>
  </si>
  <si>
    <t>11. - KABELY</t>
  </si>
  <si>
    <t>12. - PRŮRAZY, NIKY, DRÁŽKY, ZEDNICKÉ PRÁCE, UCPÁVKY</t>
  </si>
  <si>
    <t>X. - REVIZE</t>
  </si>
  <si>
    <t>1.</t>
  </si>
  <si>
    <t>DEMONTÁŽE</t>
  </si>
  <si>
    <t>Demontáž stávající elektroinstace objektu</t>
  </si>
  <si>
    <t>kpl.</t>
  </si>
  <si>
    <t>2.</t>
  </si>
  <si>
    <t>PŘELOŽKA A PŘÍPOJKA NN - přívod</t>
  </si>
  <si>
    <t>1..1</t>
  </si>
  <si>
    <t>Rozpojovací pojistková skříň SR301/NVW1, instalace do fasády</t>
  </si>
  <si>
    <t>ks</t>
  </si>
  <si>
    <t>Pojistka nožová PN1-200A gG</t>
  </si>
  <si>
    <t>3.</t>
  </si>
  <si>
    <t>Pojistka nožová PN1-40A gG</t>
  </si>
  <si>
    <t>4.</t>
  </si>
  <si>
    <t>Spojka kabelová, 240/240 mm průběžná</t>
  </si>
  <si>
    <t>5.</t>
  </si>
  <si>
    <t>Kabel AYKY-J 3x240+120 mm2</t>
  </si>
  <si>
    <t>6.</t>
  </si>
  <si>
    <t>Kabel CYKY-J 4x16 mm2</t>
  </si>
  <si>
    <t>7.</t>
  </si>
  <si>
    <t>Ukončení kabelu AYKY-J 3x240+120 mm2</t>
  </si>
  <si>
    <t>8.</t>
  </si>
  <si>
    <t>Ukončení kabelu CYKY-J 4x16 mm2</t>
  </si>
  <si>
    <t>9.</t>
  </si>
  <si>
    <t>Drážka 100x100 mm v cihlové stěně</t>
  </si>
  <si>
    <t>10.</t>
  </si>
  <si>
    <t>Zazdění drážky 100x100x v cihlové stěně</t>
  </si>
  <si>
    <t>11.</t>
  </si>
  <si>
    <t>Omítka jádrová - malta zazdívací</t>
  </si>
  <si>
    <t>10..1</t>
  </si>
  <si>
    <t>Výkop o rozměru 350 x 800 mm v zemině tř.4</t>
  </si>
  <si>
    <t>11..1</t>
  </si>
  <si>
    <t>Zpětný zához výkopu o rozměru 350 x 800 mm v zemině tř.4</t>
  </si>
  <si>
    <t>12.</t>
  </si>
  <si>
    <t>Výstražná fólie šířka 35 cm - červená, elektro</t>
  </si>
  <si>
    <t>13.</t>
  </si>
  <si>
    <t>Písek kopaný jemný</t>
  </si>
  <si>
    <t>ROZVADĚČ HR</t>
  </si>
  <si>
    <t>1..2</t>
  </si>
  <si>
    <t>Plastový rozvaděč domovní s plechovými dvířky, typ KLV-48UPS-F - pod omítku,</t>
  </si>
  <si>
    <t>P</t>
  </si>
  <si>
    <t>Poznámka k položce:_x000d_
rozměry 359x684x97 mm, 48+8 (4x12+8) modulů, IP30, bílý</t>
  </si>
  <si>
    <t>2..1</t>
  </si>
  <si>
    <t>Izolovaná sběrnice do 16A - 3f</t>
  </si>
  <si>
    <t>3..1</t>
  </si>
  <si>
    <t>Svorkovnice N - modrá</t>
  </si>
  <si>
    <t>4..1</t>
  </si>
  <si>
    <t>Svorkovnice PE - zelenožlutá</t>
  </si>
  <si>
    <t>5..1</t>
  </si>
  <si>
    <t>Vypínač modulový MSO-63/3 - 63A/10kA</t>
  </si>
  <si>
    <t>6..1</t>
  </si>
  <si>
    <t>Kombinovaný svodič přepětí 1B+2C, typ SVBC 12,5-3N-MZ, TN-S (3L+N+PE)</t>
  </si>
  <si>
    <t>7..1</t>
  </si>
  <si>
    <t>Jistič jednofázový LTN-6B/1, 10kA</t>
  </si>
  <si>
    <t>8..1</t>
  </si>
  <si>
    <t>Jistič jednofázový LTN-10B/1, 10kA</t>
  </si>
  <si>
    <t>9..1</t>
  </si>
  <si>
    <t>Jistič jednofázový LTN-10C/1, 10kA</t>
  </si>
  <si>
    <t>10..2</t>
  </si>
  <si>
    <t>Jistič jednofázový LTN-16B/1, 10kA</t>
  </si>
  <si>
    <t>11..2</t>
  </si>
  <si>
    <t>Jistič třífázový LTN-16B/3, 10kA</t>
  </si>
  <si>
    <t>12..1</t>
  </si>
  <si>
    <t>Jistič třífázový LTN-20B/3, 10kA</t>
  </si>
  <si>
    <t>13..1</t>
  </si>
  <si>
    <t>Proudový chránič s ochranou OLI-10B-1N-030, 10A, In=0,03A, 10 kA</t>
  </si>
  <si>
    <t>14.</t>
  </si>
  <si>
    <t>Proudový chránič s ochranou OLI-16B-1N-030, 16A, In=0,03A, 10 kA</t>
  </si>
  <si>
    <t>15.</t>
  </si>
  <si>
    <t>Impulsní relé MIR-16-001-A230, 230V/16A</t>
  </si>
  <si>
    <t>16.</t>
  </si>
  <si>
    <t>Napájecí zdroj /zvonkový transformátor, UTZ-4-A, 230Vst/6-12Vst</t>
  </si>
  <si>
    <t>17.</t>
  </si>
  <si>
    <t>Nalepovací štítek - "Pozor, elektrické zařízení"</t>
  </si>
  <si>
    <t>18.</t>
  </si>
  <si>
    <t>Nalepovací štítek - "Nehasit vodou"</t>
  </si>
  <si>
    <t>ROZVADĚČ R1</t>
  </si>
  <si>
    <t>1..3</t>
  </si>
  <si>
    <t>Plastový rozvaděč domovní s plechovými dvířky, typ KLV-36UPS-F - pod omítku,</t>
  </si>
  <si>
    <t>Poznámka k položce:_x000d_
rozměry 359x589x97 mm, 36+8 (3x12+8) modulů, IP30, bílý</t>
  </si>
  <si>
    <t>5..2</t>
  </si>
  <si>
    <t>Vypínač modulový MSO-32/3 - 32A/10kA</t>
  </si>
  <si>
    <t>10..3</t>
  </si>
  <si>
    <t>ROZVADĚČ R2</t>
  </si>
  <si>
    <t>SVÍTIDLA</t>
  </si>
  <si>
    <t>Pol1a</t>
  </si>
  <si>
    <t>LED svítidlo interiérové panelové vestavné, 1x36W, 4000 K, 4100 lm, IP20, korpus - oceloplechový bílý, difuzor - mikroprismatický plast, velikost 600x600 mm</t>
  </si>
  <si>
    <t>Pol1</t>
  </si>
  <si>
    <t>LED svítidlo interiérové panelové vestavné, 1x27W, 4000 K, 3200 lm, IP20, korpus - oceloplechový bílý, difuzor - mikroprismatický plast, velikost 600x600 mm</t>
  </si>
  <si>
    <t>Pol2</t>
  </si>
  <si>
    <t>LED svítidlo interiérové stropní, BRS4KO300V1/ND, 1x14W, 1500 lm, 4000 K, IP40, tř.I,kov/plast, průměr 300 mm,</t>
  </si>
  <si>
    <t>Pol3</t>
  </si>
  <si>
    <t xml:space="preserve">LED svítidlo interiérové přisazené, typ BRSB4K0300V1/ND, 1x14W, 1400 lm, 4000 K, IP44, průměr 285 mm, těleso plech, kryt PMMA, </t>
  </si>
  <si>
    <t>Pol4</t>
  </si>
  <si>
    <t>LED svítidlo interiérové stropní, BRS4KO300V1/NDSM, 1x14W, 4000 K, IP40, tř.I, kov/sklo,se senzorem osvětlení a pohybu, průměr 300 mm, dle vlastního výběru investora</t>
  </si>
  <si>
    <t>Pol5</t>
  </si>
  <si>
    <t xml:space="preserve">LED svítidlo venkovní nástěnné, typ LED GREENLUX GXPS041 DITA ROUND W 14W,s PIR čidlem, 1x14W, 1000 lm, 4000 K, IP54, PC/PC, </t>
  </si>
  <si>
    <t>Pol6</t>
  </si>
  <si>
    <t>LED svítidlo liniové přisazené, typ SK3000M4ND/B, 1x21W, 3000 lm, 4000 K, IP40, délka 1200 mm, tř.I, hliník / opálový plast,</t>
  </si>
  <si>
    <t>Pol7</t>
  </si>
  <si>
    <t xml:space="preserve">LED svítidlo nouzové přisazené, typ ECONOMIC LED SE, 1x3W, s vlastním zdrojem 3h., IP65,korpus plast, kryt polykarbonát, </t>
  </si>
  <si>
    <t>PŘÍSTROJE ELEKTROINSTALAČNÍ</t>
  </si>
  <si>
    <t>1..4</t>
  </si>
  <si>
    <t>Pohybové čidlo PIR</t>
  </si>
  <si>
    <t>2..2</t>
  </si>
  <si>
    <t>Přístroj spínače jednopólového č.1, IP20</t>
  </si>
  <si>
    <t>3..2</t>
  </si>
  <si>
    <t>Přístroj spínače dvojitého č.5, IP20</t>
  </si>
  <si>
    <t>4..2</t>
  </si>
  <si>
    <t>Přístroj spínače střídavého č.6, IP20</t>
  </si>
  <si>
    <t>5..3</t>
  </si>
  <si>
    <t>Přístroj spínače jednopólového č.1, IP44 - pod omítku</t>
  </si>
  <si>
    <t>6..2</t>
  </si>
  <si>
    <t>Kryt spínače jednoduchý</t>
  </si>
  <si>
    <t>7..2</t>
  </si>
  <si>
    <t>Kryt spínače dělený</t>
  </si>
  <si>
    <t>8..2</t>
  </si>
  <si>
    <t>Rámeček jednonásobný</t>
  </si>
  <si>
    <t>9..2</t>
  </si>
  <si>
    <t>Rámeček dvojnásobný</t>
  </si>
  <si>
    <t>10..4</t>
  </si>
  <si>
    <t>Rámeček trojnásobný</t>
  </si>
  <si>
    <t>11..3</t>
  </si>
  <si>
    <t>Zásuvka jednonásobná 230V/16A, IP20</t>
  </si>
  <si>
    <t>12..2</t>
  </si>
  <si>
    <t>Zásuvka jednonásobná 230V/16A s.p.o., IP20</t>
  </si>
  <si>
    <t>13..2</t>
  </si>
  <si>
    <t>Zásuvka jednonásobná 230V/16A, IP44 - pod omítku</t>
  </si>
  <si>
    <t>14..1</t>
  </si>
  <si>
    <t>Ventilátor axiální 230V/100W, průměr 110 mm - serverovna</t>
  </si>
  <si>
    <t>SLABOPROUD</t>
  </si>
  <si>
    <t>1..5</t>
  </si>
  <si>
    <t>Komunikační systém</t>
  </si>
  <si>
    <t>2..3</t>
  </si>
  <si>
    <t>Datové rozvody - zásuvky dvojité</t>
  </si>
  <si>
    <t>INSTALAČNÍ MATERIÁL</t>
  </si>
  <si>
    <t>1..6</t>
  </si>
  <si>
    <t>Krabice přístrojová KU68/2 - 1901</t>
  </si>
  <si>
    <t>2..4</t>
  </si>
  <si>
    <t>Krabice protahovací KU68/2 - 1902</t>
  </si>
  <si>
    <t>3..3</t>
  </si>
  <si>
    <t>Krabice KR97/5</t>
  </si>
  <si>
    <t>4..3</t>
  </si>
  <si>
    <t>Svorka WAGO 273 - 101</t>
  </si>
  <si>
    <t>5..4</t>
  </si>
  <si>
    <t>Svorka WAGO 273 - 104</t>
  </si>
  <si>
    <t>6..3</t>
  </si>
  <si>
    <t>Svorka WAGO 273 - 105</t>
  </si>
  <si>
    <t>7..3</t>
  </si>
  <si>
    <t>Trubka instalační MONOFLEX PVC-1416 E - světle šedá</t>
  </si>
  <si>
    <t>8..3</t>
  </si>
  <si>
    <t>Krabice pro HOP + vnitřní lišta</t>
  </si>
  <si>
    <t>9..3</t>
  </si>
  <si>
    <t>Krabice pospojování - uzemnění + svorkovnice</t>
  </si>
  <si>
    <t>10..5</t>
  </si>
  <si>
    <t>Svorka pospojovací na uzemění potrubí</t>
  </si>
  <si>
    <t>11..4</t>
  </si>
  <si>
    <t>Páska Cu 20x500x0,5 mm</t>
  </si>
  <si>
    <t>KABELY</t>
  </si>
  <si>
    <t>1..7</t>
  </si>
  <si>
    <t>JYTY-O 2x1 mm2</t>
  </si>
  <si>
    <t>2..5</t>
  </si>
  <si>
    <t>CYKY-O 3x1,5 mm2</t>
  </si>
  <si>
    <t>3..4</t>
  </si>
  <si>
    <t>CYKY-J 3x1,5 mm2</t>
  </si>
  <si>
    <t>4..4</t>
  </si>
  <si>
    <t>CYKY-J 3x2,5 mm2</t>
  </si>
  <si>
    <t>5..5</t>
  </si>
  <si>
    <t>CYKY-J 5x6 mm2</t>
  </si>
  <si>
    <t>6..4</t>
  </si>
  <si>
    <t>Kabel datový UTP 4x2x0,5 mm2 - cat.6 - nestíněný</t>
  </si>
  <si>
    <t>7..4</t>
  </si>
  <si>
    <t>Vodič pospojování CY4 zž</t>
  </si>
  <si>
    <t>8..4</t>
  </si>
  <si>
    <t>Vodič pospojování CY6 zž</t>
  </si>
  <si>
    <t>9..4</t>
  </si>
  <si>
    <t>Vodič pospojování CYA10 zž</t>
  </si>
  <si>
    <t>10..6</t>
  </si>
  <si>
    <t>Ukončení JYTY-O 2x1 mm2</t>
  </si>
  <si>
    <t>11..5</t>
  </si>
  <si>
    <t>Ukončení CYKY-O 3x1,5 mm2</t>
  </si>
  <si>
    <t>12..3</t>
  </si>
  <si>
    <t>Ukončení CYKY-J 3x1,5 mm2</t>
  </si>
  <si>
    <t>13..3</t>
  </si>
  <si>
    <t>Ukončení CYKY-J 3x2,5 mm2</t>
  </si>
  <si>
    <t>14..2</t>
  </si>
  <si>
    <t>Ukončení CYKY-J 5x6 mm2</t>
  </si>
  <si>
    <t>15..1</t>
  </si>
  <si>
    <t>Ukončení datového kabelu UTP 4x2x0,5 mm2 - cat.6 - nestíněný</t>
  </si>
  <si>
    <t>16..1</t>
  </si>
  <si>
    <t>Ukončení CY4 zž</t>
  </si>
  <si>
    <t>17..1</t>
  </si>
  <si>
    <t>Ukončení CY6 zž</t>
  </si>
  <si>
    <t>18..1</t>
  </si>
  <si>
    <t>Ukončení CYA10 zž</t>
  </si>
  <si>
    <t>PRŮRAZY, NIKY, DRÁŽKY, ZEDNICKÉ PRÁCE, UCPÁVKY</t>
  </si>
  <si>
    <t>1..8</t>
  </si>
  <si>
    <t>Požární ucpávka průrazu stěny</t>
  </si>
  <si>
    <t>2..6</t>
  </si>
  <si>
    <t>Vybourání otvoru ve zdivu plochy 0,09 m2 do 15 cm</t>
  </si>
  <si>
    <t>3..5</t>
  </si>
  <si>
    <t>Vybourání otvoru ve zdivu plochy 0,09 m2 do 30 cm</t>
  </si>
  <si>
    <t>4..5</t>
  </si>
  <si>
    <t>Vybourání otvoru ve zdivu plochy 0,09 m2 do 45 cm</t>
  </si>
  <si>
    <t>5..6</t>
  </si>
  <si>
    <t>Vysekání kapes do cihel 7x7x5 cm</t>
  </si>
  <si>
    <t>6..5</t>
  </si>
  <si>
    <t>Vysekání rýh v cihelných zdech do hloubky 3 cm, šířka do 3 cm</t>
  </si>
  <si>
    <t>7..5</t>
  </si>
  <si>
    <t>Vysekání rýh v cihelných zdech do hloubky 3 cm, šířka do 5 cm</t>
  </si>
  <si>
    <t>8..5</t>
  </si>
  <si>
    <t>Vysekání rýh v cihelných zdech do hloubky 3 cm, šířka do 7 cm</t>
  </si>
  <si>
    <t>9..5</t>
  </si>
  <si>
    <t>Vysekání rýh v cihelných zdech do hloubky 3 cm, šířka do 10 cm</t>
  </si>
  <si>
    <t>10..7</t>
  </si>
  <si>
    <t>Vysekání rýh v cihelných zdech do hloubky 5 cm, šířka do 5 cm</t>
  </si>
  <si>
    <t>11..6</t>
  </si>
  <si>
    <t>Zapravení rýh v cihelných zdech - průměr šířek + malta</t>
  </si>
  <si>
    <t>X.</t>
  </si>
  <si>
    <t>REVIZE</t>
  </si>
  <si>
    <t>1..9</t>
  </si>
  <si>
    <t>Revize elektroinstalace</t>
  </si>
  <si>
    <t>Vedlejší rozpočtové náklady, doprava, podružný materiál</t>
  </si>
  <si>
    <t>-436791012</t>
  </si>
  <si>
    <t>OST 02</t>
  </si>
  <si>
    <t xml:space="preserve">Dokumentace skutečného stavu </t>
  </si>
  <si>
    <t>-514217511</t>
  </si>
  <si>
    <t>OST 03</t>
  </si>
  <si>
    <t>HZS</t>
  </si>
  <si>
    <t>1340577764</t>
  </si>
  <si>
    <t xml:space="preserve">SO 04 - VYTÁPĚNÍ </t>
  </si>
  <si>
    <t xml:space="preserve">Opava </t>
  </si>
  <si>
    <t>633 07 111</t>
  </si>
  <si>
    <t xml:space="preserve">Lenka Jerakasová </t>
  </si>
  <si>
    <t xml:space="preserve">633 07 111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</si>
  <si>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</si>
  <si>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</si>
  <si>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</si>
  <si>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</si>
  <si>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</si>
  <si>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</si>
  <si>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731</t>
  </si>
  <si>
    <t>Ústřední vytápění - kotelny</t>
  </si>
  <si>
    <t>7312441131</t>
  </si>
  <si>
    <t xml:space="preserve">Kotle ocelové teplovodní plynové závěsné kondenzační pro vytápění 3,5- 32 kW </t>
  </si>
  <si>
    <t>1601431661</t>
  </si>
  <si>
    <t>https://podminky.urs.cz/item/CS_URS_2022_02/7312441131</t>
  </si>
  <si>
    <t>73124449111</t>
  </si>
  <si>
    <t xml:space="preserve">Ekvitermní regulace dodávaná spolu s kotlem , včetně čidel, kabeláže a oživení </t>
  </si>
  <si>
    <t>1118811133</t>
  </si>
  <si>
    <t>https://podminky.urs.cz/item/CS_URS_2022_02/73124449111</t>
  </si>
  <si>
    <t>731810332</t>
  </si>
  <si>
    <t>Nucené odtahy spalin od kondenzačních kotlů soustředným potrubím vedeným svisle šikmou střechou, průměru 80/125 mm</t>
  </si>
  <si>
    <t>-356353634</t>
  </si>
  <si>
    <t>https://podminky.urs.cz/item/CS_URS_2022_02/731810332</t>
  </si>
  <si>
    <t>731810342</t>
  </si>
  <si>
    <t>Nucené odtahy spalin od kondenzačních kotlů prodloužení soustředného potrubí, průměru 80/125 mm</t>
  </si>
  <si>
    <t>1381657802</t>
  </si>
  <si>
    <t>https://podminky.urs.cz/item/CS_URS_2022_02/731810342</t>
  </si>
  <si>
    <t>998731101</t>
  </si>
  <si>
    <t>Přesun hmot pro kotelny stanovený z hmotnosti přesunovaného materiálu vodorovná dopravní vzdálenost do 50 m v objektech výšky do 6 m</t>
  </si>
  <si>
    <t>1865054834</t>
  </si>
  <si>
    <t>https://podminky.urs.cz/item/CS_URS_2022_02/998731101</t>
  </si>
  <si>
    <t>732</t>
  </si>
  <si>
    <t>Ústřední vytápění - strojovny</t>
  </si>
  <si>
    <t>732211112</t>
  </si>
  <si>
    <t>Nepřímotopné zásobníkové ohřívače TUV stacionární s jedním teplosměnným výměníkem PN 0,6 MPa/1,0 MPa, t = 80°C/110°C objem zásobníku / v.pl. m2 výměníku 125 l / 1,45 m2</t>
  </si>
  <si>
    <t>1379735854</t>
  </si>
  <si>
    <t>https://podminky.urs.cz/item/CS_URS_2022_02/732211112</t>
  </si>
  <si>
    <t>998732101</t>
  </si>
  <si>
    <t>Přesun hmot pro strojovny stanovený z hmotnosti přesunovaného materiálu vodorovná dopravní vzdálenost do 50 m v objektech výšky do 6 m</t>
  </si>
  <si>
    <t>1927053645</t>
  </si>
  <si>
    <t>https://podminky.urs.cz/item/CS_URS_2022_02/998732101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</si>
  <si>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</si>
  <si>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</si>
  <si>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</si>
  <si>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</si>
  <si>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-675566280</t>
  </si>
  <si>
    <t>https://podminky.urs.cz/item/CS_URS_2022_02/733122221</t>
  </si>
  <si>
    <t>733122222</t>
  </si>
  <si>
    <t>Potrubí z trubek ocelových hladkých spojovaných lisováním z uhlíkové oceli tenkostěnné vně pozinkované PN 16, T= +110°C Ø 15/1,2</t>
  </si>
  <si>
    <t>-1771316153</t>
  </si>
  <si>
    <t>https://podminky.urs.cz/item/CS_URS_2022_02/733122222</t>
  </si>
  <si>
    <t>733122223</t>
  </si>
  <si>
    <t>Potrubí z trubek ocelových hladkých spojovaných lisováním z uhlíkové oceli tenkostěnné vně pozinkované PN 16, T= +110°C Ø 18/1,2</t>
  </si>
  <si>
    <t>-1917860546</t>
  </si>
  <si>
    <t>https://podminky.urs.cz/item/CS_URS_2022_02/733122223</t>
  </si>
  <si>
    <t>733122224</t>
  </si>
  <si>
    <t>Potrubí z trubek ocelových hladkých spojovaných lisováním z uhlíkové oceli tenkostěnné vně pozinkované PN 16, T= +110°C Ø 22/1,5</t>
  </si>
  <si>
    <t>1192812841</t>
  </si>
  <si>
    <t>https://podminky.urs.cz/item/CS_URS_2022_02/733122224</t>
  </si>
  <si>
    <t>733122225</t>
  </si>
  <si>
    <t>Potrubí z trubek ocelových hladkých spojovaných lisováním z uhlíkové oceli tenkostěnné vně pozinkované PN 16, T= +110°C Ø 28/1,5</t>
  </si>
  <si>
    <t>1071986099</t>
  </si>
  <si>
    <t>https://podminky.urs.cz/item/CS_URS_2022_02/733122225</t>
  </si>
  <si>
    <t>733122226</t>
  </si>
  <si>
    <t>Potrubí z trubek ocelových hladkých spojovaných lisováním z uhlíkové oceli tenkostěnné vně pozinkované PN 16, T= +110°C Ø 35/1,5</t>
  </si>
  <si>
    <t>1650578966</t>
  </si>
  <si>
    <t>https://podminky.urs.cz/item/CS_URS_2022_02/733122226</t>
  </si>
  <si>
    <t>733122227</t>
  </si>
  <si>
    <t>Potrubí z trubek ocelových hladkých spojovaných lisováním z uhlíkové oceli tenkostěnné vně pozinkované PN 16, T= +110°C Ø 42/1,5</t>
  </si>
  <si>
    <t>-1749406599</t>
  </si>
  <si>
    <t>https://podminky.urs.cz/item/CS_URS_2022_02/733122227</t>
  </si>
  <si>
    <t>733123110</t>
  </si>
  <si>
    <t>Potrubí z trubek ocelových hladkých Příplatek k cenám za zhotovení přípojky z trubek ocelových hladkých Ø 12-15</t>
  </si>
  <si>
    <t>-1182125864</t>
  </si>
  <si>
    <t>https://podminky.urs.cz/item/CS_URS_2022_02/733123110</t>
  </si>
  <si>
    <t>733190217</t>
  </si>
  <si>
    <t>Zkoušky těsnosti potrubí, manžety prostupové z trubek ocelových zkoušky těsnosti potrubí (za provozu) z trubek ocelových hladkých Ø do 51/2,6</t>
  </si>
  <si>
    <t>1278948128</t>
  </si>
  <si>
    <t>https://podminky.urs.cz/item/CS_URS_2022_02/733190217</t>
  </si>
  <si>
    <t>998733101</t>
  </si>
  <si>
    <t>Přesun hmot pro rozvody potrubí stanovený z hmotnosti přesunovaného materiálu vodorovná dopravní vzdálenost do 50 m v objektech výšky do 6 m</t>
  </si>
  <si>
    <t>-1127499704</t>
  </si>
  <si>
    <t>https://podminky.urs.cz/item/CS_URS_2022_02/998733101</t>
  </si>
  <si>
    <t>734</t>
  </si>
  <si>
    <t>Ústřední vytápění - armatury</t>
  </si>
  <si>
    <t>73416344511</t>
  </si>
  <si>
    <t>Filtry z uhlíkové oceli s čístícím víkem nebo vypouštěcí zátkou elektromagnetický PN 40 do 400°C DN 40</t>
  </si>
  <si>
    <t>-1054213906</t>
  </si>
  <si>
    <t>https://podminky.urs.cz/item/CS_URS_2022_02/73416344511</t>
  </si>
  <si>
    <t>734221535</t>
  </si>
  <si>
    <t>Ventily regulační závitové termostatické, bez hlavice ovládání PN 16 do 110°C rohové dvouregulační G 3/8</t>
  </si>
  <si>
    <t>-2120004224</t>
  </si>
  <si>
    <t>https://podminky.urs.cz/item/CS_URS_2022_02/734221535</t>
  </si>
  <si>
    <t>734221686</t>
  </si>
  <si>
    <t>Ventily regulační závitové hlavice termostatické, pro ovládání ventilů PN 10 do 110°C voskové otopných těles VK</t>
  </si>
  <si>
    <t>-251781235</t>
  </si>
  <si>
    <t>https://podminky.urs.cz/item/CS_URS_2022_02/734221686</t>
  </si>
  <si>
    <t>7342216861</t>
  </si>
  <si>
    <t xml:space="preserve">Ventily regulační závitové hlavice termostatické, pro ovládání ventilů PN 10 do 110°C voskové otopných těles </t>
  </si>
  <si>
    <t>-1678934667</t>
  </si>
  <si>
    <t>https://podminky.urs.cz/item/CS_URS_2022_02/7342216861</t>
  </si>
  <si>
    <t>734261402</t>
  </si>
  <si>
    <t>Šroubení připojovací armatury radiátorů VK PN 10 do 110°C, regulační uzavíratelné rohové G 1/2 x 18</t>
  </si>
  <si>
    <t>186907414</t>
  </si>
  <si>
    <t>https://podminky.urs.cz/item/CS_URS_2022_02/734261402</t>
  </si>
  <si>
    <t>7342614031</t>
  </si>
  <si>
    <t xml:space="preserve">Armatura připojovací rohová HM včetně termostatické hlavice , provedení CHROM </t>
  </si>
  <si>
    <t>-835015955</t>
  </si>
  <si>
    <t>https://podminky.urs.cz/item/CS_URS_2022_02/7342614031</t>
  </si>
  <si>
    <t>73426140312</t>
  </si>
  <si>
    <t xml:space="preserve">KRYTKA PRO připojovací armaturu HM , provedení CHROM </t>
  </si>
  <si>
    <t>-909214998</t>
  </si>
  <si>
    <t>https://podminky.urs.cz/item/CS_URS_2022_02/73426140312</t>
  </si>
  <si>
    <t>734261416</t>
  </si>
  <si>
    <t>Šroubení regulační radiátorové rohové s vypouštěním G 3/8</t>
  </si>
  <si>
    <t>-813771552</t>
  </si>
  <si>
    <t>https://podminky.urs.cz/item/CS_URS_2022_02/734261416</t>
  </si>
  <si>
    <t>734291123</t>
  </si>
  <si>
    <t>Ostatní armatury kohouty plnicí a vypouštěcí PN 10 do 90°C G 1/2</t>
  </si>
  <si>
    <t>-1139022729</t>
  </si>
  <si>
    <t>https://podminky.urs.cz/item/CS_URS_2022_02/734291123</t>
  </si>
  <si>
    <t>734292714</t>
  </si>
  <si>
    <t>Ostatní armatury kulové kohouty PN 42 do 185°C přímé vnitřní závit G 3/4</t>
  </si>
  <si>
    <t>-402600917</t>
  </si>
  <si>
    <t>https://podminky.urs.cz/item/CS_URS_2022_02/734292714</t>
  </si>
  <si>
    <t>734292715</t>
  </si>
  <si>
    <t>Ostatní armatury kulové kohouty PN 42 do 185°C přímé vnitřní závit G 1</t>
  </si>
  <si>
    <t>-1758659300</t>
  </si>
  <si>
    <t>https://podminky.urs.cz/item/CS_URS_2022_02/734292715</t>
  </si>
  <si>
    <t>734292717</t>
  </si>
  <si>
    <t>Ostatní armatury kulové kohouty PN 42 do 185°C přímé vnitřní závit G 1 1/2</t>
  </si>
  <si>
    <t>47344715</t>
  </si>
  <si>
    <t>https://podminky.urs.cz/item/CS_URS_2022_02/734292717</t>
  </si>
  <si>
    <t>998734101</t>
  </si>
  <si>
    <t>Přesun hmot pro armatury stanovený z hmotnosti přesunovaného materiálu vodorovná dopravní vzdálenost do 50 m v objektech výšky do 6 m</t>
  </si>
  <si>
    <t>1220251194</t>
  </si>
  <si>
    <t>https://podminky.urs.cz/item/CS_URS_2022_02/998734101</t>
  </si>
  <si>
    <t>735</t>
  </si>
  <si>
    <t>Ústřední vytápění - otopná tělesa</t>
  </si>
  <si>
    <t>735151191</t>
  </si>
  <si>
    <t>Otopná tělesa panelová jednodesková PN 1,0 MPa, T do 110°C bez přídavné přestupní plochy výšky tělesa 900 mm stavební délky / výkonu 400 mm / 350 W</t>
  </si>
  <si>
    <t>1523646774</t>
  </si>
  <si>
    <t>https://podminky.urs.cz/item/CS_URS_2022_02/735151191</t>
  </si>
  <si>
    <t>735151273</t>
  </si>
  <si>
    <t>Otopná tělesa panelová jednodesková PN 1,0 MPa, T do 110°C s jednou přídavnou přestupní plochou výšky tělesa 600 mm stavební délky / výkonu 600 mm / 601 W</t>
  </si>
  <si>
    <t>-429841383</t>
  </si>
  <si>
    <t>https://podminky.urs.cz/item/CS_URS_2022_02/735151273</t>
  </si>
  <si>
    <t>735151472</t>
  </si>
  <si>
    <t>Otopná tělesa panelová dvoudesková PN 1,0 MPa, T do 110°C s jednou přídavnou přestupní plochou výšky tělesa 600 mm stavební délky / výkonu 500 mm / 644 W</t>
  </si>
  <si>
    <t>-1319494493</t>
  </si>
  <si>
    <t>https://podminky.urs.cz/item/CS_URS_2022_02/735151472</t>
  </si>
  <si>
    <t>735151572</t>
  </si>
  <si>
    <t>Otopná tělesa panelová dvoudesková PN 1,0 MPa, T do 110°C se dvěma přídavnými přestupními plochami výšky tělesa 600 mm stavební délky / výkonu 500 mm / 840 W</t>
  </si>
  <si>
    <t>62748334</t>
  </si>
  <si>
    <t>https://podminky.urs.cz/item/CS_URS_2022_02/735151572</t>
  </si>
  <si>
    <t>735151574</t>
  </si>
  <si>
    <t>Otopná tělesa panelová dvoudesková PN 1,0 MPa, T do 110°C se dvěma přídavnými přestupními plochami výšky tělesa 600 mm stavební délky / výkonu 700 mm / 1175 W</t>
  </si>
  <si>
    <t>-929130223</t>
  </si>
  <si>
    <t>https://podminky.urs.cz/item/CS_URS_2022_02/735151574</t>
  </si>
  <si>
    <t>735151578</t>
  </si>
  <si>
    <t>Otopná tělesa panelová dvoudesková PN 1,0 MPa, T do 110°C se dvěma přídavnými přestupními plochami výšky tělesa 600 mm stavební délky / výkonu 1100 mm / 1847 W</t>
  </si>
  <si>
    <t>-925703276</t>
  </si>
  <si>
    <t>https://podminky.urs.cz/item/CS_URS_2022_02/735151578</t>
  </si>
  <si>
    <t>735152271</t>
  </si>
  <si>
    <t>Otopná tělesa panelová VK jednodesková PN 1,0 MPa, T do 110°C s jednou přídavnou přestupní plochou výšky tělesa 600 mm stavební délky / výkonu 400 mm / 401 W</t>
  </si>
  <si>
    <t>1592804615</t>
  </si>
  <si>
    <t>https://podminky.urs.cz/item/CS_URS_2022_02/735152271</t>
  </si>
  <si>
    <t>735152273</t>
  </si>
  <si>
    <t>Otopná tělesa panelová VK jednodesková PN 1,0 MPa, T do 110°C s jednou přídavnou přestupní plochou výšky tělesa 600 mm stavební délky / výkonu 600 mm / 601 W</t>
  </si>
  <si>
    <t>-1946482756</t>
  </si>
  <si>
    <t>https://podminky.urs.cz/item/CS_URS_2022_02/735152273</t>
  </si>
  <si>
    <t>735152472</t>
  </si>
  <si>
    <t>Otopná tělesa panelová VK dvoudesková PN 1,0 MPa, T do 110°C s jednou přídavnou přestupní plochou výšky tělesa 600 mm stavební délky / výkonu 500 mm / 644 W</t>
  </si>
  <si>
    <t>-1326394951</t>
  </si>
  <si>
    <t>https://podminky.urs.cz/item/CS_URS_2022_02/735152472</t>
  </si>
  <si>
    <t>735152473</t>
  </si>
  <si>
    <t>Otopná tělesa panelová VK dvoudesková PN 1,0 MPa, T do 110°C s jednou přídavnou přestupní plochou výšky tělesa 600 mm stavební délky / výkonu 600 mm / 773 W</t>
  </si>
  <si>
    <t>-1511625696</t>
  </si>
  <si>
    <t>https://podminky.urs.cz/item/CS_URS_2022_02/735152473</t>
  </si>
  <si>
    <t>735152475</t>
  </si>
  <si>
    <t>Otopná tělesa panelová VK dvoudesková PN 1,0 MPa, T do 110°C s jednou přídavnou přestupní plochou výšky tělesa 600 mm stavební délky / výkonu 800 mm / 1030 W</t>
  </si>
  <si>
    <t>-386668949</t>
  </si>
  <si>
    <t>https://podminky.urs.cz/item/CS_URS_2022_02/735152475</t>
  </si>
  <si>
    <t>735152476</t>
  </si>
  <si>
    <t>Otopná tělesa panelová VK dvoudesková PN 1,0 MPa, T do 110°C s jednou přídavnou přestupní plochou výšky tělesa 600 mm stavební délky / výkonu 900 mm / 1159 W</t>
  </si>
  <si>
    <t>1144723813</t>
  </si>
  <si>
    <t>https://podminky.urs.cz/item/CS_URS_2022_02/735152476</t>
  </si>
  <si>
    <t>735152477</t>
  </si>
  <si>
    <t>Otopná tělesa panelová VK dvoudesková PN 1,0 MPa, T do 110°C s jednou přídavnou přestupní plochou výšky tělesa 600 mm stavební délky / výkonu 1000 mm / 1288 W</t>
  </si>
  <si>
    <t>265945752</t>
  </si>
  <si>
    <t>https://podminky.urs.cz/item/CS_URS_2022_02/735152477</t>
  </si>
  <si>
    <t>735152575</t>
  </si>
  <si>
    <t>Otopná tělesa panelová VK dvoudesková PN 1,0 MPa, T do 110°C se dvěma přídavnými přestupními plochami výšky tělesa 600 mm stavební délky / výkonu 800 mm / 1343 W</t>
  </si>
  <si>
    <t>-492286281</t>
  </si>
  <si>
    <t>https://podminky.urs.cz/item/CS_URS_2022_02/735152575</t>
  </si>
  <si>
    <t>735152576</t>
  </si>
  <si>
    <t>Otopná tělesa panelová VK dvoudesková PN 1,0 MPa, T do 110°C se dvěma přídavnými přestupními plochami výšky tělesa 600 mm stavební délky / výkonu 900 mm / 1511 W</t>
  </si>
  <si>
    <t>413649465</t>
  </si>
  <si>
    <t>https://podminky.urs.cz/item/CS_URS_2022_02/735152576</t>
  </si>
  <si>
    <t>735152577</t>
  </si>
  <si>
    <t>Otopná tělesa panelová VK dvoudesková PN 1,0 MPa, T do 110°C se dvěma přídavnými přestupními plochami výšky tělesa 600 mm stavební délky / výkonu 1000 mm / 1679 W</t>
  </si>
  <si>
    <t>1812814683</t>
  </si>
  <si>
    <t>https://podminky.urs.cz/item/CS_URS_2022_02/735152577</t>
  </si>
  <si>
    <t>735152578</t>
  </si>
  <si>
    <t>Otopná tělesa panelová VK dvoudesková PN 1,0 MPa, T do 110°C se dvěma přídavnými přestupními plochami výšky tělesa 600 mm stavební délky / výkonu 1100 mm / 1847 W</t>
  </si>
  <si>
    <t>159780779</t>
  </si>
  <si>
    <t>https://podminky.urs.cz/item/CS_URS_2022_02/735152578</t>
  </si>
  <si>
    <t>735152579</t>
  </si>
  <si>
    <t>Otopná tělesa panelová VK dvoudesková PN 1,0 MPa, T do 110°C se dvěma přídavnými přestupními plochami výšky tělesa 600 mm stavební délky / výkonu 1200 mm / 2015 W</t>
  </si>
  <si>
    <t>-323781670</t>
  </si>
  <si>
    <t>https://podminky.urs.cz/item/CS_URS_2022_02/735152579</t>
  </si>
  <si>
    <t>735152583</t>
  </si>
  <si>
    <t>Otopná tělesa panelová VK dvoudesková PN 1,0 MPa, T do 110°C se dvěma přídavnými přestupními plochami výšky tělesa 600 mm stavební délky / výkonu 2000 mm / 3358 W</t>
  </si>
  <si>
    <t>-1943532005</t>
  </si>
  <si>
    <t>https://podminky.urs.cz/item/CS_URS_2022_02/735152583</t>
  </si>
  <si>
    <t>735152591</t>
  </si>
  <si>
    <t>Otopná tělesa panelová VK dvoudesková PN 1,0 MPa, T do 110°C se dvěma přídavnými přestupními plochami výšky tělesa 900 mm stavební délky / výkonu 400 mm / 925 W</t>
  </si>
  <si>
    <t>1909307154</t>
  </si>
  <si>
    <t>https://podminky.urs.cz/item/CS_URS_2022_02/735152591</t>
  </si>
  <si>
    <t>735152592</t>
  </si>
  <si>
    <t>Otopná tělesa panelová VK dvoudesková PN 1,0 MPa, T do 110°C se dvěma přídavnými přestupními plochami výšky tělesa 900 mm stavební délky / výkonu 500 mm / 1157 W</t>
  </si>
  <si>
    <t>-817609199</t>
  </si>
  <si>
    <t>https://podminky.urs.cz/item/CS_URS_2022_02/735152592</t>
  </si>
  <si>
    <t>735164511</t>
  </si>
  <si>
    <t>Otopná tělesa trubková montáž těles na stěnu výšky tělesa do 1500 mm</t>
  </si>
  <si>
    <t>-3880994</t>
  </si>
  <si>
    <t>https://podminky.urs.cz/item/CS_URS_2022_02/735164511</t>
  </si>
  <si>
    <t>5415304212</t>
  </si>
  <si>
    <t xml:space="preserve">těleso trubkové prohnuté se středovým připojením   1220x450mm </t>
  </si>
  <si>
    <t>-1616555549</t>
  </si>
  <si>
    <t>54153042123</t>
  </si>
  <si>
    <t xml:space="preserve">těleso trubkové prohnuté se středovým připojením   1500x450mm </t>
  </si>
  <si>
    <t>2073131053</t>
  </si>
  <si>
    <t>735164512</t>
  </si>
  <si>
    <t>Otopná tělesa trubková montáž těles na stěnu výšky tělesa přes 1500 mm</t>
  </si>
  <si>
    <t>1981546987</t>
  </si>
  <si>
    <t>https://podminky.urs.cz/item/CS_URS_2022_02/735164512</t>
  </si>
  <si>
    <t>5415304213</t>
  </si>
  <si>
    <t xml:space="preserve">těleso trubkové prohnuté se středovým připojením   1820x750mm </t>
  </si>
  <si>
    <t>1359024487</t>
  </si>
  <si>
    <t>998735101</t>
  </si>
  <si>
    <t>Přesun hmot pro otopná tělesa stanovený z hmotnosti přesunovaného materiálu vodorovná dopravní vzdálenost do 50 m v objektech výšky do 6 m</t>
  </si>
  <si>
    <t>1038178548</t>
  </si>
  <si>
    <t>https://podminky.urs.cz/item/CS_URS_2022_02/998735101</t>
  </si>
  <si>
    <t>783614551</t>
  </si>
  <si>
    <t>Základní nátěr armatur a kovových potrubí jednonásobný potrubí do DN 50 mm syntetický</t>
  </si>
  <si>
    <t>-2123150784</t>
  </si>
  <si>
    <t>https://podminky.urs.cz/item/CS_URS_2022_02/783614551</t>
  </si>
  <si>
    <t>783617611</t>
  </si>
  <si>
    <t>Krycí nátěr (email) armatur a kovových potrubí potrubí do DN 50 mm dvojnásobný syntetický standardní</t>
  </si>
  <si>
    <t>-927677904</t>
  </si>
  <si>
    <t>https://podminky.urs.cz/item/CS_URS_2022_02/783617611</t>
  </si>
  <si>
    <t>Hodinové zúčtovací sazby</t>
  </si>
  <si>
    <t>HZS22121</t>
  </si>
  <si>
    <t xml:space="preserve">Hodinové zúčtovací sazby profesí PSV provádění stavebních instalací instalatér odborný - Topná zkouška </t>
  </si>
  <si>
    <t>hod</t>
  </si>
  <si>
    <t>957266092</t>
  </si>
  <si>
    <t>https://podminky.urs.cz/item/CS_URS_2022_02/HZS22121</t>
  </si>
  <si>
    <t>HZS24911</t>
  </si>
  <si>
    <t xml:space="preserve">Hodinové zúčtovací sazby profesí PSV zednické výpomoci a pomocné práce PSV dělník zednických výpomocí - Prorážení otvorů a jejich zapravení </t>
  </si>
  <si>
    <t>-1743087389</t>
  </si>
  <si>
    <t>https://podminky.urs.cz/item/CS_URS_2022_02/HZS24911</t>
  </si>
  <si>
    <t>HZS24921</t>
  </si>
  <si>
    <t xml:space="preserve">Hodinové zúčtovací sazby profesí PSV zednické výpomoci a pomocné práce PSV pomocný dělník PSV-Demontáž původního zařízení UT </t>
  </si>
  <si>
    <t>1947823130</t>
  </si>
  <si>
    <t>https://podminky.urs.cz/item/CS_URS_2022_02/HZS24921</t>
  </si>
  <si>
    <t>HZS42321</t>
  </si>
  <si>
    <t xml:space="preserve">Hodinové zúčtovací sazby ostatních profesí revizní a kontrolní činnost technik odborný - Uvedení kotle do provozu </t>
  </si>
  <si>
    <t>-952555751</t>
  </si>
  <si>
    <t>https://podminky.urs.cz/item/CS_URS_2022_02/HZS42321</t>
  </si>
  <si>
    <t>SO 05 - Zdravotechnické instalace</t>
  </si>
  <si>
    <t>Opava</t>
  </si>
  <si>
    <t>Jerakasová Lenka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</si>
  <si>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</si>
  <si>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</si>
  <si>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</si>
  <si>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>M - Práce a dodávky M</t>
  </si>
  <si>
    <t xml:space="preserve">    23-M - Montáže potrubí</t>
  </si>
  <si>
    <t>CS ÚRS 2021 01</t>
  </si>
  <si>
    <t>-202595335</t>
  </si>
  <si>
    <t>https://podminky.urs.cz/item/CS_URS_2021_01/612135101</t>
  </si>
  <si>
    <t>0,07*24+0,1*10+0,15*18+0,2*133</t>
  </si>
  <si>
    <t>974031142</t>
  </si>
  <si>
    <t>Vysekání rýh ve zdivu cihelném na maltu vápennou nebo vápenocementovou do hl. 70 mm a šířky do 70 mm</t>
  </si>
  <si>
    <t>166721258</t>
  </si>
  <si>
    <t>https://podminky.urs.cz/item/CS_URS_2021_01/974031142</t>
  </si>
  <si>
    <t>974031153</t>
  </si>
  <si>
    <t>Vysekání rýh ve zdivu cihelném na maltu vápennou nebo vápenocementovou do hl. 100 mm a šířky do 100 mm</t>
  </si>
  <si>
    <t>-346424735</t>
  </si>
  <si>
    <t>https://podminky.urs.cz/item/CS_URS_2021_01/974031153</t>
  </si>
  <si>
    <t>974031164</t>
  </si>
  <si>
    <t>Vysekání rýh ve zdivu cihelném na maltu vápennou nebo vápenocementovou do hl. 150 mm a šířky do 150 mm</t>
  </si>
  <si>
    <t>1163290599</t>
  </si>
  <si>
    <t>https://podminky.urs.cz/item/CS_URS_2021_01/974031164</t>
  </si>
  <si>
    <t>974031235</t>
  </si>
  <si>
    <t>Vysekání rýh ve zdivu cihelném na maltu vápennou nebo vápenocementovou v prostoru přilehlém ke stropní konstrukci do hl. 50 mm a šířky do 200 mm</t>
  </si>
  <si>
    <t>-1767686638</t>
  </si>
  <si>
    <t>https://podminky.urs.cz/item/CS_URS_2021_01/974031235</t>
  </si>
  <si>
    <t>997013113</t>
  </si>
  <si>
    <t>Vnitrostaveništní doprava suti a vybouraných hmot vodorovně do 50 m svisle s použitím mechanizace pro budovy a haly výšky přes 9 do 12 m</t>
  </si>
  <si>
    <t>-1990431253</t>
  </si>
  <si>
    <t>https://podminky.urs.cz/item/CS_URS_2021_01/997013113</t>
  </si>
  <si>
    <t>-1102299165</t>
  </si>
  <si>
    <t>https://podminky.urs.cz/item/CS_URS_2021_01/997013501</t>
  </si>
  <si>
    <t>509457469</t>
  </si>
  <si>
    <t>https://podminky.urs.cz/item/CS_URS_2021_01/997013509</t>
  </si>
  <si>
    <t>3,51*14 "Přepočtené koeficientem množství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</si>
  <si>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</si>
  <si>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</si>
  <si>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350499037</t>
  </si>
  <si>
    <t>https://podminky.urs.cz/item/CS_URS_2021_01/997013609</t>
  </si>
  <si>
    <t>2,6*1,35 "Přepočtené koeficientem množství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</si>
  <si>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</si>
  <si>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</si>
  <si>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CS ÚRS 2022 01</t>
  </si>
  <si>
    <t>1006058844</t>
  </si>
  <si>
    <t>https://podminky.urs.cz/item/CS_URS_2022_01/713463211</t>
  </si>
  <si>
    <t>63154570</t>
  </si>
  <si>
    <t>pouzdro izolační potrubní z minerální vlny s Al fólií max. 250/100°C 22/40mm</t>
  </si>
  <si>
    <t>CS ÚRS 2021 02</t>
  </si>
  <si>
    <t>-1686139340</t>
  </si>
  <si>
    <t>63154571</t>
  </si>
  <si>
    <t>pouzdro izolační potrubní z minerální vlny s Al fólií max. 250/100°C 28/40mm</t>
  </si>
  <si>
    <t>-1990505082</t>
  </si>
  <si>
    <t>63154572</t>
  </si>
  <si>
    <t>pouzdro izolační potrubní z minerální vlny s Al fólií max. 250/100°C 35/40mm</t>
  </si>
  <si>
    <t>-2132818414</t>
  </si>
  <si>
    <t>998713101</t>
  </si>
  <si>
    <t>Přesun hmot pro izolace tepelné stanovený z hmotnosti přesunovaného materiálu vodorovná dopravní vzdálenost do 50 m v objektech výšky do 6 m</t>
  </si>
  <si>
    <t>-1734107551</t>
  </si>
  <si>
    <t>https://podminky.urs.cz/item/CS_URS_2022_02/998713101</t>
  </si>
  <si>
    <t>721171916</t>
  </si>
  <si>
    <t>Opravy odpadního potrubí plastového propojení dosavadního potrubí DN 125</t>
  </si>
  <si>
    <t>-1580108982</t>
  </si>
  <si>
    <t>https://podminky.urs.cz/item/CS_URS_2022_02/721171916</t>
  </si>
  <si>
    <t>721173401</t>
  </si>
  <si>
    <t>Potrubí z trub PVC SN4 svodné (ležaté) DN 110</t>
  </si>
  <si>
    <t>-632514613</t>
  </si>
  <si>
    <t>https://podminky.urs.cz/item/CS_URS_2022_02/721173401</t>
  </si>
  <si>
    <t>721173402</t>
  </si>
  <si>
    <t>Potrubí z trub PVC SN4 svodné (ležaté) DN 125</t>
  </si>
  <si>
    <t>605227709</t>
  </si>
  <si>
    <t>https://podminky.urs.cz/item/CS_URS_2022_02/721173402</t>
  </si>
  <si>
    <t>721174024</t>
  </si>
  <si>
    <t>Potrubí z trub polypropylenových odpadní (svislé) DN 75</t>
  </si>
  <si>
    <t>-1511817587</t>
  </si>
  <si>
    <t>https://podminky.urs.cz/item/CS_URS_2022_02/721174024</t>
  </si>
  <si>
    <t>721174025</t>
  </si>
  <si>
    <t>Potrubí z trub polypropylenových odpadní (svislé) DN 110</t>
  </si>
  <si>
    <t>-212693372</t>
  </si>
  <si>
    <t>https://podminky.urs.cz/item/CS_URS_2022_02/721174025</t>
  </si>
  <si>
    <t>721174042</t>
  </si>
  <si>
    <t>Potrubí z trub polypropylenových připojovací DN 40</t>
  </si>
  <si>
    <t>1651020237</t>
  </si>
  <si>
    <t>https://podminky.urs.cz/item/CS_URS_2022_02/721174042</t>
  </si>
  <si>
    <t>721174043</t>
  </si>
  <si>
    <t>Potrubí z trub polypropylenových připojovací DN 50</t>
  </si>
  <si>
    <t>1211897453</t>
  </si>
  <si>
    <t>https://podminky.urs.cz/item/CS_URS_2022_02/721174043</t>
  </si>
  <si>
    <t>721174045</t>
  </si>
  <si>
    <t>Potrubí z trub polypropylenových připojovací DN 110</t>
  </si>
  <si>
    <t>-1869763453</t>
  </si>
  <si>
    <t>https://podminky.urs.cz/item/CS_URS_2022_02/721174045</t>
  </si>
  <si>
    <t>721194104</t>
  </si>
  <si>
    <t>Vyměření přípojek na potrubí vyvedení a upevnění odpadních výpustek DN 40</t>
  </si>
  <si>
    <t>-1998792609</t>
  </si>
  <si>
    <t>https://podminky.urs.cz/item/CS_URS_2022_02/721194104</t>
  </si>
  <si>
    <t>721194105</t>
  </si>
  <si>
    <t>Vyměření přípojek na potrubí vyvedení a upevnění odpadních výpustek DN 50</t>
  </si>
  <si>
    <t>2088707284</t>
  </si>
  <si>
    <t>https://podminky.urs.cz/item/CS_URS_2022_02/721194105</t>
  </si>
  <si>
    <t>721194109</t>
  </si>
  <si>
    <t>Vyměření přípojek na potrubí vyvedení a upevnění odpadních výpustek DN 110</t>
  </si>
  <si>
    <t>1250591061</t>
  </si>
  <si>
    <t>https://podminky.urs.cz/item/CS_URS_2022_02/721194109</t>
  </si>
  <si>
    <t>721212123</t>
  </si>
  <si>
    <t>Odtokové sprchové žlaby se zápachovou uzávěrkou a krycím roštem délky 800 mm</t>
  </si>
  <si>
    <t>-1532912224</t>
  </si>
  <si>
    <t>https://podminky.urs.cz/item/CS_URS_2022_02/721212123</t>
  </si>
  <si>
    <t>721226511</t>
  </si>
  <si>
    <t>Zápachové uzávěrky podomítkové (Pe) s krycí deskou DN 40</t>
  </si>
  <si>
    <t>-559733915</t>
  </si>
  <si>
    <t>https://podminky.urs.cz/item/CS_URS_2022_02/721226511</t>
  </si>
  <si>
    <t>371591718</t>
  </si>
  <si>
    <t>721274123</t>
  </si>
  <si>
    <t>Ventily přivzdušňovací odpadních potrubí vnitřní DN 100</t>
  </si>
  <si>
    <t>-1206749534</t>
  </si>
  <si>
    <t>https://podminky.urs.cz/item/CS_URS_2022_02/721274123</t>
  </si>
  <si>
    <t>721290111</t>
  </si>
  <si>
    <t>Zkouška těsnosti kanalizace v objektech vodou do DN 125</t>
  </si>
  <si>
    <t>-1885396311</t>
  </si>
  <si>
    <t>https://podminky.urs.cz/item/CS_URS_2022_02/721290111</t>
  </si>
  <si>
    <t>998721101</t>
  </si>
  <si>
    <t>Přesun hmot pro vnitřní kanalizace stanovený z hmotnosti přesunovaného materiálu vodorovná dopravní vzdálenost do 50 m v objektech výšky do 6 m</t>
  </si>
  <si>
    <t>763427362</t>
  </si>
  <si>
    <t>https://podminky.urs.cz/item/CS_URS_2022_02/998721101</t>
  </si>
  <si>
    <t>722</t>
  </si>
  <si>
    <t>Zdravotechnika - vnitřní vodovod</t>
  </si>
  <si>
    <t>722175002</t>
  </si>
  <si>
    <t>Potrubí z plastových trubek z polypropylenu PP-RCT svařovaných polyfúzně D 20 x 2,8</t>
  </si>
  <si>
    <t>-2100601844</t>
  </si>
  <si>
    <t>https://podminky.urs.cz/item/CS_URS_2022_02/722175002</t>
  </si>
  <si>
    <t>722175003</t>
  </si>
  <si>
    <t>Potrubí z plastových trubek z polypropylenu PP-RCT svařovaných polyfúzně D 25 x 3,5</t>
  </si>
  <si>
    <t>-1210782832</t>
  </si>
  <si>
    <t>https://podminky.urs.cz/item/CS_URS_2022_02/722175003</t>
  </si>
  <si>
    <t>722175004</t>
  </si>
  <si>
    <t>Potrubí z plastových trubek z polypropylenu PP-RCT svařovaných polyfúzně D 32 x 4,4</t>
  </si>
  <si>
    <t>144101055</t>
  </si>
  <si>
    <t>https://podminky.urs.cz/item/CS_URS_2022_02/722175004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</si>
  <si>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</si>
  <si>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</si>
  <si>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920240687</t>
  </si>
  <si>
    <t>https://podminky.urs.cz/item/CS_URS_2022_02/722181211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</si>
  <si>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</si>
  <si>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</si>
  <si>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-1005823558</t>
  </si>
  <si>
    <t>https://podminky.urs.cz/item/CS_URS_2022_02/722181212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</si>
  <si>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</si>
  <si>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</si>
  <si>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142658617</t>
  </si>
  <si>
    <t>https://podminky.urs.cz/item/CS_URS_2022_02/722181221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</si>
  <si>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</si>
  <si>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</si>
  <si>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-1557494423</t>
  </si>
  <si>
    <t>https://podminky.urs.cz/item/CS_URS_2022_02/722181222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</si>
  <si>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</si>
  <si>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</si>
  <si>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-1137012060</t>
  </si>
  <si>
    <t>https://podminky.urs.cz/item/CS_URS_2022_02/722181231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</si>
  <si>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</si>
  <si>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</si>
  <si>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-1682569252</t>
  </si>
  <si>
    <t>https://podminky.urs.cz/item/CS_URS_2022_02/722181232</t>
  </si>
  <si>
    <t>722182011</t>
  </si>
  <si>
    <t>Podpůrný žlab pro potrubí průměru D 20</t>
  </si>
  <si>
    <t>-1503050081</t>
  </si>
  <si>
    <t>https://podminky.urs.cz/item/CS_URS_2022_02/722182011</t>
  </si>
  <si>
    <t>722182012</t>
  </si>
  <si>
    <t>Podpůrný žlab pro potrubí průměru D 25</t>
  </si>
  <si>
    <t>-1580274162</t>
  </si>
  <si>
    <t>https://podminky.urs.cz/item/CS_URS_2022_02/722182012</t>
  </si>
  <si>
    <t>722182013</t>
  </si>
  <si>
    <t>Podpůrný žlab pro potrubí průměru D 32</t>
  </si>
  <si>
    <t>717485480</t>
  </si>
  <si>
    <t>https://podminky.urs.cz/item/CS_URS_2022_02/722182013</t>
  </si>
  <si>
    <t>722190401</t>
  </si>
  <si>
    <t>Zřízení přípojek na potrubí vyvedení a upevnění výpustek do DN 25</t>
  </si>
  <si>
    <t>685354045</t>
  </si>
  <si>
    <t>https://podminky.urs.cz/item/CS_URS_2022_02/722190401</t>
  </si>
  <si>
    <t>722220111</t>
  </si>
  <si>
    <t>Armatury s jedním závitem nástěnky pro výtokový ventil G 1/2"</t>
  </si>
  <si>
    <t>848279783</t>
  </si>
  <si>
    <t>https://podminky.urs.cz/item/CS_URS_2022_02/722220111</t>
  </si>
  <si>
    <t>722220121</t>
  </si>
  <si>
    <t>Armatury s jedním závitem nástěnky pro baterii G 1/2"</t>
  </si>
  <si>
    <t>pár</t>
  </si>
  <si>
    <t>1969143323</t>
  </si>
  <si>
    <t>https://podminky.urs.cz/item/CS_URS_2022_02/722220121</t>
  </si>
  <si>
    <t>722224115</t>
  </si>
  <si>
    <t>Armatury s jedním závitem kohouty plnicí a vypouštěcí PN 10 G 1/2"</t>
  </si>
  <si>
    <t>-1029111772</t>
  </si>
  <si>
    <t>https://podminky.urs.cz/item/CS_URS_2022_02/722224115</t>
  </si>
  <si>
    <t>722231073</t>
  </si>
  <si>
    <t>Armatury se dvěma závity ventily zpětné mosazné PN 10 do 110°C G 3/4"</t>
  </si>
  <si>
    <t>1266378404</t>
  </si>
  <si>
    <t>https://podminky.urs.cz/item/CS_URS_2022_02/722231073</t>
  </si>
  <si>
    <t>722231074</t>
  </si>
  <si>
    <t>Armatury se dvěma závity ventily zpětné mosazné PN 10 do 110°C G 1"</t>
  </si>
  <si>
    <t>-290833863</t>
  </si>
  <si>
    <t>https://podminky.urs.cz/item/CS_URS_2022_02/722231074</t>
  </si>
  <si>
    <t>722231143</t>
  </si>
  <si>
    <t>Armatury se dvěma závity ventily pojistné rohové G 1"</t>
  </si>
  <si>
    <t>1620744785</t>
  </si>
  <si>
    <t>https://podminky.urs.cz/item/CS_URS_2022_02/722231143</t>
  </si>
  <si>
    <t>722232043</t>
  </si>
  <si>
    <t>Armatury se dvěma závity kulové kohouty PN 42 do 185 °C přímé vnitřní závit G 1/2"</t>
  </si>
  <si>
    <t>-1300858442</t>
  </si>
  <si>
    <t>https://podminky.urs.cz/item/CS_URS_2022_02/722232043</t>
  </si>
  <si>
    <t>722232045</t>
  </si>
  <si>
    <t>Armatury se dvěma závity kulové kohouty PN 42 do 185 °C přímé vnitřní závit G 1"</t>
  </si>
  <si>
    <t>-1900537684</t>
  </si>
  <si>
    <t>https://podminky.urs.cz/item/CS_URS_2022_02/722232045</t>
  </si>
  <si>
    <t>722232061</t>
  </si>
  <si>
    <t>Armatury se dvěma závity kulové kohouty PN 42 do 185 °C přímé vnitřní závit s vypouštěním G 1/2"</t>
  </si>
  <si>
    <t>1090151358</t>
  </si>
  <si>
    <t>https://podminky.urs.cz/item/CS_URS_2022_02/722232061</t>
  </si>
  <si>
    <t>722232062</t>
  </si>
  <si>
    <t>Armatury se dvěma závity kulové kohouty PN 42 do 185 °C přímé vnitřní závit s vypouštěním G 3/4"</t>
  </si>
  <si>
    <t>-1121543952</t>
  </si>
  <si>
    <t>https://podminky.urs.cz/item/CS_URS_2022_02/722232062</t>
  </si>
  <si>
    <t>722232063</t>
  </si>
  <si>
    <t>Armatury se dvěma závity kulové kohouty PN 42 do 185 °C přímé vnitřní závit s vypouštěním G 1"</t>
  </si>
  <si>
    <t>1905508833</t>
  </si>
  <si>
    <t>https://podminky.urs.cz/item/CS_URS_2022_02/722232063</t>
  </si>
  <si>
    <t>722234265</t>
  </si>
  <si>
    <t>Armatury se dvěma závity filtry mosazný PN 20 do 80 °C G 1"</t>
  </si>
  <si>
    <t>845829237</t>
  </si>
  <si>
    <t>https://podminky.urs.cz/item/CS_URS_2022_02/722234265</t>
  </si>
  <si>
    <t>722250133</t>
  </si>
  <si>
    <t>Požární příslušenství a armatury hydrantový systém s tvarově stálou hadicí celoplechový D 19 x 30 m</t>
  </si>
  <si>
    <t>-1075619225</t>
  </si>
  <si>
    <t>https://podminky.urs.cz/item/CS_URS_2022_02/722250133</t>
  </si>
  <si>
    <t>722262213</t>
  </si>
  <si>
    <t>Vodoměry pro vodu do 40°C závitové horizontální jednovtokové suchoběžné G 3/4" x 130 mm Qn 1,5</t>
  </si>
  <si>
    <t>727944355</t>
  </si>
  <si>
    <t>https://podminky.urs.cz/item/CS_URS_2022_02/722262213</t>
  </si>
  <si>
    <t>722290226</t>
  </si>
  <si>
    <t>Zkoušky, proplach a desinfekce vodovodního potrubí zkoušky těsnosti vodovodního potrubí závitového do DN 50</t>
  </si>
  <si>
    <t>-506776117</t>
  </si>
  <si>
    <t>https://podminky.urs.cz/item/CS_URS_2022_02/722290226</t>
  </si>
  <si>
    <t>722290234</t>
  </si>
  <si>
    <t>Zkoušky, proplach a desinfekce vodovodního potrubí proplach a desinfekce vodovodního potrubí do DN 80</t>
  </si>
  <si>
    <t>-447384365</t>
  </si>
  <si>
    <t>https://podminky.urs.cz/item/CS_URS_2022_02/722290234</t>
  </si>
  <si>
    <t>998722101</t>
  </si>
  <si>
    <t>Přesun hmot pro vnitřní vodovod stanovený z hmotnosti přesunovaného materiálu vodorovná dopravní vzdálenost do 50 m v objektech výšky do 6 m</t>
  </si>
  <si>
    <t>500998035</t>
  </si>
  <si>
    <t>https://podminky.urs.cz/item/CS_URS_2022_02/998722101</t>
  </si>
  <si>
    <t>723</t>
  </si>
  <si>
    <t>Zdravotechnika - vnitřní plynovod</t>
  </si>
  <si>
    <t>723160204</t>
  </si>
  <si>
    <t>Přípojky k plynoměrům spojované na závit bez ochozu G 1"</t>
  </si>
  <si>
    <t>-103128941</t>
  </si>
  <si>
    <t>https://podminky.urs.cz/item/CS_URS_2022_02/723160204</t>
  </si>
  <si>
    <t>723160334</t>
  </si>
  <si>
    <t>Přípojky k plynoměrům rozpěrky přípojek G 1"</t>
  </si>
  <si>
    <t>887995302</t>
  </si>
  <si>
    <t>https://podminky.urs.cz/item/CS_URS_2022_02/723160334</t>
  </si>
  <si>
    <t>723181023</t>
  </si>
  <si>
    <t>Potrubí z měděných trubek tvrdých, spojovaných lisováním Ø 22/1</t>
  </si>
  <si>
    <t>986529670</t>
  </si>
  <si>
    <t>https://podminky.urs.cz/item/CS_URS_2022_02/723181023</t>
  </si>
  <si>
    <t>723181024</t>
  </si>
  <si>
    <t>Potrubí z měděných trubek tvrdých, spojovaných lisováním Ø 28/1,5</t>
  </si>
  <si>
    <t>-1990135706</t>
  </si>
  <si>
    <t>https://podminky.urs.cz/item/CS_URS_2022_02/723181024</t>
  </si>
  <si>
    <t>723230103</t>
  </si>
  <si>
    <t>Armatury se dvěma závity s protipožární armaturou PN 5 kulové uzávěry přímé závity vnitřní G 3/4" FF</t>
  </si>
  <si>
    <t>-414906884</t>
  </si>
  <si>
    <t>https://podminky.urs.cz/item/CS_URS_2022_02/723230103</t>
  </si>
  <si>
    <t>723231164</t>
  </si>
  <si>
    <t>Armatury se dvěma závity kohouty kulové PN 42 do 185°C plnoprůtokové vnitřní závit těžká řada G 1"</t>
  </si>
  <si>
    <t>-1252724065</t>
  </si>
  <si>
    <t>https://podminky.urs.cz/item/CS_URS_2022_02/723231164</t>
  </si>
  <si>
    <t>723261912</t>
  </si>
  <si>
    <t>Montáž plynoměrů při rekonstrukci plynoinstalací s odvzdušněním a odzkoušením maximální průtok Q (m3/h) 6 m3/h</t>
  </si>
  <si>
    <t>-2022681568</t>
  </si>
  <si>
    <t>https://podminky.urs.cz/item/CS_URS_2022_02/723261912</t>
  </si>
  <si>
    <t>GAS.132100</t>
  </si>
  <si>
    <t>plynoměr membránový nízkotlaký BK se šroubením G4 PN 0,05MPa, rozteč 100</t>
  </si>
  <si>
    <t>439719599</t>
  </si>
  <si>
    <t>998723101</t>
  </si>
  <si>
    <t>Přesun hmot pro vnitřní plynovod stanovený z hmotnosti přesunovaného materiálu vodorovná dopravní vzdálenost do 50 m v objektech výšky do 6 m</t>
  </si>
  <si>
    <t>-1759507727</t>
  </si>
  <si>
    <t>https://podminky.urs.cz/item/CS_URS_2022_02/998723101</t>
  </si>
  <si>
    <t>725112022</t>
  </si>
  <si>
    <t>Zařízení záchodů klozety keramické závěsné na nosné stěny s hlubokým splachováním odpad vodorovný</t>
  </si>
  <si>
    <t>-930540070</t>
  </si>
  <si>
    <t>https://podminky.urs.cz/item/CS_URS_2022_02/725112022</t>
  </si>
  <si>
    <t>725119125</t>
  </si>
  <si>
    <t>Zařízení záchodů montáž klozetových mís závěsných na nosné stěny</t>
  </si>
  <si>
    <t>-362162016</t>
  </si>
  <si>
    <t>https://podminky.urs.cz/item/CS_URS_2022_02/725119125</t>
  </si>
  <si>
    <t>64236051</t>
  </si>
  <si>
    <t>klozet keramický bílý závěsný hluboké splachování pro handicapované</t>
  </si>
  <si>
    <t>-234970507</t>
  </si>
  <si>
    <t>725211602</t>
  </si>
  <si>
    <t>Umyvadla keramická bílá bez výtokových armatur připevněná na stěnu šrouby bez sloupu nebo krytu na sifon, šířka umyvadla 550 mm</t>
  </si>
  <si>
    <t>-454079495</t>
  </si>
  <si>
    <t>https://podminky.urs.cz/item/CS_URS_2022_02/725211602</t>
  </si>
  <si>
    <t>725211703</t>
  </si>
  <si>
    <t>Umyvadla keramická bílá bez výtokových armatur připevněná na stěnu šrouby malá (umývátka) stěnová 450 mm</t>
  </si>
  <si>
    <t>-2018998021</t>
  </si>
  <si>
    <t>https://podminky.urs.cz/item/CS_URS_2022_02/725211703</t>
  </si>
  <si>
    <t>725241142</t>
  </si>
  <si>
    <t>Sprchové vaničky akrylátové čtvrtkruhové 900x900 mm</t>
  </si>
  <si>
    <t>838958518</t>
  </si>
  <si>
    <t>https://podminky.urs.cz/item/CS_URS_2022_02/725241142</t>
  </si>
  <si>
    <t>725244103</t>
  </si>
  <si>
    <t>Sprchové dveře a zástěny dveře sprchové do niky rámové se skleněnou výplní tl. 5 mm otvíravé jednokřídlové, na vaničku šířky 900 mm</t>
  </si>
  <si>
    <t>-794627895</t>
  </si>
  <si>
    <t>https://podminky.urs.cz/item/CS_URS_2022_02/725244103</t>
  </si>
  <si>
    <t>725244843</t>
  </si>
  <si>
    <t>Sprchové dveře a zástěny zástěny sprchové rohové čtvrtkruhové polorámové skleněné tl. 6 mm dveře otvíravé dvoukřídlové, vstup z oblouku, na vaničku 900x900 mm</t>
  </si>
  <si>
    <t>-1728232415</t>
  </si>
  <si>
    <t>https://podminky.urs.cz/item/CS_URS_2022_02/725244843</t>
  </si>
  <si>
    <t>725291711</t>
  </si>
  <si>
    <t>Doplňky zařízení koupelen a záchodů smaltované madla krakorcová, délky 550 mm</t>
  </si>
  <si>
    <t>-1685766690</t>
  </si>
  <si>
    <t>https://podminky.urs.cz/item/CS_URS_2022_02/725291711</t>
  </si>
  <si>
    <t>725291712</t>
  </si>
  <si>
    <t>Doplňky zařízení koupelen a záchodů smaltované madla krakorcová, délky 834 mm</t>
  </si>
  <si>
    <t>34809152</t>
  </si>
  <si>
    <t>https://podminky.urs.cz/item/CS_URS_2022_02/725291712</t>
  </si>
  <si>
    <t>725291722</t>
  </si>
  <si>
    <t>Doplňky zařízení koupelen a záchodů smaltované madla krakorcová sklopná, délky 834 mm</t>
  </si>
  <si>
    <t>233664045</t>
  </si>
  <si>
    <t>https://podminky.urs.cz/item/CS_URS_2022_02/725291722</t>
  </si>
  <si>
    <t>725813111</t>
  </si>
  <si>
    <t>Ventily rohové bez připojovací trubičky nebo flexi hadičky G 1/2"</t>
  </si>
  <si>
    <t>-27563068</t>
  </si>
  <si>
    <t>https://podminky.urs.cz/item/CS_URS_2022_02/725813111</t>
  </si>
  <si>
    <t>725821329</t>
  </si>
  <si>
    <t>Baterie dřezové stojánkové pákové s otáčivým ústím a délkou ramínka s vytahovací sprškou</t>
  </si>
  <si>
    <t>-277684867</t>
  </si>
  <si>
    <t>https://podminky.urs.cz/item/CS_URS_2022_02/725821329</t>
  </si>
  <si>
    <t>725822611</t>
  </si>
  <si>
    <t>Baterie umyvadlové stojánkové pákové bez výpusti</t>
  </si>
  <si>
    <t>-568390266</t>
  </si>
  <si>
    <t>https://podminky.urs.cz/item/CS_URS_2022_02/725822611</t>
  </si>
  <si>
    <t>725841332</t>
  </si>
  <si>
    <t>Baterie sprchové podomítkové (zápustné) s přepínačem a pohyblivým držákem</t>
  </si>
  <si>
    <t>-1847861428</t>
  </si>
  <si>
    <t>https://podminky.urs.cz/item/CS_URS_2022_02/725841332</t>
  </si>
  <si>
    <t>725861102</t>
  </si>
  <si>
    <t>Zápachové uzávěrky zařizovacích předmětů pro umyvadla DN 40</t>
  </si>
  <si>
    <t>1306717223</t>
  </si>
  <si>
    <t>https://podminky.urs.cz/item/CS_URS_2022_02/725861102</t>
  </si>
  <si>
    <t>725861312</t>
  </si>
  <si>
    <t>Zápachové uzávěrky zařizovacích předmětů pro umyvadla podomítkové DN 40/50</t>
  </si>
  <si>
    <t>836807688</t>
  </si>
  <si>
    <t>https://podminky.urs.cz/item/CS_URS_2022_02/725861312</t>
  </si>
  <si>
    <t>725862103</t>
  </si>
  <si>
    <t>Zápachové uzávěrky zařizovacích předmětů pro dřezy DN 40/50</t>
  </si>
  <si>
    <t>-1210409182</t>
  </si>
  <si>
    <t>https://podminky.urs.cz/item/CS_URS_2022_02/725862103</t>
  </si>
  <si>
    <t>725865311</t>
  </si>
  <si>
    <t>Zápachové uzávěrky zařizovacích předmětů pro vany sprchových koutů s kulovým kloubem na odtoku DN 40/50</t>
  </si>
  <si>
    <t>-1737689653</t>
  </si>
  <si>
    <t>https://podminky.urs.cz/item/CS_URS_2022_02/725865311</t>
  </si>
  <si>
    <t>725980122</t>
  </si>
  <si>
    <t>Dvířka 15/20</t>
  </si>
  <si>
    <t>-1024966813</t>
  </si>
  <si>
    <t>https://podminky.urs.cz/item/CS_URS_2022_02/725980122</t>
  </si>
  <si>
    <t>998725101</t>
  </si>
  <si>
    <t>Přesun hmot pro zařizovací předměty stanovený z hmotnosti přesunovaného materiálu vodorovná dopravní vzdálenost do 50 m v objektech výšky do 6 m</t>
  </si>
  <si>
    <t>-980995508</t>
  </si>
  <si>
    <t>https://podminky.urs.cz/item/CS_URS_2022_02/998725101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</si>
  <si>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</si>
  <si>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</si>
  <si>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</si>
  <si>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</si>
  <si>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-209690093</t>
  </si>
  <si>
    <t>https://podminky.urs.cz/item/CS_URS_2022_02/726111031</t>
  </si>
  <si>
    <t>726191001</t>
  </si>
  <si>
    <t>Ostatní příslušenství instalačních systémů zvukoizolační souprava pro WC a bidet</t>
  </si>
  <si>
    <t>-1668629139</t>
  </si>
  <si>
    <t>https://podminky.urs.cz/item/CS_URS_2022_02/726191001</t>
  </si>
  <si>
    <t>726191002</t>
  </si>
  <si>
    <t>Ostatní příslušenství instalačních systémů souprava pro předstěnovou montáž</t>
  </si>
  <si>
    <t>-718667413</t>
  </si>
  <si>
    <t>https://podminky.urs.cz/item/CS_URS_2022_02/726191002</t>
  </si>
  <si>
    <t>998726111</t>
  </si>
  <si>
    <t>Přesun hmot pro instalační prefabrikáty stanovený z hmotnosti přesunovaného materiálu vodorovná dopravní vzdálenost do 50 m v objektech výšky do 6 m</t>
  </si>
  <si>
    <t>-998616616</t>
  </si>
  <si>
    <t>https://podminky.urs.cz/item/CS_URS_2022_02/998726111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</si>
  <si>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</si>
  <si>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</si>
  <si>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32962871</t>
  </si>
  <si>
    <t>https://podminky.urs.cz/item/CS_URS_2022_02/732421212</t>
  </si>
  <si>
    <t>12388946</t>
  </si>
  <si>
    <t>296960766</t>
  </si>
  <si>
    <t>-774673389</t>
  </si>
  <si>
    <t>Práce a dodávky M</t>
  </si>
  <si>
    <t>23-M</t>
  </si>
  <si>
    <t>Montáže potrubí</t>
  </si>
  <si>
    <t>230230016</t>
  </si>
  <si>
    <t>Tlakové zkoušky hlavní vzduchem 0,6 MPa DN 50</t>
  </si>
  <si>
    <t>CS ÚRS 2020 02</t>
  </si>
  <si>
    <t>-864665436</t>
  </si>
  <si>
    <t>HZS2491</t>
  </si>
  <si>
    <t xml:space="preserve">Hodinové zúčtovací sazby profesí PSV zednické výpomoci a pomocné práce PSV dělník zednických výpomocí-ZEDNICKÉ VÝPOMOCI </t>
  </si>
  <si>
    <t>-1644265747</t>
  </si>
  <si>
    <t>https://podminky.urs.cz/item/CS_URS_2022_02/HZS2491</t>
  </si>
  <si>
    <t>HZS249211</t>
  </si>
  <si>
    <t xml:space="preserve">Hodinové zúčtovací sazby profesí PSV zednické výpomoci a pomocné práce PSV pomocný dělník PSV-Demontáž původního zařízení </t>
  </si>
  <si>
    <t>-1627781769</t>
  </si>
  <si>
    <t>HZS4212</t>
  </si>
  <si>
    <t xml:space="preserve">Hodinové zúčtovací sazby ostatních profesí revizní a kontrolní činnost revizní technik specialista-REVIZE POŽÁRNÍCH HYDRANTŮ </t>
  </si>
  <si>
    <t>1767300780</t>
  </si>
  <si>
    <t>https://podminky.urs.cz/item/CS_URS_2022_02/HZS4212</t>
  </si>
  <si>
    <t>HZS4232</t>
  </si>
  <si>
    <t xml:space="preserve">Hodinové zúčtovací sazby ostatních profesí revizní a kontrolní činnost technik odborný -BAKTERIOLOGICKÉ ZKOUŠKY VODY </t>
  </si>
  <si>
    <t>3804046</t>
  </si>
  <si>
    <t>https://podminky.urs.cz/item/CS_URS_2022_02/HZS4232</t>
  </si>
  <si>
    <t>SO 06 - Přípojka kanalizace</t>
  </si>
  <si>
    <t xml:space="preserve">      4 - Vodorovné konstrukce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</si>
  <si>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</si>
  <si>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</si>
  <si>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1588917</t>
  </si>
  <si>
    <t>https://podminky.urs.cz/item/CS_URS_2022_01/119001405</t>
  </si>
  <si>
    <t>132354202</t>
  </si>
  <si>
    <t>Hloubení zapažených rýh šířky přes 800 do 2 000 mm strojně s urovnáním dna do předepsaného profilu a spádu v hornině třídy těžitelnosti II skupiny 4 přes 20 do 50 m3</t>
  </si>
  <si>
    <t>2000175677</t>
  </si>
  <si>
    <t>https://podminky.urs.cz/item/CS_URS_2022_01/132354202</t>
  </si>
  <si>
    <t>15,2*0,9*1,8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</si>
  <si>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</si>
  <si>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</si>
  <si>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1418517925</t>
  </si>
  <si>
    <t>https://podminky.urs.cz/item/CS_URS_2022_01/162751137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</si>
  <si>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</si>
  <si>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</si>
  <si>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2275560</t>
  </si>
  <si>
    <t>https://podminky.urs.cz/item/CS_URS_2022_01/162751139</t>
  </si>
  <si>
    <t>6,152*10 "Přepočtené koeficientem množství</t>
  </si>
  <si>
    <t>167151112</t>
  </si>
  <si>
    <t>Nakládání, skládání a překládání neulehlého výkopku nebo sypaniny strojně nakládání, množství přes 100 m3, z hornin třídy těžitelnosti II, skupiny 4 a 5</t>
  </si>
  <si>
    <t>2050406293</t>
  </si>
  <si>
    <t>https://podminky.urs.cz/item/CS_URS_2022_01/167151112</t>
  </si>
  <si>
    <t>167151122</t>
  </si>
  <si>
    <t>Nakládání, skládání a překládání neulehlého výkopku nebo sypaniny strojně skládání nebo překládání, z hornin třídy těžitelnosti II, skupiny 4 a 5</t>
  </si>
  <si>
    <t>-957053194</t>
  </si>
  <si>
    <t>https://podminky.urs.cz/item/CS_URS_2022_01/167151122</t>
  </si>
  <si>
    <t>171151112</t>
  </si>
  <si>
    <t>Uložení sypanin do násypů strojně s rozprostřením sypaniny ve vrstvách a s hrubým urovnáním zhutněných z hornin nesoudržných kamenitých</t>
  </si>
  <si>
    <t>1357479972</t>
  </si>
  <si>
    <t>https://podminky.urs.cz/item/CS_URS_2022_01/171151112</t>
  </si>
  <si>
    <t>743284889</t>
  </si>
  <si>
    <t>https://podminky.urs.cz/item/CS_URS_2022_01/171201221</t>
  </si>
  <si>
    <t>6,152*1,8 "Přepočtené koeficientem množství</t>
  </si>
  <si>
    <t>-883189190</t>
  </si>
  <si>
    <t>https://podminky.urs.cz/item/CS_URS_2022_01/174151101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</si>
  <si>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</si>
  <si>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</si>
  <si>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1091407594</t>
  </si>
  <si>
    <t>https://podminky.urs.cz/item/CS_URS_2022_01/175111101</t>
  </si>
  <si>
    <t>58331200</t>
  </si>
  <si>
    <t>štěrkopísek netříděný zásypový</t>
  </si>
  <si>
    <t>220815270</t>
  </si>
  <si>
    <t>3,28*2 "Přepočtené koeficientem množství</t>
  </si>
  <si>
    <t>451573111</t>
  </si>
  <si>
    <t>Lože pod potrubí ze štěrkopísku do 63 mm</t>
  </si>
  <si>
    <t>1512301950</t>
  </si>
  <si>
    <t>15,2*0,9*0,15</t>
  </si>
  <si>
    <t>Napojení do stávající kanalizační šachtice</t>
  </si>
  <si>
    <t>-1036884404</t>
  </si>
  <si>
    <t>871270310</t>
  </si>
  <si>
    <t>Montáž kanalizačního potrubí z plastů z polypropylenu PP hladkého plnostěnného SN 10 DN 125</t>
  </si>
  <si>
    <t>195479581</t>
  </si>
  <si>
    <t>https://podminky.urs.cz/item/CS_URS_2022_02/871270310</t>
  </si>
  <si>
    <t>28617002</t>
  </si>
  <si>
    <t>trubka kanalizační PP plnostěnná třívrstvá DN 125x1000mm SN10</t>
  </si>
  <si>
    <t>-92801425</t>
  </si>
  <si>
    <t>877275211</t>
  </si>
  <si>
    <t>Montáž tvarovek na kanalizačním potrubí z trub z plastu z tvrdého PVC nebo z polypropylenu v otevřeném výkopu jednoosých DN 125</t>
  </si>
  <si>
    <t>-1170270714</t>
  </si>
  <si>
    <t>https://podminky.urs.cz/item/CS_URS_2022_02/877275211</t>
  </si>
  <si>
    <t>28611356</t>
  </si>
  <si>
    <t>koleno kanalizační PVC KG 125x45°</t>
  </si>
  <si>
    <t>1496145777</t>
  </si>
  <si>
    <t>28611355</t>
  </si>
  <si>
    <t>koleno kanalizace PVC KG 125x30°</t>
  </si>
  <si>
    <t>895175422</t>
  </si>
  <si>
    <t>892351111</t>
  </si>
  <si>
    <t>Tlakové zkoušky vodou na potrubí DN 150 nebo 200</t>
  </si>
  <si>
    <t>1541343191</t>
  </si>
  <si>
    <t>https://podminky.urs.cz/item/CS_URS_2022_01/892351111</t>
  </si>
  <si>
    <t>899722113</t>
  </si>
  <si>
    <t>Krytí potrubí z plastů výstražnou fólií z PVC šířky 34 cm</t>
  </si>
  <si>
    <t>-2132753267</t>
  </si>
  <si>
    <t>https://podminky.urs.cz/item/CS_URS_2022_01/899722113</t>
  </si>
  <si>
    <t>998276101</t>
  </si>
  <si>
    <t>Přesun hmot pro trubní vedení hloubené z trub z plastických hmot nebo sklolaminátových pro vodovody nebo kanalizace v otevřeném výkopu dopravní vzdálenost do 15 m</t>
  </si>
  <si>
    <t>1547023048</t>
  </si>
  <si>
    <t>https://podminky.urs.cz/item/CS_URS_2022_01/998276101</t>
  </si>
  <si>
    <t xml:space="preserve">SO 07 - KLIMATIZACE A VZDUCHOTECHNIKA </t>
  </si>
  <si>
    <t xml:space="preserve">    751 - Vzduchotechnika</t>
  </si>
  <si>
    <t>7211740423</t>
  </si>
  <si>
    <t xml:space="preserve">Potrubí z trub polypropylenových připojovací pr. 32 - odvod kondenzátu </t>
  </si>
  <si>
    <t>1262277725</t>
  </si>
  <si>
    <t>https://podminky.urs.cz/item/CS_URS_2022_02/7211740423</t>
  </si>
  <si>
    <t>721194103</t>
  </si>
  <si>
    <t>Vyměření přípojek na potrubí vyvedení a upevnění odpadních výpustek DN 32</t>
  </si>
  <si>
    <t>-629507435</t>
  </si>
  <si>
    <t>https://podminky.urs.cz/item/CS_URS_2022_02/721194103</t>
  </si>
  <si>
    <t>998721102</t>
  </si>
  <si>
    <t>Přesun hmot pro vnitřní kanalizace stanovený z hmotnosti přesunovaného materiálu vodorovná dopravní vzdálenost do 50 m v objektech výšky přes 6 do 12 m</t>
  </si>
  <si>
    <t>120900450</t>
  </si>
  <si>
    <t>https://podminky.urs.cz/item/CS_URS_2022_02/998721102</t>
  </si>
  <si>
    <t>7258654111</t>
  </si>
  <si>
    <t>Zápachové uzávěrky zařizovacích předmětů - kondenzační sifón ( např.HL 136.N)</t>
  </si>
  <si>
    <t>-24579770</t>
  </si>
  <si>
    <t>https://podminky.urs.cz/item/CS_URS_2022_02/7258654111</t>
  </si>
  <si>
    <t>998725102</t>
  </si>
  <si>
    <t>Přesun hmot pro zařizovací předměty stanovený z hmotnosti přesunovaného materiálu vodorovná dopravní vzdálenost do 50 m v objektech výšky přes 6 do 12 m</t>
  </si>
  <si>
    <t>-587587444</t>
  </si>
  <si>
    <t>https://podminky.urs.cz/item/CS_URS_2022_02/998725102</t>
  </si>
  <si>
    <t>751</t>
  </si>
  <si>
    <t>Vzduchotechnika</t>
  </si>
  <si>
    <t>751122052</t>
  </si>
  <si>
    <t>Montáž ventilátoru radiálního nízkotlakého podhledového základního, průměru přes 100 do 200 mm</t>
  </si>
  <si>
    <t>-875268785</t>
  </si>
  <si>
    <t>https://podminky.urs.cz/item/CS_URS_2022_02/751122052</t>
  </si>
  <si>
    <t>542331011</t>
  </si>
  <si>
    <t xml:space="preserve">ventilátor radiální malý plastový 300m3/h, s vestavěnou zpětnou klapkou a nastavitelným doběhem </t>
  </si>
  <si>
    <t>-1857257828</t>
  </si>
  <si>
    <t>751398031</t>
  </si>
  <si>
    <t>Montáž ostatních zařízení ventilační mřížky do dveří nebo desek, průřezu do 0,040 m2</t>
  </si>
  <si>
    <t>125885001</t>
  </si>
  <si>
    <t>https://podminky.urs.cz/item/CS_URS_2022_02/751398031</t>
  </si>
  <si>
    <t>429721131</t>
  </si>
  <si>
    <t xml:space="preserve">mřížka větrací dveřní  kovová 100x500mm</t>
  </si>
  <si>
    <t>-18416466</t>
  </si>
  <si>
    <t>429751151</t>
  </si>
  <si>
    <t xml:space="preserve">montážní příslušenství </t>
  </si>
  <si>
    <t>-438904564</t>
  </si>
  <si>
    <t>751511122</t>
  </si>
  <si>
    <t>Montáž potrubí plechového skupiny I kruhového s přírubou tloušťky plechu 0,6 mm, průměru přes 100 do 200 mm</t>
  </si>
  <si>
    <t>-1175970703</t>
  </si>
  <si>
    <t>https://podminky.urs.cz/item/CS_URS_2022_02/751511122</t>
  </si>
  <si>
    <t>42981097</t>
  </si>
  <si>
    <t>trouba spirálně vinutá Pz D 125mm, l=3000mm</t>
  </si>
  <si>
    <t>2010189370</t>
  </si>
  <si>
    <t>0,416666666666667*1,2 "Přepočtené koeficientem množství</t>
  </si>
  <si>
    <t>751514763</t>
  </si>
  <si>
    <t>Montáž protidešťové žaluzie na stěnu s přírubou, průměru 125 mm</t>
  </si>
  <si>
    <t>-528149530</t>
  </si>
  <si>
    <t>https://podminky.urs.cz/item/CS_URS_2022_02/751514763</t>
  </si>
  <si>
    <t>42981035</t>
  </si>
  <si>
    <t>žaluzie pr.125 mm</t>
  </si>
  <si>
    <t>1463962525</t>
  </si>
  <si>
    <t>751711111</t>
  </si>
  <si>
    <t>Montáž klimatizační jednotky vnitřní nástěnné o výkonu (pro objem místnosti) do 3,5 kW (do 35 m3)</t>
  </si>
  <si>
    <t>733400132</t>
  </si>
  <si>
    <t>https://podminky.urs.cz/item/CS_URS_2022_02/751711111</t>
  </si>
  <si>
    <t>751721115</t>
  </si>
  <si>
    <t xml:space="preserve">Montáž klimatizační jednotky venkovní jednofázové napájení do 6 vnitřních jednotek - chladící výkon 7kW, včetně dodávky konzol </t>
  </si>
  <si>
    <t>-104598649</t>
  </si>
  <si>
    <t>https://podminky.urs.cz/item/CS_URS_2022_02/751721115</t>
  </si>
  <si>
    <t>751791114</t>
  </si>
  <si>
    <t>Montáž napojovacího potrubí měděného předizolovaného, D mm (" x tl. stěny) 16 (5/8" x 1,0)</t>
  </si>
  <si>
    <t>-6008847</t>
  </si>
  <si>
    <t>https://podminky.urs.cz/item/CS_URS_2022_02/751791114</t>
  </si>
  <si>
    <t>484710481</t>
  </si>
  <si>
    <t>Chladivo R32 - 9kg</t>
  </si>
  <si>
    <t>-1292903728</t>
  </si>
  <si>
    <t>42981910</t>
  </si>
  <si>
    <t>trubka předizolovaná Cu 5/8" (16 mm), stěna tl. 1,0 mm, izolace 9 mm</t>
  </si>
  <si>
    <t>-1931418531</t>
  </si>
  <si>
    <t>11*1,03 "Přepočtené koeficientem množství</t>
  </si>
  <si>
    <t>751791115</t>
  </si>
  <si>
    <t>Montáž napojovacího potrubí měděného předizolovaného, D mm (" x tl. stěny) 18 (3/4" x 1,0)</t>
  </si>
  <si>
    <t>-1293152979</t>
  </si>
  <si>
    <t>https://podminky.urs.cz/item/CS_URS_2022_02/751791115</t>
  </si>
  <si>
    <t>42981911</t>
  </si>
  <si>
    <t>trubka předizolovaná Cu 3/4" (18 mm), stěna tl. 1,0 mm, izolace 9 mm</t>
  </si>
  <si>
    <t>243428551</t>
  </si>
  <si>
    <t>7*1,03 "Přepočtené koeficientem množství</t>
  </si>
  <si>
    <t>42956042</t>
  </si>
  <si>
    <t>Venkovní jednotka 7,0 kW</t>
  </si>
  <si>
    <t>-1649915048</t>
  </si>
  <si>
    <t>4295604122</t>
  </si>
  <si>
    <t xml:space="preserve">Vnitřní nástěnná jednotka 3,50 kW,včetně ovládání </t>
  </si>
  <si>
    <t>1548344533</t>
  </si>
  <si>
    <t>998751101</t>
  </si>
  <si>
    <t>Přesun hmot pro vzduchotechniku stanovený z hmotnosti přesunovaného materiálu vodorovná dopravní vzdálenost do 100 m v objektech výšky do 12 m</t>
  </si>
  <si>
    <t>-505206409</t>
  </si>
  <si>
    <t>https://podminky.urs.cz/item/CS_URS_2022_02/998751101</t>
  </si>
  <si>
    <t>HZS2232</t>
  </si>
  <si>
    <t>Hodinové zúčtovací sazby profesí PSV provádění stavebních instalací elektrikář odborný</t>
  </si>
  <si>
    <t>750269384</t>
  </si>
  <si>
    <t>https://podminky.urs.cz/item/CS_URS_2022_02/HZS2232</t>
  </si>
  <si>
    <t>Hodinové zúčtovací sazby profesí PSV zednické výpomoci a pomocné práce PSV dělník zednických výpomocí</t>
  </si>
  <si>
    <t>-217823224</t>
  </si>
  <si>
    <t>HZS3211</t>
  </si>
  <si>
    <t xml:space="preserve">Hodinové zúčtovací sazby montáží technologických zařízení na stavebních objektech montér vzduchotechniky a chlazení - komplexní vyzkoušení </t>
  </si>
  <si>
    <t>-2135432098</t>
  </si>
  <si>
    <t>https://podminky.urs.cz/item/CS_URS_2022_02/HZS3211</t>
  </si>
  <si>
    <t xml:space="preserve">SO 08 - STL přípojka plynu </t>
  </si>
  <si>
    <t xml:space="preserve">    46-M - Zemní práce při extr.mont.pracích</t>
  </si>
  <si>
    <t>CS ÚRS 2023 02</t>
  </si>
  <si>
    <t>-279391611</t>
  </si>
  <si>
    <t>https://podminky.urs.cz/item/CS_URS_2023_02/119001405</t>
  </si>
  <si>
    <t>132354102</t>
  </si>
  <si>
    <t>Hloubení zapažených rýh šířky do 800 mm strojně s urovnáním dna do předepsaného profilu a spádu v hornině třídy těžitelnosti II skupiny 4 přes 20 do 50 m3</t>
  </si>
  <si>
    <t>-969942057</t>
  </si>
  <si>
    <t>https://podminky.urs.cz/item/CS_URS_2023_02/132354102</t>
  </si>
  <si>
    <t>46*0,8*1,5</t>
  </si>
  <si>
    <t>871401950</t>
  </si>
  <si>
    <t>https://podminky.urs.cz/item/CS_URS_2023_02/162751137</t>
  </si>
  <si>
    <t>12,88+3,68</t>
  </si>
  <si>
    <t>813656573</t>
  </si>
  <si>
    <t>https://podminky.urs.cz/item/CS_URS_2023_02/162751139</t>
  </si>
  <si>
    <t>16,56*10 "Přepočtené koeficientem množství</t>
  </si>
  <si>
    <t>110292644</t>
  </si>
  <si>
    <t>https://podminky.urs.cz/item/CS_URS_2023_02/167151112</t>
  </si>
  <si>
    <t>1455258566</t>
  </si>
  <si>
    <t>https://podminky.urs.cz/item/CS_URS_2023_02/167151122</t>
  </si>
  <si>
    <t>1914945672</t>
  </si>
  <si>
    <t>https://podminky.urs.cz/item/CS_URS_2023_02/171151112</t>
  </si>
  <si>
    <t>499186060</t>
  </si>
  <si>
    <t>https://podminky.urs.cz/item/CS_URS_2023_02/171201221</t>
  </si>
  <si>
    <t>9,2*1,8 "Přepočtené koeficientem množství</t>
  </si>
  <si>
    <t>-1728808757</t>
  </si>
  <si>
    <t>https://podminky.urs.cz/item/CS_URS_2023_02/174151101</t>
  </si>
  <si>
    <t>-2057972613</t>
  </si>
  <si>
    <t>https://podminky.urs.cz/item/CS_URS_2023_02/175111101</t>
  </si>
  <si>
    <t>46*0,8*0,35</t>
  </si>
  <si>
    <t>-488743140</t>
  </si>
  <si>
    <t>10,304*2 "Přepočtené koeficientem množství</t>
  </si>
  <si>
    <t>-1148270573</t>
  </si>
  <si>
    <t>https://podminky.urs.cz/item/CS_URS_2023_02/451573111</t>
  </si>
  <si>
    <t>46*0,8*0,10</t>
  </si>
  <si>
    <t>566901143</t>
  </si>
  <si>
    <t>Vyspravení podkladu po překopech inženýrských sítí plochy do 15 m2 s rozprostřením a zhutněním kamenivem hrubým drceným tl. 200 mm</t>
  </si>
  <si>
    <t>-549842267</t>
  </si>
  <si>
    <t>https://podminky.urs.cz/item/CS_URS_2023_02/566901143</t>
  </si>
  <si>
    <t>8*0,8</t>
  </si>
  <si>
    <t>572340112</t>
  </si>
  <si>
    <t>Vyspravení krytu komunikací po překopech inženýrských sítí plochy do 15 m2 asfaltovým betonem ACO (AB), po zhutnění tl. přes 50 do 70 mm</t>
  </si>
  <si>
    <t>726726383</t>
  </si>
  <si>
    <t>https://podminky.urs.cz/item/CS_URS_2023_02/572340112</t>
  </si>
  <si>
    <t>572350111</t>
  </si>
  <si>
    <t>Vyspravení krytu komunikací po překopech inženýrských sítí plochy do 15 m2 litým asfaltem MA (LA), po zhutnění tl. přes 20 do 40 mm</t>
  </si>
  <si>
    <t>941336627</t>
  </si>
  <si>
    <t>https://podminky.urs.cz/item/CS_URS_2023_02/572350111</t>
  </si>
  <si>
    <t>899721111</t>
  </si>
  <si>
    <t>Signalizační vodič na potrubí DN do 150 mm</t>
  </si>
  <si>
    <t>18903601</t>
  </si>
  <si>
    <t>https://podminky.urs.cz/item/CS_URS_2023_02/899721111</t>
  </si>
  <si>
    <t>998225111</t>
  </si>
  <si>
    <t>Přesun hmot pro komunikace s krytem z kameniva, monolitickým betonovým nebo živičným dopravní vzdálenost do 200 m jakékoliv délky objektu</t>
  </si>
  <si>
    <t>-638431537</t>
  </si>
  <si>
    <t>https://podminky.urs.cz/item/CS_URS_2023_02/998225111</t>
  </si>
  <si>
    <t>612806566</t>
  </si>
  <si>
    <t>https://podminky.urs.cz/item/CS_URS_2023_02/998276101</t>
  </si>
  <si>
    <t>1950900401</t>
  </si>
  <si>
    <t>https://podminky.urs.cz/item/CS_URS_2023_02/723181024</t>
  </si>
  <si>
    <t>723220214</t>
  </si>
  <si>
    <t>Armatury s jedním závitem přechodová šroubení vnitřní závit G 1" F x D 32</t>
  </si>
  <si>
    <t>1733695328</t>
  </si>
  <si>
    <t>https://podminky.urs.cz/item/CS_URS_2023_02/723220214</t>
  </si>
  <si>
    <t>-1238732064</t>
  </si>
  <si>
    <t>https://podminky.urs.cz/item/CS_URS_2023_02/723231164</t>
  </si>
  <si>
    <t>723234311</t>
  </si>
  <si>
    <t>Armatury se dvěma závity středotlaké regulátory tlaku plynu jednostupňové pro zemní plyn, výkon do 6 m3/hod</t>
  </si>
  <si>
    <t>1751374071</t>
  </si>
  <si>
    <t>https://podminky.urs.cz/item/CS_URS_2023_02/723234311</t>
  </si>
  <si>
    <t>-1276780315</t>
  </si>
  <si>
    <t>https://podminky.urs.cz/item/CS_URS_2023_02/998723101</t>
  </si>
  <si>
    <t>2302000031</t>
  </si>
  <si>
    <t xml:space="preserve">Napojení na stávající plynovodní potrubí PE 110 včetně potřebných armatur </t>
  </si>
  <si>
    <t>730708777</t>
  </si>
  <si>
    <t>https://podminky.urs.cz/item/CS_URS_2023_02/2302000031</t>
  </si>
  <si>
    <t>230200116</t>
  </si>
  <si>
    <t xml:space="preserve">Nasunutí potrubní sekce do chráničky jmenovitá světlost nasouvaného potrubí DN 25, včetně dodávky chráničky </t>
  </si>
  <si>
    <t>-72662284</t>
  </si>
  <si>
    <t>https://podminky.urs.cz/item/CS_URS_2023_02/230200116</t>
  </si>
  <si>
    <t>230205025</t>
  </si>
  <si>
    <t>Montáž potrubí PE průměru do 110 mm návin nebo tyč, svařované na tupo nebo elektrospojkou Ø 32, tl. stěny 3,0 mm</t>
  </si>
  <si>
    <t>-2035229065</t>
  </si>
  <si>
    <t>https://podminky.urs.cz/item/CS_URS_2023_02/230205025</t>
  </si>
  <si>
    <t>28613524</t>
  </si>
  <si>
    <t>potrubí třívrstvé PE100 RC SDR11 32x3,0 dl 12m</t>
  </si>
  <si>
    <t>-535254459</t>
  </si>
  <si>
    <t>48*1,05 "Přepočtené koeficientem množství</t>
  </si>
  <si>
    <t>230205225</t>
  </si>
  <si>
    <t>Montáž trubních dílů PE průměru do 110 mm elektrotvarovky nebo svařované na tupo Ø 32, tl. stěny 3,0 mm</t>
  </si>
  <si>
    <t>1325603784</t>
  </si>
  <si>
    <t>https://podminky.urs.cz/item/CS_URS_2023_02/230205225</t>
  </si>
  <si>
    <t>28614198</t>
  </si>
  <si>
    <t>koleno 45° SDR11 PE 100 PN16 D 32mm</t>
  </si>
  <si>
    <t>1549382140</t>
  </si>
  <si>
    <t>28614199</t>
  </si>
  <si>
    <t>koleno 90° SDR11 PE 100 PN16 D 32mm</t>
  </si>
  <si>
    <t>-90597200</t>
  </si>
  <si>
    <t>772382041</t>
  </si>
  <si>
    <t>https://podminky.urs.cz/item/CS_URS_2023_02/230230016</t>
  </si>
  <si>
    <t>46-M</t>
  </si>
  <si>
    <t>Zemní práce při extr.mont.pracích</t>
  </si>
  <si>
    <t>460671113</t>
  </si>
  <si>
    <t>Výstražná fólie z PVC pro krytí kabelů včetně vyrovnání povrchu rýhy, rozvinutí a uložení fólie šířky do 34 cm</t>
  </si>
  <si>
    <t>-1760441788</t>
  </si>
  <si>
    <t>https://podminky.urs.cz/item/CS_URS_2023_02/460671113</t>
  </si>
  <si>
    <t>SO 09 - EPS</t>
  </si>
  <si>
    <t>D1 - Materiál EPS</t>
  </si>
  <si>
    <t>D2 - Ostatní</t>
  </si>
  <si>
    <t>Materiál EPS</t>
  </si>
  <si>
    <t>EPS 01</t>
  </si>
  <si>
    <t>Opticko-kouřový hlásič</t>
  </si>
  <si>
    <t>EPS 02</t>
  </si>
  <si>
    <t>Tlačítkový hlásič</t>
  </si>
  <si>
    <t>EPS 03</t>
  </si>
  <si>
    <t>Multifunkční siréna EN 54-3, 9-29V, 97dB, IP21, rudá</t>
  </si>
  <si>
    <t>EPS 04</t>
  </si>
  <si>
    <t>Spínaný zdroj, 27,6V/4,2A trvale/5A krátkodobě, AKU 2x7Ah</t>
  </si>
  <si>
    <t>EPS 05</t>
  </si>
  <si>
    <t>Aku 12V/7Ah max. dob. proud 6,5A</t>
  </si>
  <si>
    <t>EPS 06</t>
  </si>
  <si>
    <t>Prvek vstupně/výstupní s hlídanými výstupy (4xIN/4xOUT) v krabici</t>
  </si>
  <si>
    <t>EPS 07</t>
  </si>
  <si>
    <t>Kabel s požární integritou – Hnědý stíněný kabel 2x2x0,8 PH120-R dle ZP-27/2008, B2caS1D0 dle PrEN 50399:07, ohniodolný dle ČSN IEC60331, bezhalogenový dle ČSN 50266</t>
  </si>
  <si>
    <t>EPS 08</t>
  </si>
  <si>
    <t>Kabel s požární integritou - PRAFlaDur 3x2.5 PH120-R B2caS1D0</t>
  </si>
  <si>
    <t>EPS 09</t>
  </si>
  <si>
    <t>Požárně odolná elektroinstalační krabice s keramickou svorkovnicí</t>
  </si>
  <si>
    <t>EPS 10</t>
  </si>
  <si>
    <t>Vodič CYA6 ŽZ</t>
  </si>
  <si>
    <t>EPS 11</t>
  </si>
  <si>
    <t>Jistič 1f/6A</t>
  </si>
  <si>
    <t>EPS 12</t>
  </si>
  <si>
    <t>Trubka tuhá 20mm, vč. příchytek, hmoždinek,vrutů (v prostoru energokanálu)</t>
  </si>
  <si>
    <t>EPS 13</t>
  </si>
  <si>
    <t>Držák samolepky pro vyznačení adresy pro označení senzoru (zásuvky senzoru) HW adresou. Balení 100ks (uvedena cena za 100ks).</t>
  </si>
  <si>
    <t>EPS 14</t>
  </si>
  <si>
    <t>Samolepky s čísly adres - barva dle čísla kruhu</t>
  </si>
  <si>
    <t>EPS 15</t>
  </si>
  <si>
    <t>Programování SW požárních ústředen EPS, uvedení do provozu, výchozí revize, koordinační zkoušky, aj.</t>
  </si>
  <si>
    <t>EPS 75</t>
  </si>
  <si>
    <t>Integrace do systému grafické nástavby</t>
  </si>
  <si>
    <t>hos</t>
  </si>
  <si>
    <t>EPS 76</t>
  </si>
  <si>
    <t>Ostatní instalační materiál a práce</t>
  </si>
  <si>
    <t>EPS 77</t>
  </si>
  <si>
    <t>Stavební výpomoce (vysekání drážek, zaomítání drážek, průrazy)</t>
  </si>
  <si>
    <t>EPS 78</t>
  </si>
  <si>
    <t>Spolupráce s jinými profesemi</t>
  </si>
  <si>
    <t>EPS 79</t>
  </si>
  <si>
    <t>Oživení systému</t>
  </si>
  <si>
    <t>EPS 80</t>
  </si>
  <si>
    <t>Elektrorevize systému</t>
  </si>
  <si>
    <t>EPS 81</t>
  </si>
  <si>
    <t>Funkční zkouška systému</t>
  </si>
  <si>
    <t>EPS 82</t>
  </si>
  <si>
    <t>Proškolení obsluhy a osob zodpovědných za údržbu</t>
  </si>
  <si>
    <t>EPS 83</t>
  </si>
  <si>
    <t>Úklidové práce</t>
  </si>
  <si>
    <t>EPS 84</t>
  </si>
  <si>
    <t>Celkem zkoušky, měření</t>
  </si>
  <si>
    <t>1632081269</t>
  </si>
  <si>
    <t>EPS 85</t>
  </si>
  <si>
    <t>Celkem doprava, přesun hmot</t>
  </si>
  <si>
    <t>936613917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</si>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</sst>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51103" TargetMode="External" /><Relationship Id="rId2" Type="http://schemas.openxmlformats.org/officeDocument/2006/relationships/hyperlink" Target="https://podminky.urs.cz/item/CS_URS_2022_02/122251101" TargetMode="External" /><Relationship Id="rId3" Type="http://schemas.openxmlformats.org/officeDocument/2006/relationships/hyperlink" Target="https://podminky.urs.cz/item/CS_URS_2022_02/13225110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21" TargetMode="External" /><Relationship Id="rId7" Type="http://schemas.openxmlformats.org/officeDocument/2006/relationships/hyperlink" Target="https://podminky.urs.cz/item/CS_URS_2022_02/17125120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271532213" TargetMode="External" /><Relationship Id="rId10" Type="http://schemas.openxmlformats.org/officeDocument/2006/relationships/hyperlink" Target="https://podminky.urs.cz/item/CS_URS_2022_02/273321411" TargetMode="External" /><Relationship Id="rId11" Type="http://schemas.openxmlformats.org/officeDocument/2006/relationships/hyperlink" Target="https://podminky.urs.cz/item/CS_URS_2022_02/273351121" TargetMode="External" /><Relationship Id="rId12" Type="http://schemas.openxmlformats.org/officeDocument/2006/relationships/hyperlink" Target="https://podminky.urs.cz/item/CS_URS_2022_02/273351122" TargetMode="External" /><Relationship Id="rId13" Type="http://schemas.openxmlformats.org/officeDocument/2006/relationships/hyperlink" Target="https://podminky.urs.cz/item/CS_URS_2022_02/273362021" TargetMode="External" /><Relationship Id="rId14" Type="http://schemas.openxmlformats.org/officeDocument/2006/relationships/hyperlink" Target="https://podminky.urs.cz/item/CS_URS_2022_02/274321411" TargetMode="External" /><Relationship Id="rId15" Type="http://schemas.openxmlformats.org/officeDocument/2006/relationships/hyperlink" Target="https://podminky.urs.cz/item/CS_URS_2022_02/274351121" TargetMode="External" /><Relationship Id="rId16" Type="http://schemas.openxmlformats.org/officeDocument/2006/relationships/hyperlink" Target="https://podminky.urs.cz/item/CS_URS_2022_02/274351122" TargetMode="External" /><Relationship Id="rId17" Type="http://schemas.openxmlformats.org/officeDocument/2006/relationships/hyperlink" Target="https://podminky.urs.cz/item/CS_URS_2022_02/274361821" TargetMode="External" /><Relationship Id="rId18" Type="http://schemas.openxmlformats.org/officeDocument/2006/relationships/hyperlink" Target="https://podminky.urs.cz/item/CS_URS_2022_02/311101213" TargetMode="External" /><Relationship Id="rId19" Type="http://schemas.openxmlformats.org/officeDocument/2006/relationships/hyperlink" Target="https://podminky.urs.cz/item/CS_URS_2022_02/311272241" TargetMode="External" /><Relationship Id="rId20" Type="http://schemas.openxmlformats.org/officeDocument/2006/relationships/hyperlink" Target="https://podminky.urs.cz/item/CS_URS_2022_02/311273903" TargetMode="External" /><Relationship Id="rId21" Type="http://schemas.openxmlformats.org/officeDocument/2006/relationships/hyperlink" Target="https://podminky.urs.cz/item/CS_URS_2022_02/311273955" TargetMode="External" /><Relationship Id="rId22" Type="http://schemas.openxmlformats.org/officeDocument/2006/relationships/hyperlink" Target="https://podminky.urs.cz/item/CS_URS_2022_02/312321815" TargetMode="External" /><Relationship Id="rId23" Type="http://schemas.openxmlformats.org/officeDocument/2006/relationships/hyperlink" Target="https://podminky.urs.cz/item/CS_URS_2022_02/312351121" TargetMode="External" /><Relationship Id="rId24" Type="http://schemas.openxmlformats.org/officeDocument/2006/relationships/hyperlink" Target="https://podminky.urs.cz/item/CS_URS_2022_02/312351122" TargetMode="External" /><Relationship Id="rId25" Type="http://schemas.openxmlformats.org/officeDocument/2006/relationships/hyperlink" Target="https://podminky.urs.cz/item/CS_URS_2022_02/312351911" TargetMode="External" /><Relationship Id="rId26" Type="http://schemas.openxmlformats.org/officeDocument/2006/relationships/hyperlink" Target="https://podminky.urs.cz/item/CS_URS_2022_02/312361821" TargetMode="External" /><Relationship Id="rId27" Type="http://schemas.openxmlformats.org/officeDocument/2006/relationships/hyperlink" Target="https://podminky.urs.cz/item/CS_URS_2022_02/317234410" TargetMode="External" /><Relationship Id="rId28" Type="http://schemas.openxmlformats.org/officeDocument/2006/relationships/hyperlink" Target="https://podminky.urs.cz/item/CS_URS_2022_02/317944321" TargetMode="External" /><Relationship Id="rId29" Type="http://schemas.openxmlformats.org/officeDocument/2006/relationships/hyperlink" Target="https://podminky.urs.cz/item/CS_URS_2022_02/317944323" TargetMode="External" /><Relationship Id="rId30" Type="http://schemas.openxmlformats.org/officeDocument/2006/relationships/hyperlink" Target="https://podminky.urs.cz/item/CS_URS_2022_02/342272225" TargetMode="External" /><Relationship Id="rId31" Type="http://schemas.openxmlformats.org/officeDocument/2006/relationships/hyperlink" Target="https://podminky.urs.cz/item/CS_URS_2022_02/417321414" TargetMode="External" /><Relationship Id="rId32" Type="http://schemas.openxmlformats.org/officeDocument/2006/relationships/hyperlink" Target="https://podminky.urs.cz/item/CS_URS_2022_02/417351115" TargetMode="External" /><Relationship Id="rId33" Type="http://schemas.openxmlformats.org/officeDocument/2006/relationships/hyperlink" Target="https://podminky.urs.cz/item/CS_URS_2022_02/417351116" TargetMode="External" /><Relationship Id="rId34" Type="http://schemas.openxmlformats.org/officeDocument/2006/relationships/hyperlink" Target="https://podminky.urs.cz/item/CS_URS_2022_02/417361821" TargetMode="External" /><Relationship Id="rId35" Type="http://schemas.openxmlformats.org/officeDocument/2006/relationships/hyperlink" Target="https://podminky.urs.cz/item/CS_URS_2022_02/430321414" TargetMode="External" /><Relationship Id="rId36" Type="http://schemas.openxmlformats.org/officeDocument/2006/relationships/hyperlink" Target="https://podminky.urs.cz/item/CS_URS_2022_02/430362021" TargetMode="External" /><Relationship Id="rId37" Type="http://schemas.openxmlformats.org/officeDocument/2006/relationships/hyperlink" Target="https://podminky.urs.cz/item/CS_URS_2022_02/431351121" TargetMode="External" /><Relationship Id="rId38" Type="http://schemas.openxmlformats.org/officeDocument/2006/relationships/hyperlink" Target="https://podminky.urs.cz/item/CS_URS_2022_02/431351122" TargetMode="External" /><Relationship Id="rId39" Type="http://schemas.openxmlformats.org/officeDocument/2006/relationships/hyperlink" Target="https://podminky.urs.cz/item/CS_URS_2022_02/564871011" TargetMode="External" /><Relationship Id="rId40" Type="http://schemas.openxmlformats.org/officeDocument/2006/relationships/hyperlink" Target="https://podminky.urs.cz/item/CS_URS_2022_02/596211110" TargetMode="External" /><Relationship Id="rId41" Type="http://schemas.openxmlformats.org/officeDocument/2006/relationships/hyperlink" Target="https://podminky.urs.cz/item/CS_URS_2022_02/611135101" TargetMode="External" /><Relationship Id="rId42" Type="http://schemas.openxmlformats.org/officeDocument/2006/relationships/hyperlink" Target="https://podminky.urs.cz/item/CS_URS_2022_02/611325418" TargetMode="External" /><Relationship Id="rId43" Type="http://schemas.openxmlformats.org/officeDocument/2006/relationships/hyperlink" Target="https://podminky.urs.cz/item/CS_URS_2022_02/612121112" TargetMode="External" /><Relationship Id="rId44" Type="http://schemas.openxmlformats.org/officeDocument/2006/relationships/hyperlink" Target="https://podminky.urs.cz/item/CS_URS_2022_02/612131101" TargetMode="External" /><Relationship Id="rId45" Type="http://schemas.openxmlformats.org/officeDocument/2006/relationships/hyperlink" Target="https://podminky.urs.cz/item/CS_URS_2022_02/612131121" TargetMode="External" /><Relationship Id="rId46" Type="http://schemas.openxmlformats.org/officeDocument/2006/relationships/hyperlink" Target="https://podminky.urs.cz/item/CS_URS_2022_02/612135101" TargetMode="External" /><Relationship Id="rId47" Type="http://schemas.openxmlformats.org/officeDocument/2006/relationships/hyperlink" Target="https://podminky.urs.cz/item/CS_URS_2022_02/612142001" TargetMode="External" /><Relationship Id="rId48" Type="http://schemas.openxmlformats.org/officeDocument/2006/relationships/hyperlink" Target="https://podminky.urs.cz/item/CS_URS_2022_02/612311131" TargetMode="External" /><Relationship Id="rId49" Type="http://schemas.openxmlformats.org/officeDocument/2006/relationships/hyperlink" Target="https://podminky.urs.cz/item/CS_URS_2022_02/612321111" TargetMode="External" /><Relationship Id="rId50" Type="http://schemas.openxmlformats.org/officeDocument/2006/relationships/hyperlink" Target="https://podminky.urs.cz/item/CS_URS_2022_02/612325302" TargetMode="External" /><Relationship Id="rId51" Type="http://schemas.openxmlformats.org/officeDocument/2006/relationships/hyperlink" Target="https://podminky.urs.cz/item/CS_URS_2022_02/612325419" TargetMode="External" /><Relationship Id="rId52" Type="http://schemas.openxmlformats.org/officeDocument/2006/relationships/hyperlink" Target="https://podminky.urs.cz/item/CS_URS_2022_02/622131121" TargetMode="External" /><Relationship Id="rId53" Type="http://schemas.openxmlformats.org/officeDocument/2006/relationships/hyperlink" Target="https://podminky.urs.cz/item/CS_URS_2022_02/622142001" TargetMode="External" /><Relationship Id="rId54" Type="http://schemas.openxmlformats.org/officeDocument/2006/relationships/hyperlink" Target="https://podminky.urs.cz/item/CS_URS_2022_02/622143004" TargetMode="External" /><Relationship Id="rId55" Type="http://schemas.openxmlformats.org/officeDocument/2006/relationships/hyperlink" Target="https://podminky.urs.cz/item/CS_URS_2022_02/622151001" TargetMode="External" /><Relationship Id="rId56" Type="http://schemas.openxmlformats.org/officeDocument/2006/relationships/hyperlink" Target="https://podminky.urs.cz/item/CS_URS_2022_02/622151021" TargetMode="External" /><Relationship Id="rId57" Type="http://schemas.openxmlformats.org/officeDocument/2006/relationships/hyperlink" Target="https://podminky.urs.cz/item/CS_URS_2022_02/622221022" TargetMode="External" /><Relationship Id="rId58" Type="http://schemas.openxmlformats.org/officeDocument/2006/relationships/hyperlink" Target="https://podminky.urs.cz/item/CS_URS_2022_02/622222001" TargetMode="External" /><Relationship Id="rId59" Type="http://schemas.openxmlformats.org/officeDocument/2006/relationships/hyperlink" Target="https://podminky.urs.cz/item/CS_URS_2022_02/622252001" TargetMode="External" /><Relationship Id="rId60" Type="http://schemas.openxmlformats.org/officeDocument/2006/relationships/hyperlink" Target="https://podminky.urs.cz/item/CS_URS_2022_02/622252002" TargetMode="External" /><Relationship Id="rId61" Type="http://schemas.openxmlformats.org/officeDocument/2006/relationships/hyperlink" Target="https://podminky.urs.cz/item/CS_URS_2022_02/622511112" TargetMode="External" /><Relationship Id="rId62" Type="http://schemas.openxmlformats.org/officeDocument/2006/relationships/hyperlink" Target="https://podminky.urs.cz/item/CS_URS_2022_02/622531022" TargetMode="External" /><Relationship Id="rId63" Type="http://schemas.openxmlformats.org/officeDocument/2006/relationships/hyperlink" Target="https://podminky.urs.cz/item/CS_URS_2022_02/629991012" TargetMode="External" /><Relationship Id="rId64" Type="http://schemas.openxmlformats.org/officeDocument/2006/relationships/hyperlink" Target="https://podminky.urs.cz/item/CS_URS_2022_02/631312141" TargetMode="External" /><Relationship Id="rId65" Type="http://schemas.openxmlformats.org/officeDocument/2006/relationships/hyperlink" Target="https://podminky.urs.cz/item/CS_URS_2022_02/632451457" TargetMode="External" /><Relationship Id="rId66" Type="http://schemas.openxmlformats.org/officeDocument/2006/relationships/hyperlink" Target="https://podminky.urs.cz/item/CS_URS_2022_02/632481213" TargetMode="External" /><Relationship Id="rId67" Type="http://schemas.openxmlformats.org/officeDocument/2006/relationships/hyperlink" Target="https://podminky.urs.cz/item/CS_URS_2022_02/634112123" TargetMode="External" /><Relationship Id="rId68" Type="http://schemas.openxmlformats.org/officeDocument/2006/relationships/hyperlink" Target="https://podminky.urs.cz/item/CS_URS_2022_02/642942111" TargetMode="External" /><Relationship Id="rId69" Type="http://schemas.openxmlformats.org/officeDocument/2006/relationships/hyperlink" Target="https://podminky.urs.cz/item/CS_URS_2022_02/899914112" TargetMode="External" /><Relationship Id="rId70" Type="http://schemas.openxmlformats.org/officeDocument/2006/relationships/hyperlink" Target="https://podminky.urs.cz/item/CS_URS_2022_02/916231213" TargetMode="External" /><Relationship Id="rId71" Type="http://schemas.openxmlformats.org/officeDocument/2006/relationships/hyperlink" Target="https://podminky.urs.cz/item/CS_URS_2022_02/941211111" TargetMode="External" /><Relationship Id="rId72" Type="http://schemas.openxmlformats.org/officeDocument/2006/relationships/hyperlink" Target="https://podminky.urs.cz/item/CS_URS_2022_02/941211211" TargetMode="External" /><Relationship Id="rId73" Type="http://schemas.openxmlformats.org/officeDocument/2006/relationships/hyperlink" Target="https://podminky.urs.cz/item/CS_URS_2022_02/941211312" TargetMode="External" /><Relationship Id="rId74" Type="http://schemas.openxmlformats.org/officeDocument/2006/relationships/hyperlink" Target="https://podminky.urs.cz/item/CS_URS_2022_02/941211811" TargetMode="External" /><Relationship Id="rId75" Type="http://schemas.openxmlformats.org/officeDocument/2006/relationships/hyperlink" Target="https://podminky.urs.cz/item/CS_URS_2022_02/944611111" TargetMode="External" /><Relationship Id="rId76" Type="http://schemas.openxmlformats.org/officeDocument/2006/relationships/hyperlink" Target="https://podminky.urs.cz/item/CS_URS_2022_02/944611211" TargetMode="External" /><Relationship Id="rId77" Type="http://schemas.openxmlformats.org/officeDocument/2006/relationships/hyperlink" Target="https://podminky.urs.cz/item/CS_URS_2022_02/944611811" TargetMode="External" /><Relationship Id="rId78" Type="http://schemas.openxmlformats.org/officeDocument/2006/relationships/hyperlink" Target="https://podminky.urs.cz/item/CS_URS_2022_02/949101111" TargetMode="External" /><Relationship Id="rId79" Type="http://schemas.openxmlformats.org/officeDocument/2006/relationships/hyperlink" Target="https://podminky.urs.cz/item/CS_URS_2022_02/952901111" TargetMode="External" /><Relationship Id="rId80" Type="http://schemas.openxmlformats.org/officeDocument/2006/relationships/hyperlink" Target="https://podminky.urs.cz/item/CS_URS_2022_02/953312123" TargetMode="External" /><Relationship Id="rId81" Type="http://schemas.openxmlformats.org/officeDocument/2006/relationships/hyperlink" Target="https://podminky.urs.cz/item/CS_URS_2022_02/962031132" TargetMode="External" /><Relationship Id="rId82" Type="http://schemas.openxmlformats.org/officeDocument/2006/relationships/hyperlink" Target="https://podminky.urs.cz/item/CS_URS_2022_02/962031133" TargetMode="External" /><Relationship Id="rId83" Type="http://schemas.openxmlformats.org/officeDocument/2006/relationships/hyperlink" Target="https://podminky.urs.cz/item/CS_URS_2022_02/962032230" TargetMode="External" /><Relationship Id="rId84" Type="http://schemas.openxmlformats.org/officeDocument/2006/relationships/hyperlink" Target="https://podminky.urs.cz/item/CS_URS_2022_02/965081213" TargetMode="External" /><Relationship Id="rId85" Type="http://schemas.openxmlformats.org/officeDocument/2006/relationships/hyperlink" Target="https://podminky.urs.cz/item/CS_URS_2022_02/968072455" TargetMode="External" /><Relationship Id="rId86" Type="http://schemas.openxmlformats.org/officeDocument/2006/relationships/hyperlink" Target="https://podminky.urs.cz/item/CS_URS_2022_02/971035661" TargetMode="External" /><Relationship Id="rId87" Type="http://schemas.openxmlformats.org/officeDocument/2006/relationships/hyperlink" Target="https://podminky.urs.cz/item/CS_URS_2022_02/975053151" TargetMode="External" /><Relationship Id="rId88" Type="http://schemas.openxmlformats.org/officeDocument/2006/relationships/hyperlink" Target="https://podminky.urs.cz/item/CS_URS_2022_02/978011161" TargetMode="External" /><Relationship Id="rId89" Type="http://schemas.openxmlformats.org/officeDocument/2006/relationships/hyperlink" Target="https://podminky.urs.cz/item/CS_URS_2022_02/978013161" TargetMode="External" /><Relationship Id="rId90" Type="http://schemas.openxmlformats.org/officeDocument/2006/relationships/hyperlink" Target="https://podminky.urs.cz/item/CS_URS_2022_02/978013191" TargetMode="External" /><Relationship Id="rId91" Type="http://schemas.openxmlformats.org/officeDocument/2006/relationships/hyperlink" Target="https://podminky.urs.cz/item/CS_URS_2022_02/978015391" TargetMode="External" /><Relationship Id="rId92" Type="http://schemas.openxmlformats.org/officeDocument/2006/relationships/hyperlink" Target="https://podminky.urs.cz/item/CS_URS_2022_02/978059541" TargetMode="External" /><Relationship Id="rId93" Type="http://schemas.openxmlformats.org/officeDocument/2006/relationships/hyperlink" Target="https://podminky.urs.cz/item/CS_URS_2022_02/997013213" TargetMode="External" /><Relationship Id="rId94" Type="http://schemas.openxmlformats.org/officeDocument/2006/relationships/hyperlink" Target="https://podminky.urs.cz/item/CS_URS_2022_02/997013501" TargetMode="External" /><Relationship Id="rId95" Type="http://schemas.openxmlformats.org/officeDocument/2006/relationships/hyperlink" Target="https://podminky.urs.cz/item/CS_URS_2022_02/997013509" TargetMode="External" /><Relationship Id="rId96" Type="http://schemas.openxmlformats.org/officeDocument/2006/relationships/hyperlink" Target="https://podminky.urs.cz/item/CS_URS_2022_02/997013631" TargetMode="External" /><Relationship Id="rId97" Type="http://schemas.openxmlformats.org/officeDocument/2006/relationships/hyperlink" Target="https://podminky.urs.cz/item/CS_URS_2022_02/998018002" TargetMode="External" /><Relationship Id="rId98" Type="http://schemas.openxmlformats.org/officeDocument/2006/relationships/hyperlink" Target="https://podminky.urs.cz/item/CS_URS_2022_02/998223011" TargetMode="External" /><Relationship Id="rId99" Type="http://schemas.openxmlformats.org/officeDocument/2006/relationships/hyperlink" Target="https://podminky.urs.cz/item/CS_URS_2022_02/711111001" TargetMode="External" /><Relationship Id="rId100" Type="http://schemas.openxmlformats.org/officeDocument/2006/relationships/hyperlink" Target="https://podminky.urs.cz/item/CS_URS_2022_02/711112001" TargetMode="External" /><Relationship Id="rId101" Type="http://schemas.openxmlformats.org/officeDocument/2006/relationships/hyperlink" Target="https://podminky.urs.cz/item/CS_URS_2022_02/711161212" TargetMode="External" /><Relationship Id="rId102" Type="http://schemas.openxmlformats.org/officeDocument/2006/relationships/hyperlink" Target="https://podminky.urs.cz/item/CS_URS_2022_02/711491176" TargetMode="External" /><Relationship Id="rId103" Type="http://schemas.openxmlformats.org/officeDocument/2006/relationships/hyperlink" Target="https://podminky.urs.cz/item/CS_URS_2022_02/711491571" TargetMode="External" /><Relationship Id="rId104" Type="http://schemas.openxmlformats.org/officeDocument/2006/relationships/hyperlink" Target="https://podminky.urs.cz/item/CS_URS_2022_02/998711202" TargetMode="External" /><Relationship Id="rId105" Type="http://schemas.openxmlformats.org/officeDocument/2006/relationships/hyperlink" Target="https://podminky.urs.cz/item/CS_URS_2022_02/713111121" TargetMode="External" /><Relationship Id="rId106" Type="http://schemas.openxmlformats.org/officeDocument/2006/relationships/hyperlink" Target="https://podminky.urs.cz/item/CS_URS_2022_02/713121121" TargetMode="External" /><Relationship Id="rId107" Type="http://schemas.openxmlformats.org/officeDocument/2006/relationships/hyperlink" Target="https://podminky.urs.cz/item/CS_URS_2022_02/713131141" TargetMode="External" /><Relationship Id="rId108" Type="http://schemas.openxmlformats.org/officeDocument/2006/relationships/hyperlink" Target="https://podminky.urs.cz/item/CS_URS_2022_02/713132331" TargetMode="External" /><Relationship Id="rId109" Type="http://schemas.openxmlformats.org/officeDocument/2006/relationships/hyperlink" Target="https://podminky.urs.cz/item/CS_URS_2022_02/998713202" TargetMode="External" /><Relationship Id="rId110" Type="http://schemas.openxmlformats.org/officeDocument/2006/relationships/hyperlink" Target="https://podminky.urs.cz/item/CS_URS_2022_02/721210812" TargetMode="External" /><Relationship Id="rId111" Type="http://schemas.openxmlformats.org/officeDocument/2006/relationships/hyperlink" Target="https://podminky.urs.cz/item/CS_URS_2022_02/725210821" TargetMode="External" /><Relationship Id="rId112" Type="http://schemas.openxmlformats.org/officeDocument/2006/relationships/hyperlink" Target="https://podminky.urs.cz/item/CS_URS_2022_02/725291511" TargetMode="External" /><Relationship Id="rId113" Type="http://schemas.openxmlformats.org/officeDocument/2006/relationships/hyperlink" Target="https://podminky.urs.cz/item/CS_URS_2022_02/725291521" TargetMode="External" /><Relationship Id="rId114" Type="http://schemas.openxmlformats.org/officeDocument/2006/relationships/hyperlink" Target="https://podminky.urs.cz/item/CS_URS_2022_02/725291531" TargetMode="External" /><Relationship Id="rId115" Type="http://schemas.openxmlformats.org/officeDocument/2006/relationships/hyperlink" Target="https://podminky.urs.cz/item/CS_URS_2022_02/725820801" TargetMode="External" /><Relationship Id="rId116" Type="http://schemas.openxmlformats.org/officeDocument/2006/relationships/hyperlink" Target="https://podminky.urs.cz/item/CS_URS_2022_02/725840860" TargetMode="External" /><Relationship Id="rId117" Type="http://schemas.openxmlformats.org/officeDocument/2006/relationships/hyperlink" Target="https://podminky.urs.cz/item/CS_URS_2022_02/998725201" TargetMode="External" /><Relationship Id="rId118" Type="http://schemas.openxmlformats.org/officeDocument/2006/relationships/hyperlink" Target="https://podminky.urs.cz/item/CS_URS_2022_02/762083122" TargetMode="External" /><Relationship Id="rId119" Type="http://schemas.openxmlformats.org/officeDocument/2006/relationships/hyperlink" Target="https://podminky.urs.cz/item/CS_URS_2022_02/762085113" TargetMode="External" /><Relationship Id="rId120" Type="http://schemas.openxmlformats.org/officeDocument/2006/relationships/hyperlink" Target="https://podminky.urs.cz/item/CS_URS_2022_02/762332141" TargetMode="External" /><Relationship Id="rId121" Type="http://schemas.openxmlformats.org/officeDocument/2006/relationships/hyperlink" Target="https://podminky.urs.cz/item/CS_URS_2022_02/762341210" TargetMode="External" /><Relationship Id="rId122" Type="http://schemas.openxmlformats.org/officeDocument/2006/relationships/hyperlink" Target="https://podminky.urs.cz/item/CS_URS_2022_02/762395000" TargetMode="External" /><Relationship Id="rId123" Type="http://schemas.openxmlformats.org/officeDocument/2006/relationships/hyperlink" Target="https://podminky.urs.cz/item/CS_URS_2022_02/762431034" TargetMode="External" /><Relationship Id="rId124" Type="http://schemas.openxmlformats.org/officeDocument/2006/relationships/hyperlink" Target="https://podminky.urs.cz/item/CS_URS_2022_02/762439001" TargetMode="External" /><Relationship Id="rId125" Type="http://schemas.openxmlformats.org/officeDocument/2006/relationships/hyperlink" Target="https://podminky.urs.cz/item/CS_URS_2022_02/762495000" TargetMode="External" /><Relationship Id="rId126" Type="http://schemas.openxmlformats.org/officeDocument/2006/relationships/hyperlink" Target="https://podminky.urs.cz/item/CS_URS_2022_02/998762202" TargetMode="External" /><Relationship Id="rId127" Type="http://schemas.openxmlformats.org/officeDocument/2006/relationships/hyperlink" Target="https://podminky.urs.cz/item/CS_URS_2022_02/763111362" TargetMode="External" /><Relationship Id="rId128" Type="http://schemas.openxmlformats.org/officeDocument/2006/relationships/hyperlink" Target="https://podminky.urs.cz/item/CS_URS_2022_02/763111717" TargetMode="External" /><Relationship Id="rId129" Type="http://schemas.openxmlformats.org/officeDocument/2006/relationships/hyperlink" Target="https://podminky.urs.cz/item/CS_URS_2022_02/763111771" TargetMode="External" /><Relationship Id="rId130" Type="http://schemas.openxmlformats.org/officeDocument/2006/relationships/hyperlink" Target="https://podminky.urs.cz/item/CS_URS_2022_02/763121590" TargetMode="External" /><Relationship Id="rId131" Type="http://schemas.openxmlformats.org/officeDocument/2006/relationships/hyperlink" Target="https://podminky.urs.cz/item/CS_URS_2022_02/763121714" TargetMode="External" /><Relationship Id="rId132" Type="http://schemas.openxmlformats.org/officeDocument/2006/relationships/hyperlink" Target="https://podminky.urs.cz/item/CS_URS_2022_02/763121761" TargetMode="External" /><Relationship Id="rId133" Type="http://schemas.openxmlformats.org/officeDocument/2006/relationships/hyperlink" Target="https://podminky.urs.cz/item/CS_URS_2022_02/763131471" TargetMode="External" /><Relationship Id="rId134" Type="http://schemas.openxmlformats.org/officeDocument/2006/relationships/hyperlink" Target="https://podminky.urs.cz/item/CS_URS_2022_02/763131714" TargetMode="External" /><Relationship Id="rId135" Type="http://schemas.openxmlformats.org/officeDocument/2006/relationships/hyperlink" Target="https://podminky.urs.cz/item/CS_URS_2022_02/763131751" TargetMode="External" /><Relationship Id="rId136" Type="http://schemas.openxmlformats.org/officeDocument/2006/relationships/hyperlink" Target="https://podminky.urs.cz/item/CS_URS_2022_02/763131771" TargetMode="External" /><Relationship Id="rId137" Type="http://schemas.openxmlformats.org/officeDocument/2006/relationships/hyperlink" Target="https://podminky.urs.cz/item/CS_URS_2022_02/763173113" TargetMode="External" /><Relationship Id="rId138" Type="http://schemas.openxmlformats.org/officeDocument/2006/relationships/hyperlink" Target="https://podminky.urs.cz/item/CS_URS_2022_02/763183111" TargetMode="External" /><Relationship Id="rId139" Type="http://schemas.openxmlformats.org/officeDocument/2006/relationships/hyperlink" Target="https://podminky.urs.cz/item/CS_URS_2022_02/998763402" TargetMode="External" /><Relationship Id="rId140" Type="http://schemas.openxmlformats.org/officeDocument/2006/relationships/hyperlink" Target="https://podminky.urs.cz/item/CS_URS_2022_02/764002414" TargetMode="External" /><Relationship Id="rId141" Type="http://schemas.openxmlformats.org/officeDocument/2006/relationships/hyperlink" Target="https://podminky.urs.cz/item/CS_URS_2022_02/764111641" TargetMode="External" /><Relationship Id="rId142" Type="http://schemas.openxmlformats.org/officeDocument/2006/relationships/hyperlink" Target="https://podminky.urs.cz/item/CS_URS_2022_02/764111691" TargetMode="External" /><Relationship Id="rId143" Type="http://schemas.openxmlformats.org/officeDocument/2006/relationships/hyperlink" Target="https://podminky.urs.cz/item/CS_URS_2022_02/764212633" TargetMode="External" /><Relationship Id="rId144" Type="http://schemas.openxmlformats.org/officeDocument/2006/relationships/hyperlink" Target="https://podminky.urs.cz/item/CS_URS_2022_02/764212663" TargetMode="External" /><Relationship Id="rId145" Type="http://schemas.openxmlformats.org/officeDocument/2006/relationships/hyperlink" Target="https://podminky.urs.cz/item/CS_URS_2022_02/764511602" TargetMode="External" /><Relationship Id="rId146" Type="http://schemas.openxmlformats.org/officeDocument/2006/relationships/hyperlink" Target="https://podminky.urs.cz/item/CS_URS_2022_02/764511642" TargetMode="External" /><Relationship Id="rId147" Type="http://schemas.openxmlformats.org/officeDocument/2006/relationships/hyperlink" Target="https://podminky.urs.cz/item/CS_URS_2022_02/764518622" TargetMode="External" /><Relationship Id="rId148" Type="http://schemas.openxmlformats.org/officeDocument/2006/relationships/hyperlink" Target="https://podminky.urs.cz/item/CS_URS_2022_02/998764202" TargetMode="External" /><Relationship Id="rId149" Type="http://schemas.openxmlformats.org/officeDocument/2006/relationships/hyperlink" Target="https://podminky.urs.cz/item/CS_URS_2022_02/765191001" TargetMode="External" /><Relationship Id="rId150" Type="http://schemas.openxmlformats.org/officeDocument/2006/relationships/hyperlink" Target="https://podminky.urs.cz/item/CS_URS_2022_02/998765202" TargetMode="External" /><Relationship Id="rId151" Type="http://schemas.openxmlformats.org/officeDocument/2006/relationships/hyperlink" Target="https://podminky.urs.cz/item/CS_URS_2022_02/766621712" TargetMode="External" /><Relationship Id="rId152" Type="http://schemas.openxmlformats.org/officeDocument/2006/relationships/hyperlink" Target="https://podminky.urs.cz/item/CS_URS_2022_02/766622216" TargetMode="External" /><Relationship Id="rId153" Type="http://schemas.openxmlformats.org/officeDocument/2006/relationships/hyperlink" Target="https://podminky.urs.cz/item/CS_URS_2022_02/766660171" TargetMode="External" /><Relationship Id="rId154" Type="http://schemas.openxmlformats.org/officeDocument/2006/relationships/hyperlink" Target="https://podminky.urs.cz/item/CS_URS_2022_02/766660172" TargetMode="External" /><Relationship Id="rId155" Type="http://schemas.openxmlformats.org/officeDocument/2006/relationships/hyperlink" Target="https://podminky.urs.cz/item/CS_URS_2022_02/766660311" TargetMode="External" /><Relationship Id="rId156" Type="http://schemas.openxmlformats.org/officeDocument/2006/relationships/hyperlink" Target="https://podminky.urs.cz/item/CS_URS_2022_02/766660728" TargetMode="External" /><Relationship Id="rId157" Type="http://schemas.openxmlformats.org/officeDocument/2006/relationships/hyperlink" Target="https://podminky.urs.cz/item/CS_URS_2022_02/766660729" TargetMode="External" /><Relationship Id="rId158" Type="http://schemas.openxmlformats.org/officeDocument/2006/relationships/hyperlink" Target="https://podminky.urs.cz/item/CS_URS_2022_02/766660731" TargetMode="External" /><Relationship Id="rId159" Type="http://schemas.openxmlformats.org/officeDocument/2006/relationships/hyperlink" Target="https://podminky.urs.cz/item/CS_URS_2022_02/766682111" TargetMode="External" /><Relationship Id="rId160" Type="http://schemas.openxmlformats.org/officeDocument/2006/relationships/hyperlink" Target="https://podminky.urs.cz/item/CS_URS_2022_02/766682113" TargetMode="External" /><Relationship Id="rId161" Type="http://schemas.openxmlformats.org/officeDocument/2006/relationships/hyperlink" Target="https://podminky.urs.cz/item/CS_URS_2022_02/998766202" TargetMode="External" /><Relationship Id="rId162" Type="http://schemas.openxmlformats.org/officeDocument/2006/relationships/hyperlink" Target="https://podminky.urs.cz/item/CS_URS_2022_02/767165111" TargetMode="External" /><Relationship Id="rId163" Type="http://schemas.openxmlformats.org/officeDocument/2006/relationships/hyperlink" Target="https://podminky.urs.cz/item/CS_URS_2022_02/767415112" TargetMode="External" /><Relationship Id="rId164" Type="http://schemas.openxmlformats.org/officeDocument/2006/relationships/hyperlink" Target="https://podminky.urs.cz/item/CS_URS_2022_02/767491011" TargetMode="External" /><Relationship Id="rId165" Type="http://schemas.openxmlformats.org/officeDocument/2006/relationships/hyperlink" Target="https://podminky.urs.cz/item/CS_URS_2022_02/767492002" TargetMode="External" /><Relationship Id="rId166" Type="http://schemas.openxmlformats.org/officeDocument/2006/relationships/hyperlink" Target="https://podminky.urs.cz/item/CS_URS_2022_02/767531111" TargetMode="External" /><Relationship Id="rId167" Type="http://schemas.openxmlformats.org/officeDocument/2006/relationships/hyperlink" Target="https://podminky.urs.cz/item/CS_URS_2022_02/767531121" TargetMode="External" /><Relationship Id="rId168" Type="http://schemas.openxmlformats.org/officeDocument/2006/relationships/hyperlink" Target="https://podminky.urs.cz/item/CS_URS_2022_02/767640221" TargetMode="External" /><Relationship Id="rId169" Type="http://schemas.openxmlformats.org/officeDocument/2006/relationships/hyperlink" Target="https://podminky.urs.cz/item/CS_URS_2022_02/767640222" TargetMode="External" /><Relationship Id="rId170" Type="http://schemas.openxmlformats.org/officeDocument/2006/relationships/hyperlink" Target="https://podminky.urs.cz/item/CS_URS_2022_02/767649191" TargetMode="External" /><Relationship Id="rId171" Type="http://schemas.openxmlformats.org/officeDocument/2006/relationships/hyperlink" Target="https://podminky.urs.cz/item/CS_URS_2022_02/767649193" TargetMode="External" /><Relationship Id="rId172" Type="http://schemas.openxmlformats.org/officeDocument/2006/relationships/hyperlink" Target="https://podminky.urs.cz/item/CS_URS_2022_02/767649194" TargetMode="External" /><Relationship Id="rId173" Type="http://schemas.openxmlformats.org/officeDocument/2006/relationships/hyperlink" Target="https://podminky.urs.cz/item/CS_URS_2022_02/998767202" TargetMode="External" /><Relationship Id="rId174" Type="http://schemas.openxmlformats.org/officeDocument/2006/relationships/hyperlink" Target="https://podminky.urs.cz/item/CS_URS_2022_02/771121011" TargetMode="External" /><Relationship Id="rId175" Type="http://schemas.openxmlformats.org/officeDocument/2006/relationships/hyperlink" Target="https://podminky.urs.cz/item/CS_URS_2022_02/771151023" TargetMode="External" /><Relationship Id="rId176" Type="http://schemas.openxmlformats.org/officeDocument/2006/relationships/hyperlink" Target="https://podminky.urs.cz/item/CS_URS_2022_02/771474112" TargetMode="External" /><Relationship Id="rId177" Type="http://schemas.openxmlformats.org/officeDocument/2006/relationships/hyperlink" Target="https://podminky.urs.cz/item/CS_URS_2022_02/771574261" TargetMode="External" /><Relationship Id="rId178" Type="http://schemas.openxmlformats.org/officeDocument/2006/relationships/hyperlink" Target="https://podminky.urs.cz/item/CS_URS_2022_02/771574263" TargetMode="External" /><Relationship Id="rId179" Type="http://schemas.openxmlformats.org/officeDocument/2006/relationships/hyperlink" Target="https://podminky.urs.cz/item/CS_URS_2022_02/771577111" TargetMode="External" /><Relationship Id="rId180" Type="http://schemas.openxmlformats.org/officeDocument/2006/relationships/hyperlink" Target="https://podminky.urs.cz/item/CS_URS_2022_02/771591207" TargetMode="External" /><Relationship Id="rId181" Type="http://schemas.openxmlformats.org/officeDocument/2006/relationships/hyperlink" Target="https://podminky.urs.cz/item/CS_URS_2022_02/771591241" TargetMode="External" /><Relationship Id="rId182" Type="http://schemas.openxmlformats.org/officeDocument/2006/relationships/hyperlink" Target="https://podminky.urs.cz/item/CS_URS_2022_02/771591264" TargetMode="External" /><Relationship Id="rId183" Type="http://schemas.openxmlformats.org/officeDocument/2006/relationships/hyperlink" Target="https://podminky.urs.cz/item/CS_URS_2022_02/998771202" TargetMode="External" /><Relationship Id="rId184" Type="http://schemas.openxmlformats.org/officeDocument/2006/relationships/hyperlink" Target="https://podminky.urs.cz/item/CS_URS_2022_02/776111116" TargetMode="External" /><Relationship Id="rId185" Type="http://schemas.openxmlformats.org/officeDocument/2006/relationships/hyperlink" Target="https://podminky.urs.cz/item/CS_URS_2022_02/776111311" TargetMode="External" /><Relationship Id="rId186" Type="http://schemas.openxmlformats.org/officeDocument/2006/relationships/hyperlink" Target="https://podminky.urs.cz/item/CS_URS_2022_02/776121112" TargetMode="External" /><Relationship Id="rId187" Type="http://schemas.openxmlformats.org/officeDocument/2006/relationships/hyperlink" Target="https://podminky.urs.cz/item/CS_URS_2022_02/776141122" TargetMode="External" /><Relationship Id="rId188" Type="http://schemas.openxmlformats.org/officeDocument/2006/relationships/hyperlink" Target="https://podminky.urs.cz/item/CS_URS_2022_02/776201812" TargetMode="External" /><Relationship Id="rId189" Type="http://schemas.openxmlformats.org/officeDocument/2006/relationships/hyperlink" Target="https://podminky.urs.cz/item/CS_URS_2022_02/776221111" TargetMode="External" /><Relationship Id="rId190" Type="http://schemas.openxmlformats.org/officeDocument/2006/relationships/hyperlink" Target="https://podminky.urs.cz/item/CS_URS_2022_02/776241121" TargetMode="External" /><Relationship Id="rId191" Type="http://schemas.openxmlformats.org/officeDocument/2006/relationships/hyperlink" Target="https://podminky.urs.cz/item/CS_URS_2022_02/776411111" TargetMode="External" /><Relationship Id="rId192" Type="http://schemas.openxmlformats.org/officeDocument/2006/relationships/hyperlink" Target="https://podminky.urs.cz/item/CS_URS_2022_02/776991121" TargetMode="External" /><Relationship Id="rId193" Type="http://schemas.openxmlformats.org/officeDocument/2006/relationships/hyperlink" Target="https://podminky.urs.cz/item/CS_URS_2022_02/998776202" TargetMode="External" /><Relationship Id="rId194" Type="http://schemas.openxmlformats.org/officeDocument/2006/relationships/hyperlink" Target="https://podminky.urs.cz/item/CS_URS_2022_02/781474113" TargetMode="External" /><Relationship Id="rId195" Type="http://schemas.openxmlformats.org/officeDocument/2006/relationships/hyperlink" Target="https://podminky.urs.cz/item/CS_URS_2022_02/781494111" TargetMode="External" /><Relationship Id="rId196" Type="http://schemas.openxmlformats.org/officeDocument/2006/relationships/hyperlink" Target="https://podminky.urs.cz/item/CS_URS_2022_02/781494511" TargetMode="External" /><Relationship Id="rId197" Type="http://schemas.openxmlformats.org/officeDocument/2006/relationships/hyperlink" Target="https://podminky.urs.cz/item/CS_URS_2022_02/781571141" TargetMode="External" /><Relationship Id="rId198" Type="http://schemas.openxmlformats.org/officeDocument/2006/relationships/hyperlink" Target="https://podminky.urs.cz/item/CS_URS_2022_02/781674113" TargetMode="External" /><Relationship Id="rId199" Type="http://schemas.openxmlformats.org/officeDocument/2006/relationships/hyperlink" Target="https://podminky.urs.cz/item/CS_URS_2022_02/998781202" TargetMode="External" /><Relationship Id="rId200" Type="http://schemas.openxmlformats.org/officeDocument/2006/relationships/hyperlink" Target="https://podminky.urs.cz/item/CS_URS_2022_02/784121001" TargetMode="External" /><Relationship Id="rId201" Type="http://schemas.openxmlformats.org/officeDocument/2006/relationships/hyperlink" Target="https://podminky.urs.cz/item/CS_URS_2022_02/784211101" TargetMode="External" /><Relationship Id="rId2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71" TargetMode="External" /><Relationship Id="rId2" Type="http://schemas.openxmlformats.org/officeDocument/2006/relationships/hyperlink" Target="https://podminky.urs.cz/item/CS_URS_2022_02/113107113" TargetMode="External" /><Relationship Id="rId3" Type="http://schemas.openxmlformats.org/officeDocument/2006/relationships/hyperlink" Target="https://podminky.urs.cz/item/CS_URS_2022_02/132254104" TargetMode="External" /><Relationship Id="rId4" Type="http://schemas.openxmlformats.org/officeDocument/2006/relationships/hyperlink" Target="https://podminky.urs.cz/item/CS_URS_2022_02/139001101" TargetMode="External" /><Relationship Id="rId5" Type="http://schemas.openxmlformats.org/officeDocument/2006/relationships/hyperlink" Target="https://podminky.urs.cz/item/CS_URS_2022_02/139911103" TargetMode="External" /><Relationship Id="rId6" Type="http://schemas.openxmlformats.org/officeDocument/2006/relationships/hyperlink" Target="https://podminky.urs.cz/item/CS_URS_2022_02/151101201" TargetMode="External" /><Relationship Id="rId7" Type="http://schemas.openxmlformats.org/officeDocument/2006/relationships/hyperlink" Target="https://podminky.urs.cz/item/CS_URS_2022_02/151101211" TargetMode="External" /><Relationship Id="rId8" Type="http://schemas.openxmlformats.org/officeDocument/2006/relationships/hyperlink" Target="https://podminky.urs.cz/item/CS_URS_2022_02/151101401" TargetMode="External" /><Relationship Id="rId9" Type="http://schemas.openxmlformats.org/officeDocument/2006/relationships/hyperlink" Target="https://podminky.urs.cz/item/CS_URS_2022_02/151101411" TargetMode="External" /><Relationship Id="rId10" Type="http://schemas.openxmlformats.org/officeDocument/2006/relationships/hyperlink" Target="https://podminky.urs.cz/item/CS_URS_2022_02/161151103" TargetMode="External" /><Relationship Id="rId11" Type="http://schemas.openxmlformats.org/officeDocument/2006/relationships/hyperlink" Target="https://podminky.urs.cz/item/CS_URS_2022_02/162251102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74151101" TargetMode="External" /><Relationship Id="rId14" Type="http://schemas.openxmlformats.org/officeDocument/2006/relationships/hyperlink" Target="https://podminky.urs.cz/item/CS_URS_2022_02/564710003" TargetMode="External" /><Relationship Id="rId15" Type="http://schemas.openxmlformats.org/officeDocument/2006/relationships/hyperlink" Target="https://podminky.urs.cz/item/CS_URS_2022_02/564871011" TargetMode="External" /><Relationship Id="rId16" Type="http://schemas.openxmlformats.org/officeDocument/2006/relationships/hyperlink" Target="https://podminky.urs.cz/item/CS_URS_2022_02/596212210" TargetMode="External" /><Relationship Id="rId17" Type="http://schemas.openxmlformats.org/officeDocument/2006/relationships/hyperlink" Target="https://podminky.urs.cz/item/CS_URS_2022_02/612325302" TargetMode="External" /><Relationship Id="rId18" Type="http://schemas.openxmlformats.org/officeDocument/2006/relationships/hyperlink" Target="https://podminky.urs.cz/item/CS_URS_2022_02/619991001" TargetMode="External" /><Relationship Id="rId19" Type="http://schemas.openxmlformats.org/officeDocument/2006/relationships/hyperlink" Target="https://podminky.urs.cz/item/CS_URS_2022_02/622131101" TargetMode="External" /><Relationship Id="rId20" Type="http://schemas.openxmlformats.org/officeDocument/2006/relationships/hyperlink" Target="https://podminky.urs.cz/item/CS_URS_2022_02/622326552" TargetMode="External" /><Relationship Id="rId21" Type="http://schemas.openxmlformats.org/officeDocument/2006/relationships/hyperlink" Target="https://podminky.urs.cz/item/CS_URS_2022_02/622331111" TargetMode="External" /><Relationship Id="rId22" Type="http://schemas.openxmlformats.org/officeDocument/2006/relationships/hyperlink" Target="https://podminky.urs.cz/item/CS_URS_2022_02/629991011" TargetMode="External" /><Relationship Id="rId23" Type="http://schemas.openxmlformats.org/officeDocument/2006/relationships/hyperlink" Target="https://podminky.urs.cz/item/CS_URS_2022_02/629995101" TargetMode="External" /><Relationship Id="rId24" Type="http://schemas.openxmlformats.org/officeDocument/2006/relationships/hyperlink" Target="https://podminky.urs.cz/item/CS_URS_2022_02/637211122" TargetMode="External" /><Relationship Id="rId25" Type="http://schemas.openxmlformats.org/officeDocument/2006/relationships/hyperlink" Target="https://podminky.urs.cz/item/CS_URS_2022_02/637211412" TargetMode="External" /><Relationship Id="rId26" Type="http://schemas.openxmlformats.org/officeDocument/2006/relationships/hyperlink" Target="https://podminky.urs.cz/item/CS_URS_2022_02/637311131" TargetMode="External" /><Relationship Id="rId27" Type="http://schemas.openxmlformats.org/officeDocument/2006/relationships/hyperlink" Target="https://podminky.urs.cz/item/CS_URS_2022_02/871265211" TargetMode="External" /><Relationship Id="rId28" Type="http://schemas.openxmlformats.org/officeDocument/2006/relationships/hyperlink" Target="https://podminky.urs.cz/item/CS_URS_2022_02/941221111" TargetMode="External" /><Relationship Id="rId29" Type="http://schemas.openxmlformats.org/officeDocument/2006/relationships/hyperlink" Target="https://podminky.urs.cz/item/CS_URS_2022_02/941221211" TargetMode="External" /><Relationship Id="rId30" Type="http://schemas.openxmlformats.org/officeDocument/2006/relationships/hyperlink" Target="https://podminky.urs.cz/item/CS_URS_2022_02/941221312" TargetMode="External" /><Relationship Id="rId31" Type="http://schemas.openxmlformats.org/officeDocument/2006/relationships/hyperlink" Target="https://podminky.urs.cz/item/CS_URS_2022_02/941221811" TargetMode="External" /><Relationship Id="rId32" Type="http://schemas.openxmlformats.org/officeDocument/2006/relationships/hyperlink" Target="https://podminky.urs.cz/item/CS_URS_2022_02/944611111" TargetMode="External" /><Relationship Id="rId33" Type="http://schemas.openxmlformats.org/officeDocument/2006/relationships/hyperlink" Target="https://podminky.urs.cz/item/CS_URS_2022_02/944611211" TargetMode="External" /><Relationship Id="rId34" Type="http://schemas.openxmlformats.org/officeDocument/2006/relationships/hyperlink" Target="https://podminky.urs.cz/item/CS_URS_2022_02/944611811" TargetMode="External" /><Relationship Id="rId35" Type="http://schemas.openxmlformats.org/officeDocument/2006/relationships/hyperlink" Target="https://podminky.urs.cz/item/CS_URS_2022_02/949101111" TargetMode="External" /><Relationship Id="rId36" Type="http://schemas.openxmlformats.org/officeDocument/2006/relationships/hyperlink" Target="https://podminky.urs.cz/item/CS_URS_2022_02/965042241" TargetMode="External" /><Relationship Id="rId37" Type="http://schemas.openxmlformats.org/officeDocument/2006/relationships/hyperlink" Target="https://podminky.urs.cz/item/CS_URS_2022_02/968062244" TargetMode="External" /><Relationship Id="rId38" Type="http://schemas.openxmlformats.org/officeDocument/2006/relationships/hyperlink" Target="https://podminky.urs.cz/item/CS_URS_2022_02/968062354" TargetMode="External" /><Relationship Id="rId39" Type="http://schemas.openxmlformats.org/officeDocument/2006/relationships/hyperlink" Target="https://podminky.urs.cz/item/CS_URS_2022_02/968062356" TargetMode="External" /><Relationship Id="rId40" Type="http://schemas.openxmlformats.org/officeDocument/2006/relationships/hyperlink" Target="https://podminky.urs.cz/item/CS_URS_2022_02/978019331" TargetMode="External" /><Relationship Id="rId41" Type="http://schemas.openxmlformats.org/officeDocument/2006/relationships/hyperlink" Target="https://podminky.urs.cz/item/CS_URS_2022_02/978059511" TargetMode="External" /><Relationship Id="rId42" Type="http://schemas.openxmlformats.org/officeDocument/2006/relationships/hyperlink" Target="https://podminky.urs.cz/item/CS_URS_2022_02/997013213" TargetMode="External" /><Relationship Id="rId43" Type="http://schemas.openxmlformats.org/officeDocument/2006/relationships/hyperlink" Target="https://podminky.urs.cz/item/CS_URS_2022_02/997013501" TargetMode="External" /><Relationship Id="rId44" Type="http://schemas.openxmlformats.org/officeDocument/2006/relationships/hyperlink" Target="https://podminky.urs.cz/item/CS_URS_2022_02/997013509" TargetMode="External" /><Relationship Id="rId45" Type="http://schemas.openxmlformats.org/officeDocument/2006/relationships/hyperlink" Target="https://podminky.urs.cz/item/CS_URS_2022_02/997013631" TargetMode="External" /><Relationship Id="rId46" Type="http://schemas.openxmlformats.org/officeDocument/2006/relationships/hyperlink" Target="https://podminky.urs.cz/item/CS_URS_2022_02/998018002" TargetMode="External" /><Relationship Id="rId47" Type="http://schemas.openxmlformats.org/officeDocument/2006/relationships/hyperlink" Target="https://podminky.urs.cz/item/CS_URS_2022_02/998223011" TargetMode="External" /><Relationship Id="rId48" Type="http://schemas.openxmlformats.org/officeDocument/2006/relationships/hyperlink" Target="https://podminky.urs.cz/item/CS_URS_2022_02/711112001" TargetMode="External" /><Relationship Id="rId49" Type="http://schemas.openxmlformats.org/officeDocument/2006/relationships/hyperlink" Target="https://podminky.urs.cz/item/CS_URS_2022_02/711142559" TargetMode="External" /><Relationship Id="rId50" Type="http://schemas.openxmlformats.org/officeDocument/2006/relationships/hyperlink" Target="https://podminky.urs.cz/item/CS_URS_2022_02/711161212" TargetMode="External" /><Relationship Id="rId51" Type="http://schemas.openxmlformats.org/officeDocument/2006/relationships/hyperlink" Target="https://podminky.urs.cz/item/CS_URS_2022_02/711161384" TargetMode="External" /><Relationship Id="rId52" Type="http://schemas.openxmlformats.org/officeDocument/2006/relationships/hyperlink" Target="https://podminky.urs.cz/item/CS_URS_2022_02/998711202" TargetMode="External" /><Relationship Id="rId53" Type="http://schemas.openxmlformats.org/officeDocument/2006/relationships/hyperlink" Target="https://podminky.urs.cz/item/CS_URS_2022_02/721273153" TargetMode="External" /><Relationship Id="rId54" Type="http://schemas.openxmlformats.org/officeDocument/2006/relationships/hyperlink" Target="https://podminky.urs.cz/item/CS_URS_2022_02/998721202" TargetMode="External" /><Relationship Id="rId55" Type="http://schemas.openxmlformats.org/officeDocument/2006/relationships/hyperlink" Target="https://podminky.urs.cz/item/CS_URS_2022_02/761661001" TargetMode="External" /><Relationship Id="rId56" Type="http://schemas.openxmlformats.org/officeDocument/2006/relationships/hyperlink" Target="https://podminky.urs.cz/item/CS_URS_2022_02/761661021" TargetMode="External" /><Relationship Id="rId57" Type="http://schemas.openxmlformats.org/officeDocument/2006/relationships/hyperlink" Target="https://podminky.urs.cz/item/CS_URS_2022_02/761661803" TargetMode="External" /><Relationship Id="rId58" Type="http://schemas.openxmlformats.org/officeDocument/2006/relationships/hyperlink" Target="https://podminky.urs.cz/item/CS_URS_2022_02/761661903" TargetMode="External" /><Relationship Id="rId59" Type="http://schemas.openxmlformats.org/officeDocument/2006/relationships/hyperlink" Target="https://podminky.urs.cz/item/CS_URS_2022_02/998761202" TargetMode="External" /><Relationship Id="rId60" Type="http://schemas.openxmlformats.org/officeDocument/2006/relationships/hyperlink" Target="https://podminky.urs.cz/item/CS_URS_2022_02/764002821" TargetMode="External" /><Relationship Id="rId61" Type="http://schemas.openxmlformats.org/officeDocument/2006/relationships/hyperlink" Target="https://podminky.urs.cz/item/CS_URS_2022_02/764002851" TargetMode="External" /><Relationship Id="rId62" Type="http://schemas.openxmlformats.org/officeDocument/2006/relationships/hyperlink" Target="https://podminky.urs.cz/item/CS_URS_2022_02/764002861" TargetMode="External" /><Relationship Id="rId63" Type="http://schemas.openxmlformats.org/officeDocument/2006/relationships/hyperlink" Target="https://podminky.urs.cz/item/CS_URS_2022_02/764004801" TargetMode="External" /><Relationship Id="rId64" Type="http://schemas.openxmlformats.org/officeDocument/2006/relationships/hyperlink" Target="https://podminky.urs.cz/item/CS_URS_2022_02/764004861" TargetMode="External" /><Relationship Id="rId65" Type="http://schemas.openxmlformats.org/officeDocument/2006/relationships/hyperlink" Target="https://podminky.urs.cz/item/CS_URS_2022_02/764216665" TargetMode="External" /><Relationship Id="rId66" Type="http://schemas.openxmlformats.org/officeDocument/2006/relationships/hyperlink" Target="https://podminky.urs.cz/item/CS_URS_2022_02/764511601" TargetMode="External" /><Relationship Id="rId67" Type="http://schemas.openxmlformats.org/officeDocument/2006/relationships/hyperlink" Target="https://podminky.urs.cz/item/CS_URS_2022_02/764511642" TargetMode="External" /><Relationship Id="rId68" Type="http://schemas.openxmlformats.org/officeDocument/2006/relationships/hyperlink" Target="https://podminky.urs.cz/item/CS_URS_2022_02/764518622" TargetMode="External" /><Relationship Id="rId69" Type="http://schemas.openxmlformats.org/officeDocument/2006/relationships/hyperlink" Target="https://podminky.urs.cz/item/CS_URS_2022_02/998764202" TargetMode="External" /><Relationship Id="rId70" Type="http://schemas.openxmlformats.org/officeDocument/2006/relationships/hyperlink" Target="https://podminky.urs.cz/item/CS_URS_2022_02/766441811" TargetMode="External" /><Relationship Id="rId71" Type="http://schemas.openxmlformats.org/officeDocument/2006/relationships/hyperlink" Target="https://podminky.urs.cz/item/CS_URS_2022_02/766441821" TargetMode="External" /><Relationship Id="rId72" Type="http://schemas.openxmlformats.org/officeDocument/2006/relationships/hyperlink" Target="https://podminky.urs.cz/item/CS_URS_2022_02/766622132" TargetMode="External" /><Relationship Id="rId73" Type="http://schemas.openxmlformats.org/officeDocument/2006/relationships/hyperlink" Target="https://podminky.urs.cz/item/CS_URS_2022_02/766622216" TargetMode="External" /><Relationship Id="rId74" Type="http://schemas.openxmlformats.org/officeDocument/2006/relationships/hyperlink" Target="https://podminky.urs.cz/item/CS_URS_2022_02/766694121" TargetMode="External" /><Relationship Id="rId75" Type="http://schemas.openxmlformats.org/officeDocument/2006/relationships/hyperlink" Target="https://podminky.urs.cz/item/CS_URS_2022_02/766694122" TargetMode="External" /><Relationship Id="rId76" Type="http://schemas.openxmlformats.org/officeDocument/2006/relationships/hyperlink" Target="https://podminky.urs.cz/item/CS_URS_2022_02/998766202" TargetMode="External" /><Relationship Id="rId77" Type="http://schemas.openxmlformats.org/officeDocument/2006/relationships/hyperlink" Target="https://podminky.urs.cz/item/CS_URS_2022_02/783501321" TargetMode="External" /><Relationship Id="rId78" Type="http://schemas.openxmlformats.org/officeDocument/2006/relationships/hyperlink" Target="https://podminky.urs.cz/item/CS_URS_2022_02/783501323" TargetMode="External" /><Relationship Id="rId79" Type="http://schemas.openxmlformats.org/officeDocument/2006/relationships/hyperlink" Target="https://podminky.urs.cz/item/CS_URS_2022_02/783501523" TargetMode="External" /><Relationship Id="rId80" Type="http://schemas.openxmlformats.org/officeDocument/2006/relationships/hyperlink" Target="https://podminky.urs.cz/item/CS_URS_2022_02/783513003" TargetMode="External" /><Relationship Id="rId81" Type="http://schemas.openxmlformats.org/officeDocument/2006/relationships/hyperlink" Target="https://podminky.urs.cz/item/CS_URS_2022_02/783517003" TargetMode="External" /><Relationship Id="rId82" Type="http://schemas.openxmlformats.org/officeDocument/2006/relationships/hyperlink" Target="https://podminky.urs.cz/item/CS_URS_2022_02/783591113" TargetMode="External" /><Relationship Id="rId83" Type="http://schemas.openxmlformats.org/officeDocument/2006/relationships/hyperlink" Target="https://podminky.urs.cz/item/CS_URS_2022_02/783801203" TargetMode="External" /><Relationship Id="rId84" Type="http://schemas.openxmlformats.org/officeDocument/2006/relationships/hyperlink" Target="https://podminky.urs.cz/item/CS_URS_2022_02/783801401" TargetMode="External" /><Relationship Id="rId85" Type="http://schemas.openxmlformats.org/officeDocument/2006/relationships/hyperlink" Target="https://podminky.urs.cz/item/CS_URS_2022_02/783823177" TargetMode="External" /><Relationship Id="rId86" Type="http://schemas.openxmlformats.org/officeDocument/2006/relationships/hyperlink" Target="https://podminky.urs.cz/item/CS_URS_2022_02/783827167" TargetMode="External" /><Relationship Id="rId87" Type="http://schemas.openxmlformats.org/officeDocument/2006/relationships/hyperlink" Target="https://podminky.urs.cz/item/CS_URS_2022_02/783827169" TargetMode="External" /><Relationship Id="rId88" Type="http://schemas.openxmlformats.org/officeDocument/2006/relationships/hyperlink" Target="https://podminky.urs.cz/item/CS_URS_2022_02/784211101" TargetMode="External" /><Relationship Id="rId8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312441131" TargetMode="External" /><Relationship Id="rId2" Type="http://schemas.openxmlformats.org/officeDocument/2006/relationships/hyperlink" Target="https://podminky.urs.cz/item/CS_URS_2022_02/73124449111" TargetMode="External" /><Relationship Id="rId3" Type="http://schemas.openxmlformats.org/officeDocument/2006/relationships/hyperlink" Target="https://podminky.urs.cz/item/CS_URS_2022_02/731810332" TargetMode="External" /><Relationship Id="rId4" Type="http://schemas.openxmlformats.org/officeDocument/2006/relationships/hyperlink" Target="https://podminky.urs.cz/item/CS_URS_2022_02/731810342" TargetMode="External" /><Relationship Id="rId5" Type="http://schemas.openxmlformats.org/officeDocument/2006/relationships/hyperlink" Target="https://podminky.urs.cz/item/CS_URS_2022_02/998731101" TargetMode="External" /><Relationship Id="rId6" Type="http://schemas.openxmlformats.org/officeDocument/2006/relationships/hyperlink" Target="https://podminky.urs.cz/item/CS_URS_2022_02/732211112" TargetMode="External" /><Relationship Id="rId7" Type="http://schemas.openxmlformats.org/officeDocument/2006/relationships/hyperlink" Target="https://podminky.urs.cz/item/CS_URS_2022_02/998732101" TargetMode="External" /><Relationship Id="rId8" Type="http://schemas.openxmlformats.org/officeDocument/2006/relationships/hyperlink" Target="https://podminky.urs.cz/item/CS_URS_2022_02/733122221" TargetMode="External" /><Relationship Id="rId9" Type="http://schemas.openxmlformats.org/officeDocument/2006/relationships/hyperlink" Target="https://podminky.urs.cz/item/CS_URS_2022_02/733122222" TargetMode="External" /><Relationship Id="rId10" Type="http://schemas.openxmlformats.org/officeDocument/2006/relationships/hyperlink" Target="https://podminky.urs.cz/item/CS_URS_2022_02/733122223" TargetMode="External" /><Relationship Id="rId11" Type="http://schemas.openxmlformats.org/officeDocument/2006/relationships/hyperlink" Target="https://podminky.urs.cz/item/CS_URS_2022_02/733122224" TargetMode="External" /><Relationship Id="rId12" Type="http://schemas.openxmlformats.org/officeDocument/2006/relationships/hyperlink" Target="https://podminky.urs.cz/item/CS_URS_2022_02/733122225" TargetMode="External" /><Relationship Id="rId13" Type="http://schemas.openxmlformats.org/officeDocument/2006/relationships/hyperlink" Target="https://podminky.urs.cz/item/CS_URS_2022_02/733122226" TargetMode="External" /><Relationship Id="rId14" Type="http://schemas.openxmlformats.org/officeDocument/2006/relationships/hyperlink" Target="https://podminky.urs.cz/item/CS_URS_2022_02/733122227" TargetMode="External" /><Relationship Id="rId15" Type="http://schemas.openxmlformats.org/officeDocument/2006/relationships/hyperlink" Target="https://podminky.urs.cz/item/CS_URS_2022_02/733123110" TargetMode="External" /><Relationship Id="rId16" Type="http://schemas.openxmlformats.org/officeDocument/2006/relationships/hyperlink" Target="https://podminky.urs.cz/item/CS_URS_2022_02/733190217" TargetMode="External" /><Relationship Id="rId17" Type="http://schemas.openxmlformats.org/officeDocument/2006/relationships/hyperlink" Target="https://podminky.urs.cz/item/CS_URS_2022_02/998733101" TargetMode="External" /><Relationship Id="rId18" Type="http://schemas.openxmlformats.org/officeDocument/2006/relationships/hyperlink" Target="https://podminky.urs.cz/item/CS_URS_2022_02/73416344511" TargetMode="External" /><Relationship Id="rId19" Type="http://schemas.openxmlformats.org/officeDocument/2006/relationships/hyperlink" Target="https://podminky.urs.cz/item/CS_URS_2022_02/734221535" TargetMode="External" /><Relationship Id="rId20" Type="http://schemas.openxmlformats.org/officeDocument/2006/relationships/hyperlink" Target="https://podminky.urs.cz/item/CS_URS_2022_02/734221686" TargetMode="External" /><Relationship Id="rId21" Type="http://schemas.openxmlformats.org/officeDocument/2006/relationships/hyperlink" Target="https://podminky.urs.cz/item/CS_URS_2022_02/7342216861" TargetMode="External" /><Relationship Id="rId22" Type="http://schemas.openxmlformats.org/officeDocument/2006/relationships/hyperlink" Target="https://podminky.urs.cz/item/CS_URS_2022_02/734261402" TargetMode="External" /><Relationship Id="rId23" Type="http://schemas.openxmlformats.org/officeDocument/2006/relationships/hyperlink" Target="https://podminky.urs.cz/item/CS_URS_2022_02/7342614031" TargetMode="External" /><Relationship Id="rId24" Type="http://schemas.openxmlformats.org/officeDocument/2006/relationships/hyperlink" Target="https://podminky.urs.cz/item/CS_URS_2022_02/73426140312" TargetMode="External" /><Relationship Id="rId25" Type="http://schemas.openxmlformats.org/officeDocument/2006/relationships/hyperlink" Target="https://podminky.urs.cz/item/CS_URS_2022_02/734261416" TargetMode="External" /><Relationship Id="rId26" Type="http://schemas.openxmlformats.org/officeDocument/2006/relationships/hyperlink" Target="https://podminky.urs.cz/item/CS_URS_2022_02/734291123" TargetMode="External" /><Relationship Id="rId27" Type="http://schemas.openxmlformats.org/officeDocument/2006/relationships/hyperlink" Target="https://podminky.urs.cz/item/CS_URS_2022_02/734292714" TargetMode="External" /><Relationship Id="rId28" Type="http://schemas.openxmlformats.org/officeDocument/2006/relationships/hyperlink" Target="https://podminky.urs.cz/item/CS_URS_2022_02/734292715" TargetMode="External" /><Relationship Id="rId29" Type="http://schemas.openxmlformats.org/officeDocument/2006/relationships/hyperlink" Target="https://podminky.urs.cz/item/CS_URS_2022_02/734292717" TargetMode="External" /><Relationship Id="rId30" Type="http://schemas.openxmlformats.org/officeDocument/2006/relationships/hyperlink" Target="https://podminky.urs.cz/item/CS_URS_2022_02/998734101" TargetMode="External" /><Relationship Id="rId31" Type="http://schemas.openxmlformats.org/officeDocument/2006/relationships/hyperlink" Target="https://podminky.urs.cz/item/CS_URS_2022_02/735151191" TargetMode="External" /><Relationship Id="rId32" Type="http://schemas.openxmlformats.org/officeDocument/2006/relationships/hyperlink" Target="https://podminky.urs.cz/item/CS_URS_2022_02/735151273" TargetMode="External" /><Relationship Id="rId33" Type="http://schemas.openxmlformats.org/officeDocument/2006/relationships/hyperlink" Target="https://podminky.urs.cz/item/CS_URS_2022_02/735151472" TargetMode="External" /><Relationship Id="rId34" Type="http://schemas.openxmlformats.org/officeDocument/2006/relationships/hyperlink" Target="https://podminky.urs.cz/item/CS_URS_2022_02/735151572" TargetMode="External" /><Relationship Id="rId35" Type="http://schemas.openxmlformats.org/officeDocument/2006/relationships/hyperlink" Target="https://podminky.urs.cz/item/CS_URS_2022_02/735151574" TargetMode="External" /><Relationship Id="rId36" Type="http://schemas.openxmlformats.org/officeDocument/2006/relationships/hyperlink" Target="https://podminky.urs.cz/item/CS_URS_2022_02/735151578" TargetMode="External" /><Relationship Id="rId37" Type="http://schemas.openxmlformats.org/officeDocument/2006/relationships/hyperlink" Target="https://podminky.urs.cz/item/CS_URS_2022_02/735152271" TargetMode="External" /><Relationship Id="rId38" Type="http://schemas.openxmlformats.org/officeDocument/2006/relationships/hyperlink" Target="https://podminky.urs.cz/item/CS_URS_2022_02/735152273" TargetMode="External" /><Relationship Id="rId39" Type="http://schemas.openxmlformats.org/officeDocument/2006/relationships/hyperlink" Target="https://podminky.urs.cz/item/CS_URS_2022_02/735152472" TargetMode="External" /><Relationship Id="rId40" Type="http://schemas.openxmlformats.org/officeDocument/2006/relationships/hyperlink" Target="https://podminky.urs.cz/item/CS_URS_2022_02/735152473" TargetMode="External" /><Relationship Id="rId41" Type="http://schemas.openxmlformats.org/officeDocument/2006/relationships/hyperlink" Target="https://podminky.urs.cz/item/CS_URS_2022_02/735152475" TargetMode="External" /><Relationship Id="rId42" Type="http://schemas.openxmlformats.org/officeDocument/2006/relationships/hyperlink" Target="https://podminky.urs.cz/item/CS_URS_2022_02/735152476" TargetMode="External" /><Relationship Id="rId43" Type="http://schemas.openxmlformats.org/officeDocument/2006/relationships/hyperlink" Target="https://podminky.urs.cz/item/CS_URS_2022_02/735152477" TargetMode="External" /><Relationship Id="rId44" Type="http://schemas.openxmlformats.org/officeDocument/2006/relationships/hyperlink" Target="https://podminky.urs.cz/item/CS_URS_2022_02/735152575" TargetMode="External" /><Relationship Id="rId45" Type="http://schemas.openxmlformats.org/officeDocument/2006/relationships/hyperlink" Target="https://podminky.urs.cz/item/CS_URS_2022_02/735152576" TargetMode="External" /><Relationship Id="rId46" Type="http://schemas.openxmlformats.org/officeDocument/2006/relationships/hyperlink" Target="https://podminky.urs.cz/item/CS_URS_2022_02/735152577" TargetMode="External" /><Relationship Id="rId47" Type="http://schemas.openxmlformats.org/officeDocument/2006/relationships/hyperlink" Target="https://podminky.urs.cz/item/CS_URS_2022_02/735152578" TargetMode="External" /><Relationship Id="rId48" Type="http://schemas.openxmlformats.org/officeDocument/2006/relationships/hyperlink" Target="https://podminky.urs.cz/item/CS_URS_2022_02/735152579" TargetMode="External" /><Relationship Id="rId49" Type="http://schemas.openxmlformats.org/officeDocument/2006/relationships/hyperlink" Target="https://podminky.urs.cz/item/CS_URS_2022_02/735152583" TargetMode="External" /><Relationship Id="rId50" Type="http://schemas.openxmlformats.org/officeDocument/2006/relationships/hyperlink" Target="https://podminky.urs.cz/item/CS_URS_2022_02/735152591" TargetMode="External" /><Relationship Id="rId51" Type="http://schemas.openxmlformats.org/officeDocument/2006/relationships/hyperlink" Target="https://podminky.urs.cz/item/CS_URS_2022_02/735152592" TargetMode="External" /><Relationship Id="rId52" Type="http://schemas.openxmlformats.org/officeDocument/2006/relationships/hyperlink" Target="https://podminky.urs.cz/item/CS_URS_2022_02/735164511" TargetMode="External" /><Relationship Id="rId53" Type="http://schemas.openxmlformats.org/officeDocument/2006/relationships/hyperlink" Target="https://podminky.urs.cz/item/CS_URS_2022_02/735164512" TargetMode="External" /><Relationship Id="rId54" Type="http://schemas.openxmlformats.org/officeDocument/2006/relationships/hyperlink" Target="https://podminky.urs.cz/item/CS_URS_2022_02/998735101" TargetMode="External" /><Relationship Id="rId55" Type="http://schemas.openxmlformats.org/officeDocument/2006/relationships/hyperlink" Target="https://podminky.urs.cz/item/CS_URS_2022_02/783614551" TargetMode="External" /><Relationship Id="rId56" Type="http://schemas.openxmlformats.org/officeDocument/2006/relationships/hyperlink" Target="https://podminky.urs.cz/item/CS_URS_2022_02/783617611" TargetMode="External" /><Relationship Id="rId57" Type="http://schemas.openxmlformats.org/officeDocument/2006/relationships/hyperlink" Target="https://podminky.urs.cz/item/CS_URS_2022_02/HZS22121" TargetMode="External" /><Relationship Id="rId58" Type="http://schemas.openxmlformats.org/officeDocument/2006/relationships/hyperlink" Target="https://podminky.urs.cz/item/CS_URS_2022_02/HZS24911" TargetMode="External" /><Relationship Id="rId59" Type="http://schemas.openxmlformats.org/officeDocument/2006/relationships/hyperlink" Target="https://podminky.urs.cz/item/CS_URS_2022_02/HZS24921" TargetMode="External" /><Relationship Id="rId60" Type="http://schemas.openxmlformats.org/officeDocument/2006/relationships/hyperlink" Target="https://podminky.urs.cz/item/CS_URS_2022_02/HZS42321" TargetMode="External" /><Relationship Id="rId6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612135101" TargetMode="External" /><Relationship Id="rId2" Type="http://schemas.openxmlformats.org/officeDocument/2006/relationships/hyperlink" Target="https://podminky.urs.cz/item/CS_URS_2021_01/974031142" TargetMode="External" /><Relationship Id="rId3" Type="http://schemas.openxmlformats.org/officeDocument/2006/relationships/hyperlink" Target="https://podminky.urs.cz/item/CS_URS_2021_01/974031153" TargetMode="External" /><Relationship Id="rId4" Type="http://schemas.openxmlformats.org/officeDocument/2006/relationships/hyperlink" Target="https://podminky.urs.cz/item/CS_URS_2021_01/974031164" TargetMode="External" /><Relationship Id="rId5" Type="http://schemas.openxmlformats.org/officeDocument/2006/relationships/hyperlink" Target="https://podminky.urs.cz/item/CS_URS_2021_01/974031235" TargetMode="External" /><Relationship Id="rId6" Type="http://schemas.openxmlformats.org/officeDocument/2006/relationships/hyperlink" Target="https://podminky.urs.cz/item/CS_URS_2021_01/997013113" TargetMode="External" /><Relationship Id="rId7" Type="http://schemas.openxmlformats.org/officeDocument/2006/relationships/hyperlink" Target="https://podminky.urs.cz/item/CS_URS_2021_01/997013501" TargetMode="External" /><Relationship Id="rId8" Type="http://schemas.openxmlformats.org/officeDocument/2006/relationships/hyperlink" Target="https://podminky.urs.cz/item/CS_URS_2021_01/997013509" TargetMode="External" /><Relationship Id="rId9" Type="http://schemas.openxmlformats.org/officeDocument/2006/relationships/hyperlink" Target="https://podminky.urs.cz/item/CS_URS_2021_01/997013609" TargetMode="External" /><Relationship Id="rId10" Type="http://schemas.openxmlformats.org/officeDocument/2006/relationships/hyperlink" Target="https://podminky.urs.cz/item/CS_URS_2022_01/713463211" TargetMode="External" /><Relationship Id="rId11" Type="http://schemas.openxmlformats.org/officeDocument/2006/relationships/hyperlink" Target="https://podminky.urs.cz/item/CS_URS_2022_02/998713101" TargetMode="External" /><Relationship Id="rId12" Type="http://schemas.openxmlformats.org/officeDocument/2006/relationships/hyperlink" Target="https://podminky.urs.cz/item/CS_URS_2022_02/721171916" TargetMode="External" /><Relationship Id="rId13" Type="http://schemas.openxmlformats.org/officeDocument/2006/relationships/hyperlink" Target="https://podminky.urs.cz/item/CS_URS_2022_02/721173401" TargetMode="External" /><Relationship Id="rId14" Type="http://schemas.openxmlformats.org/officeDocument/2006/relationships/hyperlink" Target="https://podminky.urs.cz/item/CS_URS_2022_02/721173402" TargetMode="External" /><Relationship Id="rId15" Type="http://schemas.openxmlformats.org/officeDocument/2006/relationships/hyperlink" Target="https://podminky.urs.cz/item/CS_URS_2022_02/721174024" TargetMode="External" /><Relationship Id="rId16" Type="http://schemas.openxmlformats.org/officeDocument/2006/relationships/hyperlink" Target="https://podminky.urs.cz/item/CS_URS_2022_02/721174025" TargetMode="External" /><Relationship Id="rId17" Type="http://schemas.openxmlformats.org/officeDocument/2006/relationships/hyperlink" Target="https://podminky.urs.cz/item/CS_URS_2022_02/721174042" TargetMode="External" /><Relationship Id="rId18" Type="http://schemas.openxmlformats.org/officeDocument/2006/relationships/hyperlink" Target="https://podminky.urs.cz/item/CS_URS_2022_02/721174043" TargetMode="External" /><Relationship Id="rId19" Type="http://schemas.openxmlformats.org/officeDocument/2006/relationships/hyperlink" Target="https://podminky.urs.cz/item/CS_URS_2022_02/721174045" TargetMode="External" /><Relationship Id="rId20" Type="http://schemas.openxmlformats.org/officeDocument/2006/relationships/hyperlink" Target="https://podminky.urs.cz/item/CS_URS_2022_02/721194104" TargetMode="External" /><Relationship Id="rId21" Type="http://schemas.openxmlformats.org/officeDocument/2006/relationships/hyperlink" Target="https://podminky.urs.cz/item/CS_URS_2022_02/721194105" TargetMode="External" /><Relationship Id="rId22" Type="http://schemas.openxmlformats.org/officeDocument/2006/relationships/hyperlink" Target="https://podminky.urs.cz/item/CS_URS_2022_02/721194109" TargetMode="External" /><Relationship Id="rId23" Type="http://schemas.openxmlformats.org/officeDocument/2006/relationships/hyperlink" Target="https://podminky.urs.cz/item/CS_URS_2022_02/721212123" TargetMode="External" /><Relationship Id="rId24" Type="http://schemas.openxmlformats.org/officeDocument/2006/relationships/hyperlink" Target="https://podminky.urs.cz/item/CS_URS_2022_02/721226511" TargetMode="External" /><Relationship Id="rId25" Type="http://schemas.openxmlformats.org/officeDocument/2006/relationships/hyperlink" Target="https://podminky.urs.cz/item/CS_URS_2022_02/721273153" TargetMode="External" /><Relationship Id="rId26" Type="http://schemas.openxmlformats.org/officeDocument/2006/relationships/hyperlink" Target="https://podminky.urs.cz/item/CS_URS_2022_02/721274123" TargetMode="External" /><Relationship Id="rId27" Type="http://schemas.openxmlformats.org/officeDocument/2006/relationships/hyperlink" Target="https://podminky.urs.cz/item/CS_URS_2022_02/721290111" TargetMode="External" /><Relationship Id="rId28" Type="http://schemas.openxmlformats.org/officeDocument/2006/relationships/hyperlink" Target="https://podminky.urs.cz/item/CS_URS_2022_02/998721101" TargetMode="External" /><Relationship Id="rId29" Type="http://schemas.openxmlformats.org/officeDocument/2006/relationships/hyperlink" Target="https://podminky.urs.cz/item/CS_URS_2022_02/722175002" TargetMode="External" /><Relationship Id="rId30" Type="http://schemas.openxmlformats.org/officeDocument/2006/relationships/hyperlink" Target="https://podminky.urs.cz/item/CS_URS_2022_02/722175003" TargetMode="External" /><Relationship Id="rId31" Type="http://schemas.openxmlformats.org/officeDocument/2006/relationships/hyperlink" Target="https://podminky.urs.cz/item/CS_URS_2022_02/722175004" TargetMode="External" /><Relationship Id="rId32" Type="http://schemas.openxmlformats.org/officeDocument/2006/relationships/hyperlink" Target="https://podminky.urs.cz/item/CS_URS_2022_02/722181211" TargetMode="External" /><Relationship Id="rId33" Type="http://schemas.openxmlformats.org/officeDocument/2006/relationships/hyperlink" Target="https://podminky.urs.cz/item/CS_URS_2022_02/722181212" TargetMode="External" /><Relationship Id="rId34" Type="http://schemas.openxmlformats.org/officeDocument/2006/relationships/hyperlink" Target="https://podminky.urs.cz/item/CS_URS_2022_02/722181221" TargetMode="External" /><Relationship Id="rId35" Type="http://schemas.openxmlformats.org/officeDocument/2006/relationships/hyperlink" Target="https://podminky.urs.cz/item/CS_URS_2022_02/722181222" TargetMode="External" /><Relationship Id="rId36" Type="http://schemas.openxmlformats.org/officeDocument/2006/relationships/hyperlink" Target="https://podminky.urs.cz/item/CS_URS_2022_02/722181231" TargetMode="External" /><Relationship Id="rId37" Type="http://schemas.openxmlformats.org/officeDocument/2006/relationships/hyperlink" Target="https://podminky.urs.cz/item/CS_URS_2022_02/722181232" TargetMode="External" /><Relationship Id="rId38" Type="http://schemas.openxmlformats.org/officeDocument/2006/relationships/hyperlink" Target="https://podminky.urs.cz/item/CS_URS_2022_02/722182011" TargetMode="External" /><Relationship Id="rId39" Type="http://schemas.openxmlformats.org/officeDocument/2006/relationships/hyperlink" Target="https://podminky.urs.cz/item/CS_URS_2022_02/722182012" TargetMode="External" /><Relationship Id="rId40" Type="http://schemas.openxmlformats.org/officeDocument/2006/relationships/hyperlink" Target="https://podminky.urs.cz/item/CS_URS_2022_02/722182013" TargetMode="External" /><Relationship Id="rId41" Type="http://schemas.openxmlformats.org/officeDocument/2006/relationships/hyperlink" Target="https://podminky.urs.cz/item/CS_URS_2022_02/722190401" TargetMode="External" /><Relationship Id="rId42" Type="http://schemas.openxmlformats.org/officeDocument/2006/relationships/hyperlink" Target="https://podminky.urs.cz/item/CS_URS_2022_02/722220111" TargetMode="External" /><Relationship Id="rId43" Type="http://schemas.openxmlformats.org/officeDocument/2006/relationships/hyperlink" Target="https://podminky.urs.cz/item/CS_URS_2022_02/722220121" TargetMode="External" /><Relationship Id="rId44" Type="http://schemas.openxmlformats.org/officeDocument/2006/relationships/hyperlink" Target="https://podminky.urs.cz/item/CS_URS_2022_02/722224115" TargetMode="External" /><Relationship Id="rId45" Type="http://schemas.openxmlformats.org/officeDocument/2006/relationships/hyperlink" Target="https://podminky.urs.cz/item/CS_URS_2022_02/722231073" TargetMode="External" /><Relationship Id="rId46" Type="http://schemas.openxmlformats.org/officeDocument/2006/relationships/hyperlink" Target="https://podminky.urs.cz/item/CS_URS_2022_02/722231074" TargetMode="External" /><Relationship Id="rId47" Type="http://schemas.openxmlformats.org/officeDocument/2006/relationships/hyperlink" Target="https://podminky.urs.cz/item/CS_URS_2022_02/722231143" TargetMode="External" /><Relationship Id="rId48" Type="http://schemas.openxmlformats.org/officeDocument/2006/relationships/hyperlink" Target="https://podminky.urs.cz/item/CS_URS_2022_02/722232043" TargetMode="External" /><Relationship Id="rId49" Type="http://schemas.openxmlformats.org/officeDocument/2006/relationships/hyperlink" Target="https://podminky.urs.cz/item/CS_URS_2022_02/722232045" TargetMode="External" /><Relationship Id="rId50" Type="http://schemas.openxmlformats.org/officeDocument/2006/relationships/hyperlink" Target="https://podminky.urs.cz/item/CS_URS_2022_02/722232061" TargetMode="External" /><Relationship Id="rId51" Type="http://schemas.openxmlformats.org/officeDocument/2006/relationships/hyperlink" Target="https://podminky.urs.cz/item/CS_URS_2022_02/722232062" TargetMode="External" /><Relationship Id="rId52" Type="http://schemas.openxmlformats.org/officeDocument/2006/relationships/hyperlink" Target="https://podminky.urs.cz/item/CS_URS_2022_02/722232063" TargetMode="External" /><Relationship Id="rId53" Type="http://schemas.openxmlformats.org/officeDocument/2006/relationships/hyperlink" Target="https://podminky.urs.cz/item/CS_URS_2022_02/722234265" TargetMode="External" /><Relationship Id="rId54" Type="http://schemas.openxmlformats.org/officeDocument/2006/relationships/hyperlink" Target="https://podminky.urs.cz/item/CS_URS_2022_02/722250133" TargetMode="External" /><Relationship Id="rId55" Type="http://schemas.openxmlformats.org/officeDocument/2006/relationships/hyperlink" Target="https://podminky.urs.cz/item/CS_URS_2022_02/722262213" TargetMode="External" /><Relationship Id="rId56" Type="http://schemas.openxmlformats.org/officeDocument/2006/relationships/hyperlink" Target="https://podminky.urs.cz/item/CS_URS_2022_02/722290226" TargetMode="External" /><Relationship Id="rId57" Type="http://schemas.openxmlformats.org/officeDocument/2006/relationships/hyperlink" Target="https://podminky.urs.cz/item/CS_URS_2022_02/722290234" TargetMode="External" /><Relationship Id="rId58" Type="http://schemas.openxmlformats.org/officeDocument/2006/relationships/hyperlink" Target="https://podminky.urs.cz/item/CS_URS_2022_02/998722101" TargetMode="External" /><Relationship Id="rId59" Type="http://schemas.openxmlformats.org/officeDocument/2006/relationships/hyperlink" Target="https://podminky.urs.cz/item/CS_URS_2022_02/723160204" TargetMode="External" /><Relationship Id="rId60" Type="http://schemas.openxmlformats.org/officeDocument/2006/relationships/hyperlink" Target="https://podminky.urs.cz/item/CS_URS_2022_02/723160334" TargetMode="External" /><Relationship Id="rId61" Type="http://schemas.openxmlformats.org/officeDocument/2006/relationships/hyperlink" Target="https://podminky.urs.cz/item/CS_URS_2022_02/723181023" TargetMode="External" /><Relationship Id="rId62" Type="http://schemas.openxmlformats.org/officeDocument/2006/relationships/hyperlink" Target="https://podminky.urs.cz/item/CS_URS_2022_02/723181024" TargetMode="External" /><Relationship Id="rId63" Type="http://schemas.openxmlformats.org/officeDocument/2006/relationships/hyperlink" Target="https://podminky.urs.cz/item/CS_URS_2022_02/723230103" TargetMode="External" /><Relationship Id="rId64" Type="http://schemas.openxmlformats.org/officeDocument/2006/relationships/hyperlink" Target="https://podminky.urs.cz/item/CS_URS_2022_02/723231164" TargetMode="External" /><Relationship Id="rId65" Type="http://schemas.openxmlformats.org/officeDocument/2006/relationships/hyperlink" Target="https://podminky.urs.cz/item/CS_URS_2022_02/723261912" TargetMode="External" /><Relationship Id="rId66" Type="http://schemas.openxmlformats.org/officeDocument/2006/relationships/hyperlink" Target="https://podminky.urs.cz/item/CS_URS_2022_02/998723101" TargetMode="External" /><Relationship Id="rId67" Type="http://schemas.openxmlformats.org/officeDocument/2006/relationships/hyperlink" Target="https://podminky.urs.cz/item/CS_URS_2022_02/725112022" TargetMode="External" /><Relationship Id="rId68" Type="http://schemas.openxmlformats.org/officeDocument/2006/relationships/hyperlink" Target="https://podminky.urs.cz/item/CS_URS_2022_02/725119125" TargetMode="External" /><Relationship Id="rId69" Type="http://schemas.openxmlformats.org/officeDocument/2006/relationships/hyperlink" Target="https://podminky.urs.cz/item/CS_URS_2022_02/725211602" TargetMode="External" /><Relationship Id="rId70" Type="http://schemas.openxmlformats.org/officeDocument/2006/relationships/hyperlink" Target="https://podminky.urs.cz/item/CS_URS_2022_02/725211703" TargetMode="External" /><Relationship Id="rId71" Type="http://schemas.openxmlformats.org/officeDocument/2006/relationships/hyperlink" Target="https://podminky.urs.cz/item/CS_URS_2022_02/725241142" TargetMode="External" /><Relationship Id="rId72" Type="http://schemas.openxmlformats.org/officeDocument/2006/relationships/hyperlink" Target="https://podminky.urs.cz/item/CS_URS_2022_02/725244103" TargetMode="External" /><Relationship Id="rId73" Type="http://schemas.openxmlformats.org/officeDocument/2006/relationships/hyperlink" Target="https://podminky.urs.cz/item/CS_URS_2022_02/725244843" TargetMode="External" /><Relationship Id="rId74" Type="http://schemas.openxmlformats.org/officeDocument/2006/relationships/hyperlink" Target="https://podminky.urs.cz/item/CS_URS_2022_02/725291711" TargetMode="External" /><Relationship Id="rId75" Type="http://schemas.openxmlformats.org/officeDocument/2006/relationships/hyperlink" Target="https://podminky.urs.cz/item/CS_URS_2022_02/725291712" TargetMode="External" /><Relationship Id="rId76" Type="http://schemas.openxmlformats.org/officeDocument/2006/relationships/hyperlink" Target="https://podminky.urs.cz/item/CS_URS_2022_02/725291722" TargetMode="External" /><Relationship Id="rId77" Type="http://schemas.openxmlformats.org/officeDocument/2006/relationships/hyperlink" Target="https://podminky.urs.cz/item/CS_URS_2022_02/725813111" TargetMode="External" /><Relationship Id="rId78" Type="http://schemas.openxmlformats.org/officeDocument/2006/relationships/hyperlink" Target="https://podminky.urs.cz/item/CS_URS_2022_02/725821329" TargetMode="External" /><Relationship Id="rId79" Type="http://schemas.openxmlformats.org/officeDocument/2006/relationships/hyperlink" Target="https://podminky.urs.cz/item/CS_URS_2022_02/725822611" TargetMode="External" /><Relationship Id="rId80" Type="http://schemas.openxmlformats.org/officeDocument/2006/relationships/hyperlink" Target="https://podminky.urs.cz/item/CS_URS_2022_02/725841332" TargetMode="External" /><Relationship Id="rId81" Type="http://schemas.openxmlformats.org/officeDocument/2006/relationships/hyperlink" Target="https://podminky.urs.cz/item/CS_URS_2022_02/725861102" TargetMode="External" /><Relationship Id="rId82" Type="http://schemas.openxmlformats.org/officeDocument/2006/relationships/hyperlink" Target="https://podminky.urs.cz/item/CS_URS_2022_02/725861312" TargetMode="External" /><Relationship Id="rId83" Type="http://schemas.openxmlformats.org/officeDocument/2006/relationships/hyperlink" Target="https://podminky.urs.cz/item/CS_URS_2022_02/725862103" TargetMode="External" /><Relationship Id="rId84" Type="http://schemas.openxmlformats.org/officeDocument/2006/relationships/hyperlink" Target="https://podminky.urs.cz/item/CS_URS_2022_02/725865311" TargetMode="External" /><Relationship Id="rId85" Type="http://schemas.openxmlformats.org/officeDocument/2006/relationships/hyperlink" Target="https://podminky.urs.cz/item/CS_URS_2022_02/725980122" TargetMode="External" /><Relationship Id="rId86" Type="http://schemas.openxmlformats.org/officeDocument/2006/relationships/hyperlink" Target="https://podminky.urs.cz/item/CS_URS_2022_02/998725101" TargetMode="External" /><Relationship Id="rId87" Type="http://schemas.openxmlformats.org/officeDocument/2006/relationships/hyperlink" Target="https://podminky.urs.cz/item/CS_URS_2022_02/726111031" TargetMode="External" /><Relationship Id="rId88" Type="http://schemas.openxmlformats.org/officeDocument/2006/relationships/hyperlink" Target="https://podminky.urs.cz/item/CS_URS_2022_02/726191001" TargetMode="External" /><Relationship Id="rId89" Type="http://schemas.openxmlformats.org/officeDocument/2006/relationships/hyperlink" Target="https://podminky.urs.cz/item/CS_URS_2022_02/726191002" TargetMode="External" /><Relationship Id="rId90" Type="http://schemas.openxmlformats.org/officeDocument/2006/relationships/hyperlink" Target="https://podminky.urs.cz/item/CS_URS_2022_02/998726111" TargetMode="External" /><Relationship Id="rId91" Type="http://schemas.openxmlformats.org/officeDocument/2006/relationships/hyperlink" Target="https://podminky.urs.cz/item/CS_URS_2022_02/732421212" TargetMode="External" /><Relationship Id="rId92" Type="http://schemas.openxmlformats.org/officeDocument/2006/relationships/hyperlink" Target="https://podminky.urs.cz/item/CS_URS_2022_02/998732101" TargetMode="External" /><Relationship Id="rId93" Type="http://schemas.openxmlformats.org/officeDocument/2006/relationships/hyperlink" Target="https://podminky.urs.cz/item/CS_URS_2022_02/783614551" TargetMode="External" /><Relationship Id="rId94" Type="http://schemas.openxmlformats.org/officeDocument/2006/relationships/hyperlink" Target="https://podminky.urs.cz/item/CS_URS_2022_02/783617611" TargetMode="External" /><Relationship Id="rId95" Type="http://schemas.openxmlformats.org/officeDocument/2006/relationships/hyperlink" Target="https://podminky.urs.cz/item/CS_URS_2022_02/HZS2491" TargetMode="External" /><Relationship Id="rId96" Type="http://schemas.openxmlformats.org/officeDocument/2006/relationships/hyperlink" Target="https://podminky.urs.cz/item/CS_URS_2022_02/HZS4212" TargetMode="External" /><Relationship Id="rId97" Type="http://schemas.openxmlformats.org/officeDocument/2006/relationships/hyperlink" Target="https://podminky.urs.cz/item/CS_URS_2022_02/HZS4232" TargetMode="External" /><Relationship Id="rId9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5" TargetMode="External" /><Relationship Id="rId2" Type="http://schemas.openxmlformats.org/officeDocument/2006/relationships/hyperlink" Target="https://podminky.urs.cz/item/CS_URS_2022_01/132354202" TargetMode="External" /><Relationship Id="rId3" Type="http://schemas.openxmlformats.org/officeDocument/2006/relationships/hyperlink" Target="https://podminky.urs.cz/item/CS_URS_2022_01/162751137" TargetMode="External" /><Relationship Id="rId4" Type="http://schemas.openxmlformats.org/officeDocument/2006/relationships/hyperlink" Target="https://podminky.urs.cz/item/CS_URS_2022_01/162751139" TargetMode="External" /><Relationship Id="rId5" Type="http://schemas.openxmlformats.org/officeDocument/2006/relationships/hyperlink" Target="https://podminky.urs.cz/item/CS_URS_2022_01/167151112" TargetMode="External" /><Relationship Id="rId6" Type="http://schemas.openxmlformats.org/officeDocument/2006/relationships/hyperlink" Target="https://podminky.urs.cz/item/CS_URS_2022_01/167151122" TargetMode="External" /><Relationship Id="rId7" Type="http://schemas.openxmlformats.org/officeDocument/2006/relationships/hyperlink" Target="https://podminky.urs.cz/item/CS_URS_2022_01/171151112" TargetMode="External" /><Relationship Id="rId8" Type="http://schemas.openxmlformats.org/officeDocument/2006/relationships/hyperlink" Target="https://podminky.urs.cz/item/CS_URS_2022_01/17120122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5111101" TargetMode="External" /><Relationship Id="rId11" Type="http://schemas.openxmlformats.org/officeDocument/2006/relationships/hyperlink" Target="https://podminky.urs.cz/item/CS_URS_2022_02/871265211" TargetMode="External" /><Relationship Id="rId12" Type="http://schemas.openxmlformats.org/officeDocument/2006/relationships/hyperlink" Target="https://podminky.urs.cz/item/CS_URS_2022_02/871270310" TargetMode="External" /><Relationship Id="rId13" Type="http://schemas.openxmlformats.org/officeDocument/2006/relationships/hyperlink" Target="https://podminky.urs.cz/item/CS_URS_2022_02/877275211" TargetMode="External" /><Relationship Id="rId14" Type="http://schemas.openxmlformats.org/officeDocument/2006/relationships/hyperlink" Target="https://podminky.urs.cz/item/CS_URS_2022_01/892351111" TargetMode="External" /><Relationship Id="rId15" Type="http://schemas.openxmlformats.org/officeDocument/2006/relationships/hyperlink" Target="https://podminky.urs.cz/item/CS_URS_2022_01/899722113" TargetMode="External" /><Relationship Id="rId16" Type="http://schemas.openxmlformats.org/officeDocument/2006/relationships/hyperlink" Target="https://podminky.urs.cz/item/CS_URS_2022_01/998276101" TargetMode="External" /><Relationship Id="rId1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11740423" TargetMode="External" /><Relationship Id="rId2" Type="http://schemas.openxmlformats.org/officeDocument/2006/relationships/hyperlink" Target="https://podminky.urs.cz/item/CS_URS_2022_02/721194103" TargetMode="External" /><Relationship Id="rId3" Type="http://schemas.openxmlformats.org/officeDocument/2006/relationships/hyperlink" Target="https://podminky.urs.cz/item/CS_URS_2022_02/998721102" TargetMode="External" /><Relationship Id="rId4" Type="http://schemas.openxmlformats.org/officeDocument/2006/relationships/hyperlink" Target="https://podminky.urs.cz/item/CS_URS_2022_02/7258654111" TargetMode="External" /><Relationship Id="rId5" Type="http://schemas.openxmlformats.org/officeDocument/2006/relationships/hyperlink" Target="https://podminky.urs.cz/item/CS_URS_2022_02/998725102" TargetMode="External" /><Relationship Id="rId6" Type="http://schemas.openxmlformats.org/officeDocument/2006/relationships/hyperlink" Target="https://podminky.urs.cz/item/CS_URS_2022_02/751122052" TargetMode="External" /><Relationship Id="rId7" Type="http://schemas.openxmlformats.org/officeDocument/2006/relationships/hyperlink" Target="https://podminky.urs.cz/item/CS_URS_2022_02/751398031" TargetMode="External" /><Relationship Id="rId8" Type="http://schemas.openxmlformats.org/officeDocument/2006/relationships/hyperlink" Target="https://podminky.urs.cz/item/CS_URS_2022_02/751511122" TargetMode="External" /><Relationship Id="rId9" Type="http://schemas.openxmlformats.org/officeDocument/2006/relationships/hyperlink" Target="https://podminky.urs.cz/item/CS_URS_2022_02/751514763" TargetMode="External" /><Relationship Id="rId10" Type="http://schemas.openxmlformats.org/officeDocument/2006/relationships/hyperlink" Target="https://podminky.urs.cz/item/CS_URS_2022_02/751711111" TargetMode="External" /><Relationship Id="rId11" Type="http://schemas.openxmlformats.org/officeDocument/2006/relationships/hyperlink" Target="https://podminky.urs.cz/item/CS_URS_2022_02/751721115" TargetMode="External" /><Relationship Id="rId12" Type="http://schemas.openxmlformats.org/officeDocument/2006/relationships/hyperlink" Target="https://podminky.urs.cz/item/CS_URS_2022_02/751791114" TargetMode="External" /><Relationship Id="rId13" Type="http://schemas.openxmlformats.org/officeDocument/2006/relationships/hyperlink" Target="https://podminky.urs.cz/item/CS_URS_2022_02/751791115" TargetMode="External" /><Relationship Id="rId14" Type="http://schemas.openxmlformats.org/officeDocument/2006/relationships/hyperlink" Target="https://podminky.urs.cz/item/CS_URS_2022_02/998751101" TargetMode="External" /><Relationship Id="rId15" Type="http://schemas.openxmlformats.org/officeDocument/2006/relationships/hyperlink" Target="https://podminky.urs.cz/item/CS_URS_2022_02/HZS2232" TargetMode="External" /><Relationship Id="rId16" Type="http://schemas.openxmlformats.org/officeDocument/2006/relationships/hyperlink" Target="https://podminky.urs.cz/item/CS_URS_2022_02/HZS2491" TargetMode="External" /><Relationship Id="rId17" Type="http://schemas.openxmlformats.org/officeDocument/2006/relationships/hyperlink" Target="https://podminky.urs.cz/item/CS_URS_2022_02/HZS32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5" TargetMode="External" /><Relationship Id="rId2" Type="http://schemas.openxmlformats.org/officeDocument/2006/relationships/hyperlink" Target="https://podminky.urs.cz/item/CS_URS_2023_02/132354102" TargetMode="External" /><Relationship Id="rId3" Type="http://schemas.openxmlformats.org/officeDocument/2006/relationships/hyperlink" Target="https://podminky.urs.cz/item/CS_URS_2023_02/162751137" TargetMode="External" /><Relationship Id="rId4" Type="http://schemas.openxmlformats.org/officeDocument/2006/relationships/hyperlink" Target="https://podminky.urs.cz/item/CS_URS_2023_02/162751139" TargetMode="External" /><Relationship Id="rId5" Type="http://schemas.openxmlformats.org/officeDocument/2006/relationships/hyperlink" Target="https://podminky.urs.cz/item/CS_URS_2023_02/167151112" TargetMode="External" /><Relationship Id="rId6" Type="http://schemas.openxmlformats.org/officeDocument/2006/relationships/hyperlink" Target="https://podminky.urs.cz/item/CS_URS_2023_02/167151122" TargetMode="External" /><Relationship Id="rId7" Type="http://schemas.openxmlformats.org/officeDocument/2006/relationships/hyperlink" Target="https://podminky.urs.cz/item/CS_URS_2023_02/171151112" TargetMode="External" /><Relationship Id="rId8" Type="http://schemas.openxmlformats.org/officeDocument/2006/relationships/hyperlink" Target="https://podminky.urs.cz/item/CS_URS_2023_02/171201221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75111101" TargetMode="External" /><Relationship Id="rId11" Type="http://schemas.openxmlformats.org/officeDocument/2006/relationships/hyperlink" Target="https://podminky.urs.cz/item/CS_URS_2023_02/451573111" TargetMode="External" /><Relationship Id="rId12" Type="http://schemas.openxmlformats.org/officeDocument/2006/relationships/hyperlink" Target="https://podminky.urs.cz/item/CS_URS_2023_02/566901143" TargetMode="External" /><Relationship Id="rId13" Type="http://schemas.openxmlformats.org/officeDocument/2006/relationships/hyperlink" Target="https://podminky.urs.cz/item/CS_URS_2023_02/572340112" TargetMode="External" /><Relationship Id="rId14" Type="http://schemas.openxmlformats.org/officeDocument/2006/relationships/hyperlink" Target="https://podminky.urs.cz/item/CS_URS_2023_02/572350111" TargetMode="External" /><Relationship Id="rId15" Type="http://schemas.openxmlformats.org/officeDocument/2006/relationships/hyperlink" Target="https://podminky.urs.cz/item/CS_URS_2023_02/899721111" TargetMode="External" /><Relationship Id="rId16" Type="http://schemas.openxmlformats.org/officeDocument/2006/relationships/hyperlink" Target="https://podminky.urs.cz/item/CS_URS_2023_02/998225111" TargetMode="External" /><Relationship Id="rId17" Type="http://schemas.openxmlformats.org/officeDocument/2006/relationships/hyperlink" Target="https://podminky.urs.cz/item/CS_URS_2023_02/998276101" TargetMode="External" /><Relationship Id="rId18" Type="http://schemas.openxmlformats.org/officeDocument/2006/relationships/hyperlink" Target="https://podminky.urs.cz/item/CS_URS_2023_02/723181024" TargetMode="External" /><Relationship Id="rId19" Type="http://schemas.openxmlformats.org/officeDocument/2006/relationships/hyperlink" Target="https://podminky.urs.cz/item/CS_URS_2023_02/723220214" TargetMode="External" /><Relationship Id="rId20" Type="http://schemas.openxmlformats.org/officeDocument/2006/relationships/hyperlink" Target="https://podminky.urs.cz/item/CS_URS_2023_02/723231164" TargetMode="External" /><Relationship Id="rId21" Type="http://schemas.openxmlformats.org/officeDocument/2006/relationships/hyperlink" Target="https://podminky.urs.cz/item/CS_URS_2023_02/723234311" TargetMode="External" /><Relationship Id="rId22" Type="http://schemas.openxmlformats.org/officeDocument/2006/relationships/hyperlink" Target="https://podminky.urs.cz/item/CS_URS_2023_02/998723101" TargetMode="External" /><Relationship Id="rId23" Type="http://schemas.openxmlformats.org/officeDocument/2006/relationships/hyperlink" Target="https://podminky.urs.cz/item/CS_URS_2023_02/2302000031" TargetMode="External" /><Relationship Id="rId24" Type="http://schemas.openxmlformats.org/officeDocument/2006/relationships/hyperlink" Target="https://podminky.urs.cz/item/CS_URS_2023_02/230200116" TargetMode="External" /><Relationship Id="rId25" Type="http://schemas.openxmlformats.org/officeDocument/2006/relationships/hyperlink" Target="https://podminky.urs.cz/item/CS_URS_2023_02/230205025" TargetMode="External" /><Relationship Id="rId26" Type="http://schemas.openxmlformats.org/officeDocument/2006/relationships/hyperlink" Target="https://podminky.urs.cz/item/CS_URS_2023_02/230205225" TargetMode="External" /><Relationship Id="rId27" Type="http://schemas.openxmlformats.org/officeDocument/2006/relationships/hyperlink" Target="https://podminky.urs.cz/item/CS_URS_2023_02/230230016" TargetMode="External" /><Relationship Id="rId28" Type="http://schemas.openxmlformats.org/officeDocument/2006/relationships/hyperlink" Target="https://podminky.urs.cz/item/CS_URS_2023_02/460671113" TargetMode="External" /><Relationship Id="rId2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N7402022d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a udržovací práce na objektu pavilonu W, přístavba nového vstupu a nový přístupový chodník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Slezská nemocnice v Opavě, p.o., Olomoucká 470/86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ing.arch.Martin Janda,Lomná 1895.Frenštát p.R.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ROUND(SUM(AG55:AG63),2)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ROUND(SUM(AS55:AS63),2)</f>
        <v>0</v>
      </c>
      <c r="AT54" s="108">
        <f>ROUND(SUM(AV54:AW54),2)</f>
        <v>0</v>
      </c>
      <c r="AU54" s="109">
        <f>ROUND(SUM(AU55:AU63),5)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ROUND(SUM(AZ55:AZ63),2)</f>
        <v>0</v>
      </c>
      <c r="BA54" s="108">
        <f>ROUND(SUM(BA55:BA63),2)</f>
        <v>0</v>
      </c>
      <c r="BB54" s="108">
        <f>ROUND(SUM(BB55:BB63),2)</f>
        <v>0</v>
      </c>
      <c r="BC54" s="108">
        <f>ROUND(SUM(BC55:BC63),2)</f>
        <v>0</v>
      </c>
      <c r="BD54" s="110">
        <f>ROUND(SUM(BD55:BD63),2)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Přístavba nového vst...'!J30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'01 - Přístavba nového vst...'!P107</f>
        <v>0</v>
      </c>
      <c r="AV55" s="122">
        <f>'01 - Přístavba nového vst...'!J33</f>
        <v>0</v>
      </c>
      <c r="AW55" s="122">
        <f>'01 - Přístavba nového vst...'!J34</f>
        <v>0</v>
      </c>
      <c r="AX55" s="122">
        <f>'01 - Přístavba nového vst...'!J35</f>
        <v>0</v>
      </c>
      <c r="AY55" s="122">
        <f>'01 - Přístavba nového vst...'!J36</f>
        <v>0</v>
      </c>
      <c r="AZ55" s="122">
        <f>'01 - Přístavba nového vst...'!F33</f>
        <v>0</v>
      </c>
      <c r="BA55" s="122">
        <f>'01 - Přístavba nového vst...'!F34</f>
        <v>0</v>
      </c>
      <c r="BB55" s="122">
        <f>'01 - Přístavba nového vst...'!F35</f>
        <v>0</v>
      </c>
      <c r="BC55" s="122">
        <f>'01 - Přístavba nového vst...'!F36</f>
        <v>0</v>
      </c>
      <c r="BD55" s="124">
        <f>'01 - Přístavba nového vst...'!F37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Udržovací práce'!J30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'02 - Udržovací práce'!P96</f>
        <v>0</v>
      </c>
      <c r="AV56" s="122">
        <f>'02 - Udržovací práce'!J33</f>
        <v>0</v>
      </c>
      <c r="AW56" s="122">
        <f>'02 - Udržovací práce'!J34</f>
        <v>0</v>
      </c>
      <c r="AX56" s="122">
        <f>'02 - Udržovací práce'!J35</f>
        <v>0</v>
      </c>
      <c r="AY56" s="122">
        <f>'02 - Udržovací práce'!J36</f>
        <v>0</v>
      </c>
      <c r="AZ56" s="122">
        <f>'02 - Udržovací práce'!F33</f>
        <v>0</v>
      </c>
      <c r="BA56" s="122">
        <f>'02 - Udržovací práce'!F34</f>
        <v>0</v>
      </c>
      <c r="BB56" s="122">
        <f>'02 - Udržovací práce'!F35</f>
        <v>0</v>
      </c>
      <c r="BC56" s="122">
        <f>'02 - Udržovací práce'!F36</f>
        <v>0</v>
      </c>
      <c r="BD56" s="124">
        <f>'02 - Udržovací práce'!F37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Elektoinstalace'!J30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'SO 03 - Elektoinstalace'!P92</f>
        <v>0</v>
      </c>
      <c r="AV57" s="122">
        <f>'SO 03 - Elektoinstalace'!J33</f>
        <v>0</v>
      </c>
      <c r="AW57" s="122">
        <f>'SO 03 - Elektoinstalace'!J34</f>
        <v>0</v>
      </c>
      <c r="AX57" s="122">
        <f>'SO 03 - Elektoinstalace'!J35</f>
        <v>0</v>
      </c>
      <c r="AY57" s="122">
        <f>'SO 03 - Elektoinstalace'!J36</f>
        <v>0</v>
      </c>
      <c r="AZ57" s="122">
        <f>'SO 03 - Elektoinstalace'!F33</f>
        <v>0</v>
      </c>
      <c r="BA57" s="122">
        <f>'SO 03 - Elektoinstalace'!F34</f>
        <v>0</v>
      </c>
      <c r="BB57" s="122">
        <f>'SO 03 - Elektoinstalace'!F35</f>
        <v>0</v>
      </c>
      <c r="BC57" s="122">
        <f>'SO 03 - Elektoinstalace'!F36</f>
        <v>0</v>
      </c>
      <c r="BD57" s="124">
        <f>'SO 03 - Elektoinstalace'!F37</f>
        <v>0</v>
      </c>
      <c r="BE57" s="7"/>
      <c r="BT57" s="125" t="s">
        <v>81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83</v>
      </c>
    </row>
    <row r="58" s="7" customFormat="1" ht="16.5" customHeight="1">
      <c r="A58" s="113" t="s">
        <v>77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04 - VYTÁPĚNÍ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'SO 04 - VYTÁPĚNÍ '!P87</f>
        <v>0</v>
      </c>
      <c r="AV58" s="122">
        <f>'SO 04 - VYTÁPĚNÍ '!J33</f>
        <v>0</v>
      </c>
      <c r="AW58" s="122">
        <f>'SO 04 - VYTÁPĚNÍ '!J34</f>
        <v>0</v>
      </c>
      <c r="AX58" s="122">
        <f>'SO 04 - VYTÁPĚNÍ '!J35</f>
        <v>0</v>
      </c>
      <c r="AY58" s="122">
        <f>'SO 04 - VYTÁPĚNÍ '!J36</f>
        <v>0</v>
      </c>
      <c r="AZ58" s="122">
        <f>'SO 04 - VYTÁPĚNÍ '!F33</f>
        <v>0</v>
      </c>
      <c r="BA58" s="122">
        <f>'SO 04 - VYTÁPĚNÍ '!F34</f>
        <v>0</v>
      </c>
      <c r="BB58" s="122">
        <f>'SO 04 - VYTÁPĚNÍ '!F35</f>
        <v>0</v>
      </c>
      <c r="BC58" s="122">
        <f>'SO 04 - VYTÁPĚNÍ '!F36</f>
        <v>0</v>
      </c>
      <c r="BD58" s="124">
        <f>'SO 04 - VYTÁPĚNÍ '!F37</f>
        <v>0</v>
      </c>
      <c r="BE58" s="7"/>
      <c r="BT58" s="125" t="s">
        <v>81</v>
      </c>
      <c r="BV58" s="125" t="s">
        <v>75</v>
      </c>
      <c r="BW58" s="125" t="s">
        <v>92</v>
      </c>
      <c r="BX58" s="125" t="s">
        <v>5</v>
      </c>
      <c r="CL58" s="125" t="s">
        <v>93</v>
      </c>
      <c r="CM58" s="125" t="s">
        <v>83</v>
      </c>
    </row>
    <row r="59" s="7" customFormat="1" ht="16.5" customHeight="1">
      <c r="A59" s="113" t="s">
        <v>77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05 - Zdravotechnické i...'!J30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'SO 05 - Zdravotechnické i...'!P95</f>
        <v>0</v>
      </c>
      <c r="AV59" s="122">
        <f>'SO 05 - Zdravotechnické i...'!J33</f>
        <v>0</v>
      </c>
      <c r="AW59" s="122">
        <f>'SO 05 - Zdravotechnické i...'!J34</f>
        <v>0</v>
      </c>
      <c r="AX59" s="122">
        <f>'SO 05 - Zdravotechnické i...'!J35</f>
        <v>0</v>
      </c>
      <c r="AY59" s="122">
        <f>'SO 05 - Zdravotechnické i...'!J36</f>
        <v>0</v>
      </c>
      <c r="AZ59" s="122">
        <f>'SO 05 - Zdravotechnické i...'!F33</f>
        <v>0</v>
      </c>
      <c r="BA59" s="122">
        <f>'SO 05 - Zdravotechnické i...'!F34</f>
        <v>0</v>
      </c>
      <c r="BB59" s="122">
        <f>'SO 05 - Zdravotechnické i...'!F35</f>
        <v>0</v>
      </c>
      <c r="BC59" s="122">
        <f>'SO 05 - Zdravotechnické i...'!F36</f>
        <v>0</v>
      </c>
      <c r="BD59" s="124">
        <f>'SO 05 - Zdravotechnické i...'!F37</f>
        <v>0</v>
      </c>
      <c r="BE59" s="7"/>
      <c r="BT59" s="125" t="s">
        <v>81</v>
      </c>
      <c r="BV59" s="125" t="s">
        <v>75</v>
      </c>
      <c r="BW59" s="125" t="s">
        <v>96</v>
      </c>
      <c r="BX59" s="125" t="s">
        <v>5</v>
      </c>
      <c r="CL59" s="125" t="s">
        <v>19</v>
      </c>
      <c r="CM59" s="125" t="s">
        <v>83</v>
      </c>
    </row>
    <row r="60" s="7" customFormat="1" ht="16.5" customHeight="1">
      <c r="A60" s="113" t="s">
        <v>77</v>
      </c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06 - Přípojka kanalizace'!J30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1">
        <v>0</v>
      </c>
      <c r="AT60" s="122">
        <f>ROUND(SUM(AV60:AW60),2)</f>
        <v>0</v>
      </c>
      <c r="AU60" s="123">
        <f>'SO 06 - Přípojka kanalizace'!P84</f>
        <v>0</v>
      </c>
      <c r="AV60" s="122">
        <f>'SO 06 - Přípojka kanalizace'!J33</f>
        <v>0</v>
      </c>
      <c r="AW60" s="122">
        <f>'SO 06 - Přípojka kanalizace'!J34</f>
        <v>0</v>
      </c>
      <c r="AX60" s="122">
        <f>'SO 06 - Přípojka kanalizace'!J35</f>
        <v>0</v>
      </c>
      <c r="AY60" s="122">
        <f>'SO 06 - Přípojka kanalizace'!J36</f>
        <v>0</v>
      </c>
      <c r="AZ60" s="122">
        <f>'SO 06 - Přípojka kanalizace'!F33</f>
        <v>0</v>
      </c>
      <c r="BA60" s="122">
        <f>'SO 06 - Přípojka kanalizace'!F34</f>
        <v>0</v>
      </c>
      <c r="BB60" s="122">
        <f>'SO 06 - Přípojka kanalizace'!F35</f>
        <v>0</v>
      </c>
      <c r="BC60" s="122">
        <f>'SO 06 - Přípojka kanalizace'!F36</f>
        <v>0</v>
      </c>
      <c r="BD60" s="124">
        <f>'SO 06 - Přípojka kanalizace'!F37</f>
        <v>0</v>
      </c>
      <c r="BE60" s="7"/>
      <c r="BT60" s="125" t="s">
        <v>81</v>
      </c>
      <c r="BV60" s="125" t="s">
        <v>75</v>
      </c>
      <c r="BW60" s="125" t="s">
        <v>99</v>
      </c>
      <c r="BX60" s="125" t="s">
        <v>5</v>
      </c>
      <c r="CL60" s="125" t="s">
        <v>19</v>
      </c>
      <c r="CM60" s="125" t="s">
        <v>83</v>
      </c>
    </row>
    <row r="61" s="7" customFormat="1" ht="16.5" customHeight="1">
      <c r="A61" s="113" t="s">
        <v>77</v>
      </c>
      <c r="B61" s="114"/>
      <c r="C61" s="115"/>
      <c r="D61" s="116" t="s">
        <v>100</v>
      </c>
      <c r="E61" s="116"/>
      <c r="F61" s="116"/>
      <c r="G61" s="116"/>
      <c r="H61" s="116"/>
      <c r="I61" s="117"/>
      <c r="J61" s="116" t="s">
        <v>101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07 - KLIMATIZACE A VZD...'!J30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80</v>
      </c>
      <c r="AR61" s="120"/>
      <c r="AS61" s="121">
        <v>0</v>
      </c>
      <c r="AT61" s="122">
        <f>ROUND(SUM(AV61:AW61),2)</f>
        <v>0</v>
      </c>
      <c r="AU61" s="123">
        <f>'SO 07 - KLIMATIZACE A VZD...'!P84</f>
        <v>0</v>
      </c>
      <c r="AV61" s="122">
        <f>'SO 07 - KLIMATIZACE A VZD...'!J33</f>
        <v>0</v>
      </c>
      <c r="AW61" s="122">
        <f>'SO 07 - KLIMATIZACE A VZD...'!J34</f>
        <v>0</v>
      </c>
      <c r="AX61" s="122">
        <f>'SO 07 - KLIMATIZACE A VZD...'!J35</f>
        <v>0</v>
      </c>
      <c r="AY61" s="122">
        <f>'SO 07 - KLIMATIZACE A VZD...'!J36</f>
        <v>0</v>
      </c>
      <c r="AZ61" s="122">
        <f>'SO 07 - KLIMATIZACE A VZD...'!F33</f>
        <v>0</v>
      </c>
      <c r="BA61" s="122">
        <f>'SO 07 - KLIMATIZACE A VZD...'!F34</f>
        <v>0</v>
      </c>
      <c r="BB61" s="122">
        <f>'SO 07 - KLIMATIZACE A VZD...'!F35</f>
        <v>0</v>
      </c>
      <c r="BC61" s="122">
        <f>'SO 07 - KLIMATIZACE A VZD...'!F36</f>
        <v>0</v>
      </c>
      <c r="BD61" s="124">
        <f>'SO 07 - KLIMATIZACE A VZD...'!F37</f>
        <v>0</v>
      </c>
      <c r="BE61" s="7"/>
      <c r="BT61" s="125" t="s">
        <v>81</v>
      </c>
      <c r="BV61" s="125" t="s">
        <v>75</v>
      </c>
      <c r="BW61" s="125" t="s">
        <v>102</v>
      </c>
      <c r="BX61" s="125" t="s">
        <v>5</v>
      </c>
      <c r="CL61" s="125" t="s">
        <v>93</v>
      </c>
      <c r="CM61" s="125" t="s">
        <v>83</v>
      </c>
    </row>
    <row r="62" s="7" customFormat="1" ht="16.5" customHeight="1">
      <c r="A62" s="113" t="s">
        <v>77</v>
      </c>
      <c r="B62" s="114"/>
      <c r="C62" s="115"/>
      <c r="D62" s="116" t="s">
        <v>103</v>
      </c>
      <c r="E62" s="116"/>
      <c r="F62" s="116"/>
      <c r="G62" s="116"/>
      <c r="H62" s="116"/>
      <c r="I62" s="117"/>
      <c r="J62" s="116" t="s">
        <v>104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'SO 08 - STL přípojka plynu 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80</v>
      </c>
      <c r="AR62" s="120"/>
      <c r="AS62" s="121">
        <v>0</v>
      </c>
      <c r="AT62" s="122">
        <f>ROUND(SUM(AV62:AW62),2)</f>
        <v>0</v>
      </c>
      <c r="AU62" s="123">
        <f>'SO 08 - STL přípojka plynu '!P90</f>
        <v>0</v>
      </c>
      <c r="AV62" s="122">
        <f>'SO 08 - STL přípojka plynu '!J33</f>
        <v>0</v>
      </c>
      <c r="AW62" s="122">
        <f>'SO 08 - STL přípojka plynu '!J34</f>
        <v>0</v>
      </c>
      <c r="AX62" s="122">
        <f>'SO 08 - STL přípojka plynu '!J35</f>
        <v>0</v>
      </c>
      <c r="AY62" s="122">
        <f>'SO 08 - STL přípojka plynu '!J36</f>
        <v>0</v>
      </c>
      <c r="AZ62" s="122">
        <f>'SO 08 - STL přípojka plynu '!F33</f>
        <v>0</v>
      </c>
      <c r="BA62" s="122">
        <f>'SO 08 - STL přípojka plynu '!F34</f>
        <v>0</v>
      </c>
      <c r="BB62" s="122">
        <f>'SO 08 - STL přípojka plynu '!F35</f>
        <v>0</v>
      </c>
      <c r="BC62" s="122">
        <f>'SO 08 - STL přípojka plynu '!F36</f>
        <v>0</v>
      </c>
      <c r="BD62" s="124">
        <f>'SO 08 - STL přípojka plynu '!F37</f>
        <v>0</v>
      </c>
      <c r="BE62" s="7"/>
      <c r="BT62" s="125" t="s">
        <v>81</v>
      </c>
      <c r="BV62" s="125" t="s">
        <v>75</v>
      </c>
      <c r="BW62" s="125" t="s">
        <v>105</v>
      </c>
      <c r="BX62" s="125" t="s">
        <v>5</v>
      </c>
      <c r="CL62" s="125" t="s">
        <v>19</v>
      </c>
      <c r="CM62" s="125" t="s">
        <v>83</v>
      </c>
    </row>
    <row r="63" s="7" customFormat="1" ht="16.5" customHeight="1">
      <c r="A63" s="113" t="s">
        <v>77</v>
      </c>
      <c r="B63" s="114"/>
      <c r="C63" s="115"/>
      <c r="D63" s="116" t="s">
        <v>106</v>
      </c>
      <c r="E63" s="116"/>
      <c r="F63" s="116"/>
      <c r="G63" s="116"/>
      <c r="H63" s="116"/>
      <c r="I63" s="117"/>
      <c r="J63" s="116" t="s">
        <v>107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'SO 09 - EPS'!J30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80</v>
      </c>
      <c r="AR63" s="120"/>
      <c r="AS63" s="126">
        <v>0</v>
      </c>
      <c r="AT63" s="127">
        <f>ROUND(SUM(AV63:AW63),2)</f>
        <v>0</v>
      </c>
      <c r="AU63" s="128">
        <f>'SO 09 - EPS'!P81</f>
        <v>0</v>
      </c>
      <c r="AV63" s="127">
        <f>'SO 09 - EPS'!J33</f>
        <v>0</v>
      </c>
      <c r="AW63" s="127">
        <f>'SO 09 - EPS'!J34</f>
        <v>0</v>
      </c>
      <c r="AX63" s="127">
        <f>'SO 09 - EPS'!J35</f>
        <v>0</v>
      </c>
      <c r="AY63" s="127">
        <f>'SO 09 - EPS'!J36</f>
        <v>0</v>
      </c>
      <c r="AZ63" s="127">
        <f>'SO 09 - EPS'!F33</f>
        <v>0</v>
      </c>
      <c r="BA63" s="127">
        <f>'SO 09 - EPS'!F34</f>
        <v>0</v>
      </c>
      <c r="BB63" s="127">
        <f>'SO 09 - EPS'!F35</f>
        <v>0</v>
      </c>
      <c r="BC63" s="127">
        <f>'SO 09 - EPS'!F36</f>
        <v>0</v>
      </c>
      <c r="BD63" s="129">
        <f>'SO 09 - EPS'!F37</f>
        <v>0</v>
      </c>
      <c r="BE63" s="7"/>
      <c r="BT63" s="125" t="s">
        <v>81</v>
      </c>
      <c r="BV63" s="125" t="s">
        <v>75</v>
      </c>
      <c r="BW63" s="125" t="s">
        <v>108</v>
      </c>
      <c r="BX63" s="125" t="s">
        <v>5</v>
      </c>
      <c r="CL63" s="125" t="s">
        <v>19</v>
      </c>
      <c r="CM63" s="125" t="s">
        <v>83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e7NkbsB7uAuJYZb4B4D7KNZn5c8NAUNCxL8hKl1jWa151n0QJVUxA6KjxwTZxpoRHIWyBOVntsXxf+gndxBPzw==" hashValue="G0u7NtXV/VzC5j3aUBfkemNV+XYWwkrmrx+edc2vf/p8jn7w4RXa7sEN5aScHhJ6SzPKfEO9lkH+jz06I6byM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Přístavba nového vst...'!C2" display="/"/>
    <hyperlink ref="A56" location="'02 - Udržovací práce'!C2" display="/"/>
    <hyperlink ref="A57" location="'SO 03 - Elektoinstalace'!C2" display="/"/>
    <hyperlink ref="A58" location="'SO 04 - VYTÁPĚNÍ '!C2" display="/"/>
    <hyperlink ref="A59" location="'SO 05 - Zdravotechnické i...'!C2" display="/"/>
    <hyperlink ref="A60" location="'SO 06 - Přípojka kanalizace'!C2" display="/"/>
    <hyperlink ref="A61" location="'SO 07 - KLIMATIZACE A VZD...'!C2" display="/"/>
    <hyperlink ref="A62" location="'SO 08 - STL přípojka plynu '!C2" display="/"/>
    <hyperlink ref="A63" location="'SO 09 - EPS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ROUND(J107,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ROUND((SUM(BE107:BE2138)),  2)</f>
        <v>0</v>
      </c>
      <c r="G33" s="40"/>
      <c r="H33" s="40"/>
      <c r="I33" s="150">
        <v>0.20999999999999999</v>
      </c>
      <c r="J33" s="149">
        <f>ROUND(((SUM(BE107:BE2138))*I33),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ROUND((SUM(BF107:BF2138)),  2)</f>
        <v>0</v>
      </c>
      <c r="G34" s="40"/>
      <c r="H34" s="40"/>
      <c r="I34" s="150">
        <v>0.14999999999999999</v>
      </c>
      <c r="J34" s="149">
        <f>ROUND(((SUM(BF107:BF2138))*I34),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ROUND((SUM(BG107:BG2138)),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ROUND((SUM(BH107:BH2138)),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ROUND((SUM(BI107:BI2138)),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Přístavba nového vstupu a nový přístupový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J108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J109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118</v>
      </c>
      <c r="E62" s="176"/>
      <c r="F62" s="176"/>
      <c r="G62" s="176"/>
      <c r="H62" s="176"/>
      <c r="I62" s="176"/>
      <c r="J62" s="177">
        <f>J186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119</v>
      </c>
      <c r="E63" s="176"/>
      <c r="F63" s="176"/>
      <c r="G63" s="176"/>
      <c r="H63" s="176"/>
      <c r="I63" s="176"/>
      <c r="J63" s="177">
        <f>J291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</v>
      </c>
      <c r="E64" s="176"/>
      <c r="F64" s="176"/>
      <c r="G64" s="176"/>
      <c r="H64" s="176"/>
      <c r="I64" s="176"/>
      <c r="J64" s="177">
        <f>J394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121</v>
      </c>
      <c r="E65" s="176"/>
      <c r="F65" s="176"/>
      <c r="G65" s="176"/>
      <c r="H65" s="176"/>
      <c r="I65" s="176"/>
      <c r="J65" s="177">
        <f>J446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122</v>
      </c>
      <c r="E66" s="176"/>
      <c r="F66" s="176"/>
      <c r="G66" s="176"/>
      <c r="H66" s="176"/>
      <c r="I66" s="176"/>
      <c r="J66" s="177">
        <f>J468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123</v>
      </c>
      <c r="E67" s="176"/>
      <c r="F67" s="176"/>
      <c r="G67" s="176"/>
      <c r="H67" s="176"/>
      <c r="I67" s="176"/>
      <c r="J67" s="177">
        <f>J782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124</v>
      </c>
      <c r="E68" s="176"/>
      <c r="F68" s="176"/>
      <c r="G68" s="176"/>
      <c r="H68" s="176"/>
      <c r="I68" s="176"/>
      <c r="J68" s="177">
        <f>J794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125</v>
      </c>
      <c r="E69" s="176"/>
      <c r="F69" s="176"/>
      <c r="G69" s="176"/>
      <c r="H69" s="176"/>
      <c r="I69" s="176"/>
      <c r="J69" s="177">
        <f>J993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126</v>
      </c>
      <c r="E70" s="176"/>
      <c r="F70" s="176"/>
      <c r="G70" s="176"/>
      <c r="H70" s="176"/>
      <c r="I70" s="176"/>
      <c r="J70" s="177">
        <f>J1004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127</v>
      </c>
      <c r="E71" s="170"/>
      <c r="F71" s="170"/>
      <c r="G71" s="170"/>
      <c r="H71" s="170"/>
      <c r="I71" s="170"/>
      <c r="J71" s="171">
        <f>J1009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128</v>
      </c>
      <c r="E72" s="176"/>
      <c r="F72" s="176"/>
      <c r="G72" s="176"/>
      <c r="H72" s="176"/>
      <c r="I72" s="176"/>
      <c r="J72" s="177">
        <f>J1010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129</v>
      </c>
      <c r="E73" s="176"/>
      <c r="F73" s="176"/>
      <c r="G73" s="176"/>
      <c r="H73" s="176"/>
      <c r="I73" s="176"/>
      <c r="J73" s="177">
        <f>J1061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130</v>
      </c>
      <c r="E74" s="176"/>
      <c r="F74" s="176"/>
      <c r="G74" s="176"/>
      <c r="H74" s="176"/>
      <c r="I74" s="176"/>
      <c r="J74" s="177">
        <f>J1120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131</v>
      </c>
      <c r="E75" s="176"/>
      <c r="F75" s="176"/>
      <c r="G75" s="176"/>
      <c r="H75" s="176"/>
      <c r="I75" s="176"/>
      <c r="J75" s="177">
        <f>J1126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132</v>
      </c>
      <c r="E76" s="176"/>
      <c r="F76" s="176"/>
      <c r="G76" s="176"/>
      <c r="H76" s="176"/>
      <c r="I76" s="176"/>
      <c r="J76" s="177">
        <f>J1163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133</v>
      </c>
      <c r="E77" s="176"/>
      <c r="F77" s="176"/>
      <c r="G77" s="176"/>
      <c r="H77" s="176"/>
      <c r="I77" s="176"/>
      <c r="J77" s="177">
        <f>J1228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134</v>
      </c>
      <c r="E78" s="176"/>
      <c r="F78" s="176"/>
      <c r="G78" s="176"/>
      <c r="H78" s="176"/>
      <c r="I78" s="176"/>
      <c r="J78" s="177">
        <f>J1337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135</v>
      </c>
      <c r="E79" s="176"/>
      <c r="F79" s="176"/>
      <c r="G79" s="176"/>
      <c r="H79" s="176"/>
      <c r="I79" s="176"/>
      <c r="J79" s="177">
        <f>J1388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136</v>
      </c>
      <c r="E80" s="176"/>
      <c r="F80" s="176"/>
      <c r="G80" s="176"/>
      <c r="H80" s="176"/>
      <c r="I80" s="176"/>
      <c r="J80" s="177">
        <f>J1401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137</v>
      </c>
      <c r="E81" s="176"/>
      <c r="F81" s="176"/>
      <c r="G81" s="176"/>
      <c r="H81" s="176"/>
      <c r="I81" s="176"/>
      <c r="J81" s="177">
        <f>J1585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138</v>
      </c>
      <c r="E82" s="176"/>
      <c r="F82" s="176"/>
      <c r="G82" s="176"/>
      <c r="H82" s="176"/>
      <c r="I82" s="176"/>
      <c r="J82" s="177">
        <f>J1728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139</v>
      </c>
      <c r="E83" s="176"/>
      <c r="F83" s="176"/>
      <c r="G83" s="176"/>
      <c r="H83" s="176"/>
      <c r="I83" s="176"/>
      <c r="J83" s="177">
        <f>J1808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140</v>
      </c>
      <c r="E84" s="176"/>
      <c r="F84" s="176"/>
      <c r="G84" s="176"/>
      <c r="H84" s="176"/>
      <c r="I84" s="176"/>
      <c r="J84" s="177">
        <f>J1935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141</v>
      </c>
      <c r="E85" s="176"/>
      <c r="F85" s="176"/>
      <c r="G85" s="176"/>
      <c r="H85" s="176"/>
      <c r="I85" s="176"/>
      <c r="J85" s="177">
        <f>J2017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7"/>
      <c r="C86" s="168"/>
      <c r="D86" s="169" t="s">
        <v>142</v>
      </c>
      <c r="E86" s="170"/>
      <c r="F86" s="170"/>
      <c r="G86" s="170"/>
      <c r="H86" s="170"/>
      <c r="I86" s="170"/>
      <c r="J86" s="171">
        <f>J2132</f>
        <v>0</v>
      </c>
      <c r="K86" s="168"/>
      <c r="L86" s="17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7"/>
      <c r="C87" s="168"/>
      <c r="D87" s="169" t="s">
        <v>143</v>
      </c>
      <c r="E87" s="170"/>
      <c r="F87" s="170"/>
      <c r="G87" s="170"/>
      <c r="H87" s="170"/>
      <c r="I87" s="170"/>
      <c r="J87" s="171">
        <f>J2136</f>
        <v>0</v>
      </c>
      <c r="K87" s="168"/>
      <c r="L87" s="17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144</v>
      </c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6.25" customHeight="1">
      <c r="A97" s="40"/>
      <c r="B97" s="41"/>
      <c r="C97" s="42"/>
      <c r="D97" s="42"/>
      <c r="E97" s="162" t="str">
        <f>E7</f>
        <v>Stavební úpravy a udržovací práce na objektu pavilonu W, přístavba nového vstupu a nový přístupový chodník</v>
      </c>
      <c r="F97" s="34"/>
      <c r="G97" s="34"/>
      <c r="H97" s="34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110</v>
      </c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01 - Přístavba nového vstupu a nový přístupový chodník</v>
      </c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 xml:space="preserve"> </v>
      </c>
      <c r="G101" s="42"/>
      <c r="H101" s="42"/>
      <c r="I101" s="34" t="s">
        <v>23</v>
      </c>
      <c r="J101" s="74" t="str">
        <f>IF(J12="","",J12)</f>
        <v>1. 8. 2022</v>
      </c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Slezská nemocnice v Opavě, p.o., Olomoucká 470/86</v>
      </c>
      <c r="G103" s="42"/>
      <c r="H103" s="42"/>
      <c r="I103" s="34" t="s">
        <v>32</v>
      </c>
      <c r="J103" s="38" t="str">
        <f>E21</f>
        <v>ing.arch.Martin Janda,Lomná 1895.Frenštát p.R.</v>
      </c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30</v>
      </c>
      <c r="D104" s="42"/>
      <c r="E104" s="42"/>
      <c r="F104" s="29" t="str">
        <f>IF(E18="","",E18)</f>
        <v>Vyplň údaj</v>
      </c>
      <c r="G104" s="42"/>
      <c r="H104" s="42"/>
      <c r="I104" s="34" t="s">
        <v>36</v>
      </c>
      <c r="J104" s="38" t="str">
        <f>E24</f>
        <v xml:space="preserve"> 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79"/>
      <c r="B106" s="180"/>
      <c r="C106" s="181" t="s">
        <v>145</v>
      </c>
      <c r="D106" s="182" t="s">
        <v>58</v>
      </c>
      <c r="E106" s="182" t="s">
        <v>54</v>
      </c>
      <c r="F106" s="182" t="s">
        <v>55</v>
      </c>
      <c r="G106" s="182" t="s">
        <v>146</v>
      </c>
      <c r="H106" s="182" t="s">
        <v>147</v>
      </c>
      <c r="I106" s="182" t="s">
        <v>148</v>
      </c>
      <c r="J106" s="182" t="s">
        <v>114</v>
      </c>
      <c r="K106" s="183" t="s">
        <v>149</v>
      </c>
      <c r="L106" s="184"/>
      <c r="M106" s="94" t="s">
        <v>19</v>
      </c>
      <c r="N106" s="95" t="s">
        <v>43</v>
      </c>
      <c r="O106" s="95" t="s">
        <v>150</v>
      </c>
      <c r="P106" s="95" t="s">
        <v>151</v>
      </c>
      <c r="Q106" s="95" t="s">
        <v>152</v>
      </c>
      <c r="R106" s="95" t="s">
        <v>153</v>
      </c>
      <c r="S106" s="95" t="s">
        <v>154</v>
      </c>
      <c r="T106" s="96" t="s">
        <v>155</v>
      </c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</row>
    <row r="107" s="2" customFormat="1" ht="22.8" customHeight="1">
      <c r="A107" s="40"/>
      <c r="B107" s="41"/>
      <c r="C107" s="101" t="s">
        <v>156</v>
      </c>
      <c r="D107" s="42"/>
      <c r="E107" s="42"/>
      <c r="F107" s="42"/>
      <c r="G107" s="42"/>
      <c r="H107" s="42"/>
      <c r="I107" s="42"/>
      <c r="J107" s="185">
        <f>BK107</f>
        <v>0</v>
      </c>
      <c r="K107" s="42"/>
      <c r="L107" s="46"/>
      <c r="M107" s="97"/>
      <c r="N107" s="186"/>
      <c r="O107" s="98"/>
      <c r="P107" s="187">
        <f>P108+P1009+P2132+P2136</f>
        <v>0</v>
      </c>
      <c r="Q107" s="98"/>
      <c r="R107" s="187">
        <f>R108+R1009+R2132+R2136</f>
        <v>120.63284412000002</v>
      </c>
      <c r="S107" s="98"/>
      <c r="T107" s="188">
        <f>T108+T1009+T2132+T2136</f>
        <v>28.45435458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72</v>
      </c>
      <c r="AU107" s="19" t="s">
        <v>115</v>
      </c>
      <c r="BK107" s="189">
        <f>BK108+BK1009+BK2132+BK2136</f>
        <v>0</v>
      </c>
    </row>
    <row r="108" s="12" customFormat="1" ht="25.92" customHeight="1">
      <c r="A108" s="12"/>
      <c r="B108" s="190"/>
      <c r="C108" s="191"/>
      <c r="D108" s="192" t="s">
        <v>72</v>
      </c>
      <c r="E108" s="193" t="s">
        <v>157</v>
      </c>
      <c r="F108" s="193" t="s">
        <v>158</v>
      </c>
      <c r="G108" s="191"/>
      <c r="H108" s="191"/>
      <c r="I108" s="194"/>
      <c r="J108" s="195">
        <f>BK108</f>
        <v>0</v>
      </c>
      <c r="K108" s="191"/>
      <c r="L108" s="196"/>
      <c r="M108" s="197"/>
      <c r="N108" s="198"/>
      <c r="O108" s="198"/>
      <c r="P108" s="199">
        <f>P109+P186+P291+P394+P446+P468+P782+P794+P993+P1004</f>
        <v>0</v>
      </c>
      <c r="Q108" s="198"/>
      <c r="R108" s="199">
        <f>R109+R186+R291+R394+R446+R468+R782+R794+R993+R1004</f>
        <v>113.33318680000002</v>
      </c>
      <c r="S108" s="198"/>
      <c r="T108" s="200">
        <f>T109+T186+T291+T394+T446+T468+T782+T794+T993+T1004</f>
        <v>27.962754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81</v>
      </c>
      <c r="AT108" s="202" t="s">
        <v>72</v>
      </c>
      <c r="AU108" s="202" t="s">
        <v>73</v>
      </c>
      <c r="AY108" s="201" t="s">
        <v>159</v>
      </c>
      <c r="BK108" s="203">
        <f>BK109+BK186+BK291+BK394+BK446+BK468+BK782+BK794+BK993+BK1004</f>
        <v>0</v>
      </c>
    </row>
    <row r="109" s="12" customFormat="1" ht="22.8" customHeight="1">
      <c r="A109" s="12"/>
      <c r="B109" s="190"/>
      <c r="C109" s="191"/>
      <c r="D109" s="192" t="s">
        <v>72</v>
      </c>
      <c r="E109" s="204" t="s">
        <v>81</v>
      </c>
      <c r="F109" s="204" t="s">
        <v>160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SUM(P110:P185)</f>
        <v>0</v>
      </c>
      <c r="Q109" s="198"/>
      <c r="R109" s="199">
        <f>SUM(R110:R185)</f>
        <v>0</v>
      </c>
      <c r="S109" s="198"/>
      <c r="T109" s="200">
        <f>SUM(T110:T185)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81</v>
      </c>
      <c r="AT109" s="202" t="s">
        <v>72</v>
      </c>
      <c r="AU109" s="202" t="s">
        <v>81</v>
      </c>
      <c r="AY109" s="201" t="s">
        <v>159</v>
      </c>
      <c r="BK109" s="203">
        <f>SUM(BK110:BK185)</f>
        <v>0</v>
      </c>
    </row>
    <row r="110" s="2" customFormat="1" ht="16.5" customHeight="1">
      <c r="A110" s="40"/>
      <c r="B110" s="41"/>
      <c r="C110" s="206" t="s">
        <v>81</v>
      </c>
      <c r="D110" s="206" t="s">
        <v>161</v>
      </c>
      <c r="E110" s="207" t="s">
        <v>162</v>
      </c>
      <c r="F110" s="208" t="s">
        <v>163</v>
      </c>
      <c r="G110" s="209" t="s">
        <v>164</v>
      </c>
      <c r="H110" s="210">
        <v>67.090000000000003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166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166</v>
      </c>
      <c r="BM110" s="217" t="s">
        <v>167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169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13" customFormat="1">
      <c r="A112" s="13"/>
      <c r="B112" s="224"/>
      <c r="C112" s="225"/>
      <c r="D112" s="226" t="s">
        <v>170</v>
      </c>
      <c r="E112" s="227" t="s">
        <v>19</v>
      </c>
      <c r="F112" s="228" t="s">
        <v>171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170</v>
      </c>
      <c r="AU112" s="234" t="s">
        <v>83</v>
      </c>
      <c r="AV112" s="13" t="s">
        <v>81</v>
      </c>
      <c r="AW112" s="13" t="s">
        <v>35</v>
      </c>
      <c r="AX112" s="13" t="s">
        <v>73</v>
      </c>
      <c r="AY112" s="234" t="s">
        <v>159</v>
      </c>
    </row>
    <row r="113" s="14" customFormat="1">
      <c r="A113" s="14"/>
      <c r="B113" s="235"/>
      <c r="C113" s="236"/>
      <c r="D113" s="226" t="s">
        <v>170</v>
      </c>
      <c r="E113" s="237" t="s">
        <v>19</v>
      </c>
      <c r="F113" s="238" t="s">
        <v>172</v>
      </c>
      <c r="G113" s="236"/>
      <c r="H113" s="239">
        <v>9.9000000000000004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170</v>
      </c>
      <c r="AU113" s="245" t="s">
        <v>83</v>
      </c>
      <c r="AV113" s="14" t="s">
        <v>83</v>
      </c>
      <c r="AW113" s="14" t="s">
        <v>35</v>
      </c>
      <c r="AX113" s="14" t="s">
        <v>73</v>
      </c>
      <c r="AY113" s="245" t="s">
        <v>159</v>
      </c>
    </row>
    <row r="114" s="14" customFormat="1">
      <c r="A114" s="14"/>
      <c r="B114" s="235"/>
      <c r="C114" s="236"/>
      <c r="D114" s="226" t="s">
        <v>170</v>
      </c>
      <c r="E114" s="237" t="s">
        <v>19</v>
      </c>
      <c r="F114" s="238" t="s">
        <v>173</v>
      </c>
      <c r="G114" s="236"/>
      <c r="H114" s="239">
        <v>10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170</v>
      </c>
      <c r="AU114" s="245" t="s">
        <v>83</v>
      </c>
      <c r="AV114" s="14" t="s">
        <v>83</v>
      </c>
      <c r="AW114" s="14" t="s">
        <v>35</v>
      </c>
      <c r="AX114" s="14" t="s">
        <v>73</v>
      </c>
      <c r="AY114" s="245" t="s">
        <v>159</v>
      </c>
    </row>
    <row r="115" s="13" customFormat="1">
      <c r="A115" s="13"/>
      <c r="B115" s="224"/>
      <c r="C115" s="225"/>
      <c r="D115" s="226" t="s">
        <v>170</v>
      </c>
      <c r="E115" s="227" t="s">
        <v>19</v>
      </c>
      <c r="F115" s="228" t="s">
        <v>174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170</v>
      </c>
      <c r="AU115" s="234" t="s">
        <v>83</v>
      </c>
      <c r="AV115" s="13" t="s">
        <v>81</v>
      </c>
      <c r="AW115" s="13" t="s">
        <v>35</v>
      </c>
      <c r="AX115" s="13" t="s">
        <v>73</v>
      </c>
      <c r="AY115" s="234" t="s">
        <v>159</v>
      </c>
    </row>
    <row r="116" s="14" customFormat="1">
      <c r="A116" s="14"/>
      <c r="B116" s="235"/>
      <c r="C116" s="236"/>
      <c r="D116" s="226" t="s">
        <v>170</v>
      </c>
      <c r="E116" s="237" t="s">
        <v>19</v>
      </c>
      <c r="F116" s="238" t="s">
        <v>175</v>
      </c>
      <c r="G116" s="236"/>
      <c r="H116" s="239">
        <v>25.754999999999999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170</v>
      </c>
      <c r="AU116" s="245" t="s">
        <v>83</v>
      </c>
      <c r="AV116" s="14" t="s">
        <v>83</v>
      </c>
      <c r="AW116" s="14" t="s">
        <v>35</v>
      </c>
      <c r="AX116" s="14" t="s">
        <v>73</v>
      </c>
      <c r="AY116" s="245" t="s">
        <v>159</v>
      </c>
    </row>
    <row r="117" s="14" customFormat="1">
      <c r="A117" s="14"/>
      <c r="B117" s="235"/>
      <c r="C117" s="236"/>
      <c r="D117" s="226" t="s">
        <v>170</v>
      </c>
      <c r="E117" s="237" t="s">
        <v>19</v>
      </c>
      <c r="F117" s="238" t="s">
        <v>176</v>
      </c>
      <c r="G117" s="236"/>
      <c r="H117" s="239">
        <v>8.4000000000000004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170</v>
      </c>
      <c r="AU117" s="245" t="s">
        <v>83</v>
      </c>
      <c r="AV117" s="14" t="s">
        <v>83</v>
      </c>
      <c r="AW117" s="14" t="s">
        <v>35</v>
      </c>
      <c r="AX117" s="14" t="s">
        <v>73</v>
      </c>
      <c r="AY117" s="245" t="s">
        <v>159</v>
      </c>
    </row>
    <row r="118" s="14" customFormat="1">
      <c r="A118" s="14"/>
      <c r="B118" s="235"/>
      <c r="C118" s="236"/>
      <c r="D118" s="226" t="s">
        <v>170</v>
      </c>
      <c r="E118" s="237" t="s">
        <v>19</v>
      </c>
      <c r="F118" s="238" t="s">
        <v>177</v>
      </c>
      <c r="G118" s="236"/>
      <c r="H118" s="239">
        <v>13.035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170</v>
      </c>
      <c r="AU118" s="245" t="s">
        <v>83</v>
      </c>
      <c r="AV118" s="14" t="s">
        <v>83</v>
      </c>
      <c r="AW118" s="14" t="s">
        <v>35</v>
      </c>
      <c r="AX118" s="14" t="s">
        <v>73</v>
      </c>
      <c r="AY118" s="245" t="s">
        <v>159</v>
      </c>
    </row>
    <row r="119" s="15" customFormat="1">
      <c r="A119" s="15"/>
      <c r="B119" s="246"/>
      <c r="C119" s="247"/>
      <c r="D119" s="226" t="s">
        <v>170</v>
      </c>
      <c r="E119" s="248" t="s">
        <v>19</v>
      </c>
      <c r="F119" s="249" t="s">
        <v>178</v>
      </c>
      <c r="G119" s="247"/>
      <c r="H119" s="250">
        <v>67.090000000000003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170</v>
      </c>
      <c r="AU119" s="256" t="s">
        <v>83</v>
      </c>
      <c r="AV119" s="15" t="s">
        <v>166</v>
      </c>
      <c r="AW119" s="15" t="s">
        <v>35</v>
      </c>
      <c r="AX119" s="15" t="s">
        <v>81</v>
      </c>
      <c r="AY119" s="256" t="s">
        <v>159</v>
      </c>
    </row>
    <row r="120" s="2" customFormat="1" ht="16.5" customHeight="1">
      <c r="A120" s="40"/>
      <c r="B120" s="41"/>
      <c r="C120" s="206" t="s">
        <v>83</v>
      </c>
      <c r="D120" s="206" t="s">
        <v>161</v>
      </c>
      <c r="E120" s="207" t="s">
        <v>179</v>
      </c>
      <c r="F120" s="208" t="s">
        <v>180</v>
      </c>
      <c r="G120" s="209" t="s">
        <v>181</v>
      </c>
      <c r="H120" s="210">
        <v>9.5109999999999992</v>
      </c>
      <c r="I120" s="211"/>
      <c r="J120" s="212">
        <f>ROUND(I120*H120,2)</f>
        <v>0</v>
      </c>
      <c r="K120" s="208" t="s">
        <v>165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166</v>
      </c>
      <c r="AT120" s="217" t="s">
        <v>161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166</v>
      </c>
      <c r="BM120" s="217" t="s">
        <v>182</v>
      </c>
    </row>
    <row r="121" s="2" customFormat="1">
      <c r="A121" s="40"/>
      <c r="B121" s="41"/>
      <c r="C121" s="42"/>
      <c r="D121" s="219" t="s">
        <v>168</v>
      </c>
      <c r="E121" s="42"/>
      <c r="F121" s="220" t="s">
        <v>183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13" customFormat="1">
      <c r="A122" s="13"/>
      <c r="B122" s="224"/>
      <c r="C122" s="225"/>
      <c r="D122" s="226" t="s">
        <v>170</v>
      </c>
      <c r="E122" s="227" t="s">
        <v>19</v>
      </c>
      <c r="F122" s="228" t="s">
        <v>171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170</v>
      </c>
      <c r="AU122" s="234" t="s">
        <v>83</v>
      </c>
      <c r="AV122" s="13" t="s">
        <v>81</v>
      </c>
      <c r="AW122" s="13" t="s">
        <v>35</v>
      </c>
      <c r="AX122" s="13" t="s">
        <v>73</v>
      </c>
      <c r="AY122" s="234" t="s">
        <v>159</v>
      </c>
    </row>
    <row r="123" s="14" customFormat="1">
      <c r="A123" s="14"/>
      <c r="B123" s="235"/>
      <c r="C123" s="236"/>
      <c r="D123" s="226" t="s">
        <v>170</v>
      </c>
      <c r="E123" s="237" t="s">
        <v>19</v>
      </c>
      <c r="F123" s="238" t="s">
        <v>184</v>
      </c>
      <c r="G123" s="236"/>
      <c r="H123" s="239">
        <v>0.98999999999999999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170</v>
      </c>
      <c r="AU123" s="245" t="s">
        <v>83</v>
      </c>
      <c r="AV123" s="14" t="s">
        <v>83</v>
      </c>
      <c r="AW123" s="14" t="s">
        <v>35</v>
      </c>
      <c r="AX123" s="14" t="s">
        <v>73</v>
      </c>
      <c r="AY123" s="245" t="s">
        <v>159</v>
      </c>
    </row>
    <row r="124" s="14" customFormat="1">
      <c r="A124" s="14"/>
      <c r="B124" s="235"/>
      <c r="C124" s="236"/>
      <c r="D124" s="226" t="s">
        <v>170</v>
      </c>
      <c r="E124" s="237" t="s">
        <v>19</v>
      </c>
      <c r="F124" s="238" t="s">
        <v>185</v>
      </c>
      <c r="G124" s="236"/>
      <c r="H124" s="239">
        <v>0.96999999999999997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170</v>
      </c>
      <c r="AU124" s="245" t="s">
        <v>83</v>
      </c>
      <c r="AV124" s="14" t="s">
        <v>83</v>
      </c>
      <c r="AW124" s="14" t="s">
        <v>35</v>
      </c>
      <c r="AX124" s="14" t="s">
        <v>73</v>
      </c>
      <c r="AY124" s="245" t="s">
        <v>159</v>
      </c>
    </row>
    <row r="125" s="13" customFormat="1">
      <c r="A125" s="13"/>
      <c r="B125" s="224"/>
      <c r="C125" s="225"/>
      <c r="D125" s="226" t="s">
        <v>170</v>
      </c>
      <c r="E125" s="227" t="s">
        <v>19</v>
      </c>
      <c r="F125" s="228" t="s">
        <v>174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170</v>
      </c>
      <c r="AU125" s="234" t="s">
        <v>83</v>
      </c>
      <c r="AV125" s="13" t="s">
        <v>81</v>
      </c>
      <c r="AW125" s="13" t="s">
        <v>35</v>
      </c>
      <c r="AX125" s="13" t="s">
        <v>73</v>
      </c>
      <c r="AY125" s="234" t="s">
        <v>159</v>
      </c>
    </row>
    <row r="126" s="14" customFormat="1">
      <c r="A126" s="14"/>
      <c r="B126" s="235"/>
      <c r="C126" s="236"/>
      <c r="D126" s="226" t="s">
        <v>170</v>
      </c>
      <c r="E126" s="237" t="s">
        <v>19</v>
      </c>
      <c r="F126" s="238" t="s">
        <v>186</v>
      </c>
      <c r="G126" s="236"/>
      <c r="H126" s="239">
        <v>4.1210000000000004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170</v>
      </c>
      <c r="AU126" s="245" t="s">
        <v>83</v>
      </c>
      <c r="AV126" s="14" t="s">
        <v>83</v>
      </c>
      <c r="AW126" s="14" t="s">
        <v>35</v>
      </c>
      <c r="AX126" s="14" t="s">
        <v>73</v>
      </c>
      <c r="AY126" s="245" t="s">
        <v>159</v>
      </c>
    </row>
    <row r="127" s="14" customFormat="1">
      <c r="A127" s="14"/>
      <c r="B127" s="235"/>
      <c r="C127" s="236"/>
      <c r="D127" s="226" t="s">
        <v>170</v>
      </c>
      <c r="E127" s="237" t="s">
        <v>19</v>
      </c>
      <c r="F127" s="238" t="s">
        <v>187</v>
      </c>
      <c r="G127" s="236"/>
      <c r="H127" s="239">
        <v>1.3440000000000001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170</v>
      </c>
      <c r="AU127" s="245" t="s">
        <v>83</v>
      </c>
      <c r="AV127" s="14" t="s">
        <v>83</v>
      </c>
      <c r="AW127" s="14" t="s">
        <v>35</v>
      </c>
      <c r="AX127" s="14" t="s">
        <v>73</v>
      </c>
      <c r="AY127" s="245" t="s">
        <v>159</v>
      </c>
    </row>
    <row r="128" s="14" customFormat="1">
      <c r="A128" s="14"/>
      <c r="B128" s="235"/>
      <c r="C128" s="236"/>
      <c r="D128" s="226" t="s">
        <v>170</v>
      </c>
      <c r="E128" s="237" t="s">
        <v>19</v>
      </c>
      <c r="F128" s="238" t="s">
        <v>188</v>
      </c>
      <c r="G128" s="236"/>
      <c r="H128" s="239">
        <v>2.0859999999999999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170</v>
      </c>
      <c r="AU128" s="245" t="s">
        <v>83</v>
      </c>
      <c r="AV128" s="14" t="s">
        <v>83</v>
      </c>
      <c r="AW128" s="14" t="s">
        <v>35</v>
      </c>
      <c r="AX128" s="14" t="s">
        <v>73</v>
      </c>
      <c r="AY128" s="245" t="s">
        <v>159</v>
      </c>
    </row>
    <row r="129" s="15" customFormat="1">
      <c r="A129" s="15"/>
      <c r="B129" s="246"/>
      <c r="C129" s="247"/>
      <c r="D129" s="226" t="s">
        <v>170</v>
      </c>
      <c r="E129" s="248" t="s">
        <v>19</v>
      </c>
      <c r="F129" s="249" t="s">
        <v>178</v>
      </c>
      <c r="G129" s="247"/>
      <c r="H129" s="250">
        <v>9.511000000000001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170</v>
      </c>
      <c r="AU129" s="256" t="s">
        <v>83</v>
      </c>
      <c r="AV129" s="15" t="s">
        <v>166</v>
      </c>
      <c r="AW129" s="15" t="s">
        <v>35</v>
      </c>
      <c r="AX129" s="15" t="s">
        <v>81</v>
      </c>
      <c r="AY129" s="256" t="s">
        <v>159</v>
      </c>
    </row>
    <row r="130" s="2" customFormat="1" ht="24.15" customHeight="1">
      <c r="A130" s="40"/>
      <c r="B130" s="41"/>
      <c r="C130" s="206" t="s">
        <v>189</v>
      </c>
      <c r="D130" s="206" t="s">
        <v>161</v>
      </c>
      <c r="E130" s="207" t="s">
        <v>190</v>
      </c>
      <c r="F130" s="208" t="s">
        <v>191</v>
      </c>
      <c r="G130" s="209" t="s">
        <v>181</v>
      </c>
      <c r="H130" s="210">
        <v>8.7279999999999998</v>
      </c>
      <c r="I130" s="211"/>
      <c r="J130" s="212">
        <f>ROUND(I130*H130,2)</f>
        <v>0</v>
      </c>
      <c r="K130" s="208" t="s">
        <v>165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166</v>
      </c>
      <c r="AT130" s="217" t="s">
        <v>161</v>
      </c>
      <c r="AU130" s="217" t="s">
        <v>83</v>
      </c>
      <c r="AY130" s="19" t="s">
        <v>159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166</v>
      </c>
      <c r="BM130" s="217" t="s">
        <v>192</v>
      </c>
    </row>
    <row r="131" s="2" customFormat="1">
      <c r="A131" s="40"/>
      <c r="B131" s="41"/>
      <c r="C131" s="42"/>
      <c r="D131" s="219" t="s">
        <v>168</v>
      </c>
      <c r="E131" s="42"/>
      <c r="F131" s="220" t="s">
        <v>193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168</v>
      </c>
      <c r="AU131" s="19" t="s">
        <v>83</v>
      </c>
    </row>
    <row r="132" s="13" customFormat="1">
      <c r="A132" s="13"/>
      <c r="B132" s="224"/>
      <c r="C132" s="225"/>
      <c r="D132" s="226" t="s">
        <v>170</v>
      </c>
      <c r="E132" s="227" t="s">
        <v>19</v>
      </c>
      <c r="F132" s="228" t="s">
        <v>171</v>
      </c>
      <c r="G132" s="225"/>
      <c r="H132" s="227" t="s">
        <v>19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170</v>
      </c>
      <c r="AU132" s="234" t="s">
        <v>83</v>
      </c>
      <c r="AV132" s="13" t="s">
        <v>81</v>
      </c>
      <c r="AW132" s="13" t="s">
        <v>35</v>
      </c>
      <c r="AX132" s="13" t="s">
        <v>73</v>
      </c>
      <c r="AY132" s="234" t="s">
        <v>159</v>
      </c>
    </row>
    <row r="133" s="13" customFormat="1">
      <c r="A133" s="13"/>
      <c r="B133" s="224"/>
      <c r="C133" s="225"/>
      <c r="D133" s="226" t="s">
        <v>170</v>
      </c>
      <c r="E133" s="227" t="s">
        <v>19</v>
      </c>
      <c r="F133" s="228" t="s">
        <v>194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170</v>
      </c>
      <c r="AU133" s="234" t="s">
        <v>83</v>
      </c>
      <c r="AV133" s="13" t="s">
        <v>81</v>
      </c>
      <c r="AW133" s="13" t="s">
        <v>35</v>
      </c>
      <c r="AX133" s="13" t="s">
        <v>73</v>
      </c>
      <c r="AY133" s="234" t="s">
        <v>159</v>
      </c>
    </row>
    <row r="134" s="14" customFormat="1">
      <c r="A134" s="14"/>
      <c r="B134" s="235"/>
      <c r="C134" s="236"/>
      <c r="D134" s="226" t="s">
        <v>170</v>
      </c>
      <c r="E134" s="237" t="s">
        <v>19</v>
      </c>
      <c r="F134" s="238" t="s">
        <v>195</v>
      </c>
      <c r="G134" s="236"/>
      <c r="H134" s="239">
        <v>0.46200000000000002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170</v>
      </c>
      <c r="AU134" s="245" t="s">
        <v>83</v>
      </c>
      <c r="AV134" s="14" t="s">
        <v>83</v>
      </c>
      <c r="AW134" s="14" t="s">
        <v>35</v>
      </c>
      <c r="AX134" s="14" t="s">
        <v>73</v>
      </c>
      <c r="AY134" s="245" t="s">
        <v>159</v>
      </c>
    </row>
    <row r="135" s="14" customFormat="1">
      <c r="A135" s="14"/>
      <c r="B135" s="235"/>
      <c r="C135" s="236"/>
      <c r="D135" s="226" t="s">
        <v>170</v>
      </c>
      <c r="E135" s="237" t="s">
        <v>19</v>
      </c>
      <c r="F135" s="238" t="s">
        <v>195</v>
      </c>
      <c r="G135" s="236"/>
      <c r="H135" s="239">
        <v>0.46200000000000002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170</v>
      </c>
      <c r="AU135" s="245" t="s">
        <v>83</v>
      </c>
      <c r="AV135" s="14" t="s">
        <v>83</v>
      </c>
      <c r="AW135" s="14" t="s">
        <v>35</v>
      </c>
      <c r="AX135" s="14" t="s">
        <v>73</v>
      </c>
      <c r="AY135" s="245" t="s">
        <v>159</v>
      </c>
    </row>
    <row r="136" s="14" customFormat="1">
      <c r="A136" s="14"/>
      <c r="B136" s="235"/>
      <c r="C136" s="236"/>
      <c r="D136" s="226" t="s">
        <v>170</v>
      </c>
      <c r="E136" s="237" t="s">
        <v>19</v>
      </c>
      <c r="F136" s="238" t="s">
        <v>196</v>
      </c>
      <c r="G136" s="236"/>
      <c r="H136" s="239">
        <v>0.35699999999999998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170</v>
      </c>
      <c r="AU136" s="245" t="s">
        <v>83</v>
      </c>
      <c r="AV136" s="14" t="s">
        <v>83</v>
      </c>
      <c r="AW136" s="14" t="s">
        <v>35</v>
      </c>
      <c r="AX136" s="14" t="s">
        <v>73</v>
      </c>
      <c r="AY136" s="245" t="s">
        <v>159</v>
      </c>
    </row>
    <row r="137" s="14" customFormat="1">
      <c r="A137" s="14"/>
      <c r="B137" s="235"/>
      <c r="C137" s="236"/>
      <c r="D137" s="226" t="s">
        <v>170</v>
      </c>
      <c r="E137" s="237" t="s">
        <v>19</v>
      </c>
      <c r="F137" s="238" t="s">
        <v>196</v>
      </c>
      <c r="G137" s="236"/>
      <c r="H137" s="239">
        <v>0.35699999999999998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170</v>
      </c>
      <c r="AU137" s="245" t="s">
        <v>83</v>
      </c>
      <c r="AV137" s="14" t="s">
        <v>83</v>
      </c>
      <c r="AW137" s="14" t="s">
        <v>35</v>
      </c>
      <c r="AX137" s="14" t="s">
        <v>73</v>
      </c>
      <c r="AY137" s="245" t="s">
        <v>159</v>
      </c>
    </row>
    <row r="138" s="14" customFormat="1">
      <c r="A138" s="14"/>
      <c r="B138" s="235"/>
      <c r="C138" s="236"/>
      <c r="D138" s="226" t="s">
        <v>170</v>
      </c>
      <c r="E138" s="237" t="s">
        <v>19</v>
      </c>
      <c r="F138" s="238" t="s">
        <v>197</v>
      </c>
      <c r="G138" s="236"/>
      <c r="H138" s="239">
        <v>0.17999999999999999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170</v>
      </c>
      <c r="AU138" s="245" t="s">
        <v>83</v>
      </c>
      <c r="AV138" s="14" t="s">
        <v>83</v>
      </c>
      <c r="AW138" s="14" t="s">
        <v>35</v>
      </c>
      <c r="AX138" s="14" t="s">
        <v>73</v>
      </c>
      <c r="AY138" s="245" t="s">
        <v>159</v>
      </c>
    </row>
    <row r="139" s="14" customFormat="1">
      <c r="A139" s="14"/>
      <c r="B139" s="235"/>
      <c r="C139" s="236"/>
      <c r="D139" s="226" t="s">
        <v>170</v>
      </c>
      <c r="E139" s="237" t="s">
        <v>19</v>
      </c>
      <c r="F139" s="238" t="s">
        <v>197</v>
      </c>
      <c r="G139" s="236"/>
      <c r="H139" s="239">
        <v>0.17999999999999999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170</v>
      </c>
      <c r="AU139" s="245" t="s">
        <v>83</v>
      </c>
      <c r="AV139" s="14" t="s">
        <v>83</v>
      </c>
      <c r="AW139" s="14" t="s">
        <v>35</v>
      </c>
      <c r="AX139" s="14" t="s">
        <v>73</v>
      </c>
      <c r="AY139" s="245" t="s">
        <v>159</v>
      </c>
    </row>
    <row r="140" s="14" customFormat="1">
      <c r="A140" s="14"/>
      <c r="B140" s="235"/>
      <c r="C140" s="236"/>
      <c r="D140" s="226" t="s">
        <v>170</v>
      </c>
      <c r="E140" s="237" t="s">
        <v>19</v>
      </c>
      <c r="F140" s="238" t="s">
        <v>198</v>
      </c>
      <c r="G140" s="236"/>
      <c r="H140" s="239">
        <v>2.4300000000000002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170</v>
      </c>
      <c r="AU140" s="245" t="s">
        <v>83</v>
      </c>
      <c r="AV140" s="14" t="s">
        <v>83</v>
      </c>
      <c r="AW140" s="14" t="s">
        <v>35</v>
      </c>
      <c r="AX140" s="14" t="s">
        <v>73</v>
      </c>
      <c r="AY140" s="245" t="s">
        <v>159</v>
      </c>
    </row>
    <row r="141" s="13" customFormat="1">
      <c r="A141" s="13"/>
      <c r="B141" s="224"/>
      <c r="C141" s="225"/>
      <c r="D141" s="226" t="s">
        <v>170</v>
      </c>
      <c r="E141" s="227" t="s">
        <v>19</v>
      </c>
      <c r="F141" s="228" t="s">
        <v>199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170</v>
      </c>
      <c r="AU141" s="234" t="s">
        <v>83</v>
      </c>
      <c r="AV141" s="13" t="s">
        <v>81</v>
      </c>
      <c r="AW141" s="13" t="s">
        <v>35</v>
      </c>
      <c r="AX141" s="13" t="s">
        <v>73</v>
      </c>
      <c r="AY141" s="234" t="s">
        <v>159</v>
      </c>
    </row>
    <row r="142" s="14" customFormat="1">
      <c r="A142" s="14"/>
      <c r="B142" s="235"/>
      <c r="C142" s="236"/>
      <c r="D142" s="226" t="s">
        <v>170</v>
      </c>
      <c r="E142" s="237" t="s">
        <v>19</v>
      </c>
      <c r="F142" s="238" t="s">
        <v>200</v>
      </c>
      <c r="G142" s="236"/>
      <c r="H142" s="239">
        <v>0.51000000000000001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170</v>
      </c>
      <c r="AU142" s="245" t="s">
        <v>83</v>
      </c>
      <c r="AV142" s="14" t="s">
        <v>83</v>
      </c>
      <c r="AW142" s="14" t="s">
        <v>35</v>
      </c>
      <c r="AX142" s="14" t="s">
        <v>73</v>
      </c>
      <c r="AY142" s="245" t="s">
        <v>159</v>
      </c>
    </row>
    <row r="143" s="14" customFormat="1">
      <c r="A143" s="14"/>
      <c r="B143" s="235"/>
      <c r="C143" s="236"/>
      <c r="D143" s="226" t="s">
        <v>170</v>
      </c>
      <c r="E143" s="237" t="s">
        <v>19</v>
      </c>
      <c r="F143" s="238" t="s">
        <v>200</v>
      </c>
      <c r="G143" s="236"/>
      <c r="H143" s="239">
        <v>0.51000000000000001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170</v>
      </c>
      <c r="AU143" s="245" t="s">
        <v>83</v>
      </c>
      <c r="AV143" s="14" t="s">
        <v>83</v>
      </c>
      <c r="AW143" s="14" t="s">
        <v>35</v>
      </c>
      <c r="AX143" s="14" t="s">
        <v>73</v>
      </c>
      <c r="AY143" s="245" t="s">
        <v>159</v>
      </c>
    </row>
    <row r="144" s="14" customFormat="1">
      <c r="A144" s="14"/>
      <c r="B144" s="235"/>
      <c r="C144" s="236"/>
      <c r="D144" s="226" t="s">
        <v>170</v>
      </c>
      <c r="E144" s="237" t="s">
        <v>19</v>
      </c>
      <c r="F144" s="238" t="s">
        <v>201</v>
      </c>
      <c r="G144" s="236"/>
      <c r="H144" s="239">
        <v>0.17999999999999999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170</v>
      </c>
      <c r="AU144" s="245" t="s">
        <v>83</v>
      </c>
      <c r="AV144" s="14" t="s">
        <v>83</v>
      </c>
      <c r="AW144" s="14" t="s">
        <v>35</v>
      </c>
      <c r="AX144" s="14" t="s">
        <v>73</v>
      </c>
      <c r="AY144" s="245" t="s">
        <v>159</v>
      </c>
    </row>
    <row r="145" s="14" customFormat="1">
      <c r="A145" s="14"/>
      <c r="B145" s="235"/>
      <c r="C145" s="236"/>
      <c r="D145" s="226" t="s">
        <v>170</v>
      </c>
      <c r="E145" s="237" t="s">
        <v>19</v>
      </c>
      <c r="F145" s="238" t="s">
        <v>201</v>
      </c>
      <c r="G145" s="236"/>
      <c r="H145" s="239">
        <v>0.17999999999999999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170</v>
      </c>
      <c r="AU145" s="245" t="s">
        <v>83</v>
      </c>
      <c r="AV145" s="14" t="s">
        <v>83</v>
      </c>
      <c r="AW145" s="14" t="s">
        <v>35</v>
      </c>
      <c r="AX145" s="14" t="s">
        <v>73</v>
      </c>
      <c r="AY145" s="245" t="s">
        <v>159</v>
      </c>
    </row>
    <row r="146" s="14" customFormat="1">
      <c r="A146" s="14"/>
      <c r="B146" s="235"/>
      <c r="C146" s="236"/>
      <c r="D146" s="226" t="s">
        <v>170</v>
      </c>
      <c r="E146" s="237" t="s">
        <v>19</v>
      </c>
      <c r="F146" s="238" t="s">
        <v>202</v>
      </c>
      <c r="G146" s="236"/>
      <c r="H146" s="239">
        <v>0.315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170</v>
      </c>
      <c r="AU146" s="245" t="s">
        <v>83</v>
      </c>
      <c r="AV146" s="14" t="s">
        <v>83</v>
      </c>
      <c r="AW146" s="14" t="s">
        <v>35</v>
      </c>
      <c r="AX146" s="14" t="s">
        <v>73</v>
      </c>
      <c r="AY146" s="245" t="s">
        <v>159</v>
      </c>
    </row>
    <row r="147" s="14" customFormat="1">
      <c r="A147" s="14"/>
      <c r="B147" s="235"/>
      <c r="C147" s="236"/>
      <c r="D147" s="226" t="s">
        <v>170</v>
      </c>
      <c r="E147" s="237" t="s">
        <v>19</v>
      </c>
      <c r="F147" s="238" t="s">
        <v>202</v>
      </c>
      <c r="G147" s="236"/>
      <c r="H147" s="239">
        <v>0.315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170</v>
      </c>
      <c r="AU147" s="245" t="s">
        <v>83</v>
      </c>
      <c r="AV147" s="14" t="s">
        <v>83</v>
      </c>
      <c r="AW147" s="14" t="s">
        <v>35</v>
      </c>
      <c r="AX147" s="14" t="s">
        <v>73</v>
      </c>
      <c r="AY147" s="245" t="s">
        <v>159</v>
      </c>
    </row>
    <row r="148" s="14" customFormat="1">
      <c r="A148" s="14"/>
      <c r="B148" s="235"/>
      <c r="C148" s="236"/>
      <c r="D148" s="226" t="s">
        <v>170</v>
      </c>
      <c r="E148" s="237" t="s">
        <v>19</v>
      </c>
      <c r="F148" s="238" t="s">
        <v>201</v>
      </c>
      <c r="G148" s="236"/>
      <c r="H148" s="239">
        <v>0.17999999999999999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170</v>
      </c>
      <c r="AU148" s="245" t="s">
        <v>83</v>
      </c>
      <c r="AV148" s="14" t="s">
        <v>83</v>
      </c>
      <c r="AW148" s="14" t="s">
        <v>35</v>
      </c>
      <c r="AX148" s="14" t="s">
        <v>73</v>
      </c>
      <c r="AY148" s="245" t="s">
        <v>159</v>
      </c>
    </row>
    <row r="149" s="14" customFormat="1">
      <c r="A149" s="14"/>
      <c r="B149" s="235"/>
      <c r="C149" s="236"/>
      <c r="D149" s="226" t="s">
        <v>170</v>
      </c>
      <c r="E149" s="237" t="s">
        <v>19</v>
      </c>
      <c r="F149" s="238" t="s">
        <v>201</v>
      </c>
      <c r="G149" s="236"/>
      <c r="H149" s="239">
        <v>0.17999999999999999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170</v>
      </c>
      <c r="AU149" s="245" t="s">
        <v>83</v>
      </c>
      <c r="AV149" s="14" t="s">
        <v>83</v>
      </c>
      <c r="AW149" s="14" t="s">
        <v>35</v>
      </c>
      <c r="AX149" s="14" t="s">
        <v>73</v>
      </c>
      <c r="AY149" s="245" t="s">
        <v>159</v>
      </c>
    </row>
    <row r="150" s="13" customFormat="1">
      <c r="A150" s="13"/>
      <c r="B150" s="224"/>
      <c r="C150" s="225"/>
      <c r="D150" s="226" t="s">
        <v>170</v>
      </c>
      <c r="E150" s="227" t="s">
        <v>19</v>
      </c>
      <c r="F150" s="228" t="s">
        <v>203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170</v>
      </c>
      <c r="AU150" s="234" t="s">
        <v>83</v>
      </c>
      <c r="AV150" s="13" t="s">
        <v>81</v>
      </c>
      <c r="AW150" s="13" t="s">
        <v>35</v>
      </c>
      <c r="AX150" s="13" t="s">
        <v>73</v>
      </c>
      <c r="AY150" s="234" t="s">
        <v>159</v>
      </c>
    </row>
    <row r="151" s="14" customFormat="1">
      <c r="A151" s="14"/>
      <c r="B151" s="235"/>
      <c r="C151" s="236"/>
      <c r="D151" s="226" t="s">
        <v>170</v>
      </c>
      <c r="E151" s="237" t="s">
        <v>19</v>
      </c>
      <c r="F151" s="238" t="s">
        <v>204</v>
      </c>
      <c r="G151" s="236"/>
      <c r="H151" s="239">
        <v>0.40000000000000002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170</v>
      </c>
      <c r="AU151" s="245" t="s">
        <v>83</v>
      </c>
      <c r="AV151" s="14" t="s">
        <v>83</v>
      </c>
      <c r="AW151" s="14" t="s">
        <v>35</v>
      </c>
      <c r="AX151" s="14" t="s">
        <v>73</v>
      </c>
      <c r="AY151" s="245" t="s">
        <v>159</v>
      </c>
    </row>
    <row r="152" s="14" customFormat="1">
      <c r="A152" s="14"/>
      <c r="B152" s="235"/>
      <c r="C152" s="236"/>
      <c r="D152" s="226" t="s">
        <v>170</v>
      </c>
      <c r="E152" s="237" t="s">
        <v>19</v>
      </c>
      <c r="F152" s="238" t="s">
        <v>204</v>
      </c>
      <c r="G152" s="236"/>
      <c r="H152" s="239">
        <v>0.40000000000000002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170</v>
      </c>
      <c r="AU152" s="245" t="s">
        <v>83</v>
      </c>
      <c r="AV152" s="14" t="s">
        <v>83</v>
      </c>
      <c r="AW152" s="14" t="s">
        <v>35</v>
      </c>
      <c r="AX152" s="14" t="s">
        <v>73</v>
      </c>
      <c r="AY152" s="245" t="s">
        <v>159</v>
      </c>
    </row>
    <row r="153" s="14" customFormat="1">
      <c r="A153" s="14"/>
      <c r="B153" s="235"/>
      <c r="C153" s="236"/>
      <c r="D153" s="226" t="s">
        <v>170</v>
      </c>
      <c r="E153" s="237" t="s">
        <v>19</v>
      </c>
      <c r="F153" s="238" t="s">
        <v>205</v>
      </c>
      <c r="G153" s="236"/>
      <c r="H153" s="239">
        <v>1.1299999999999999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170</v>
      </c>
      <c r="AU153" s="245" t="s">
        <v>83</v>
      </c>
      <c r="AV153" s="14" t="s">
        <v>83</v>
      </c>
      <c r="AW153" s="14" t="s">
        <v>35</v>
      </c>
      <c r="AX153" s="14" t="s">
        <v>73</v>
      </c>
      <c r="AY153" s="245" t="s">
        <v>159</v>
      </c>
    </row>
    <row r="154" s="15" customFormat="1">
      <c r="A154" s="15"/>
      <c r="B154" s="246"/>
      <c r="C154" s="247"/>
      <c r="D154" s="226" t="s">
        <v>170</v>
      </c>
      <c r="E154" s="248" t="s">
        <v>19</v>
      </c>
      <c r="F154" s="249" t="s">
        <v>178</v>
      </c>
      <c r="G154" s="247"/>
      <c r="H154" s="250">
        <v>8.7279999999999998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170</v>
      </c>
      <c r="AU154" s="256" t="s">
        <v>83</v>
      </c>
      <c r="AV154" s="15" t="s">
        <v>166</v>
      </c>
      <c r="AW154" s="15" t="s">
        <v>35</v>
      </c>
      <c r="AX154" s="15" t="s">
        <v>81</v>
      </c>
      <c r="AY154" s="256" t="s">
        <v>159</v>
      </c>
    </row>
    <row r="155" s="2" customFormat="1" ht="37.8" customHeight="1">
      <c r="A155" s="40"/>
      <c r="B155" s="41"/>
      <c r="C155" s="206" t="s">
        <v>166</v>
      </c>
      <c r="D155" s="206" t="s">
        <v>161</v>
      </c>
      <c r="E155" s="207" t="s">
        <v>206</v>
      </c>
      <c r="F155" s="208" t="s">
        <v>207</v>
      </c>
      <c r="G155" s="209" t="s">
        <v>181</v>
      </c>
      <c r="H155" s="210">
        <v>16.821000000000002</v>
      </c>
      <c r="I155" s="211"/>
      <c r="J155" s="212">
        <f>ROUND(I155*H155,2)</f>
        <v>0</v>
      </c>
      <c r="K155" s="208" t="s">
        <v>165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166</v>
      </c>
      <c r="AT155" s="217" t="s">
        <v>161</v>
      </c>
      <c r="AU155" s="217" t="s">
        <v>83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166</v>
      </c>
      <c r="BM155" s="217" t="s">
        <v>208</v>
      </c>
    </row>
    <row r="156" s="2" customFormat="1">
      <c r="A156" s="40"/>
      <c r="B156" s="41"/>
      <c r="C156" s="42"/>
      <c r="D156" s="219" t="s">
        <v>168</v>
      </c>
      <c r="E156" s="42"/>
      <c r="F156" s="220" t="s">
        <v>209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14" customFormat="1">
      <c r="A157" s="14"/>
      <c r="B157" s="235"/>
      <c r="C157" s="236"/>
      <c r="D157" s="226" t="s">
        <v>170</v>
      </c>
      <c r="E157" s="237" t="s">
        <v>19</v>
      </c>
      <c r="F157" s="238" t="s">
        <v>210</v>
      </c>
      <c r="G157" s="236"/>
      <c r="H157" s="239">
        <v>9.5109999999999992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170</v>
      </c>
      <c r="AU157" s="245" t="s">
        <v>83</v>
      </c>
      <c r="AV157" s="14" t="s">
        <v>83</v>
      </c>
      <c r="AW157" s="14" t="s">
        <v>35</v>
      </c>
      <c r="AX157" s="14" t="s">
        <v>73</v>
      </c>
      <c r="AY157" s="245" t="s">
        <v>159</v>
      </c>
    </row>
    <row r="158" s="14" customFormat="1">
      <c r="A158" s="14"/>
      <c r="B158" s="235"/>
      <c r="C158" s="236"/>
      <c r="D158" s="226" t="s">
        <v>170</v>
      </c>
      <c r="E158" s="237" t="s">
        <v>19</v>
      </c>
      <c r="F158" s="238" t="s">
        <v>211</v>
      </c>
      <c r="G158" s="236"/>
      <c r="H158" s="239">
        <v>8.7279999999999998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170</v>
      </c>
      <c r="AU158" s="245" t="s">
        <v>83</v>
      </c>
      <c r="AV158" s="14" t="s">
        <v>83</v>
      </c>
      <c r="AW158" s="14" t="s">
        <v>35</v>
      </c>
      <c r="AX158" s="14" t="s">
        <v>73</v>
      </c>
      <c r="AY158" s="245" t="s">
        <v>159</v>
      </c>
    </row>
    <row r="159" s="14" customFormat="1">
      <c r="A159" s="14"/>
      <c r="B159" s="235"/>
      <c r="C159" s="236"/>
      <c r="D159" s="226" t="s">
        <v>170</v>
      </c>
      <c r="E159" s="237" t="s">
        <v>19</v>
      </c>
      <c r="F159" s="238" t="s">
        <v>212</v>
      </c>
      <c r="G159" s="236"/>
      <c r="H159" s="239">
        <v>-1.4179999999999999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170</v>
      </c>
      <c r="AU159" s="245" t="s">
        <v>83</v>
      </c>
      <c r="AV159" s="14" t="s">
        <v>83</v>
      </c>
      <c r="AW159" s="14" t="s">
        <v>35</v>
      </c>
      <c r="AX159" s="14" t="s">
        <v>73</v>
      </c>
      <c r="AY159" s="245" t="s">
        <v>159</v>
      </c>
    </row>
    <row r="160" s="15" customFormat="1">
      <c r="A160" s="15"/>
      <c r="B160" s="246"/>
      <c r="C160" s="247"/>
      <c r="D160" s="226" t="s">
        <v>170</v>
      </c>
      <c r="E160" s="248" t="s">
        <v>19</v>
      </c>
      <c r="F160" s="249" t="s">
        <v>178</v>
      </c>
      <c r="G160" s="247"/>
      <c r="H160" s="250">
        <v>16.820999999999998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170</v>
      </c>
      <c r="AU160" s="256" t="s">
        <v>83</v>
      </c>
      <c r="AV160" s="15" t="s">
        <v>166</v>
      </c>
      <c r="AW160" s="15" t="s">
        <v>35</v>
      </c>
      <c r="AX160" s="15" t="s">
        <v>81</v>
      </c>
      <c r="AY160" s="256" t="s">
        <v>159</v>
      </c>
    </row>
    <row r="161" s="2" customFormat="1" ht="37.8" customHeight="1">
      <c r="A161" s="40"/>
      <c r="B161" s="41"/>
      <c r="C161" s="206" t="s">
        <v>213</v>
      </c>
      <c r="D161" s="206" t="s">
        <v>161</v>
      </c>
      <c r="E161" s="207" t="s">
        <v>214</v>
      </c>
      <c r="F161" s="208" t="s">
        <v>215</v>
      </c>
      <c r="G161" s="209" t="s">
        <v>181</v>
      </c>
      <c r="H161" s="210">
        <v>319.59899999999999</v>
      </c>
      <c r="I161" s="211"/>
      <c r="J161" s="212">
        <f>ROUND(I161*H161,2)</f>
        <v>0</v>
      </c>
      <c r="K161" s="208" t="s">
        <v>165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166</v>
      </c>
      <c r="AT161" s="217" t="s">
        <v>161</v>
      </c>
      <c r="AU161" s="217" t="s">
        <v>83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166</v>
      </c>
      <c r="BM161" s="217" t="s">
        <v>216</v>
      </c>
    </row>
    <row r="162" s="2" customFormat="1">
      <c r="A162" s="40"/>
      <c r="B162" s="41"/>
      <c r="C162" s="42"/>
      <c r="D162" s="219" t="s">
        <v>168</v>
      </c>
      <c r="E162" s="42"/>
      <c r="F162" s="220" t="s">
        <v>217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14" customFormat="1">
      <c r="A163" s="14"/>
      <c r="B163" s="235"/>
      <c r="C163" s="236"/>
      <c r="D163" s="226" t="s">
        <v>170</v>
      </c>
      <c r="E163" s="237" t="s">
        <v>19</v>
      </c>
      <c r="F163" s="238" t="s">
        <v>218</v>
      </c>
      <c r="G163" s="236"/>
      <c r="H163" s="239">
        <v>319.59899999999999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170</v>
      </c>
      <c r="AU163" s="245" t="s">
        <v>83</v>
      </c>
      <c r="AV163" s="14" t="s">
        <v>83</v>
      </c>
      <c r="AW163" s="14" t="s">
        <v>35</v>
      </c>
      <c r="AX163" s="14" t="s">
        <v>73</v>
      </c>
      <c r="AY163" s="245" t="s">
        <v>159</v>
      </c>
    </row>
    <row r="164" s="15" customFormat="1">
      <c r="A164" s="15"/>
      <c r="B164" s="246"/>
      <c r="C164" s="247"/>
      <c r="D164" s="226" t="s">
        <v>170</v>
      </c>
      <c r="E164" s="248" t="s">
        <v>19</v>
      </c>
      <c r="F164" s="249" t="s">
        <v>178</v>
      </c>
      <c r="G164" s="247"/>
      <c r="H164" s="250">
        <v>319.59899999999999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170</v>
      </c>
      <c r="AU164" s="256" t="s">
        <v>83</v>
      </c>
      <c r="AV164" s="15" t="s">
        <v>166</v>
      </c>
      <c r="AW164" s="15" t="s">
        <v>35</v>
      </c>
      <c r="AX164" s="15" t="s">
        <v>81</v>
      </c>
      <c r="AY164" s="256" t="s">
        <v>159</v>
      </c>
    </row>
    <row r="165" s="2" customFormat="1" ht="24.15" customHeight="1">
      <c r="A165" s="40"/>
      <c r="B165" s="41"/>
      <c r="C165" s="206" t="s">
        <v>219</v>
      </c>
      <c r="D165" s="206" t="s">
        <v>161</v>
      </c>
      <c r="E165" s="207" t="s">
        <v>220</v>
      </c>
      <c r="F165" s="208" t="s">
        <v>221</v>
      </c>
      <c r="G165" s="209" t="s">
        <v>222</v>
      </c>
      <c r="H165" s="210">
        <v>33.642000000000003</v>
      </c>
      <c r="I165" s="211"/>
      <c r="J165" s="212">
        <f>ROUND(I165*H165,2)</f>
        <v>0</v>
      </c>
      <c r="K165" s="208" t="s">
        <v>165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166</v>
      </c>
      <c r="AT165" s="217" t="s">
        <v>161</v>
      </c>
      <c r="AU165" s="217" t="s">
        <v>83</v>
      </c>
      <c r="AY165" s="19" t="s">
        <v>159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166</v>
      </c>
      <c r="BM165" s="217" t="s">
        <v>223</v>
      </c>
    </row>
    <row r="166" s="2" customFormat="1">
      <c r="A166" s="40"/>
      <c r="B166" s="41"/>
      <c r="C166" s="42"/>
      <c r="D166" s="219" t="s">
        <v>168</v>
      </c>
      <c r="E166" s="42"/>
      <c r="F166" s="220" t="s">
        <v>224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168</v>
      </c>
      <c r="AU166" s="19" t="s">
        <v>83</v>
      </c>
    </row>
    <row r="167" s="14" customFormat="1">
      <c r="A167" s="14"/>
      <c r="B167" s="235"/>
      <c r="C167" s="236"/>
      <c r="D167" s="226" t="s">
        <v>170</v>
      </c>
      <c r="E167" s="237" t="s">
        <v>19</v>
      </c>
      <c r="F167" s="238" t="s">
        <v>210</v>
      </c>
      <c r="G167" s="236"/>
      <c r="H167" s="239">
        <v>9.5109999999999992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170</v>
      </c>
      <c r="AU167" s="245" t="s">
        <v>83</v>
      </c>
      <c r="AV167" s="14" t="s">
        <v>83</v>
      </c>
      <c r="AW167" s="14" t="s">
        <v>35</v>
      </c>
      <c r="AX167" s="14" t="s">
        <v>73</v>
      </c>
      <c r="AY167" s="245" t="s">
        <v>159</v>
      </c>
    </row>
    <row r="168" s="14" customFormat="1">
      <c r="A168" s="14"/>
      <c r="B168" s="235"/>
      <c r="C168" s="236"/>
      <c r="D168" s="226" t="s">
        <v>170</v>
      </c>
      <c r="E168" s="237" t="s">
        <v>19</v>
      </c>
      <c r="F168" s="238" t="s">
        <v>211</v>
      </c>
      <c r="G168" s="236"/>
      <c r="H168" s="239">
        <v>8.7279999999999998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170</v>
      </c>
      <c r="AU168" s="245" t="s">
        <v>83</v>
      </c>
      <c r="AV168" s="14" t="s">
        <v>83</v>
      </c>
      <c r="AW168" s="14" t="s">
        <v>35</v>
      </c>
      <c r="AX168" s="14" t="s">
        <v>73</v>
      </c>
      <c r="AY168" s="245" t="s">
        <v>159</v>
      </c>
    </row>
    <row r="169" s="14" customFormat="1">
      <c r="A169" s="14"/>
      <c r="B169" s="235"/>
      <c r="C169" s="236"/>
      <c r="D169" s="226" t="s">
        <v>170</v>
      </c>
      <c r="E169" s="237" t="s">
        <v>19</v>
      </c>
      <c r="F169" s="238" t="s">
        <v>212</v>
      </c>
      <c r="G169" s="236"/>
      <c r="H169" s="239">
        <v>-1.4179999999999999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170</v>
      </c>
      <c r="AU169" s="245" t="s">
        <v>83</v>
      </c>
      <c r="AV169" s="14" t="s">
        <v>83</v>
      </c>
      <c r="AW169" s="14" t="s">
        <v>35</v>
      </c>
      <c r="AX169" s="14" t="s">
        <v>73</v>
      </c>
      <c r="AY169" s="245" t="s">
        <v>159</v>
      </c>
    </row>
    <row r="170" s="15" customFormat="1">
      <c r="A170" s="15"/>
      <c r="B170" s="246"/>
      <c r="C170" s="247"/>
      <c r="D170" s="226" t="s">
        <v>170</v>
      </c>
      <c r="E170" s="248" t="s">
        <v>19</v>
      </c>
      <c r="F170" s="249" t="s">
        <v>178</v>
      </c>
      <c r="G170" s="247"/>
      <c r="H170" s="250">
        <v>16.820999999999998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170</v>
      </c>
      <c r="AU170" s="256" t="s">
        <v>83</v>
      </c>
      <c r="AV170" s="15" t="s">
        <v>166</v>
      </c>
      <c r="AW170" s="15" t="s">
        <v>35</v>
      </c>
      <c r="AX170" s="15" t="s">
        <v>81</v>
      </c>
      <c r="AY170" s="256" t="s">
        <v>159</v>
      </c>
    </row>
    <row r="171" s="14" customFormat="1">
      <c r="A171" s="14"/>
      <c r="B171" s="235"/>
      <c r="C171" s="236"/>
      <c r="D171" s="226" t="s">
        <v>170</v>
      </c>
      <c r="E171" s="236"/>
      <c r="F171" s="238" t="s">
        <v>225</v>
      </c>
      <c r="G171" s="236"/>
      <c r="H171" s="239">
        <v>33.642000000000003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170</v>
      </c>
      <c r="AU171" s="245" t="s">
        <v>83</v>
      </c>
      <c r="AV171" s="14" t="s">
        <v>83</v>
      </c>
      <c r="AW171" s="14" t="s">
        <v>4</v>
      </c>
      <c r="AX171" s="14" t="s">
        <v>81</v>
      </c>
      <c r="AY171" s="245" t="s">
        <v>159</v>
      </c>
    </row>
    <row r="172" s="2" customFormat="1" ht="24.15" customHeight="1">
      <c r="A172" s="40"/>
      <c r="B172" s="41"/>
      <c r="C172" s="206" t="s">
        <v>226</v>
      </c>
      <c r="D172" s="206" t="s">
        <v>161</v>
      </c>
      <c r="E172" s="207" t="s">
        <v>227</v>
      </c>
      <c r="F172" s="208" t="s">
        <v>228</v>
      </c>
      <c r="G172" s="209" t="s">
        <v>181</v>
      </c>
      <c r="H172" s="210">
        <v>16.821000000000002</v>
      </c>
      <c r="I172" s="211"/>
      <c r="J172" s="212">
        <f>ROUND(I172*H172,2)</f>
        <v>0</v>
      </c>
      <c r="K172" s="208" t="s">
        <v>165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166</v>
      </c>
      <c r="AT172" s="217" t="s">
        <v>161</v>
      </c>
      <c r="AU172" s="217" t="s">
        <v>83</v>
      </c>
      <c r="AY172" s="19" t="s">
        <v>159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166</v>
      </c>
      <c r="BM172" s="217" t="s">
        <v>229</v>
      </c>
    </row>
    <row r="173" s="2" customFormat="1">
      <c r="A173" s="40"/>
      <c r="B173" s="41"/>
      <c r="C173" s="42"/>
      <c r="D173" s="219" t="s">
        <v>168</v>
      </c>
      <c r="E173" s="42"/>
      <c r="F173" s="220" t="s">
        <v>230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168</v>
      </c>
      <c r="AU173" s="19" t="s">
        <v>83</v>
      </c>
    </row>
    <row r="174" s="14" customFormat="1">
      <c r="A174" s="14"/>
      <c r="B174" s="235"/>
      <c r="C174" s="236"/>
      <c r="D174" s="226" t="s">
        <v>170</v>
      </c>
      <c r="E174" s="237" t="s">
        <v>19</v>
      </c>
      <c r="F174" s="238" t="s">
        <v>210</v>
      </c>
      <c r="G174" s="236"/>
      <c r="H174" s="239">
        <v>9.5109999999999992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170</v>
      </c>
      <c r="AU174" s="245" t="s">
        <v>83</v>
      </c>
      <c r="AV174" s="14" t="s">
        <v>83</v>
      </c>
      <c r="AW174" s="14" t="s">
        <v>35</v>
      </c>
      <c r="AX174" s="14" t="s">
        <v>73</v>
      </c>
      <c r="AY174" s="245" t="s">
        <v>159</v>
      </c>
    </row>
    <row r="175" s="14" customFormat="1">
      <c r="A175" s="14"/>
      <c r="B175" s="235"/>
      <c r="C175" s="236"/>
      <c r="D175" s="226" t="s">
        <v>170</v>
      </c>
      <c r="E175" s="237" t="s">
        <v>19</v>
      </c>
      <c r="F175" s="238" t="s">
        <v>211</v>
      </c>
      <c r="G175" s="236"/>
      <c r="H175" s="239">
        <v>8.7279999999999998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170</v>
      </c>
      <c r="AU175" s="245" t="s">
        <v>83</v>
      </c>
      <c r="AV175" s="14" t="s">
        <v>83</v>
      </c>
      <c r="AW175" s="14" t="s">
        <v>35</v>
      </c>
      <c r="AX175" s="14" t="s">
        <v>73</v>
      </c>
      <c r="AY175" s="245" t="s">
        <v>159</v>
      </c>
    </row>
    <row r="176" s="14" customFormat="1">
      <c r="A176" s="14"/>
      <c r="B176" s="235"/>
      <c r="C176" s="236"/>
      <c r="D176" s="226" t="s">
        <v>170</v>
      </c>
      <c r="E176" s="237" t="s">
        <v>19</v>
      </c>
      <c r="F176" s="238" t="s">
        <v>212</v>
      </c>
      <c r="G176" s="236"/>
      <c r="H176" s="239">
        <v>-1.4179999999999999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170</v>
      </c>
      <c r="AU176" s="245" t="s">
        <v>83</v>
      </c>
      <c r="AV176" s="14" t="s">
        <v>83</v>
      </c>
      <c r="AW176" s="14" t="s">
        <v>35</v>
      </c>
      <c r="AX176" s="14" t="s">
        <v>73</v>
      </c>
      <c r="AY176" s="245" t="s">
        <v>159</v>
      </c>
    </row>
    <row r="177" s="15" customFormat="1">
      <c r="A177" s="15"/>
      <c r="B177" s="246"/>
      <c r="C177" s="247"/>
      <c r="D177" s="226" t="s">
        <v>170</v>
      </c>
      <c r="E177" s="248" t="s">
        <v>19</v>
      </c>
      <c r="F177" s="249" t="s">
        <v>178</v>
      </c>
      <c r="G177" s="247"/>
      <c r="H177" s="250">
        <v>16.820999999999998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170</v>
      </c>
      <c r="AU177" s="256" t="s">
        <v>83</v>
      </c>
      <c r="AV177" s="15" t="s">
        <v>166</v>
      </c>
      <c r="AW177" s="15" t="s">
        <v>35</v>
      </c>
      <c r="AX177" s="15" t="s">
        <v>81</v>
      </c>
      <c r="AY177" s="256" t="s">
        <v>159</v>
      </c>
    </row>
    <row r="178" s="2" customFormat="1" ht="24.15" customHeight="1">
      <c r="A178" s="40"/>
      <c r="B178" s="41"/>
      <c r="C178" s="206" t="s">
        <v>231</v>
      </c>
      <c r="D178" s="206" t="s">
        <v>161</v>
      </c>
      <c r="E178" s="207" t="s">
        <v>232</v>
      </c>
      <c r="F178" s="208" t="s">
        <v>233</v>
      </c>
      <c r="G178" s="209" t="s">
        <v>181</v>
      </c>
      <c r="H178" s="210">
        <v>1.4179999999999999</v>
      </c>
      <c r="I178" s="211"/>
      <c r="J178" s="212">
        <f>ROUND(I178*H178,2)</f>
        <v>0</v>
      </c>
      <c r="K178" s="208" t="s">
        <v>165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166</v>
      </c>
      <c r="AT178" s="217" t="s">
        <v>161</v>
      </c>
      <c r="AU178" s="217" t="s">
        <v>83</v>
      </c>
      <c r="AY178" s="19" t="s">
        <v>159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166</v>
      </c>
      <c r="BM178" s="217" t="s">
        <v>234</v>
      </c>
    </row>
    <row r="179" s="2" customFormat="1">
      <c r="A179" s="40"/>
      <c r="B179" s="41"/>
      <c r="C179" s="42"/>
      <c r="D179" s="219" t="s">
        <v>168</v>
      </c>
      <c r="E179" s="42"/>
      <c r="F179" s="220" t="s">
        <v>235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168</v>
      </c>
      <c r="AU179" s="19" t="s">
        <v>83</v>
      </c>
    </row>
    <row r="180" s="13" customFormat="1">
      <c r="A180" s="13"/>
      <c r="B180" s="224"/>
      <c r="C180" s="225"/>
      <c r="D180" s="226" t="s">
        <v>170</v>
      </c>
      <c r="E180" s="227" t="s">
        <v>19</v>
      </c>
      <c r="F180" s="228" t="s">
        <v>171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170</v>
      </c>
      <c r="AU180" s="234" t="s">
        <v>83</v>
      </c>
      <c r="AV180" s="13" t="s">
        <v>81</v>
      </c>
      <c r="AW180" s="13" t="s">
        <v>35</v>
      </c>
      <c r="AX180" s="13" t="s">
        <v>73</v>
      </c>
      <c r="AY180" s="234" t="s">
        <v>159</v>
      </c>
    </row>
    <row r="181" s="13" customFormat="1">
      <c r="A181" s="13"/>
      <c r="B181" s="224"/>
      <c r="C181" s="225"/>
      <c r="D181" s="226" t="s">
        <v>170</v>
      </c>
      <c r="E181" s="227" t="s">
        <v>19</v>
      </c>
      <c r="F181" s="228" t="s">
        <v>203</v>
      </c>
      <c r="G181" s="225"/>
      <c r="H181" s="227" t="s">
        <v>19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170</v>
      </c>
      <c r="AU181" s="234" t="s">
        <v>83</v>
      </c>
      <c r="AV181" s="13" t="s">
        <v>81</v>
      </c>
      <c r="AW181" s="13" t="s">
        <v>35</v>
      </c>
      <c r="AX181" s="13" t="s">
        <v>73</v>
      </c>
      <c r="AY181" s="234" t="s">
        <v>159</v>
      </c>
    </row>
    <row r="182" s="14" customFormat="1">
      <c r="A182" s="14"/>
      <c r="B182" s="235"/>
      <c r="C182" s="236"/>
      <c r="D182" s="226" t="s">
        <v>170</v>
      </c>
      <c r="E182" s="237" t="s">
        <v>19</v>
      </c>
      <c r="F182" s="238" t="s">
        <v>236</v>
      </c>
      <c r="G182" s="236"/>
      <c r="H182" s="239">
        <v>0.29999999999999999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170</v>
      </c>
      <c r="AU182" s="245" t="s">
        <v>83</v>
      </c>
      <c r="AV182" s="14" t="s">
        <v>83</v>
      </c>
      <c r="AW182" s="14" t="s">
        <v>35</v>
      </c>
      <c r="AX182" s="14" t="s">
        <v>73</v>
      </c>
      <c r="AY182" s="245" t="s">
        <v>159</v>
      </c>
    </row>
    <row r="183" s="14" customFormat="1">
      <c r="A183" s="14"/>
      <c r="B183" s="235"/>
      <c r="C183" s="236"/>
      <c r="D183" s="226" t="s">
        <v>170</v>
      </c>
      <c r="E183" s="237" t="s">
        <v>19</v>
      </c>
      <c r="F183" s="238" t="s">
        <v>236</v>
      </c>
      <c r="G183" s="236"/>
      <c r="H183" s="239">
        <v>0.29999999999999999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170</v>
      </c>
      <c r="AU183" s="245" t="s">
        <v>83</v>
      </c>
      <c r="AV183" s="14" t="s">
        <v>83</v>
      </c>
      <c r="AW183" s="14" t="s">
        <v>35</v>
      </c>
      <c r="AX183" s="14" t="s">
        <v>73</v>
      </c>
      <c r="AY183" s="245" t="s">
        <v>159</v>
      </c>
    </row>
    <row r="184" s="14" customFormat="1">
      <c r="A184" s="14"/>
      <c r="B184" s="235"/>
      <c r="C184" s="236"/>
      <c r="D184" s="226" t="s">
        <v>170</v>
      </c>
      <c r="E184" s="237" t="s">
        <v>19</v>
      </c>
      <c r="F184" s="238" t="s">
        <v>237</v>
      </c>
      <c r="G184" s="236"/>
      <c r="H184" s="239">
        <v>0.81799999999999995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170</v>
      </c>
      <c r="AU184" s="245" t="s">
        <v>83</v>
      </c>
      <c r="AV184" s="14" t="s">
        <v>83</v>
      </c>
      <c r="AW184" s="14" t="s">
        <v>35</v>
      </c>
      <c r="AX184" s="14" t="s">
        <v>73</v>
      </c>
      <c r="AY184" s="245" t="s">
        <v>159</v>
      </c>
    </row>
    <row r="185" s="15" customFormat="1">
      <c r="A185" s="15"/>
      <c r="B185" s="246"/>
      <c r="C185" s="247"/>
      <c r="D185" s="226" t="s">
        <v>170</v>
      </c>
      <c r="E185" s="248" t="s">
        <v>19</v>
      </c>
      <c r="F185" s="249" t="s">
        <v>178</v>
      </c>
      <c r="G185" s="247"/>
      <c r="H185" s="250">
        <v>1.4179999999999999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170</v>
      </c>
      <c r="AU185" s="256" t="s">
        <v>83</v>
      </c>
      <c r="AV185" s="15" t="s">
        <v>166</v>
      </c>
      <c r="AW185" s="15" t="s">
        <v>35</v>
      </c>
      <c r="AX185" s="15" t="s">
        <v>81</v>
      </c>
      <c r="AY185" s="256" t="s">
        <v>159</v>
      </c>
    </row>
    <row r="186" s="12" customFormat="1" ht="22.8" customHeight="1">
      <c r="A186" s="12"/>
      <c r="B186" s="190"/>
      <c r="C186" s="191"/>
      <c r="D186" s="192" t="s">
        <v>72</v>
      </c>
      <c r="E186" s="204" t="s">
        <v>83</v>
      </c>
      <c r="F186" s="204" t="s">
        <v>238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SUM(P187:P290)</f>
        <v>0</v>
      </c>
      <c r="Q186" s="198"/>
      <c r="R186" s="199">
        <f>SUM(R187:R290)</f>
        <v>34.587400870000003</v>
      </c>
      <c r="S186" s="198"/>
      <c r="T186" s="200">
        <f>SUM(T187:T290)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81</v>
      </c>
      <c r="AT186" s="202" t="s">
        <v>72</v>
      </c>
      <c r="AU186" s="202" t="s">
        <v>81</v>
      </c>
      <c r="AY186" s="201" t="s">
        <v>159</v>
      </c>
      <c r="BK186" s="203">
        <f>SUM(BK187:BK290)</f>
        <v>0</v>
      </c>
    </row>
    <row r="187" s="2" customFormat="1" ht="21.75" customHeight="1">
      <c r="A187" s="40"/>
      <c r="B187" s="41"/>
      <c r="C187" s="206" t="s">
        <v>239</v>
      </c>
      <c r="D187" s="206" t="s">
        <v>161</v>
      </c>
      <c r="E187" s="207" t="s">
        <v>240</v>
      </c>
      <c r="F187" s="208" t="s">
        <v>241</v>
      </c>
      <c r="G187" s="209" t="s">
        <v>181</v>
      </c>
      <c r="H187" s="210">
        <v>3.165</v>
      </c>
      <c r="I187" s="211"/>
      <c r="J187" s="212">
        <f>ROUND(I187*H187,2)</f>
        <v>0</v>
      </c>
      <c r="K187" s="208" t="s">
        <v>165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2.1600000000000001</v>
      </c>
      <c r="R187" s="215">
        <f>Q187*H187</f>
        <v>6.8364000000000003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166</v>
      </c>
      <c r="AT187" s="217" t="s">
        <v>161</v>
      </c>
      <c r="AU187" s="217" t="s">
        <v>83</v>
      </c>
      <c r="AY187" s="19" t="s">
        <v>159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166</v>
      </c>
      <c r="BM187" s="217" t="s">
        <v>242</v>
      </c>
    </row>
    <row r="188" s="2" customFormat="1">
      <c r="A188" s="40"/>
      <c r="B188" s="41"/>
      <c r="C188" s="42"/>
      <c r="D188" s="219" t="s">
        <v>168</v>
      </c>
      <c r="E188" s="42"/>
      <c r="F188" s="220" t="s">
        <v>243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168</v>
      </c>
      <c r="AU188" s="19" t="s">
        <v>83</v>
      </c>
    </row>
    <row r="189" s="13" customFormat="1">
      <c r="A189" s="13"/>
      <c r="B189" s="224"/>
      <c r="C189" s="225"/>
      <c r="D189" s="226" t="s">
        <v>170</v>
      </c>
      <c r="E189" s="227" t="s">
        <v>19</v>
      </c>
      <c r="F189" s="228" t="s">
        <v>244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170</v>
      </c>
      <c r="AU189" s="234" t="s">
        <v>83</v>
      </c>
      <c r="AV189" s="13" t="s">
        <v>81</v>
      </c>
      <c r="AW189" s="13" t="s">
        <v>35</v>
      </c>
      <c r="AX189" s="13" t="s">
        <v>73</v>
      </c>
      <c r="AY189" s="234" t="s">
        <v>159</v>
      </c>
    </row>
    <row r="190" s="14" customFormat="1">
      <c r="A190" s="14"/>
      <c r="B190" s="235"/>
      <c r="C190" s="236"/>
      <c r="D190" s="226" t="s">
        <v>170</v>
      </c>
      <c r="E190" s="237" t="s">
        <v>19</v>
      </c>
      <c r="F190" s="238" t="s">
        <v>245</v>
      </c>
      <c r="G190" s="236"/>
      <c r="H190" s="239">
        <v>1.6200000000000001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170</v>
      </c>
      <c r="AU190" s="245" t="s">
        <v>83</v>
      </c>
      <c r="AV190" s="14" t="s">
        <v>83</v>
      </c>
      <c r="AW190" s="14" t="s">
        <v>35</v>
      </c>
      <c r="AX190" s="14" t="s">
        <v>73</v>
      </c>
      <c r="AY190" s="245" t="s">
        <v>159</v>
      </c>
    </row>
    <row r="191" s="14" customFormat="1">
      <c r="A191" s="14"/>
      <c r="B191" s="235"/>
      <c r="C191" s="236"/>
      <c r="D191" s="226" t="s">
        <v>170</v>
      </c>
      <c r="E191" s="237" t="s">
        <v>19</v>
      </c>
      <c r="F191" s="238" t="s">
        <v>246</v>
      </c>
      <c r="G191" s="236"/>
      <c r="H191" s="239">
        <v>0.52500000000000002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170</v>
      </c>
      <c r="AU191" s="245" t="s">
        <v>83</v>
      </c>
      <c r="AV191" s="14" t="s">
        <v>83</v>
      </c>
      <c r="AW191" s="14" t="s">
        <v>35</v>
      </c>
      <c r="AX191" s="14" t="s">
        <v>73</v>
      </c>
      <c r="AY191" s="245" t="s">
        <v>159</v>
      </c>
    </row>
    <row r="192" s="14" customFormat="1">
      <c r="A192" s="14"/>
      <c r="B192" s="235"/>
      <c r="C192" s="236"/>
      <c r="D192" s="226" t="s">
        <v>170</v>
      </c>
      <c r="E192" s="237" t="s">
        <v>19</v>
      </c>
      <c r="F192" s="238" t="s">
        <v>247</v>
      </c>
      <c r="G192" s="236"/>
      <c r="H192" s="239">
        <v>1.02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170</v>
      </c>
      <c r="AU192" s="245" t="s">
        <v>83</v>
      </c>
      <c r="AV192" s="14" t="s">
        <v>83</v>
      </c>
      <c r="AW192" s="14" t="s">
        <v>35</v>
      </c>
      <c r="AX192" s="14" t="s">
        <v>73</v>
      </c>
      <c r="AY192" s="245" t="s">
        <v>159</v>
      </c>
    </row>
    <row r="193" s="15" customFormat="1">
      <c r="A193" s="15"/>
      <c r="B193" s="246"/>
      <c r="C193" s="247"/>
      <c r="D193" s="226" t="s">
        <v>170</v>
      </c>
      <c r="E193" s="248" t="s">
        <v>19</v>
      </c>
      <c r="F193" s="249" t="s">
        <v>178</v>
      </c>
      <c r="G193" s="247"/>
      <c r="H193" s="250">
        <v>3.165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170</v>
      </c>
      <c r="AU193" s="256" t="s">
        <v>83</v>
      </c>
      <c r="AV193" s="15" t="s">
        <v>166</v>
      </c>
      <c r="AW193" s="15" t="s">
        <v>35</v>
      </c>
      <c r="AX193" s="15" t="s">
        <v>81</v>
      </c>
      <c r="AY193" s="256" t="s">
        <v>159</v>
      </c>
    </row>
    <row r="194" s="2" customFormat="1" ht="21.75" customHeight="1">
      <c r="A194" s="40"/>
      <c r="B194" s="41"/>
      <c r="C194" s="206" t="s">
        <v>248</v>
      </c>
      <c r="D194" s="206" t="s">
        <v>161</v>
      </c>
      <c r="E194" s="207" t="s">
        <v>249</v>
      </c>
      <c r="F194" s="208" t="s">
        <v>250</v>
      </c>
      <c r="G194" s="209" t="s">
        <v>181</v>
      </c>
      <c r="H194" s="210">
        <v>1.325</v>
      </c>
      <c r="I194" s="211"/>
      <c r="J194" s="212">
        <f>ROUND(I194*H194,2)</f>
        <v>0</v>
      </c>
      <c r="K194" s="208" t="s">
        <v>165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2.5018699999999998</v>
      </c>
      <c r="R194" s="215">
        <f>Q194*H194</f>
        <v>3.3149777499999997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166</v>
      </c>
      <c r="AT194" s="217" t="s">
        <v>161</v>
      </c>
      <c r="AU194" s="217" t="s">
        <v>83</v>
      </c>
      <c r="AY194" s="19" t="s">
        <v>159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166</v>
      </c>
      <c r="BM194" s="217" t="s">
        <v>251</v>
      </c>
    </row>
    <row r="195" s="2" customFormat="1">
      <c r="A195" s="40"/>
      <c r="B195" s="41"/>
      <c r="C195" s="42"/>
      <c r="D195" s="219" t="s">
        <v>168</v>
      </c>
      <c r="E195" s="42"/>
      <c r="F195" s="220" t="s">
        <v>252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83</v>
      </c>
    </row>
    <row r="196" s="13" customFormat="1">
      <c r="A196" s="13"/>
      <c r="B196" s="224"/>
      <c r="C196" s="225"/>
      <c r="D196" s="226" t="s">
        <v>170</v>
      </c>
      <c r="E196" s="227" t="s">
        <v>19</v>
      </c>
      <c r="F196" s="228" t="s">
        <v>244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170</v>
      </c>
      <c r="AU196" s="234" t="s">
        <v>83</v>
      </c>
      <c r="AV196" s="13" t="s">
        <v>81</v>
      </c>
      <c r="AW196" s="13" t="s">
        <v>35</v>
      </c>
      <c r="AX196" s="13" t="s">
        <v>73</v>
      </c>
      <c r="AY196" s="234" t="s">
        <v>159</v>
      </c>
    </row>
    <row r="197" s="14" customFormat="1">
      <c r="A197" s="14"/>
      <c r="B197" s="235"/>
      <c r="C197" s="236"/>
      <c r="D197" s="226" t="s">
        <v>170</v>
      </c>
      <c r="E197" s="237" t="s">
        <v>19</v>
      </c>
      <c r="F197" s="238" t="s">
        <v>253</v>
      </c>
      <c r="G197" s="236"/>
      <c r="H197" s="239">
        <v>1.325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170</v>
      </c>
      <c r="AU197" s="245" t="s">
        <v>83</v>
      </c>
      <c r="AV197" s="14" t="s">
        <v>83</v>
      </c>
      <c r="AW197" s="14" t="s">
        <v>35</v>
      </c>
      <c r="AX197" s="14" t="s">
        <v>73</v>
      </c>
      <c r="AY197" s="245" t="s">
        <v>159</v>
      </c>
    </row>
    <row r="198" s="15" customFormat="1">
      <c r="A198" s="15"/>
      <c r="B198" s="246"/>
      <c r="C198" s="247"/>
      <c r="D198" s="226" t="s">
        <v>170</v>
      </c>
      <c r="E198" s="248" t="s">
        <v>19</v>
      </c>
      <c r="F198" s="249" t="s">
        <v>178</v>
      </c>
      <c r="G198" s="247"/>
      <c r="H198" s="250">
        <v>1.325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6" t="s">
        <v>170</v>
      </c>
      <c r="AU198" s="256" t="s">
        <v>83</v>
      </c>
      <c r="AV198" s="15" t="s">
        <v>166</v>
      </c>
      <c r="AW198" s="15" t="s">
        <v>35</v>
      </c>
      <c r="AX198" s="15" t="s">
        <v>81</v>
      </c>
      <c r="AY198" s="256" t="s">
        <v>159</v>
      </c>
    </row>
    <row r="199" s="2" customFormat="1" ht="16.5" customHeight="1">
      <c r="A199" s="40"/>
      <c r="B199" s="41"/>
      <c r="C199" s="206" t="s">
        <v>254</v>
      </c>
      <c r="D199" s="206" t="s">
        <v>161</v>
      </c>
      <c r="E199" s="207" t="s">
        <v>255</v>
      </c>
      <c r="F199" s="208" t="s">
        <v>256</v>
      </c>
      <c r="G199" s="209" t="s">
        <v>164</v>
      </c>
      <c r="H199" s="210">
        <v>1.268</v>
      </c>
      <c r="I199" s="211"/>
      <c r="J199" s="212">
        <f>ROUND(I199*H199,2)</f>
        <v>0</v>
      </c>
      <c r="K199" s="208" t="s">
        <v>165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0.00247</v>
      </c>
      <c r="R199" s="215">
        <f>Q199*H199</f>
        <v>0.00313196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166</v>
      </c>
      <c r="AT199" s="217" t="s">
        <v>161</v>
      </c>
      <c r="AU199" s="217" t="s">
        <v>83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166</v>
      </c>
      <c r="BM199" s="217" t="s">
        <v>257</v>
      </c>
    </row>
    <row r="200" s="2" customFormat="1">
      <c r="A200" s="40"/>
      <c r="B200" s="41"/>
      <c r="C200" s="42"/>
      <c r="D200" s="219" t="s">
        <v>168</v>
      </c>
      <c r="E200" s="42"/>
      <c r="F200" s="220" t="s">
        <v>258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168</v>
      </c>
      <c r="AU200" s="19" t="s">
        <v>83</v>
      </c>
    </row>
    <row r="201" s="13" customFormat="1">
      <c r="A201" s="13"/>
      <c r="B201" s="224"/>
      <c r="C201" s="225"/>
      <c r="D201" s="226" t="s">
        <v>170</v>
      </c>
      <c r="E201" s="227" t="s">
        <v>19</v>
      </c>
      <c r="F201" s="228" t="s">
        <v>244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170</v>
      </c>
      <c r="AU201" s="234" t="s">
        <v>83</v>
      </c>
      <c r="AV201" s="13" t="s">
        <v>81</v>
      </c>
      <c r="AW201" s="13" t="s">
        <v>35</v>
      </c>
      <c r="AX201" s="13" t="s">
        <v>73</v>
      </c>
      <c r="AY201" s="234" t="s">
        <v>159</v>
      </c>
    </row>
    <row r="202" s="14" customFormat="1">
      <c r="A202" s="14"/>
      <c r="B202" s="235"/>
      <c r="C202" s="236"/>
      <c r="D202" s="226" t="s">
        <v>170</v>
      </c>
      <c r="E202" s="237" t="s">
        <v>19</v>
      </c>
      <c r="F202" s="238" t="s">
        <v>259</v>
      </c>
      <c r="G202" s="236"/>
      <c r="H202" s="239">
        <v>1.268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170</v>
      </c>
      <c r="AU202" s="245" t="s">
        <v>83</v>
      </c>
      <c r="AV202" s="14" t="s">
        <v>83</v>
      </c>
      <c r="AW202" s="14" t="s">
        <v>35</v>
      </c>
      <c r="AX202" s="14" t="s">
        <v>73</v>
      </c>
      <c r="AY202" s="245" t="s">
        <v>159</v>
      </c>
    </row>
    <row r="203" s="15" customFormat="1">
      <c r="A203" s="15"/>
      <c r="B203" s="246"/>
      <c r="C203" s="247"/>
      <c r="D203" s="226" t="s">
        <v>170</v>
      </c>
      <c r="E203" s="248" t="s">
        <v>19</v>
      </c>
      <c r="F203" s="249" t="s">
        <v>178</v>
      </c>
      <c r="G203" s="247"/>
      <c r="H203" s="250">
        <v>1.268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170</v>
      </c>
      <c r="AU203" s="256" t="s">
        <v>83</v>
      </c>
      <c r="AV203" s="15" t="s">
        <v>166</v>
      </c>
      <c r="AW203" s="15" t="s">
        <v>35</v>
      </c>
      <c r="AX203" s="15" t="s">
        <v>81</v>
      </c>
      <c r="AY203" s="256" t="s">
        <v>159</v>
      </c>
    </row>
    <row r="204" s="2" customFormat="1" ht="16.5" customHeight="1">
      <c r="A204" s="40"/>
      <c r="B204" s="41"/>
      <c r="C204" s="206" t="s">
        <v>260</v>
      </c>
      <c r="D204" s="206" t="s">
        <v>161</v>
      </c>
      <c r="E204" s="207" t="s">
        <v>261</v>
      </c>
      <c r="F204" s="208" t="s">
        <v>262</v>
      </c>
      <c r="G204" s="209" t="s">
        <v>164</v>
      </c>
      <c r="H204" s="210">
        <v>1.268</v>
      </c>
      <c r="I204" s="211"/>
      <c r="J204" s="212">
        <f>ROUND(I204*H204,2)</f>
        <v>0</v>
      </c>
      <c r="K204" s="208" t="s">
        <v>165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166</v>
      </c>
      <c r="AT204" s="217" t="s">
        <v>161</v>
      </c>
      <c r="AU204" s="217" t="s">
        <v>83</v>
      </c>
      <c r="AY204" s="19" t="s">
        <v>159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166</v>
      </c>
      <c r="BM204" s="217" t="s">
        <v>263</v>
      </c>
    </row>
    <row r="205" s="2" customFormat="1">
      <c r="A205" s="40"/>
      <c r="B205" s="41"/>
      <c r="C205" s="42"/>
      <c r="D205" s="219" t="s">
        <v>168</v>
      </c>
      <c r="E205" s="42"/>
      <c r="F205" s="220" t="s">
        <v>264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168</v>
      </c>
      <c r="AU205" s="19" t="s">
        <v>83</v>
      </c>
    </row>
    <row r="206" s="13" customFormat="1">
      <c r="A206" s="13"/>
      <c r="B206" s="224"/>
      <c r="C206" s="225"/>
      <c r="D206" s="226" t="s">
        <v>170</v>
      </c>
      <c r="E206" s="227" t="s">
        <v>19</v>
      </c>
      <c r="F206" s="228" t="s">
        <v>244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170</v>
      </c>
      <c r="AU206" s="234" t="s">
        <v>83</v>
      </c>
      <c r="AV206" s="13" t="s">
        <v>81</v>
      </c>
      <c r="AW206" s="13" t="s">
        <v>35</v>
      </c>
      <c r="AX206" s="13" t="s">
        <v>73</v>
      </c>
      <c r="AY206" s="234" t="s">
        <v>159</v>
      </c>
    </row>
    <row r="207" s="14" customFormat="1">
      <c r="A207" s="14"/>
      <c r="B207" s="235"/>
      <c r="C207" s="236"/>
      <c r="D207" s="226" t="s">
        <v>170</v>
      </c>
      <c r="E207" s="237" t="s">
        <v>19</v>
      </c>
      <c r="F207" s="238" t="s">
        <v>259</v>
      </c>
      <c r="G207" s="236"/>
      <c r="H207" s="239">
        <v>1.268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170</v>
      </c>
      <c r="AU207" s="245" t="s">
        <v>83</v>
      </c>
      <c r="AV207" s="14" t="s">
        <v>83</v>
      </c>
      <c r="AW207" s="14" t="s">
        <v>35</v>
      </c>
      <c r="AX207" s="14" t="s">
        <v>73</v>
      </c>
      <c r="AY207" s="245" t="s">
        <v>159</v>
      </c>
    </row>
    <row r="208" s="15" customFormat="1">
      <c r="A208" s="15"/>
      <c r="B208" s="246"/>
      <c r="C208" s="247"/>
      <c r="D208" s="226" t="s">
        <v>170</v>
      </c>
      <c r="E208" s="248" t="s">
        <v>19</v>
      </c>
      <c r="F208" s="249" t="s">
        <v>178</v>
      </c>
      <c r="G208" s="247"/>
      <c r="H208" s="250">
        <v>1.268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170</v>
      </c>
      <c r="AU208" s="256" t="s">
        <v>83</v>
      </c>
      <c r="AV208" s="15" t="s">
        <v>166</v>
      </c>
      <c r="AW208" s="15" t="s">
        <v>35</v>
      </c>
      <c r="AX208" s="15" t="s">
        <v>81</v>
      </c>
      <c r="AY208" s="256" t="s">
        <v>159</v>
      </c>
    </row>
    <row r="209" s="2" customFormat="1" ht="16.5" customHeight="1">
      <c r="A209" s="40"/>
      <c r="B209" s="41"/>
      <c r="C209" s="206" t="s">
        <v>265</v>
      </c>
      <c r="D209" s="206" t="s">
        <v>161</v>
      </c>
      <c r="E209" s="207" t="s">
        <v>266</v>
      </c>
      <c r="F209" s="208" t="s">
        <v>267</v>
      </c>
      <c r="G209" s="209" t="s">
        <v>222</v>
      </c>
      <c r="H209" s="210">
        <v>0.029999999999999999</v>
      </c>
      <c r="I209" s="211"/>
      <c r="J209" s="212">
        <f>ROUND(I209*H209,2)</f>
        <v>0</v>
      </c>
      <c r="K209" s="208" t="s">
        <v>165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1.06277</v>
      </c>
      <c r="R209" s="215">
        <f>Q209*H209</f>
        <v>0.031883099999999998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166</v>
      </c>
      <c r="AT209" s="217" t="s">
        <v>161</v>
      </c>
      <c r="AU209" s="217" t="s">
        <v>83</v>
      </c>
      <c r="AY209" s="19" t="s">
        <v>159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166</v>
      </c>
      <c r="BM209" s="217" t="s">
        <v>268</v>
      </c>
    </row>
    <row r="210" s="2" customFormat="1">
      <c r="A210" s="40"/>
      <c r="B210" s="41"/>
      <c r="C210" s="42"/>
      <c r="D210" s="219" t="s">
        <v>168</v>
      </c>
      <c r="E210" s="42"/>
      <c r="F210" s="220" t="s">
        <v>269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83</v>
      </c>
    </row>
    <row r="211" s="13" customFormat="1">
      <c r="A211" s="13"/>
      <c r="B211" s="224"/>
      <c r="C211" s="225"/>
      <c r="D211" s="226" t="s">
        <v>170</v>
      </c>
      <c r="E211" s="227" t="s">
        <v>19</v>
      </c>
      <c r="F211" s="228" t="s">
        <v>244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170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159</v>
      </c>
    </row>
    <row r="212" s="14" customFormat="1">
      <c r="A212" s="14"/>
      <c r="B212" s="235"/>
      <c r="C212" s="236"/>
      <c r="D212" s="226" t="s">
        <v>170</v>
      </c>
      <c r="E212" s="237" t="s">
        <v>19</v>
      </c>
      <c r="F212" s="238" t="s">
        <v>270</v>
      </c>
      <c r="G212" s="236"/>
      <c r="H212" s="239">
        <v>0.027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170</v>
      </c>
      <c r="AU212" s="245" t="s">
        <v>83</v>
      </c>
      <c r="AV212" s="14" t="s">
        <v>83</v>
      </c>
      <c r="AW212" s="14" t="s">
        <v>35</v>
      </c>
      <c r="AX212" s="14" t="s">
        <v>73</v>
      </c>
      <c r="AY212" s="245" t="s">
        <v>159</v>
      </c>
    </row>
    <row r="213" s="15" customFormat="1">
      <c r="A213" s="15"/>
      <c r="B213" s="246"/>
      <c r="C213" s="247"/>
      <c r="D213" s="226" t="s">
        <v>170</v>
      </c>
      <c r="E213" s="248" t="s">
        <v>19</v>
      </c>
      <c r="F213" s="249" t="s">
        <v>178</v>
      </c>
      <c r="G213" s="247"/>
      <c r="H213" s="250">
        <v>0.027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170</v>
      </c>
      <c r="AU213" s="256" t="s">
        <v>83</v>
      </c>
      <c r="AV213" s="15" t="s">
        <v>166</v>
      </c>
      <c r="AW213" s="15" t="s">
        <v>35</v>
      </c>
      <c r="AX213" s="15" t="s">
        <v>81</v>
      </c>
      <c r="AY213" s="256" t="s">
        <v>159</v>
      </c>
    </row>
    <row r="214" s="14" customFormat="1">
      <c r="A214" s="14"/>
      <c r="B214" s="235"/>
      <c r="C214" s="236"/>
      <c r="D214" s="226" t="s">
        <v>170</v>
      </c>
      <c r="E214" s="236"/>
      <c r="F214" s="238" t="s">
        <v>271</v>
      </c>
      <c r="G214" s="236"/>
      <c r="H214" s="239">
        <v>0.029999999999999999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170</v>
      </c>
      <c r="AU214" s="245" t="s">
        <v>83</v>
      </c>
      <c r="AV214" s="14" t="s">
        <v>83</v>
      </c>
      <c r="AW214" s="14" t="s">
        <v>4</v>
      </c>
      <c r="AX214" s="14" t="s">
        <v>81</v>
      </c>
      <c r="AY214" s="245" t="s">
        <v>159</v>
      </c>
    </row>
    <row r="215" s="2" customFormat="1" ht="21.75" customHeight="1">
      <c r="A215" s="40"/>
      <c r="B215" s="41"/>
      <c r="C215" s="206" t="s">
        <v>272</v>
      </c>
      <c r="D215" s="206" t="s">
        <v>161</v>
      </c>
      <c r="E215" s="207" t="s">
        <v>273</v>
      </c>
      <c r="F215" s="208" t="s">
        <v>274</v>
      </c>
      <c r="G215" s="209" t="s">
        <v>181</v>
      </c>
      <c r="H215" s="210">
        <v>9.0860000000000003</v>
      </c>
      <c r="I215" s="211"/>
      <c r="J215" s="212">
        <f>ROUND(I215*H215,2)</f>
        <v>0</v>
      </c>
      <c r="K215" s="208" t="s">
        <v>165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2.5018699999999998</v>
      </c>
      <c r="R215" s="215">
        <f>Q215*H215</f>
        <v>22.73199082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166</v>
      </c>
      <c r="AT215" s="217" t="s">
        <v>161</v>
      </c>
      <c r="AU215" s="217" t="s">
        <v>83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166</v>
      </c>
      <c r="BM215" s="217" t="s">
        <v>275</v>
      </c>
    </row>
    <row r="216" s="2" customFormat="1">
      <c r="A216" s="40"/>
      <c r="B216" s="41"/>
      <c r="C216" s="42"/>
      <c r="D216" s="219" t="s">
        <v>168</v>
      </c>
      <c r="E216" s="42"/>
      <c r="F216" s="220" t="s">
        <v>276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83</v>
      </c>
    </row>
    <row r="217" s="13" customFormat="1">
      <c r="A217" s="13"/>
      <c r="B217" s="224"/>
      <c r="C217" s="225"/>
      <c r="D217" s="226" t="s">
        <v>170</v>
      </c>
      <c r="E217" s="227" t="s">
        <v>19</v>
      </c>
      <c r="F217" s="228" t="s">
        <v>171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170</v>
      </c>
      <c r="AU217" s="234" t="s">
        <v>83</v>
      </c>
      <c r="AV217" s="13" t="s">
        <v>81</v>
      </c>
      <c r="AW217" s="13" t="s">
        <v>35</v>
      </c>
      <c r="AX217" s="13" t="s">
        <v>73</v>
      </c>
      <c r="AY217" s="234" t="s">
        <v>159</v>
      </c>
    </row>
    <row r="218" s="13" customFormat="1">
      <c r="A218" s="13"/>
      <c r="B218" s="224"/>
      <c r="C218" s="225"/>
      <c r="D218" s="226" t="s">
        <v>170</v>
      </c>
      <c r="E218" s="227" t="s">
        <v>19</v>
      </c>
      <c r="F218" s="228" t="s">
        <v>194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170</v>
      </c>
      <c r="AU218" s="234" t="s">
        <v>83</v>
      </c>
      <c r="AV218" s="13" t="s">
        <v>81</v>
      </c>
      <c r="AW218" s="13" t="s">
        <v>35</v>
      </c>
      <c r="AX218" s="13" t="s">
        <v>73</v>
      </c>
      <c r="AY218" s="234" t="s">
        <v>159</v>
      </c>
    </row>
    <row r="219" s="14" customFormat="1">
      <c r="A219" s="14"/>
      <c r="B219" s="235"/>
      <c r="C219" s="236"/>
      <c r="D219" s="226" t="s">
        <v>170</v>
      </c>
      <c r="E219" s="237" t="s">
        <v>19</v>
      </c>
      <c r="F219" s="238" t="s">
        <v>277</v>
      </c>
      <c r="G219" s="236"/>
      <c r="H219" s="239">
        <v>0.47799999999999998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170</v>
      </c>
      <c r="AU219" s="245" t="s">
        <v>83</v>
      </c>
      <c r="AV219" s="14" t="s">
        <v>83</v>
      </c>
      <c r="AW219" s="14" t="s">
        <v>35</v>
      </c>
      <c r="AX219" s="14" t="s">
        <v>73</v>
      </c>
      <c r="AY219" s="245" t="s">
        <v>159</v>
      </c>
    </row>
    <row r="220" s="14" customFormat="1">
      <c r="A220" s="14"/>
      <c r="B220" s="235"/>
      <c r="C220" s="236"/>
      <c r="D220" s="226" t="s">
        <v>170</v>
      </c>
      <c r="E220" s="237" t="s">
        <v>19</v>
      </c>
      <c r="F220" s="238" t="s">
        <v>278</v>
      </c>
      <c r="G220" s="236"/>
      <c r="H220" s="239">
        <v>0.052999999999999998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170</v>
      </c>
      <c r="AU220" s="245" t="s">
        <v>83</v>
      </c>
      <c r="AV220" s="14" t="s">
        <v>83</v>
      </c>
      <c r="AW220" s="14" t="s">
        <v>35</v>
      </c>
      <c r="AX220" s="14" t="s">
        <v>73</v>
      </c>
      <c r="AY220" s="245" t="s">
        <v>159</v>
      </c>
    </row>
    <row r="221" s="14" customFormat="1">
      <c r="A221" s="14"/>
      <c r="B221" s="235"/>
      <c r="C221" s="236"/>
      <c r="D221" s="226" t="s">
        <v>170</v>
      </c>
      <c r="E221" s="237" t="s">
        <v>19</v>
      </c>
      <c r="F221" s="238" t="s">
        <v>277</v>
      </c>
      <c r="G221" s="236"/>
      <c r="H221" s="239">
        <v>0.47799999999999998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170</v>
      </c>
      <c r="AU221" s="245" t="s">
        <v>83</v>
      </c>
      <c r="AV221" s="14" t="s">
        <v>83</v>
      </c>
      <c r="AW221" s="14" t="s">
        <v>35</v>
      </c>
      <c r="AX221" s="14" t="s">
        <v>73</v>
      </c>
      <c r="AY221" s="245" t="s">
        <v>159</v>
      </c>
    </row>
    <row r="222" s="14" customFormat="1">
      <c r="A222" s="14"/>
      <c r="B222" s="235"/>
      <c r="C222" s="236"/>
      <c r="D222" s="226" t="s">
        <v>170</v>
      </c>
      <c r="E222" s="237" t="s">
        <v>19</v>
      </c>
      <c r="F222" s="238" t="s">
        <v>278</v>
      </c>
      <c r="G222" s="236"/>
      <c r="H222" s="239">
        <v>0.052999999999999998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170</v>
      </c>
      <c r="AU222" s="245" t="s">
        <v>83</v>
      </c>
      <c r="AV222" s="14" t="s">
        <v>83</v>
      </c>
      <c r="AW222" s="14" t="s">
        <v>35</v>
      </c>
      <c r="AX222" s="14" t="s">
        <v>73</v>
      </c>
      <c r="AY222" s="245" t="s">
        <v>159</v>
      </c>
    </row>
    <row r="223" s="14" customFormat="1">
      <c r="A223" s="14"/>
      <c r="B223" s="235"/>
      <c r="C223" s="236"/>
      <c r="D223" s="226" t="s">
        <v>170</v>
      </c>
      <c r="E223" s="237" t="s">
        <v>19</v>
      </c>
      <c r="F223" s="238" t="s">
        <v>279</v>
      </c>
      <c r="G223" s="236"/>
      <c r="H223" s="239">
        <v>0.36899999999999999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170</v>
      </c>
      <c r="AU223" s="245" t="s">
        <v>83</v>
      </c>
      <c r="AV223" s="14" t="s">
        <v>83</v>
      </c>
      <c r="AW223" s="14" t="s">
        <v>35</v>
      </c>
      <c r="AX223" s="14" t="s">
        <v>73</v>
      </c>
      <c r="AY223" s="245" t="s">
        <v>159</v>
      </c>
    </row>
    <row r="224" s="14" customFormat="1">
      <c r="A224" s="14"/>
      <c r="B224" s="235"/>
      <c r="C224" s="236"/>
      <c r="D224" s="226" t="s">
        <v>170</v>
      </c>
      <c r="E224" s="237" t="s">
        <v>19</v>
      </c>
      <c r="F224" s="238" t="s">
        <v>278</v>
      </c>
      <c r="G224" s="236"/>
      <c r="H224" s="239">
        <v>0.052999999999999998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170</v>
      </c>
      <c r="AU224" s="245" t="s">
        <v>83</v>
      </c>
      <c r="AV224" s="14" t="s">
        <v>83</v>
      </c>
      <c r="AW224" s="14" t="s">
        <v>35</v>
      </c>
      <c r="AX224" s="14" t="s">
        <v>73</v>
      </c>
      <c r="AY224" s="245" t="s">
        <v>159</v>
      </c>
    </row>
    <row r="225" s="14" customFormat="1">
      <c r="A225" s="14"/>
      <c r="B225" s="235"/>
      <c r="C225" s="236"/>
      <c r="D225" s="226" t="s">
        <v>170</v>
      </c>
      <c r="E225" s="237" t="s">
        <v>19</v>
      </c>
      <c r="F225" s="238" t="s">
        <v>279</v>
      </c>
      <c r="G225" s="236"/>
      <c r="H225" s="239">
        <v>0.36899999999999999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170</v>
      </c>
      <c r="AU225" s="245" t="s">
        <v>83</v>
      </c>
      <c r="AV225" s="14" t="s">
        <v>83</v>
      </c>
      <c r="AW225" s="14" t="s">
        <v>35</v>
      </c>
      <c r="AX225" s="14" t="s">
        <v>73</v>
      </c>
      <c r="AY225" s="245" t="s">
        <v>159</v>
      </c>
    </row>
    <row r="226" s="14" customFormat="1">
      <c r="A226" s="14"/>
      <c r="B226" s="235"/>
      <c r="C226" s="236"/>
      <c r="D226" s="226" t="s">
        <v>170</v>
      </c>
      <c r="E226" s="237" t="s">
        <v>19</v>
      </c>
      <c r="F226" s="238" t="s">
        <v>278</v>
      </c>
      <c r="G226" s="236"/>
      <c r="H226" s="239">
        <v>0.052999999999999998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170</v>
      </c>
      <c r="AU226" s="245" t="s">
        <v>83</v>
      </c>
      <c r="AV226" s="14" t="s">
        <v>83</v>
      </c>
      <c r="AW226" s="14" t="s">
        <v>35</v>
      </c>
      <c r="AX226" s="14" t="s">
        <v>73</v>
      </c>
      <c r="AY226" s="245" t="s">
        <v>159</v>
      </c>
    </row>
    <row r="227" s="14" customFormat="1">
      <c r="A227" s="14"/>
      <c r="B227" s="235"/>
      <c r="C227" s="236"/>
      <c r="D227" s="226" t="s">
        <v>170</v>
      </c>
      <c r="E227" s="237" t="s">
        <v>19</v>
      </c>
      <c r="F227" s="238" t="s">
        <v>280</v>
      </c>
      <c r="G227" s="236"/>
      <c r="H227" s="239">
        <v>0.26100000000000001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170</v>
      </c>
      <c r="AU227" s="245" t="s">
        <v>83</v>
      </c>
      <c r="AV227" s="14" t="s">
        <v>83</v>
      </c>
      <c r="AW227" s="14" t="s">
        <v>35</v>
      </c>
      <c r="AX227" s="14" t="s">
        <v>73</v>
      </c>
      <c r="AY227" s="245" t="s">
        <v>159</v>
      </c>
    </row>
    <row r="228" s="14" customFormat="1">
      <c r="A228" s="14"/>
      <c r="B228" s="235"/>
      <c r="C228" s="236"/>
      <c r="D228" s="226" t="s">
        <v>170</v>
      </c>
      <c r="E228" s="237" t="s">
        <v>19</v>
      </c>
      <c r="F228" s="238" t="s">
        <v>278</v>
      </c>
      <c r="G228" s="236"/>
      <c r="H228" s="239">
        <v>0.052999999999999998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170</v>
      </c>
      <c r="AU228" s="245" t="s">
        <v>83</v>
      </c>
      <c r="AV228" s="14" t="s">
        <v>83</v>
      </c>
      <c r="AW228" s="14" t="s">
        <v>35</v>
      </c>
      <c r="AX228" s="14" t="s">
        <v>73</v>
      </c>
      <c r="AY228" s="245" t="s">
        <v>159</v>
      </c>
    </row>
    <row r="229" s="14" customFormat="1">
      <c r="A229" s="14"/>
      <c r="B229" s="235"/>
      <c r="C229" s="236"/>
      <c r="D229" s="226" t="s">
        <v>170</v>
      </c>
      <c r="E229" s="237" t="s">
        <v>19</v>
      </c>
      <c r="F229" s="238" t="s">
        <v>281</v>
      </c>
      <c r="G229" s="236"/>
      <c r="H229" s="239">
        <v>0.186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170</v>
      </c>
      <c r="AU229" s="245" t="s">
        <v>83</v>
      </c>
      <c r="AV229" s="14" t="s">
        <v>83</v>
      </c>
      <c r="AW229" s="14" t="s">
        <v>35</v>
      </c>
      <c r="AX229" s="14" t="s">
        <v>73</v>
      </c>
      <c r="AY229" s="245" t="s">
        <v>159</v>
      </c>
    </row>
    <row r="230" s="14" customFormat="1">
      <c r="A230" s="14"/>
      <c r="B230" s="235"/>
      <c r="C230" s="236"/>
      <c r="D230" s="226" t="s">
        <v>170</v>
      </c>
      <c r="E230" s="237" t="s">
        <v>19</v>
      </c>
      <c r="F230" s="238" t="s">
        <v>282</v>
      </c>
      <c r="G230" s="236"/>
      <c r="H230" s="239">
        <v>0.037999999999999999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170</v>
      </c>
      <c r="AU230" s="245" t="s">
        <v>83</v>
      </c>
      <c r="AV230" s="14" t="s">
        <v>83</v>
      </c>
      <c r="AW230" s="14" t="s">
        <v>35</v>
      </c>
      <c r="AX230" s="14" t="s">
        <v>73</v>
      </c>
      <c r="AY230" s="245" t="s">
        <v>159</v>
      </c>
    </row>
    <row r="231" s="14" customFormat="1">
      <c r="A231" s="14"/>
      <c r="B231" s="235"/>
      <c r="C231" s="236"/>
      <c r="D231" s="226" t="s">
        <v>170</v>
      </c>
      <c r="E231" s="237" t="s">
        <v>19</v>
      </c>
      <c r="F231" s="238" t="s">
        <v>283</v>
      </c>
      <c r="G231" s="236"/>
      <c r="H231" s="239">
        <v>2.5150000000000001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170</v>
      </c>
      <c r="AU231" s="245" t="s">
        <v>83</v>
      </c>
      <c r="AV231" s="14" t="s">
        <v>83</v>
      </c>
      <c r="AW231" s="14" t="s">
        <v>35</v>
      </c>
      <c r="AX231" s="14" t="s">
        <v>73</v>
      </c>
      <c r="AY231" s="245" t="s">
        <v>159</v>
      </c>
    </row>
    <row r="232" s="14" customFormat="1">
      <c r="A232" s="14"/>
      <c r="B232" s="235"/>
      <c r="C232" s="236"/>
      <c r="D232" s="226" t="s">
        <v>170</v>
      </c>
      <c r="E232" s="237" t="s">
        <v>19</v>
      </c>
      <c r="F232" s="238" t="s">
        <v>284</v>
      </c>
      <c r="G232" s="236"/>
      <c r="H232" s="239">
        <v>0.50600000000000001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170</v>
      </c>
      <c r="AU232" s="245" t="s">
        <v>83</v>
      </c>
      <c r="AV232" s="14" t="s">
        <v>83</v>
      </c>
      <c r="AW232" s="14" t="s">
        <v>35</v>
      </c>
      <c r="AX232" s="14" t="s">
        <v>73</v>
      </c>
      <c r="AY232" s="245" t="s">
        <v>159</v>
      </c>
    </row>
    <row r="233" s="13" customFormat="1">
      <c r="A233" s="13"/>
      <c r="B233" s="224"/>
      <c r="C233" s="225"/>
      <c r="D233" s="226" t="s">
        <v>170</v>
      </c>
      <c r="E233" s="227" t="s">
        <v>19</v>
      </c>
      <c r="F233" s="228" t="s">
        <v>199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170</v>
      </c>
      <c r="AU233" s="234" t="s">
        <v>83</v>
      </c>
      <c r="AV233" s="13" t="s">
        <v>81</v>
      </c>
      <c r="AW233" s="13" t="s">
        <v>35</v>
      </c>
      <c r="AX233" s="13" t="s">
        <v>73</v>
      </c>
      <c r="AY233" s="234" t="s">
        <v>159</v>
      </c>
    </row>
    <row r="234" s="14" customFormat="1">
      <c r="A234" s="14"/>
      <c r="B234" s="235"/>
      <c r="C234" s="236"/>
      <c r="D234" s="226" t="s">
        <v>170</v>
      </c>
      <c r="E234" s="237" t="s">
        <v>19</v>
      </c>
      <c r="F234" s="238" t="s">
        <v>285</v>
      </c>
      <c r="G234" s="236"/>
      <c r="H234" s="239">
        <v>0.52800000000000002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170</v>
      </c>
      <c r="AU234" s="245" t="s">
        <v>83</v>
      </c>
      <c r="AV234" s="14" t="s">
        <v>83</v>
      </c>
      <c r="AW234" s="14" t="s">
        <v>35</v>
      </c>
      <c r="AX234" s="14" t="s">
        <v>73</v>
      </c>
      <c r="AY234" s="245" t="s">
        <v>159</v>
      </c>
    </row>
    <row r="235" s="14" customFormat="1">
      <c r="A235" s="14"/>
      <c r="B235" s="235"/>
      <c r="C235" s="236"/>
      <c r="D235" s="226" t="s">
        <v>170</v>
      </c>
      <c r="E235" s="237" t="s">
        <v>19</v>
      </c>
      <c r="F235" s="238" t="s">
        <v>286</v>
      </c>
      <c r="G235" s="236"/>
      <c r="H235" s="239">
        <v>0.255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170</v>
      </c>
      <c r="AU235" s="245" t="s">
        <v>83</v>
      </c>
      <c r="AV235" s="14" t="s">
        <v>83</v>
      </c>
      <c r="AW235" s="14" t="s">
        <v>35</v>
      </c>
      <c r="AX235" s="14" t="s">
        <v>73</v>
      </c>
      <c r="AY235" s="245" t="s">
        <v>159</v>
      </c>
    </row>
    <row r="236" s="14" customFormat="1">
      <c r="A236" s="14"/>
      <c r="B236" s="235"/>
      <c r="C236" s="236"/>
      <c r="D236" s="226" t="s">
        <v>170</v>
      </c>
      <c r="E236" s="237" t="s">
        <v>19</v>
      </c>
      <c r="F236" s="238" t="s">
        <v>200</v>
      </c>
      <c r="G236" s="236"/>
      <c r="H236" s="239">
        <v>0.51000000000000001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170</v>
      </c>
      <c r="AU236" s="245" t="s">
        <v>83</v>
      </c>
      <c r="AV236" s="14" t="s">
        <v>83</v>
      </c>
      <c r="AW236" s="14" t="s">
        <v>35</v>
      </c>
      <c r="AX236" s="14" t="s">
        <v>73</v>
      </c>
      <c r="AY236" s="245" t="s">
        <v>159</v>
      </c>
    </row>
    <row r="237" s="14" customFormat="1">
      <c r="A237" s="14"/>
      <c r="B237" s="235"/>
      <c r="C237" s="236"/>
      <c r="D237" s="226" t="s">
        <v>170</v>
      </c>
      <c r="E237" s="237" t="s">
        <v>19</v>
      </c>
      <c r="F237" s="238" t="s">
        <v>286</v>
      </c>
      <c r="G237" s="236"/>
      <c r="H237" s="239">
        <v>0.255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170</v>
      </c>
      <c r="AU237" s="245" t="s">
        <v>83</v>
      </c>
      <c r="AV237" s="14" t="s">
        <v>83</v>
      </c>
      <c r="AW237" s="14" t="s">
        <v>35</v>
      </c>
      <c r="AX237" s="14" t="s">
        <v>73</v>
      </c>
      <c r="AY237" s="245" t="s">
        <v>159</v>
      </c>
    </row>
    <row r="238" s="14" customFormat="1">
      <c r="A238" s="14"/>
      <c r="B238" s="235"/>
      <c r="C238" s="236"/>
      <c r="D238" s="226" t="s">
        <v>170</v>
      </c>
      <c r="E238" s="237" t="s">
        <v>19</v>
      </c>
      <c r="F238" s="238" t="s">
        <v>287</v>
      </c>
      <c r="G238" s="236"/>
      <c r="H238" s="239">
        <v>0.186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170</v>
      </c>
      <c r="AU238" s="245" t="s">
        <v>83</v>
      </c>
      <c r="AV238" s="14" t="s">
        <v>83</v>
      </c>
      <c r="AW238" s="14" t="s">
        <v>35</v>
      </c>
      <c r="AX238" s="14" t="s">
        <v>73</v>
      </c>
      <c r="AY238" s="245" t="s">
        <v>159</v>
      </c>
    </row>
    <row r="239" s="14" customFormat="1">
      <c r="A239" s="14"/>
      <c r="B239" s="235"/>
      <c r="C239" s="236"/>
      <c r="D239" s="226" t="s">
        <v>170</v>
      </c>
      <c r="E239" s="237" t="s">
        <v>19</v>
      </c>
      <c r="F239" s="238" t="s">
        <v>288</v>
      </c>
      <c r="G239" s="236"/>
      <c r="H239" s="239">
        <v>0.14399999999999999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170</v>
      </c>
      <c r="AU239" s="245" t="s">
        <v>83</v>
      </c>
      <c r="AV239" s="14" t="s">
        <v>83</v>
      </c>
      <c r="AW239" s="14" t="s">
        <v>35</v>
      </c>
      <c r="AX239" s="14" t="s">
        <v>73</v>
      </c>
      <c r="AY239" s="245" t="s">
        <v>159</v>
      </c>
    </row>
    <row r="240" s="14" customFormat="1">
      <c r="A240" s="14"/>
      <c r="B240" s="235"/>
      <c r="C240" s="236"/>
      <c r="D240" s="226" t="s">
        <v>170</v>
      </c>
      <c r="E240" s="237" t="s">
        <v>19</v>
      </c>
      <c r="F240" s="238" t="s">
        <v>287</v>
      </c>
      <c r="G240" s="236"/>
      <c r="H240" s="239">
        <v>0.186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170</v>
      </c>
      <c r="AU240" s="245" t="s">
        <v>83</v>
      </c>
      <c r="AV240" s="14" t="s">
        <v>83</v>
      </c>
      <c r="AW240" s="14" t="s">
        <v>35</v>
      </c>
      <c r="AX240" s="14" t="s">
        <v>73</v>
      </c>
      <c r="AY240" s="245" t="s">
        <v>159</v>
      </c>
    </row>
    <row r="241" s="14" customFormat="1">
      <c r="A241" s="14"/>
      <c r="B241" s="235"/>
      <c r="C241" s="236"/>
      <c r="D241" s="226" t="s">
        <v>170</v>
      </c>
      <c r="E241" s="237" t="s">
        <v>19</v>
      </c>
      <c r="F241" s="238" t="s">
        <v>289</v>
      </c>
      <c r="G241" s="236"/>
      <c r="H241" s="239">
        <v>0.036999999999999998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170</v>
      </c>
      <c r="AU241" s="245" t="s">
        <v>83</v>
      </c>
      <c r="AV241" s="14" t="s">
        <v>83</v>
      </c>
      <c r="AW241" s="14" t="s">
        <v>35</v>
      </c>
      <c r="AX241" s="14" t="s">
        <v>73</v>
      </c>
      <c r="AY241" s="245" t="s">
        <v>159</v>
      </c>
    </row>
    <row r="242" s="14" customFormat="1">
      <c r="A242" s="14"/>
      <c r="B242" s="235"/>
      <c r="C242" s="236"/>
      <c r="D242" s="226" t="s">
        <v>170</v>
      </c>
      <c r="E242" s="237" t="s">
        <v>19</v>
      </c>
      <c r="F242" s="238" t="s">
        <v>290</v>
      </c>
      <c r="G242" s="236"/>
      <c r="H242" s="239">
        <v>0.32600000000000001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170</v>
      </c>
      <c r="AU242" s="245" t="s">
        <v>83</v>
      </c>
      <c r="AV242" s="14" t="s">
        <v>83</v>
      </c>
      <c r="AW242" s="14" t="s">
        <v>35</v>
      </c>
      <c r="AX242" s="14" t="s">
        <v>73</v>
      </c>
      <c r="AY242" s="245" t="s">
        <v>159</v>
      </c>
    </row>
    <row r="243" s="14" customFormat="1">
      <c r="A243" s="14"/>
      <c r="B243" s="235"/>
      <c r="C243" s="236"/>
      <c r="D243" s="226" t="s">
        <v>170</v>
      </c>
      <c r="E243" s="237" t="s">
        <v>19</v>
      </c>
      <c r="F243" s="238" t="s">
        <v>291</v>
      </c>
      <c r="G243" s="236"/>
      <c r="H243" s="239">
        <v>0.158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170</v>
      </c>
      <c r="AU243" s="245" t="s">
        <v>83</v>
      </c>
      <c r="AV243" s="14" t="s">
        <v>83</v>
      </c>
      <c r="AW243" s="14" t="s">
        <v>35</v>
      </c>
      <c r="AX243" s="14" t="s">
        <v>73</v>
      </c>
      <c r="AY243" s="245" t="s">
        <v>159</v>
      </c>
    </row>
    <row r="244" s="14" customFormat="1">
      <c r="A244" s="14"/>
      <c r="B244" s="235"/>
      <c r="C244" s="236"/>
      <c r="D244" s="226" t="s">
        <v>170</v>
      </c>
      <c r="E244" s="237" t="s">
        <v>19</v>
      </c>
      <c r="F244" s="238" t="s">
        <v>290</v>
      </c>
      <c r="G244" s="236"/>
      <c r="H244" s="239">
        <v>0.32600000000000001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170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159</v>
      </c>
    </row>
    <row r="245" s="14" customFormat="1">
      <c r="A245" s="14"/>
      <c r="B245" s="235"/>
      <c r="C245" s="236"/>
      <c r="D245" s="226" t="s">
        <v>170</v>
      </c>
      <c r="E245" s="237" t="s">
        <v>19</v>
      </c>
      <c r="F245" s="238" t="s">
        <v>291</v>
      </c>
      <c r="G245" s="236"/>
      <c r="H245" s="239">
        <v>0.158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170</v>
      </c>
      <c r="AU245" s="245" t="s">
        <v>83</v>
      </c>
      <c r="AV245" s="14" t="s">
        <v>83</v>
      </c>
      <c r="AW245" s="14" t="s">
        <v>35</v>
      </c>
      <c r="AX245" s="14" t="s">
        <v>73</v>
      </c>
      <c r="AY245" s="245" t="s">
        <v>159</v>
      </c>
    </row>
    <row r="246" s="14" customFormat="1">
      <c r="A246" s="14"/>
      <c r="B246" s="235"/>
      <c r="C246" s="236"/>
      <c r="D246" s="226" t="s">
        <v>170</v>
      </c>
      <c r="E246" s="237" t="s">
        <v>19</v>
      </c>
      <c r="F246" s="238" t="s">
        <v>287</v>
      </c>
      <c r="G246" s="236"/>
      <c r="H246" s="239">
        <v>0.186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170</v>
      </c>
      <c r="AU246" s="245" t="s">
        <v>83</v>
      </c>
      <c r="AV246" s="14" t="s">
        <v>83</v>
      </c>
      <c r="AW246" s="14" t="s">
        <v>35</v>
      </c>
      <c r="AX246" s="14" t="s">
        <v>73</v>
      </c>
      <c r="AY246" s="245" t="s">
        <v>159</v>
      </c>
    </row>
    <row r="247" s="14" customFormat="1">
      <c r="A247" s="14"/>
      <c r="B247" s="235"/>
      <c r="C247" s="236"/>
      <c r="D247" s="226" t="s">
        <v>170</v>
      </c>
      <c r="E247" s="237" t="s">
        <v>19</v>
      </c>
      <c r="F247" s="238" t="s">
        <v>292</v>
      </c>
      <c r="G247" s="236"/>
      <c r="H247" s="239">
        <v>0.089999999999999997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170</v>
      </c>
      <c r="AU247" s="245" t="s">
        <v>83</v>
      </c>
      <c r="AV247" s="14" t="s">
        <v>83</v>
      </c>
      <c r="AW247" s="14" t="s">
        <v>35</v>
      </c>
      <c r="AX247" s="14" t="s">
        <v>73</v>
      </c>
      <c r="AY247" s="245" t="s">
        <v>159</v>
      </c>
    </row>
    <row r="248" s="14" customFormat="1">
      <c r="A248" s="14"/>
      <c r="B248" s="235"/>
      <c r="C248" s="236"/>
      <c r="D248" s="226" t="s">
        <v>170</v>
      </c>
      <c r="E248" s="237" t="s">
        <v>19</v>
      </c>
      <c r="F248" s="238" t="s">
        <v>287</v>
      </c>
      <c r="G248" s="236"/>
      <c r="H248" s="239">
        <v>0.186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170</v>
      </c>
      <c r="AU248" s="245" t="s">
        <v>83</v>
      </c>
      <c r="AV248" s="14" t="s">
        <v>83</v>
      </c>
      <c r="AW248" s="14" t="s">
        <v>35</v>
      </c>
      <c r="AX248" s="14" t="s">
        <v>73</v>
      </c>
      <c r="AY248" s="245" t="s">
        <v>159</v>
      </c>
    </row>
    <row r="249" s="14" customFormat="1">
      <c r="A249" s="14"/>
      <c r="B249" s="235"/>
      <c r="C249" s="236"/>
      <c r="D249" s="226" t="s">
        <v>170</v>
      </c>
      <c r="E249" s="237" t="s">
        <v>19</v>
      </c>
      <c r="F249" s="238" t="s">
        <v>292</v>
      </c>
      <c r="G249" s="236"/>
      <c r="H249" s="239">
        <v>0.089999999999999997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170</v>
      </c>
      <c r="AU249" s="245" t="s">
        <v>83</v>
      </c>
      <c r="AV249" s="14" t="s">
        <v>83</v>
      </c>
      <c r="AW249" s="14" t="s">
        <v>35</v>
      </c>
      <c r="AX249" s="14" t="s">
        <v>73</v>
      </c>
      <c r="AY249" s="245" t="s">
        <v>159</v>
      </c>
    </row>
    <row r="250" s="15" customFormat="1">
      <c r="A250" s="15"/>
      <c r="B250" s="246"/>
      <c r="C250" s="247"/>
      <c r="D250" s="226" t="s">
        <v>170</v>
      </c>
      <c r="E250" s="248" t="s">
        <v>19</v>
      </c>
      <c r="F250" s="249" t="s">
        <v>178</v>
      </c>
      <c r="G250" s="247"/>
      <c r="H250" s="250">
        <v>9.0859999999999985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170</v>
      </c>
      <c r="AU250" s="256" t="s">
        <v>83</v>
      </c>
      <c r="AV250" s="15" t="s">
        <v>166</v>
      </c>
      <c r="AW250" s="15" t="s">
        <v>35</v>
      </c>
      <c r="AX250" s="15" t="s">
        <v>81</v>
      </c>
      <c r="AY250" s="256" t="s">
        <v>159</v>
      </c>
    </row>
    <row r="251" s="2" customFormat="1" ht="16.5" customHeight="1">
      <c r="A251" s="40"/>
      <c r="B251" s="41"/>
      <c r="C251" s="206" t="s">
        <v>8</v>
      </c>
      <c r="D251" s="206" t="s">
        <v>161</v>
      </c>
      <c r="E251" s="207" t="s">
        <v>293</v>
      </c>
      <c r="F251" s="208" t="s">
        <v>294</v>
      </c>
      <c r="G251" s="209" t="s">
        <v>164</v>
      </c>
      <c r="H251" s="210">
        <v>11.286</v>
      </c>
      <c r="I251" s="211"/>
      <c r="J251" s="212">
        <f>ROUND(I251*H251,2)</f>
        <v>0</v>
      </c>
      <c r="K251" s="208" t="s">
        <v>165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0.0026900000000000001</v>
      </c>
      <c r="R251" s="215">
        <f>Q251*H251</f>
        <v>0.030359339999999999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166</v>
      </c>
      <c r="AT251" s="217" t="s">
        <v>161</v>
      </c>
      <c r="AU251" s="217" t="s">
        <v>83</v>
      </c>
      <c r="AY251" s="19" t="s">
        <v>159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166</v>
      </c>
      <c r="BM251" s="217" t="s">
        <v>295</v>
      </c>
    </row>
    <row r="252" s="2" customFormat="1">
      <c r="A252" s="40"/>
      <c r="B252" s="41"/>
      <c r="C252" s="42"/>
      <c r="D252" s="219" t="s">
        <v>168</v>
      </c>
      <c r="E252" s="42"/>
      <c r="F252" s="220" t="s">
        <v>296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168</v>
      </c>
      <c r="AU252" s="19" t="s">
        <v>83</v>
      </c>
    </row>
    <row r="253" s="13" customFormat="1">
      <c r="A253" s="13"/>
      <c r="B253" s="224"/>
      <c r="C253" s="225"/>
      <c r="D253" s="226" t="s">
        <v>170</v>
      </c>
      <c r="E253" s="227" t="s">
        <v>19</v>
      </c>
      <c r="F253" s="228" t="s">
        <v>171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170</v>
      </c>
      <c r="AU253" s="234" t="s">
        <v>83</v>
      </c>
      <c r="AV253" s="13" t="s">
        <v>81</v>
      </c>
      <c r="AW253" s="13" t="s">
        <v>35</v>
      </c>
      <c r="AX253" s="13" t="s">
        <v>73</v>
      </c>
      <c r="AY253" s="234" t="s">
        <v>159</v>
      </c>
    </row>
    <row r="254" s="13" customFormat="1">
      <c r="A254" s="13"/>
      <c r="B254" s="224"/>
      <c r="C254" s="225"/>
      <c r="D254" s="226" t="s">
        <v>170</v>
      </c>
      <c r="E254" s="227" t="s">
        <v>19</v>
      </c>
      <c r="F254" s="228" t="s">
        <v>194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170</v>
      </c>
      <c r="AU254" s="234" t="s">
        <v>83</v>
      </c>
      <c r="AV254" s="13" t="s">
        <v>81</v>
      </c>
      <c r="AW254" s="13" t="s">
        <v>35</v>
      </c>
      <c r="AX254" s="13" t="s">
        <v>73</v>
      </c>
      <c r="AY254" s="234" t="s">
        <v>159</v>
      </c>
    </row>
    <row r="255" s="14" customFormat="1">
      <c r="A255" s="14"/>
      <c r="B255" s="235"/>
      <c r="C255" s="236"/>
      <c r="D255" s="226" t="s">
        <v>170</v>
      </c>
      <c r="E255" s="237" t="s">
        <v>19</v>
      </c>
      <c r="F255" s="238" t="s">
        <v>297</v>
      </c>
      <c r="G255" s="236"/>
      <c r="H255" s="239">
        <v>2.113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170</v>
      </c>
      <c r="AU255" s="245" t="s">
        <v>83</v>
      </c>
      <c r="AV255" s="14" t="s">
        <v>83</v>
      </c>
      <c r="AW255" s="14" t="s">
        <v>35</v>
      </c>
      <c r="AX255" s="14" t="s">
        <v>73</v>
      </c>
      <c r="AY255" s="245" t="s">
        <v>159</v>
      </c>
    </row>
    <row r="256" s="14" customFormat="1">
      <c r="A256" s="14"/>
      <c r="B256" s="235"/>
      <c r="C256" s="236"/>
      <c r="D256" s="226" t="s">
        <v>170</v>
      </c>
      <c r="E256" s="237" t="s">
        <v>19</v>
      </c>
      <c r="F256" s="238" t="s">
        <v>298</v>
      </c>
      <c r="G256" s="236"/>
      <c r="H256" s="239">
        <v>1.8129999999999999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170</v>
      </c>
      <c r="AU256" s="245" t="s">
        <v>83</v>
      </c>
      <c r="AV256" s="14" t="s">
        <v>83</v>
      </c>
      <c r="AW256" s="14" t="s">
        <v>35</v>
      </c>
      <c r="AX256" s="14" t="s">
        <v>73</v>
      </c>
      <c r="AY256" s="245" t="s">
        <v>159</v>
      </c>
    </row>
    <row r="257" s="13" customFormat="1">
      <c r="A257" s="13"/>
      <c r="B257" s="224"/>
      <c r="C257" s="225"/>
      <c r="D257" s="226" t="s">
        <v>170</v>
      </c>
      <c r="E257" s="227" t="s">
        <v>19</v>
      </c>
      <c r="F257" s="228" t="s">
        <v>199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170</v>
      </c>
      <c r="AU257" s="234" t="s">
        <v>83</v>
      </c>
      <c r="AV257" s="13" t="s">
        <v>81</v>
      </c>
      <c r="AW257" s="13" t="s">
        <v>35</v>
      </c>
      <c r="AX257" s="13" t="s">
        <v>73</v>
      </c>
      <c r="AY257" s="234" t="s">
        <v>159</v>
      </c>
    </row>
    <row r="258" s="14" customFormat="1">
      <c r="A258" s="14"/>
      <c r="B258" s="235"/>
      <c r="C258" s="236"/>
      <c r="D258" s="226" t="s">
        <v>170</v>
      </c>
      <c r="E258" s="237" t="s">
        <v>19</v>
      </c>
      <c r="F258" s="238" t="s">
        <v>299</v>
      </c>
      <c r="G258" s="236"/>
      <c r="H258" s="239">
        <v>0.84999999999999998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170</v>
      </c>
      <c r="AU258" s="245" t="s">
        <v>83</v>
      </c>
      <c r="AV258" s="14" t="s">
        <v>83</v>
      </c>
      <c r="AW258" s="14" t="s">
        <v>35</v>
      </c>
      <c r="AX258" s="14" t="s">
        <v>73</v>
      </c>
      <c r="AY258" s="245" t="s">
        <v>159</v>
      </c>
    </row>
    <row r="259" s="14" customFormat="1">
      <c r="A259" s="14"/>
      <c r="B259" s="235"/>
      <c r="C259" s="236"/>
      <c r="D259" s="226" t="s">
        <v>170</v>
      </c>
      <c r="E259" s="237" t="s">
        <v>19</v>
      </c>
      <c r="F259" s="238" t="s">
        <v>300</v>
      </c>
      <c r="G259" s="236"/>
      <c r="H259" s="239">
        <v>0.69999999999999996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170</v>
      </c>
      <c r="AU259" s="245" t="s">
        <v>83</v>
      </c>
      <c r="AV259" s="14" t="s">
        <v>83</v>
      </c>
      <c r="AW259" s="14" t="s">
        <v>35</v>
      </c>
      <c r="AX259" s="14" t="s">
        <v>73</v>
      </c>
      <c r="AY259" s="245" t="s">
        <v>159</v>
      </c>
    </row>
    <row r="260" s="14" customFormat="1">
      <c r="A260" s="14"/>
      <c r="B260" s="235"/>
      <c r="C260" s="236"/>
      <c r="D260" s="226" t="s">
        <v>170</v>
      </c>
      <c r="E260" s="237" t="s">
        <v>19</v>
      </c>
      <c r="F260" s="238" t="s">
        <v>299</v>
      </c>
      <c r="G260" s="236"/>
      <c r="H260" s="239">
        <v>0.84999999999999998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170</v>
      </c>
      <c r="AU260" s="245" t="s">
        <v>83</v>
      </c>
      <c r="AV260" s="14" t="s">
        <v>83</v>
      </c>
      <c r="AW260" s="14" t="s">
        <v>35</v>
      </c>
      <c r="AX260" s="14" t="s">
        <v>73</v>
      </c>
      <c r="AY260" s="245" t="s">
        <v>159</v>
      </c>
    </row>
    <row r="261" s="14" customFormat="1">
      <c r="A261" s="14"/>
      <c r="B261" s="235"/>
      <c r="C261" s="236"/>
      <c r="D261" s="226" t="s">
        <v>170</v>
      </c>
      <c r="E261" s="237" t="s">
        <v>19</v>
      </c>
      <c r="F261" s="238" t="s">
        <v>300</v>
      </c>
      <c r="G261" s="236"/>
      <c r="H261" s="239">
        <v>0.69999999999999996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170</v>
      </c>
      <c r="AU261" s="245" t="s">
        <v>83</v>
      </c>
      <c r="AV261" s="14" t="s">
        <v>83</v>
      </c>
      <c r="AW261" s="14" t="s">
        <v>35</v>
      </c>
      <c r="AX261" s="14" t="s">
        <v>73</v>
      </c>
      <c r="AY261" s="245" t="s">
        <v>159</v>
      </c>
    </row>
    <row r="262" s="14" customFormat="1">
      <c r="A262" s="14"/>
      <c r="B262" s="235"/>
      <c r="C262" s="236"/>
      <c r="D262" s="226" t="s">
        <v>170</v>
      </c>
      <c r="E262" s="237" t="s">
        <v>19</v>
      </c>
      <c r="F262" s="238" t="s">
        <v>301</v>
      </c>
      <c r="G262" s="236"/>
      <c r="H262" s="239">
        <v>0.17999999999999999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170</v>
      </c>
      <c r="AU262" s="245" t="s">
        <v>83</v>
      </c>
      <c r="AV262" s="14" t="s">
        <v>83</v>
      </c>
      <c r="AW262" s="14" t="s">
        <v>35</v>
      </c>
      <c r="AX262" s="14" t="s">
        <v>73</v>
      </c>
      <c r="AY262" s="245" t="s">
        <v>159</v>
      </c>
    </row>
    <row r="263" s="14" customFormat="1">
      <c r="A263" s="14"/>
      <c r="B263" s="235"/>
      <c r="C263" s="236"/>
      <c r="D263" s="226" t="s">
        <v>170</v>
      </c>
      <c r="E263" s="237" t="s">
        <v>19</v>
      </c>
      <c r="F263" s="238" t="s">
        <v>302</v>
      </c>
      <c r="G263" s="236"/>
      <c r="H263" s="239">
        <v>0.12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170</v>
      </c>
      <c r="AU263" s="245" t="s">
        <v>83</v>
      </c>
      <c r="AV263" s="14" t="s">
        <v>83</v>
      </c>
      <c r="AW263" s="14" t="s">
        <v>35</v>
      </c>
      <c r="AX263" s="14" t="s">
        <v>73</v>
      </c>
      <c r="AY263" s="245" t="s">
        <v>159</v>
      </c>
    </row>
    <row r="264" s="14" customFormat="1">
      <c r="A264" s="14"/>
      <c r="B264" s="235"/>
      <c r="C264" s="236"/>
      <c r="D264" s="226" t="s">
        <v>170</v>
      </c>
      <c r="E264" s="237" t="s">
        <v>19</v>
      </c>
      <c r="F264" s="238" t="s">
        <v>303</v>
      </c>
      <c r="G264" s="236"/>
      <c r="H264" s="239">
        <v>0.71999999999999997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170</v>
      </c>
      <c r="AU264" s="245" t="s">
        <v>83</v>
      </c>
      <c r="AV264" s="14" t="s">
        <v>83</v>
      </c>
      <c r="AW264" s="14" t="s">
        <v>35</v>
      </c>
      <c r="AX264" s="14" t="s">
        <v>73</v>
      </c>
      <c r="AY264" s="245" t="s">
        <v>159</v>
      </c>
    </row>
    <row r="265" s="14" customFormat="1">
      <c r="A265" s="14"/>
      <c r="B265" s="235"/>
      <c r="C265" s="236"/>
      <c r="D265" s="226" t="s">
        <v>170</v>
      </c>
      <c r="E265" s="237" t="s">
        <v>19</v>
      </c>
      <c r="F265" s="238" t="s">
        <v>304</v>
      </c>
      <c r="G265" s="236"/>
      <c r="H265" s="239">
        <v>0.47999999999999998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170</v>
      </c>
      <c r="AU265" s="245" t="s">
        <v>83</v>
      </c>
      <c r="AV265" s="14" t="s">
        <v>83</v>
      </c>
      <c r="AW265" s="14" t="s">
        <v>35</v>
      </c>
      <c r="AX265" s="14" t="s">
        <v>73</v>
      </c>
      <c r="AY265" s="245" t="s">
        <v>159</v>
      </c>
    </row>
    <row r="266" s="14" customFormat="1">
      <c r="A266" s="14"/>
      <c r="B266" s="235"/>
      <c r="C266" s="236"/>
      <c r="D266" s="226" t="s">
        <v>170</v>
      </c>
      <c r="E266" s="237" t="s">
        <v>19</v>
      </c>
      <c r="F266" s="238" t="s">
        <v>305</v>
      </c>
      <c r="G266" s="236"/>
      <c r="H266" s="239">
        <v>0.59999999999999998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170</v>
      </c>
      <c r="AU266" s="245" t="s">
        <v>83</v>
      </c>
      <c r="AV266" s="14" t="s">
        <v>83</v>
      </c>
      <c r="AW266" s="14" t="s">
        <v>35</v>
      </c>
      <c r="AX266" s="14" t="s">
        <v>73</v>
      </c>
      <c r="AY266" s="245" t="s">
        <v>159</v>
      </c>
    </row>
    <row r="267" s="14" customFormat="1">
      <c r="A267" s="14"/>
      <c r="B267" s="235"/>
      <c r="C267" s="236"/>
      <c r="D267" s="226" t="s">
        <v>170</v>
      </c>
      <c r="E267" s="237" t="s">
        <v>19</v>
      </c>
      <c r="F267" s="238" t="s">
        <v>306</v>
      </c>
      <c r="G267" s="236"/>
      <c r="H267" s="239">
        <v>2.1600000000000001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170</v>
      </c>
      <c r="AU267" s="245" t="s">
        <v>83</v>
      </c>
      <c r="AV267" s="14" t="s">
        <v>83</v>
      </c>
      <c r="AW267" s="14" t="s">
        <v>35</v>
      </c>
      <c r="AX267" s="14" t="s">
        <v>73</v>
      </c>
      <c r="AY267" s="245" t="s">
        <v>159</v>
      </c>
    </row>
    <row r="268" s="15" customFormat="1">
      <c r="A268" s="15"/>
      <c r="B268" s="246"/>
      <c r="C268" s="247"/>
      <c r="D268" s="226" t="s">
        <v>170</v>
      </c>
      <c r="E268" s="248" t="s">
        <v>19</v>
      </c>
      <c r="F268" s="249" t="s">
        <v>178</v>
      </c>
      <c r="G268" s="247"/>
      <c r="H268" s="250">
        <v>11.286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170</v>
      </c>
      <c r="AU268" s="256" t="s">
        <v>83</v>
      </c>
      <c r="AV268" s="15" t="s">
        <v>166</v>
      </c>
      <c r="AW268" s="15" t="s">
        <v>35</v>
      </c>
      <c r="AX268" s="15" t="s">
        <v>81</v>
      </c>
      <c r="AY268" s="256" t="s">
        <v>159</v>
      </c>
    </row>
    <row r="269" s="2" customFormat="1" ht="16.5" customHeight="1">
      <c r="A269" s="40"/>
      <c r="B269" s="41"/>
      <c r="C269" s="206" t="s">
        <v>307</v>
      </c>
      <c r="D269" s="206" t="s">
        <v>161</v>
      </c>
      <c r="E269" s="207" t="s">
        <v>308</v>
      </c>
      <c r="F269" s="208" t="s">
        <v>309</v>
      </c>
      <c r="G269" s="209" t="s">
        <v>164</v>
      </c>
      <c r="H269" s="210">
        <v>11.286</v>
      </c>
      <c r="I269" s="211"/>
      <c r="J269" s="212">
        <f>ROUND(I269*H269,2)</f>
        <v>0</v>
      </c>
      <c r="K269" s="208" t="s">
        <v>165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166</v>
      </c>
      <c r="AT269" s="217" t="s">
        <v>161</v>
      </c>
      <c r="AU269" s="217" t="s">
        <v>83</v>
      </c>
      <c r="AY269" s="19" t="s">
        <v>159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166</v>
      </c>
      <c r="BM269" s="217" t="s">
        <v>310</v>
      </c>
    </row>
    <row r="270" s="2" customFormat="1">
      <c r="A270" s="40"/>
      <c r="B270" s="41"/>
      <c r="C270" s="42"/>
      <c r="D270" s="219" t="s">
        <v>168</v>
      </c>
      <c r="E270" s="42"/>
      <c r="F270" s="220" t="s">
        <v>311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168</v>
      </c>
      <c r="AU270" s="19" t="s">
        <v>83</v>
      </c>
    </row>
    <row r="271" s="13" customFormat="1">
      <c r="A271" s="13"/>
      <c r="B271" s="224"/>
      <c r="C271" s="225"/>
      <c r="D271" s="226" t="s">
        <v>170</v>
      </c>
      <c r="E271" s="227" t="s">
        <v>19</v>
      </c>
      <c r="F271" s="228" t="s">
        <v>171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170</v>
      </c>
      <c r="AU271" s="234" t="s">
        <v>83</v>
      </c>
      <c r="AV271" s="13" t="s">
        <v>81</v>
      </c>
      <c r="AW271" s="13" t="s">
        <v>35</v>
      </c>
      <c r="AX271" s="13" t="s">
        <v>73</v>
      </c>
      <c r="AY271" s="234" t="s">
        <v>159</v>
      </c>
    </row>
    <row r="272" s="13" customFormat="1">
      <c r="A272" s="13"/>
      <c r="B272" s="224"/>
      <c r="C272" s="225"/>
      <c r="D272" s="226" t="s">
        <v>170</v>
      </c>
      <c r="E272" s="227" t="s">
        <v>19</v>
      </c>
      <c r="F272" s="228" t="s">
        <v>194</v>
      </c>
      <c r="G272" s="225"/>
      <c r="H272" s="227" t="s">
        <v>19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170</v>
      </c>
      <c r="AU272" s="234" t="s">
        <v>83</v>
      </c>
      <c r="AV272" s="13" t="s">
        <v>81</v>
      </c>
      <c r="AW272" s="13" t="s">
        <v>35</v>
      </c>
      <c r="AX272" s="13" t="s">
        <v>73</v>
      </c>
      <c r="AY272" s="234" t="s">
        <v>159</v>
      </c>
    </row>
    <row r="273" s="14" customFormat="1">
      <c r="A273" s="14"/>
      <c r="B273" s="235"/>
      <c r="C273" s="236"/>
      <c r="D273" s="226" t="s">
        <v>170</v>
      </c>
      <c r="E273" s="237" t="s">
        <v>19</v>
      </c>
      <c r="F273" s="238" t="s">
        <v>297</v>
      </c>
      <c r="G273" s="236"/>
      <c r="H273" s="239">
        <v>2.113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170</v>
      </c>
      <c r="AU273" s="245" t="s">
        <v>83</v>
      </c>
      <c r="AV273" s="14" t="s">
        <v>83</v>
      </c>
      <c r="AW273" s="14" t="s">
        <v>35</v>
      </c>
      <c r="AX273" s="14" t="s">
        <v>73</v>
      </c>
      <c r="AY273" s="245" t="s">
        <v>159</v>
      </c>
    </row>
    <row r="274" s="14" customFormat="1">
      <c r="A274" s="14"/>
      <c r="B274" s="235"/>
      <c r="C274" s="236"/>
      <c r="D274" s="226" t="s">
        <v>170</v>
      </c>
      <c r="E274" s="237" t="s">
        <v>19</v>
      </c>
      <c r="F274" s="238" t="s">
        <v>298</v>
      </c>
      <c r="G274" s="236"/>
      <c r="H274" s="239">
        <v>1.8129999999999999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170</v>
      </c>
      <c r="AU274" s="245" t="s">
        <v>83</v>
      </c>
      <c r="AV274" s="14" t="s">
        <v>83</v>
      </c>
      <c r="AW274" s="14" t="s">
        <v>35</v>
      </c>
      <c r="AX274" s="14" t="s">
        <v>73</v>
      </c>
      <c r="AY274" s="245" t="s">
        <v>159</v>
      </c>
    </row>
    <row r="275" s="13" customFormat="1">
      <c r="A275" s="13"/>
      <c r="B275" s="224"/>
      <c r="C275" s="225"/>
      <c r="D275" s="226" t="s">
        <v>170</v>
      </c>
      <c r="E275" s="227" t="s">
        <v>19</v>
      </c>
      <c r="F275" s="228" t="s">
        <v>199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170</v>
      </c>
      <c r="AU275" s="234" t="s">
        <v>83</v>
      </c>
      <c r="AV275" s="13" t="s">
        <v>81</v>
      </c>
      <c r="AW275" s="13" t="s">
        <v>35</v>
      </c>
      <c r="AX275" s="13" t="s">
        <v>73</v>
      </c>
      <c r="AY275" s="234" t="s">
        <v>159</v>
      </c>
    </row>
    <row r="276" s="14" customFormat="1">
      <c r="A276" s="14"/>
      <c r="B276" s="235"/>
      <c r="C276" s="236"/>
      <c r="D276" s="226" t="s">
        <v>170</v>
      </c>
      <c r="E276" s="237" t="s">
        <v>19</v>
      </c>
      <c r="F276" s="238" t="s">
        <v>299</v>
      </c>
      <c r="G276" s="236"/>
      <c r="H276" s="239">
        <v>0.84999999999999998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170</v>
      </c>
      <c r="AU276" s="245" t="s">
        <v>83</v>
      </c>
      <c r="AV276" s="14" t="s">
        <v>83</v>
      </c>
      <c r="AW276" s="14" t="s">
        <v>35</v>
      </c>
      <c r="AX276" s="14" t="s">
        <v>73</v>
      </c>
      <c r="AY276" s="245" t="s">
        <v>159</v>
      </c>
    </row>
    <row r="277" s="14" customFormat="1">
      <c r="A277" s="14"/>
      <c r="B277" s="235"/>
      <c r="C277" s="236"/>
      <c r="D277" s="226" t="s">
        <v>170</v>
      </c>
      <c r="E277" s="237" t="s">
        <v>19</v>
      </c>
      <c r="F277" s="238" t="s">
        <v>300</v>
      </c>
      <c r="G277" s="236"/>
      <c r="H277" s="239">
        <v>0.69999999999999996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170</v>
      </c>
      <c r="AU277" s="245" t="s">
        <v>83</v>
      </c>
      <c r="AV277" s="14" t="s">
        <v>83</v>
      </c>
      <c r="AW277" s="14" t="s">
        <v>35</v>
      </c>
      <c r="AX277" s="14" t="s">
        <v>73</v>
      </c>
      <c r="AY277" s="245" t="s">
        <v>159</v>
      </c>
    </row>
    <row r="278" s="14" customFormat="1">
      <c r="A278" s="14"/>
      <c r="B278" s="235"/>
      <c r="C278" s="236"/>
      <c r="D278" s="226" t="s">
        <v>170</v>
      </c>
      <c r="E278" s="237" t="s">
        <v>19</v>
      </c>
      <c r="F278" s="238" t="s">
        <v>299</v>
      </c>
      <c r="G278" s="236"/>
      <c r="H278" s="239">
        <v>0.84999999999999998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170</v>
      </c>
      <c r="AU278" s="245" t="s">
        <v>83</v>
      </c>
      <c r="AV278" s="14" t="s">
        <v>83</v>
      </c>
      <c r="AW278" s="14" t="s">
        <v>35</v>
      </c>
      <c r="AX278" s="14" t="s">
        <v>73</v>
      </c>
      <c r="AY278" s="245" t="s">
        <v>159</v>
      </c>
    </row>
    <row r="279" s="14" customFormat="1">
      <c r="A279" s="14"/>
      <c r="B279" s="235"/>
      <c r="C279" s="236"/>
      <c r="D279" s="226" t="s">
        <v>170</v>
      </c>
      <c r="E279" s="237" t="s">
        <v>19</v>
      </c>
      <c r="F279" s="238" t="s">
        <v>300</v>
      </c>
      <c r="G279" s="236"/>
      <c r="H279" s="239">
        <v>0.69999999999999996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170</v>
      </c>
      <c r="AU279" s="245" t="s">
        <v>83</v>
      </c>
      <c r="AV279" s="14" t="s">
        <v>83</v>
      </c>
      <c r="AW279" s="14" t="s">
        <v>35</v>
      </c>
      <c r="AX279" s="14" t="s">
        <v>73</v>
      </c>
      <c r="AY279" s="245" t="s">
        <v>159</v>
      </c>
    </row>
    <row r="280" s="14" customFormat="1">
      <c r="A280" s="14"/>
      <c r="B280" s="235"/>
      <c r="C280" s="236"/>
      <c r="D280" s="226" t="s">
        <v>170</v>
      </c>
      <c r="E280" s="237" t="s">
        <v>19</v>
      </c>
      <c r="F280" s="238" t="s">
        <v>301</v>
      </c>
      <c r="G280" s="236"/>
      <c r="H280" s="239">
        <v>0.17999999999999999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170</v>
      </c>
      <c r="AU280" s="245" t="s">
        <v>83</v>
      </c>
      <c r="AV280" s="14" t="s">
        <v>83</v>
      </c>
      <c r="AW280" s="14" t="s">
        <v>35</v>
      </c>
      <c r="AX280" s="14" t="s">
        <v>73</v>
      </c>
      <c r="AY280" s="245" t="s">
        <v>159</v>
      </c>
    </row>
    <row r="281" s="14" customFormat="1">
      <c r="A281" s="14"/>
      <c r="B281" s="235"/>
      <c r="C281" s="236"/>
      <c r="D281" s="226" t="s">
        <v>170</v>
      </c>
      <c r="E281" s="237" t="s">
        <v>19</v>
      </c>
      <c r="F281" s="238" t="s">
        <v>302</v>
      </c>
      <c r="G281" s="236"/>
      <c r="H281" s="239">
        <v>0.12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170</v>
      </c>
      <c r="AU281" s="245" t="s">
        <v>83</v>
      </c>
      <c r="AV281" s="14" t="s">
        <v>83</v>
      </c>
      <c r="AW281" s="14" t="s">
        <v>35</v>
      </c>
      <c r="AX281" s="14" t="s">
        <v>73</v>
      </c>
      <c r="AY281" s="245" t="s">
        <v>159</v>
      </c>
    </row>
    <row r="282" s="14" customFormat="1">
      <c r="A282" s="14"/>
      <c r="B282" s="235"/>
      <c r="C282" s="236"/>
      <c r="D282" s="226" t="s">
        <v>170</v>
      </c>
      <c r="E282" s="237" t="s">
        <v>19</v>
      </c>
      <c r="F282" s="238" t="s">
        <v>303</v>
      </c>
      <c r="G282" s="236"/>
      <c r="H282" s="239">
        <v>0.71999999999999997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170</v>
      </c>
      <c r="AU282" s="245" t="s">
        <v>83</v>
      </c>
      <c r="AV282" s="14" t="s">
        <v>83</v>
      </c>
      <c r="AW282" s="14" t="s">
        <v>35</v>
      </c>
      <c r="AX282" s="14" t="s">
        <v>73</v>
      </c>
      <c r="AY282" s="245" t="s">
        <v>159</v>
      </c>
    </row>
    <row r="283" s="14" customFormat="1">
      <c r="A283" s="14"/>
      <c r="B283" s="235"/>
      <c r="C283" s="236"/>
      <c r="D283" s="226" t="s">
        <v>170</v>
      </c>
      <c r="E283" s="237" t="s">
        <v>19</v>
      </c>
      <c r="F283" s="238" t="s">
        <v>304</v>
      </c>
      <c r="G283" s="236"/>
      <c r="H283" s="239">
        <v>0.47999999999999998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170</v>
      </c>
      <c r="AU283" s="245" t="s">
        <v>83</v>
      </c>
      <c r="AV283" s="14" t="s">
        <v>83</v>
      </c>
      <c r="AW283" s="14" t="s">
        <v>35</v>
      </c>
      <c r="AX283" s="14" t="s">
        <v>73</v>
      </c>
      <c r="AY283" s="245" t="s">
        <v>159</v>
      </c>
    </row>
    <row r="284" s="14" customFormat="1">
      <c r="A284" s="14"/>
      <c r="B284" s="235"/>
      <c r="C284" s="236"/>
      <c r="D284" s="226" t="s">
        <v>170</v>
      </c>
      <c r="E284" s="237" t="s">
        <v>19</v>
      </c>
      <c r="F284" s="238" t="s">
        <v>305</v>
      </c>
      <c r="G284" s="236"/>
      <c r="H284" s="239">
        <v>0.59999999999999998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170</v>
      </c>
      <c r="AU284" s="245" t="s">
        <v>83</v>
      </c>
      <c r="AV284" s="14" t="s">
        <v>83</v>
      </c>
      <c r="AW284" s="14" t="s">
        <v>35</v>
      </c>
      <c r="AX284" s="14" t="s">
        <v>73</v>
      </c>
      <c r="AY284" s="245" t="s">
        <v>159</v>
      </c>
    </row>
    <row r="285" s="14" customFormat="1">
      <c r="A285" s="14"/>
      <c r="B285" s="235"/>
      <c r="C285" s="236"/>
      <c r="D285" s="226" t="s">
        <v>170</v>
      </c>
      <c r="E285" s="237" t="s">
        <v>19</v>
      </c>
      <c r="F285" s="238" t="s">
        <v>306</v>
      </c>
      <c r="G285" s="236"/>
      <c r="H285" s="239">
        <v>2.1600000000000001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170</v>
      </c>
      <c r="AU285" s="245" t="s">
        <v>83</v>
      </c>
      <c r="AV285" s="14" t="s">
        <v>83</v>
      </c>
      <c r="AW285" s="14" t="s">
        <v>35</v>
      </c>
      <c r="AX285" s="14" t="s">
        <v>73</v>
      </c>
      <c r="AY285" s="245" t="s">
        <v>159</v>
      </c>
    </row>
    <row r="286" s="15" customFormat="1">
      <c r="A286" s="15"/>
      <c r="B286" s="246"/>
      <c r="C286" s="247"/>
      <c r="D286" s="226" t="s">
        <v>170</v>
      </c>
      <c r="E286" s="248" t="s">
        <v>19</v>
      </c>
      <c r="F286" s="249" t="s">
        <v>178</v>
      </c>
      <c r="G286" s="247"/>
      <c r="H286" s="250">
        <v>11.286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170</v>
      </c>
      <c r="AU286" s="256" t="s">
        <v>83</v>
      </c>
      <c r="AV286" s="15" t="s">
        <v>166</v>
      </c>
      <c r="AW286" s="15" t="s">
        <v>35</v>
      </c>
      <c r="AX286" s="15" t="s">
        <v>81</v>
      </c>
      <c r="AY286" s="256" t="s">
        <v>159</v>
      </c>
    </row>
    <row r="287" s="2" customFormat="1" ht="16.5" customHeight="1">
      <c r="A287" s="40"/>
      <c r="B287" s="41"/>
      <c r="C287" s="206" t="s">
        <v>312</v>
      </c>
      <c r="D287" s="206" t="s">
        <v>161</v>
      </c>
      <c r="E287" s="207" t="s">
        <v>313</v>
      </c>
      <c r="F287" s="208" t="s">
        <v>314</v>
      </c>
      <c r="G287" s="209" t="s">
        <v>222</v>
      </c>
      <c r="H287" s="210">
        <v>1.5449999999999999</v>
      </c>
      <c r="I287" s="211"/>
      <c r="J287" s="212">
        <f>ROUND(I287*H287,2)</f>
        <v>0</v>
      </c>
      <c r="K287" s="208" t="s">
        <v>165</v>
      </c>
      <c r="L287" s="46"/>
      <c r="M287" s="213" t="s">
        <v>19</v>
      </c>
      <c r="N287" s="214" t="s">
        <v>44</v>
      </c>
      <c r="O287" s="86"/>
      <c r="P287" s="215">
        <f>O287*H287</f>
        <v>0</v>
      </c>
      <c r="Q287" s="215">
        <v>1.0606199999999999</v>
      </c>
      <c r="R287" s="215">
        <f>Q287*H287</f>
        <v>1.6386578999999997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166</v>
      </c>
      <c r="AT287" s="217" t="s">
        <v>161</v>
      </c>
      <c r="AU287" s="217" t="s">
        <v>83</v>
      </c>
      <c r="AY287" s="19" t="s">
        <v>159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81</v>
      </c>
      <c r="BK287" s="218">
        <f>ROUND(I287*H287,2)</f>
        <v>0</v>
      </c>
      <c r="BL287" s="19" t="s">
        <v>166</v>
      </c>
      <c r="BM287" s="217" t="s">
        <v>315</v>
      </c>
    </row>
    <row r="288" s="2" customFormat="1">
      <c r="A288" s="40"/>
      <c r="B288" s="41"/>
      <c r="C288" s="42"/>
      <c r="D288" s="219" t="s">
        <v>168</v>
      </c>
      <c r="E288" s="42"/>
      <c r="F288" s="220" t="s">
        <v>316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168</v>
      </c>
      <c r="AU288" s="19" t="s">
        <v>83</v>
      </c>
    </row>
    <row r="289" s="14" customFormat="1">
      <c r="A289" s="14"/>
      <c r="B289" s="235"/>
      <c r="C289" s="236"/>
      <c r="D289" s="226" t="s">
        <v>170</v>
      </c>
      <c r="E289" s="237" t="s">
        <v>19</v>
      </c>
      <c r="F289" s="238" t="s">
        <v>317</v>
      </c>
      <c r="G289" s="236"/>
      <c r="H289" s="239">
        <v>1.5449999999999999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170</v>
      </c>
      <c r="AU289" s="245" t="s">
        <v>83</v>
      </c>
      <c r="AV289" s="14" t="s">
        <v>83</v>
      </c>
      <c r="AW289" s="14" t="s">
        <v>35</v>
      </c>
      <c r="AX289" s="14" t="s">
        <v>73</v>
      </c>
      <c r="AY289" s="245" t="s">
        <v>159</v>
      </c>
    </row>
    <row r="290" s="15" customFormat="1">
      <c r="A290" s="15"/>
      <c r="B290" s="246"/>
      <c r="C290" s="247"/>
      <c r="D290" s="226" t="s">
        <v>170</v>
      </c>
      <c r="E290" s="248" t="s">
        <v>19</v>
      </c>
      <c r="F290" s="249" t="s">
        <v>178</v>
      </c>
      <c r="G290" s="247"/>
      <c r="H290" s="250">
        <v>1.5449999999999999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170</v>
      </c>
      <c r="AU290" s="256" t="s">
        <v>83</v>
      </c>
      <c r="AV290" s="15" t="s">
        <v>166</v>
      </c>
      <c r="AW290" s="15" t="s">
        <v>35</v>
      </c>
      <c r="AX290" s="15" t="s">
        <v>81</v>
      </c>
      <c r="AY290" s="256" t="s">
        <v>159</v>
      </c>
    </row>
    <row r="291" s="12" customFormat="1" ht="22.8" customHeight="1">
      <c r="A291" s="12"/>
      <c r="B291" s="190"/>
      <c r="C291" s="191"/>
      <c r="D291" s="192" t="s">
        <v>72</v>
      </c>
      <c r="E291" s="204" t="s">
        <v>189</v>
      </c>
      <c r="F291" s="204" t="s">
        <v>318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SUM(P292:P393)</f>
        <v>0</v>
      </c>
      <c r="Q291" s="198"/>
      <c r="R291" s="199">
        <f>SUM(R292:R393)</f>
        <v>8.536194459999999</v>
      </c>
      <c r="S291" s="198"/>
      <c r="T291" s="200">
        <f>SUM(T292:T393)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81</v>
      </c>
      <c r="AT291" s="202" t="s">
        <v>72</v>
      </c>
      <c r="AU291" s="202" t="s">
        <v>81</v>
      </c>
      <c r="AY291" s="201" t="s">
        <v>159</v>
      </c>
      <c r="BK291" s="203">
        <f>SUM(BK292:BK393)</f>
        <v>0</v>
      </c>
    </row>
    <row r="292" s="2" customFormat="1" ht="55.5" customHeight="1">
      <c r="A292" s="40"/>
      <c r="B292" s="41"/>
      <c r="C292" s="206" t="s">
        <v>319</v>
      </c>
      <c r="D292" s="206" t="s">
        <v>161</v>
      </c>
      <c r="E292" s="207" t="s">
        <v>320</v>
      </c>
      <c r="F292" s="208" t="s">
        <v>321</v>
      </c>
      <c r="G292" s="209" t="s">
        <v>322</v>
      </c>
      <c r="H292" s="210">
        <v>0.40000000000000002</v>
      </c>
      <c r="I292" s="211"/>
      <c r="J292" s="212">
        <f>ROUND(I292*H292,2)</f>
        <v>0</v>
      </c>
      <c r="K292" s="208" t="s">
        <v>165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166</v>
      </c>
      <c r="AT292" s="217" t="s">
        <v>161</v>
      </c>
      <c r="AU292" s="217" t="s">
        <v>83</v>
      </c>
      <c r="AY292" s="19" t="s">
        <v>159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ROUND(I292*H292,2)</f>
        <v>0</v>
      </c>
      <c r="BL292" s="19" t="s">
        <v>166</v>
      </c>
      <c r="BM292" s="217" t="s">
        <v>323</v>
      </c>
    </row>
    <row r="293" s="2" customFormat="1">
      <c r="A293" s="40"/>
      <c r="B293" s="41"/>
      <c r="C293" s="42"/>
      <c r="D293" s="219" t="s">
        <v>168</v>
      </c>
      <c r="E293" s="42"/>
      <c r="F293" s="220" t="s">
        <v>324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168</v>
      </c>
      <c r="AU293" s="19" t="s">
        <v>83</v>
      </c>
    </row>
    <row r="294" s="13" customFormat="1">
      <c r="A294" s="13"/>
      <c r="B294" s="224"/>
      <c r="C294" s="225"/>
      <c r="D294" s="226" t="s">
        <v>170</v>
      </c>
      <c r="E294" s="227" t="s">
        <v>19</v>
      </c>
      <c r="F294" s="228" t="s">
        <v>244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170</v>
      </c>
      <c r="AU294" s="234" t="s">
        <v>83</v>
      </c>
      <c r="AV294" s="13" t="s">
        <v>81</v>
      </c>
      <c r="AW294" s="13" t="s">
        <v>35</v>
      </c>
      <c r="AX294" s="13" t="s">
        <v>73</v>
      </c>
      <c r="AY294" s="234" t="s">
        <v>159</v>
      </c>
    </row>
    <row r="295" s="13" customFormat="1">
      <c r="A295" s="13"/>
      <c r="B295" s="224"/>
      <c r="C295" s="225"/>
      <c r="D295" s="226" t="s">
        <v>170</v>
      </c>
      <c r="E295" s="227" t="s">
        <v>19</v>
      </c>
      <c r="F295" s="228" t="s">
        <v>325</v>
      </c>
      <c r="G295" s="225"/>
      <c r="H295" s="227" t="s">
        <v>19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170</v>
      </c>
      <c r="AU295" s="234" t="s">
        <v>83</v>
      </c>
      <c r="AV295" s="13" t="s">
        <v>81</v>
      </c>
      <c r="AW295" s="13" t="s">
        <v>35</v>
      </c>
      <c r="AX295" s="13" t="s">
        <v>73</v>
      </c>
      <c r="AY295" s="234" t="s">
        <v>159</v>
      </c>
    </row>
    <row r="296" s="14" customFormat="1">
      <c r="A296" s="14"/>
      <c r="B296" s="235"/>
      <c r="C296" s="236"/>
      <c r="D296" s="226" t="s">
        <v>170</v>
      </c>
      <c r="E296" s="237" t="s">
        <v>19</v>
      </c>
      <c r="F296" s="238" t="s">
        <v>326</v>
      </c>
      <c r="G296" s="236"/>
      <c r="H296" s="239">
        <v>0.40000000000000002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170</v>
      </c>
      <c r="AU296" s="245" t="s">
        <v>83</v>
      </c>
      <c r="AV296" s="14" t="s">
        <v>83</v>
      </c>
      <c r="AW296" s="14" t="s">
        <v>35</v>
      </c>
      <c r="AX296" s="14" t="s">
        <v>73</v>
      </c>
      <c r="AY296" s="245" t="s">
        <v>159</v>
      </c>
    </row>
    <row r="297" s="15" customFormat="1">
      <c r="A297" s="15"/>
      <c r="B297" s="246"/>
      <c r="C297" s="247"/>
      <c r="D297" s="226" t="s">
        <v>170</v>
      </c>
      <c r="E297" s="248" t="s">
        <v>19</v>
      </c>
      <c r="F297" s="249" t="s">
        <v>178</v>
      </c>
      <c r="G297" s="247"/>
      <c r="H297" s="250">
        <v>0.40000000000000002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6" t="s">
        <v>170</v>
      </c>
      <c r="AU297" s="256" t="s">
        <v>83</v>
      </c>
      <c r="AV297" s="15" t="s">
        <v>166</v>
      </c>
      <c r="AW297" s="15" t="s">
        <v>35</v>
      </c>
      <c r="AX297" s="15" t="s">
        <v>81</v>
      </c>
      <c r="AY297" s="256" t="s">
        <v>159</v>
      </c>
    </row>
    <row r="298" s="2" customFormat="1" ht="16.5" customHeight="1">
      <c r="A298" s="40"/>
      <c r="B298" s="41"/>
      <c r="C298" s="257" t="s">
        <v>327</v>
      </c>
      <c r="D298" s="257" t="s">
        <v>328</v>
      </c>
      <c r="E298" s="258" t="s">
        <v>329</v>
      </c>
      <c r="F298" s="259" t="s">
        <v>330</v>
      </c>
      <c r="G298" s="260" t="s">
        <v>322</v>
      </c>
      <c r="H298" s="261">
        <v>0.40400000000000003</v>
      </c>
      <c r="I298" s="262"/>
      <c r="J298" s="263">
        <f>ROUND(I298*H298,2)</f>
        <v>0</v>
      </c>
      <c r="K298" s="259" t="s">
        <v>165</v>
      </c>
      <c r="L298" s="264"/>
      <c r="M298" s="265" t="s">
        <v>19</v>
      </c>
      <c r="N298" s="266" t="s">
        <v>44</v>
      </c>
      <c r="O298" s="86"/>
      <c r="P298" s="215">
        <f>O298*H298</f>
        <v>0</v>
      </c>
      <c r="Q298" s="215">
        <v>0.0046899999999999997</v>
      </c>
      <c r="R298" s="215">
        <f>Q298*H298</f>
        <v>0.0018947600000000001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231</v>
      </c>
      <c r="AT298" s="217" t="s">
        <v>328</v>
      </c>
      <c r="AU298" s="217" t="s">
        <v>83</v>
      </c>
      <c r="AY298" s="19" t="s">
        <v>159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ROUND(I298*H298,2)</f>
        <v>0</v>
      </c>
      <c r="BL298" s="19" t="s">
        <v>166</v>
      </c>
      <c r="BM298" s="217" t="s">
        <v>331</v>
      </c>
    </row>
    <row r="299" s="13" customFormat="1">
      <c r="A299" s="13"/>
      <c r="B299" s="224"/>
      <c r="C299" s="225"/>
      <c r="D299" s="226" t="s">
        <v>170</v>
      </c>
      <c r="E299" s="227" t="s">
        <v>19</v>
      </c>
      <c r="F299" s="228" t="s">
        <v>244</v>
      </c>
      <c r="G299" s="225"/>
      <c r="H299" s="227" t="s">
        <v>19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170</v>
      </c>
      <c r="AU299" s="234" t="s">
        <v>83</v>
      </c>
      <c r="AV299" s="13" t="s">
        <v>81</v>
      </c>
      <c r="AW299" s="13" t="s">
        <v>35</v>
      </c>
      <c r="AX299" s="13" t="s">
        <v>73</v>
      </c>
      <c r="AY299" s="234" t="s">
        <v>159</v>
      </c>
    </row>
    <row r="300" s="13" customFormat="1">
      <c r="A300" s="13"/>
      <c r="B300" s="224"/>
      <c r="C300" s="225"/>
      <c r="D300" s="226" t="s">
        <v>170</v>
      </c>
      <c r="E300" s="227" t="s">
        <v>19</v>
      </c>
      <c r="F300" s="228" t="s">
        <v>325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170</v>
      </c>
      <c r="AU300" s="234" t="s">
        <v>83</v>
      </c>
      <c r="AV300" s="13" t="s">
        <v>81</v>
      </c>
      <c r="AW300" s="13" t="s">
        <v>35</v>
      </c>
      <c r="AX300" s="13" t="s">
        <v>73</v>
      </c>
      <c r="AY300" s="234" t="s">
        <v>159</v>
      </c>
    </row>
    <row r="301" s="14" customFormat="1">
      <c r="A301" s="14"/>
      <c r="B301" s="235"/>
      <c r="C301" s="236"/>
      <c r="D301" s="226" t="s">
        <v>170</v>
      </c>
      <c r="E301" s="237" t="s">
        <v>19</v>
      </c>
      <c r="F301" s="238" t="s">
        <v>326</v>
      </c>
      <c r="G301" s="236"/>
      <c r="H301" s="239">
        <v>0.40000000000000002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170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159</v>
      </c>
    </row>
    <row r="302" s="15" customFormat="1">
      <c r="A302" s="15"/>
      <c r="B302" s="246"/>
      <c r="C302" s="247"/>
      <c r="D302" s="226" t="s">
        <v>170</v>
      </c>
      <c r="E302" s="248" t="s">
        <v>19</v>
      </c>
      <c r="F302" s="249" t="s">
        <v>178</v>
      </c>
      <c r="G302" s="247"/>
      <c r="H302" s="250">
        <v>0.40000000000000002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170</v>
      </c>
      <c r="AU302" s="256" t="s">
        <v>83</v>
      </c>
      <c r="AV302" s="15" t="s">
        <v>166</v>
      </c>
      <c r="AW302" s="15" t="s">
        <v>35</v>
      </c>
      <c r="AX302" s="15" t="s">
        <v>81</v>
      </c>
      <c r="AY302" s="256" t="s">
        <v>159</v>
      </c>
    </row>
    <row r="303" s="14" customFormat="1">
      <c r="A303" s="14"/>
      <c r="B303" s="235"/>
      <c r="C303" s="236"/>
      <c r="D303" s="226" t="s">
        <v>170</v>
      </c>
      <c r="E303" s="236"/>
      <c r="F303" s="238" t="s">
        <v>332</v>
      </c>
      <c r="G303" s="236"/>
      <c r="H303" s="239">
        <v>0.40400000000000003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170</v>
      </c>
      <c r="AU303" s="245" t="s">
        <v>83</v>
      </c>
      <c r="AV303" s="14" t="s">
        <v>83</v>
      </c>
      <c r="AW303" s="14" t="s">
        <v>4</v>
      </c>
      <c r="AX303" s="14" t="s">
        <v>81</v>
      </c>
      <c r="AY303" s="245" t="s">
        <v>159</v>
      </c>
    </row>
    <row r="304" s="2" customFormat="1" ht="24.15" customHeight="1">
      <c r="A304" s="40"/>
      <c r="B304" s="41"/>
      <c r="C304" s="206" t="s">
        <v>333</v>
      </c>
      <c r="D304" s="206" t="s">
        <v>161</v>
      </c>
      <c r="E304" s="207" t="s">
        <v>334</v>
      </c>
      <c r="F304" s="208" t="s">
        <v>335</v>
      </c>
      <c r="G304" s="209" t="s">
        <v>164</v>
      </c>
      <c r="H304" s="210">
        <v>15.074999999999999</v>
      </c>
      <c r="I304" s="211"/>
      <c r="J304" s="212">
        <f>ROUND(I304*H304,2)</f>
        <v>0</v>
      </c>
      <c r="K304" s="208" t="s">
        <v>165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0.21271999999999999</v>
      </c>
      <c r="R304" s="215">
        <f>Q304*H304</f>
        <v>3.2067539999999997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166</v>
      </c>
      <c r="AT304" s="217" t="s">
        <v>161</v>
      </c>
      <c r="AU304" s="217" t="s">
        <v>83</v>
      </c>
      <c r="AY304" s="19" t="s">
        <v>159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166</v>
      </c>
      <c r="BM304" s="217" t="s">
        <v>336</v>
      </c>
    </row>
    <row r="305" s="2" customFormat="1">
      <c r="A305" s="40"/>
      <c r="B305" s="41"/>
      <c r="C305" s="42"/>
      <c r="D305" s="219" t="s">
        <v>168</v>
      </c>
      <c r="E305" s="42"/>
      <c r="F305" s="220" t="s">
        <v>337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168</v>
      </c>
      <c r="AU305" s="19" t="s">
        <v>83</v>
      </c>
    </row>
    <row r="306" s="13" customFormat="1">
      <c r="A306" s="13"/>
      <c r="B306" s="224"/>
      <c r="C306" s="225"/>
      <c r="D306" s="226" t="s">
        <v>170</v>
      </c>
      <c r="E306" s="227" t="s">
        <v>19</v>
      </c>
      <c r="F306" s="228" t="s">
        <v>338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170</v>
      </c>
      <c r="AU306" s="234" t="s">
        <v>83</v>
      </c>
      <c r="AV306" s="13" t="s">
        <v>81</v>
      </c>
      <c r="AW306" s="13" t="s">
        <v>35</v>
      </c>
      <c r="AX306" s="13" t="s">
        <v>73</v>
      </c>
      <c r="AY306" s="234" t="s">
        <v>159</v>
      </c>
    </row>
    <row r="307" s="14" customFormat="1">
      <c r="A307" s="14"/>
      <c r="B307" s="235"/>
      <c r="C307" s="236"/>
      <c r="D307" s="226" t="s">
        <v>170</v>
      </c>
      <c r="E307" s="237" t="s">
        <v>19</v>
      </c>
      <c r="F307" s="238" t="s">
        <v>339</v>
      </c>
      <c r="G307" s="236"/>
      <c r="H307" s="239">
        <v>15.375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170</v>
      </c>
      <c r="AU307" s="245" t="s">
        <v>83</v>
      </c>
      <c r="AV307" s="14" t="s">
        <v>83</v>
      </c>
      <c r="AW307" s="14" t="s">
        <v>35</v>
      </c>
      <c r="AX307" s="14" t="s">
        <v>73</v>
      </c>
      <c r="AY307" s="245" t="s">
        <v>159</v>
      </c>
    </row>
    <row r="308" s="14" customFormat="1">
      <c r="A308" s="14"/>
      <c r="B308" s="235"/>
      <c r="C308" s="236"/>
      <c r="D308" s="226" t="s">
        <v>170</v>
      </c>
      <c r="E308" s="237" t="s">
        <v>19</v>
      </c>
      <c r="F308" s="238" t="s">
        <v>340</v>
      </c>
      <c r="G308" s="236"/>
      <c r="H308" s="239">
        <v>4.5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170</v>
      </c>
      <c r="AU308" s="245" t="s">
        <v>83</v>
      </c>
      <c r="AV308" s="14" t="s">
        <v>83</v>
      </c>
      <c r="AW308" s="14" t="s">
        <v>35</v>
      </c>
      <c r="AX308" s="14" t="s">
        <v>73</v>
      </c>
      <c r="AY308" s="245" t="s">
        <v>159</v>
      </c>
    </row>
    <row r="309" s="14" customFormat="1">
      <c r="A309" s="14"/>
      <c r="B309" s="235"/>
      <c r="C309" s="236"/>
      <c r="D309" s="226" t="s">
        <v>170</v>
      </c>
      <c r="E309" s="237" t="s">
        <v>19</v>
      </c>
      <c r="F309" s="238" t="s">
        <v>341</v>
      </c>
      <c r="G309" s="236"/>
      <c r="H309" s="239">
        <v>-4.7999999999999998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170</v>
      </c>
      <c r="AU309" s="245" t="s">
        <v>83</v>
      </c>
      <c r="AV309" s="14" t="s">
        <v>83</v>
      </c>
      <c r="AW309" s="14" t="s">
        <v>35</v>
      </c>
      <c r="AX309" s="14" t="s">
        <v>73</v>
      </c>
      <c r="AY309" s="245" t="s">
        <v>159</v>
      </c>
    </row>
    <row r="310" s="15" customFormat="1">
      <c r="A310" s="15"/>
      <c r="B310" s="246"/>
      <c r="C310" s="247"/>
      <c r="D310" s="226" t="s">
        <v>170</v>
      </c>
      <c r="E310" s="248" t="s">
        <v>19</v>
      </c>
      <c r="F310" s="249" t="s">
        <v>178</v>
      </c>
      <c r="G310" s="247"/>
      <c r="H310" s="250">
        <v>15.074999999999999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170</v>
      </c>
      <c r="AU310" s="256" t="s">
        <v>83</v>
      </c>
      <c r="AV310" s="15" t="s">
        <v>166</v>
      </c>
      <c r="AW310" s="15" t="s">
        <v>35</v>
      </c>
      <c r="AX310" s="15" t="s">
        <v>81</v>
      </c>
      <c r="AY310" s="256" t="s">
        <v>159</v>
      </c>
    </row>
    <row r="311" s="2" customFormat="1" ht="24.15" customHeight="1">
      <c r="A311" s="40"/>
      <c r="B311" s="41"/>
      <c r="C311" s="206" t="s">
        <v>7</v>
      </c>
      <c r="D311" s="206" t="s">
        <v>161</v>
      </c>
      <c r="E311" s="207" t="s">
        <v>342</v>
      </c>
      <c r="F311" s="208" t="s">
        <v>343</v>
      </c>
      <c r="G311" s="209" t="s">
        <v>322</v>
      </c>
      <c r="H311" s="210">
        <v>6.3499999999999996</v>
      </c>
      <c r="I311" s="211"/>
      <c r="J311" s="212">
        <f>ROUND(I311*H311,2)</f>
        <v>0</v>
      </c>
      <c r="K311" s="208" t="s">
        <v>165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0.035540000000000002</v>
      </c>
      <c r="R311" s="215">
        <f>Q311*H311</f>
        <v>0.22567899999999999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166</v>
      </c>
      <c r="AT311" s="217" t="s">
        <v>161</v>
      </c>
      <c r="AU311" s="217" t="s">
        <v>83</v>
      </c>
      <c r="AY311" s="19" t="s">
        <v>159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166</v>
      </c>
      <c r="BM311" s="217" t="s">
        <v>344</v>
      </c>
    </row>
    <row r="312" s="2" customFormat="1">
      <c r="A312" s="40"/>
      <c r="B312" s="41"/>
      <c r="C312" s="42"/>
      <c r="D312" s="219" t="s">
        <v>168</v>
      </c>
      <c r="E312" s="42"/>
      <c r="F312" s="220" t="s">
        <v>345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168</v>
      </c>
      <c r="AU312" s="19" t="s">
        <v>83</v>
      </c>
    </row>
    <row r="313" s="13" customFormat="1">
      <c r="A313" s="13"/>
      <c r="B313" s="224"/>
      <c r="C313" s="225"/>
      <c r="D313" s="226" t="s">
        <v>170</v>
      </c>
      <c r="E313" s="227" t="s">
        <v>19</v>
      </c>
      <c r="F313" s="228" t="s">
        <v>338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170</v>
      </c>
      <c r="AU313" s="234" t="s">
        <v>83</v>
      </c>
      <c r="AV313" s="13" t="s">
        <v>81</v>
      </c>
      <c r="AW313" s="13" t="s">
        <v>35</v>
      </c>
      <c r="AX313" s="13" t="s">
        <v>73</v>
      </c>
      <c r="AY313" s="234" t="s">
        <v>159</v>
      </c>
    </row>
    <row r="314" s="14" customFormat="1">
      <c r="A314" s="14"/>
      <c r="B314" s="235"/>
      <c r="C314" s="236"/>
      <c r="D314" s="226" t="s">
        <v>170</v>
      </c>
      <c r="E314" s="237" t="s">
        <v>19</v>
      </c>
      <c r="F314" s="238" t="s">
        <v>346</v>
      </c>
      <c r="G314" s="236"/>
      <c r="H314" s="239">
        <v>6.1500000000000004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170</v>
      </c>
      <c r="AU314" s="245" t="s">
        <v>83</v>
      </c>
      <c r="AV314" s="14" t="s">
        <v>83</v>
      </c>
      <c r="AW314" s="14" t="s">
        <v>35</v>
      </c>
      <c r="AX314" s="14" t="s">
        <v>73</v>
      </c>
      <c r="AY314" s="245" t="s">
        <v>159</v>
      </c>
    </row>
    <row r="315" s="14" customFormat="1">
      <c r="A315" s="14"/>
      <c r="B315" s="235"/>
      <c r="C315" s="236"/>
      <c r="D315" s="226" t="s">
        <v>170</v>
      </c>
      <c r="E315" s="237" t="s">
        <v>19</v>
      </c>
      <c r="F315" s="238" t="s">
        <v>347</v>
      </c>
      <c r="G315" s="236"/>
      <c r="H315" s="239">
        <v>1.8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170</v>
      </c>
      <c r="AU315" s="245" t="s">
        <v>83</v>
      </c>
      <c r="AV315" s="14" t="s">
        <v>83</v>
      </c>
      <c r="AW315" s="14" t="s">
        <v>35</v>
      </c>
      <c r="AX315" s="14" t="s">
        <v>73</v>
      </c>
      <c r="AY315" s="245" t="s">
        <v>159</v>
      </c>
    </row>
    <row r="316" s="14" customFormat="1">
      <c r="A316" s="14"/>
      <c r="B316" s="235"/>
      <c r="C316" s="236"/>
      <c r="D316" s="226" t="s">
        <v>170</v>
      </c>
      <c r="E316" s="237" t="s">
        <v>19</v>
      </c>
      <c r="F316" s="238" t="s">
        <v>348</v>
      </c>
      <c r="G316" s="236"/>
      <c r="H316" s="239">
        <v>-1.6000000000000001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170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159</v>
      </c>
    </row>
    <row r="317" s="15" customFormat="1">
      <c r="A317" s="15"/>
      <c r="B317" s="246"/>
      <c r="C317" s="247"/>
      <c r="D317" s="226" t="s">
        <v>170</v>
      </c>
      <c r="E317" s="248" t="s">
        <v>19</v>
      </c>
      <c r="F317" s="249" t="s">
        <v>178</v>
      </c>
      <c r="G317" s="247"/>
      <c r="H317" s="250">
        <v>6.3499999999999996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170</v>
      </c>
      <c r="AU317" s="256" t="s">
        <v>83</v>
      </c>
      <c r="AV317" s="15" t="s">
        <v>166</v>
      </c>
      <c r="AW317" s="15" t="s">
        <v>35</v>
      </c>
      <c r="AX317" s="15" t="s">
        <v>81</v>
      </c>
      <c r="AY317" s="256" t="s">
        <v>159</v>
      </c>
    </row>
    <row r="318" s="2" customFormat="1" ht="16.5" customHeight="1">
      <c r="A318" s="40"/>
      <c r="B318" s="41"/>
      <c r="C318" s="206" t="s">
        <v>349</v>
      </c>
      <c r="D318" s="206" t="s">
        <v>161</v>
      </c>
      <c r="E318" s="207" t="s">
        <v>350</v>
      </c>
      <c r="F318" s="208" t="s">
        <v>351</v>
      </c>
      <c r="G318" s="209" t="s">
        <v>322</v>
      </c>
      <c r="H318" s="210">
        <v>6.3499999999999996</v>
      </c>
      <c r="I318" s="211"/>
      <c r="J318" s="212">
        <f>ROUND(I318*H318,2)</f>
        <v>0</v>
      </c>
      <c r="K318" s="208" t="s">
        <v>165</v>
      </c>
      <c r="L318" s="46"/>
      <c r="M318" s="213" t="s">
        <v>19</v>
      </c>
      <c r="N318" s="214" t="s">
        <v>44</v>
      </c>
      <c r="O318" s="86"/>
      <c r="P318" s="215">
        <f>O318*H318</f>
        <v>0</v>
      </c>
      <c r="Q318" s="215">
        <v>0.0074700000000000001</v>
      </c>
      <c r="R318" s="215">
        <f>Q318*H318</f>
        <v>0.047434499999999998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166</v>
      </c>
      <c r="AT318" s="217" t="s">
        <v>161</v>
      </c>
      <c r="AU318" s="217" t="s">
        <v>83</v>
      </c>
      <c r="AY318" s="19" t="s">
        <v>159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ROUND(I318*H318,2)</f>
        <v>0</v>
      </c>
      <c r="BL318" s="19" t="s">
        <v>166</v>
      </c>
      <c r="BM318" s="217" t="s">
        <v>352</v>
      </c>
    </row>
    <row r="319" s="2" customFormat="1">
      <c r="A319" s="40"/>
      <c r="B319" s="41"/>
      <c r="C319" s="42"/>
      <c r="D319" s="219" t="s">
        <v>168</v>
      </c>
      <c r="E319" s="42"/>
      <c r="F319" s="220" t="s">
        <v>353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168</v>
      </c>
      <c r="AU319" s="19" t="s">
        <v>83</v>
      </c>
    </row>
    <row r="320" s="13" customFormat="1">
      <c r="A320" s="13"/>
      <c r="B320" s="224"/>
      <c r="C320" s="225"/>
      <c r="D320" s="226" t="s">
        <v>170</v>
      </c>
      <c r="E320" s="227" t="s">
        <v>19</v>
      </c>
      <c r="F320" s="228" t="s">
        <v>338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170</v>
      </c>
      <c r="AU320" s="234" t="s">
        <v>83</v>
      </c>
      <c r="AV320" s="13" t="s">
        <v>81</v>
      </c>
      <c r="AW320" s="13" t="s">
        <v>35</v>
      </c>
      <c r="AX320" s="13" t="s">
        <v>73</v>
      </c>
      <c r="AY320" s="234" t="s">
        <v>159</v>
      </c>
    </row>
    <row r="321" s="14" customFormat="1">
      <c r="A321" s="14"/>
      <c r="B321" s="235"/>
      <c r="C321" s="236"/>
      <c r="D321" s="226" t="s">
        <v>170</v>
      </c>
      <c r="E321" s="237" t="s">
        <v>19</v>
      </c>
      <c r="F321" s="238" t="s">
        <v>346</v>
      </c>
      <c r="G321" s="236"/>
      <c r="H321" s="239">
        <v>6.1500000000000004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170</v>
      </c>
      <c r="AU321" s="245" t="s">
        <v>83</v>
      </c>
      <c r="AV321" s="14" t="s">
        <v>83</v>
      </c>
      <c r="AW321" s="14" t="s">
        <v>35</v>
      </c>
      <c r="AX321" s="14" t="s">
        <v>73</v>
      </c>
      <c r="AY321" s="245" t="s">
        <v>159</v>
      </c>
    </row>
    <row r="322" s="14" customFormat="1">
      <c r="A322" s="14"/>
      <c r="B322" s="235"/>
      <c r="C322" s="236"/>
      <c r="D322" s="226" t="s">
        <v>170</v>
      </c>
      <c r="E322" s="237" t="s">
        <v>19</v>
      </c>
      <c r="F322" s="238" t="s">
        <v>347</v>
      </c>
      <c r="G322" s="236"/>
      <c r="H322" s="239">
        <v>1.8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170</v>
      </c>
      <c r="AU322" s="245" t="s">
        <v>83</v>
      </c>
      <c r="AV322" s="14" t="s">
        <v>83</v>
      </c>
      <c r="AW322" s="14" t="s">
        <v>35</v>
      </c>
      <c r="AX322" s="14" t="s">
        <v>73</v>
      </c>
      <c r="AY322" s="245" t="s">
        <v>159</v>
      </c>
    </row>
    <row r="323" s="14" customFormat="1">
      <c r="A323" s="14"/>
      <c r="B323" s="235"/>
      <c r="C323" s="236"/>
      <c r="D323" s="226" t="s">
        <v>170</v>
      </c>
      <c r="E323" s="237" t="s">
        <v>19</v>
      </c>
      <c r="F323" s="238" t="s">
        <v>348</v>
      </c>
      <c r="G323" s="236"/>
      <c r="H323" s="239">
        <v>-1.6000000000000001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170</v>
      </c>
      <c r="AU323" s="245" t="s">
        <v>83</v>
      </c>
      <c r="AV323" s="14" t="s">
        <v>83</v>
      </c>
      <c r="AW323" s="14" t="s">
        <v>35</v>
      </c>
      <c r="AX323" s="14" t="s">
        <v>73</v>
      </c>
      <c r="AY323" s="245" t="s">
        <v>159</v>
      </c>
    </row>
    <row r="324" s="15" customFormat="1">
      <c r="A324" s="15"/>
      <c r="B324" s="246"/>
      <c r="C324" s="247"/>
      <c r="D324" s="226" t="s">
        <v>170</v>
      </c>
      <c r="E324" s="248" t="s">
        <v>19</v>
      </c>
      <c r="F324" s="249" t="s">
        <v>178</v>
      </c>
      <c r="G324" s="247"/>
      <c r="H324" s="250">
        <v>6.3499999999999996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170</v>
      </c>
      <c r="AU324" s="256" t="s">
        <v>83</v>
      </c>
      <c r="AV324" s="15" t="s">
        <v>166</v>
      </c>
      <c r="AW324" s="15" t="s">
        <v>35</v>
      </c>
      <c r="AX324" s="15" t="s">
        <v>81</v>
      </c>
      <c r="AY324" s="256" t="s">
        <v>159</v>
      </c>
    </row>
    <row r="325" s="2" customFormat="1" ht="24.15" customHeight="1">
      <c r="A325" s="40"/>
      <c r="B325" s="41"/>
      <c r="C325" s="206" t="s">
        <v>354</v>
      </c>
      <c r="D325" s="206" t="s">
        <v>161</v>
      </c>
      <c r="E325" s="207" t="s">
        <v>355</v>
      </c>
      <c r="F325" s="208" t="s">
        <v>356</v>
      </c>
      <c r="G325" s="209" t="s">
        <v>181</v>
      </c>
      <c r="H325" s="210">
        <v>1.284</v>
      </c>
      <c r="I325" s="211"/>
      <c r="J325" s="212">
        <f>ROUND(I325*H325,2)</f>
        <v>0</v>
      </c>
      <c r="K325" s="208" t="s">
        <v>165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2.5018699999999998</v>
      </c>
      <c r="R325" s="215">
        <f>Q325*H325</f>
        <v>3.2124010799999998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166</v>
      </c>
      <c r="AT325" s="217" t="s">
        <v>161</v>
      </c>
      <c r="AU325" s="217" t="s">
        <v>83</v>
      </c>
      <c r="AY325" s="19" t="s">
        <v>159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ROUND(I325*H325,2)</f>
        <v>0</v>
      </c>
      <c r="BL325" s="19" t="s">
        <v>166</v>
      </c>
      <c r="BM325" s="217" t="s">
        <v>357</v>
      </c>
    </row>
    <row r="326" s="2" customFormat="1">
      <c r="A326" s="40"/>
      <c r="B326" s="41"/>
      <c r="C326" s="42"/>
      <c r="D326" s="219" t="s">
        <v>168</v>
      </c>
      <c r="E326" s="42"/>
      <c r="F326" s="220" t="s">
        <v>358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168</v>
      </c>
      <c r="AU326" s="19" t="s">
        <v>83</v>
      </c>
    </row>
    <row r="327" s="13" customFormat="1">
      <c r="A327" s="13"/>
      <c r="B327" s="224"/>
      <c r="C327" s="225"/>
      <c r="D327" s="226" t="s">
        <v>170</v>
      </c>
      <c r="E327" s="227" t="s">
        <v>19</v>
      </c>
      <c r="F327" s="228" t="s">
        <v>338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170</v>
      </c>
      <c r="AU327" s="234" t="s">
        <v>83</v>
      </c>
      <c r="AV327" s="13" t="s">
        <v>81</v>
      </c>
      <c r="AW327" s="13" t="s">
        <v>35</v>
      </c>
      <c r="AX327" s="13" t="s">
        <v>73</v>
      </c>
      <c r="AY327" s="234" t="s">
        <v>159</v>
      </c>
    </row>
    <row r="328" s="14" customFormat="1">
      <c r="A328" s="14"/>
      <c r="B328" s="235"/>
      <c r="C328" s="236"/>
      <c r="D328" s="226" t="s">
        <v>170</v>
      </c>
      <c r="E328" s="237" t="s">
        <v>19</v>
      </c>
      <c r="F328" s="238" t="s">
        <v>359</v>
      </c>
      <c r="G328" s="236"/>
      <c r="H328" s="239">
        <v>1.1220000000000001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170</v>
      </c>
      <c r="AU328" s="245" t="s">
        <v>83</v>
      </c>
      <c r="AV328" s="14" t="s">
        <v>83</v>
      </c>
      <c r="AW328" s="14" t="s">
        <v>35</v>
      </c>
      <c r="AX328" s="14" t="s">
        <v>73</v>
      </c>
      <c r="AY328" s="245" t="s">
        <v>159</v>
      </c>
    </row>
    <row r="329" s="14" customFormat="1">
      <c r="A329" s="14"/>
      <c r="B329" s="235"/>
      <c r="C329" s="236"/>
      <c r="D329" s="226" t="s">
        <v>170</v>
      </c>
      <c r="E329" s="237" t="s">
        <v>19</v>
      </c>
      <c r="F329" s="238" t="s">
        <v>360</v>
      </c>
      <c r="G329" s="236"/>
      <c r="H329" s="239">
        <v>0.16200000000000001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170</v>
      </c>
      <c r="AU329" s="245" t="s">
        <v>83</v>
      </c>
      <c r="AV329" s="14" t="s">
        <v>83</v>
      </c>
      <c r="AW329" s="14" t="s">
        <v>35</v>
      </c>
      <c r="AX329" s="14" t="s">
        <v>73</v>
      </c>
      <c r="AY329" s="245" t="s">
        <v>159</v>
      </c>
    </row>
    <row r="330" s="15" customFormat="1">
      <c r="A330" s="15"/>
      <c r="B330" s="246"/>
      <c r="C330" s="247"/>
      <c r="D330" s="226" t="s">
        <v>170</v>
      </c>
      <c r="E330" s="248" t="s">
        <v>19</v>
      </c>
      <c r="F330" s="249" t="s">
        <v>178</v>
      </c>
      <c r="G330" s="247"/>
      <c r="H330" s="250">
        <v>1.284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170</v>
      </c>
      <c r="AU330" s="256" t="s">
        <v>83</v>
      </c>
      <c r="AV330" s="15" t="s">
        <v>166</v>
      </c>
      <c r="AW330" s="15" t="s">
        <v>35</v>
      </c>
      <c r="AX330" s="15" t="s">
        <v>81</v>
      </c>
      <c r="AY330" s="256" t="s">
        <v>159</v>
      </c>
    </row>
    <row r="331" s="2" customFormat="1" ht="16.5" customHeight="1">
      <c r="A331" s="40"/>
      <c r="B331" s="41"/>
      <c r="C331" s="206" t="s">
        <v>361</v>
      </c>
      <c r="D331" s="206" t="s">
        <v>161</v>
      </c>
      <c r="E331" s="207" t="s">
        <v>362</v>
      </c>
      <c r="F331" s="208" t="s">
        <v>363</v>
      </c>
      <c r="G331" s="209" t="s">
        <v>164</v>
      </c>
      <c r="H331" s="210">
        <v>9.2200000000000006</v>
      </c>
      <c r="I331" s="211"/>
      <c r="J331" s="212">
        <f>ROUND(I331*H331,2)</f>
        <v>0</v>
      </c>
      <c r="K331" s="208" t="s">
        <v>165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0.0027499999999999998</v>
      </c>
      <c r="R331" s="215">
        <f>Q331*H331</f>
        <v>0.025354999999999999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166</v>
      </c>
      <c r="AT331" s="217" t="s">
        <v>161</v>
      </c>
      <c r="AU331" s="217" t="s">
        <v>83</v>
      </c>
      <c r="AY331" s="19" t="s">
        <v>159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ROUND(I331*H331,2)</f>
        <v>0</v>
      </c>
      <c r="BL331" s="19" t="s">
        <v>166</v>
      </c>
      <c r="BM331" s="217" t="s">
        <v>364</v>
      </c>
    </row>
    <row r="332" s="2" customFormat="1">
      <c r="A332" s="40"/>
      <c r="B332" s="41"/>
      <c r="C332" s="42"/>
      <c r="D332" s="219" t="s">
        <v>168</v>
      </c>
      <c r="E332" s="42"/>
      <c r="F332" s="220" t="s">
        <v>365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168</v>
      </c>
      <c r="AU332" s="19" t="s">
        <v>83</v>
      </c>
    </row>
    <row r="333" s="13" customFormat="1">
      <c r="A333" s="13"/>
      <c r="B333" s="224"/>
      <c r="C333" s="225"/>
      <c r="D333" s="226" t="s">
        <v>170</v>
      </c>
      <c r="E333" s="227" t="s">
        <v>19</v>
      </c>
      <c r="F333" s="228" t="s">
        <v>338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170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159</v>
      </c>
    </row>
    <row r="334" s="14" customFormat="1">
      <c r="A334" s="14"/>
      <c r="B334" s="235"/>
      <c r="C334" s="236"/>
      <c r="D334" s="226" t="s">
        <v>170</v>
      </c>
      <c r="E334" s="237" t="s">
        <v>19</v>
      </c>
      <c r="F334" s="238" t="s">
        <v>366</v>
      </c>
      <c r="G334" s="236"/>
      <c r="H334" s="239">
        <v>7.4800000000000004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170</v>
      </c>
      <c r="AU334" s="245" t="s">
        <v>83</v>
      </c>
      <c r="AV334" s="14" t="s">
        <v>83</v>
      </c>
      <c r="AW334" s="14" t="s">
        <v>35</v>
      </c>
      <c r="AX334" s="14" t="s">
        <v>73</v>
      </c>
      <c r="AY334" s="245" t="s">
        <v>159</v>
      </c>
    </row>
    <row r="335" s="14" customFormat="1">
      <c r="A335" s="14"/>
      <c r="B335" s="235"/>
      <c r="C335" s="236"/>
      <c r="D335" s="226" t="s">
        <v>170</v>
      </c>
      <c r="E335" s="237" t="s">
        <v>19</v>
      </c>
      <c r="F335" s="238" t="s">
        <v>367</v>
      </c>
      <c r="G335" s="236"/>
      <c r="H335" s="239">
        <v>0.39000000000000001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170</v>
      </c>
      <c r="AU335" s="245" t="s">
        <v>83</v>
      </c>
      <c r="AV335" s="14" t="s">
        <v>83</v>
      </c>
      <c r="AW335" s="14" t="s">
        <v>35</v>
      </c>
      <c r="AX335" s="14" t="s">
        <v>73</v>
      </c>
      <c r="AY335" s="245" t="s">
        <v>159</v>
      </c>
    </row>
    <row r="336" s="14" customFormat="1">
      <c r="A336" s="14"/>
      <c r="B336" s="235"/>
      <c r="C336" s="236"/>
      <c r="D336" s="226" t="s">
        <v>170</v>
      </c>
      <c r="E336" s="237" t="s">
        <v>19</v>
      </c>
      <c r="F336" s="238" t="s">
        <v>368</v>
      </c>
      <c r="G336" s="236"/>
      <c r="H336" s="239">
        <v>1.3500000000000001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170</v>
      </c>
      <c r="AU336" s="245" t="s">
        <v>83</v>
      </c>
      <c r="AV336" s="14" t="s">
        <v>83</v>
      </c>
      <c r="AW336" s="14" t="s">
        <v>35</v>
      </c>
      <c r="AX336" s="14" t="s">
        <v>73</v>
      </c>
      <c r="AY336" s="245" t="s">
        <v>159</v>
      </c>
    </row>
    <row r="337" s="15" customFormat="1">
      <c r="A337" s="15"/>
      <c r="B337" s="246"/>
      <c r="C337" s="247"/>
      <c r="D337" s="226" t="s">
        <v>170</v>
      </c>
      <c r="E337" s="248" t="s">
        <v>19</v>
      </c>
      <c r="F337" s="249" t="s">
        <v>178</v>
      </c>
      <c r="G337" s="247"/>
      <c r="H337" s="250">
        <v>9.2200000000000006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170</v>
      </c>
      <c r="AU337" s="256" t="s">
        <v>83</v>
      </c>
      <c r="AV337" s="15" t="s">
        <v>166</v>
      </c>
      <c r="AW337" s="15" t="s">
        <v>35</v>
      </c>
      <c r="AX337" s="15" t="s">
        <v>81</v>
      </c>
      <c r="AY337" s="256" t="s">
        <v>159</v>
      </c>
    </row>
    <row r="338" s="2" customFormat="1" ht="16.5" customHeight="1">
      <c r="A338" s="40"/>
      <c r="B338" s="41"/>
      <c r="C338" s="206" t="s">
        <v>369</v>
      </c>
      <c r="D338" s="206" t="s">
        <v>161</v>
      </c>
      <c r="E338" s="207" t="s">
        <v>370</v>
      </c>
      <c r="F338" s="208" t="s">
        <v>371</v>
      </c>
      <c r="G338" s="209" t="s">
        <v>164</v>
      </c>
      <c r="H338" s="210">
        <v>9.2200000000000006</v>
      </c>
      <c r="I338" s="211"/>
      <c r="J338" s="212">
        <f>ROUND(I338*H338,2)</f>
        <v>0</v>
      </c>
      <c r="K338" s="208" t="s">
        <v>165</v>
      </c>
      <c r="L338" s="46"/>
      <c r="M338" s="213" t="s">
        <v>19</v>
      </c>
      <c r="N338" s="214" t="s">
        <v>44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166</v>
      </c>
      <c r="AT338" s="217" t="s">
        <v>161</v>
      </c>
      <c r="AU338" s="217" t="s">
        <v>83</v>
      </c>
      <c r="AY338" s="19" t="s">
        <v>159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81</v>
      </c>
      <c r="BK338" s="218">
        <f>ROUND(I338*H338,2)</f>
        <v>0</v>
      </c>
      <c r="BL338" s="19" t="s">
        <v>166</v>
      </c>
      <c r="BM338" s="217" t="s">
        <v>372</v>
      </c>
    </row>
    <row r="339" s="2" customFormat="1">
      <c r="A339" s="40"/>
      <c r="B339" s="41"/>
      <c r="C339" s="42"/>
      <c r="D339" s="219" t="s">
        <v>168</v>
      </c>
      <c r="E339" s="42"/>
      <c r="F339" s="220" t="s">
        <v>373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168</v>
      </c>
      <c r="AU339" s="19" t="s">
        <v>83</v>
      </c>
    </row>
    <row r="340" s="13" customFormat="1">
      <c r="A340" s="13"/>
      <c r="B340" s="224"/>
      <c r="C340" s="225"/>
      <c r="D340" s="226" t="s">
        <v>170</v>
      </c>
      <c r="E340" s="227" t="s">
        <v>19</v>
      </c>
      <c r="F340" s="228" t="s">
        <v>338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170</v>
      </c>
      <c r="AU340" s="234" t="s">
        <v>83</v>
      </c>
      <c r="AV340" s="13" t="s">
        <v>81</v>
      </c>
      <c r="AW340" s="13" t="s">
        <v>35</v>
      </c>
      <c r="AX340" s="13" t="s">
        <v>73</v>
      </c>
      <c r="AY340" s="234" t="s">
        <v>159</v>
      </c>
    </row>
    <row r="341" s="14" customFormat="1">
      <c r="A341" s="14"/>
      <c r="B341" s="235"/>
      <c r="C341" s="236"/>
      <c r="D341" s="226" t="s">
        <v>170</v>
      </c>
      <c r="E341" s="237" t="s">
        <v>19</v>
      </c>
      <c r="F341" s="238" t="s">
        <v>366</v>
      </c>
      <c r="G341" s="236"/>
      <c r="H341" s="239">
        <v>7.4800000000000004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170</v>
      </c>
      <c r="AU341" s="245" t="s">
        <v>83</v>
      </c>
      <c r="AV341" s="14" t="s">
        <v>83</v>
      </c>
      <c r="AW341" s="14" t="s">
        <v>35</v>
      </c>
      <c r="AX341" s="14" t="s">
        <v>73</v>
      </c>
      <c r="AY341" s="245" t="s">
        <v>159</v>
      </c>
    </row>
    <row r="342" s="14" customFormat="1">
      <c r="A342" s="14"/>
      <c r="B342" s="235"/>
      <c r="C342" s="236"/>
      <c r="D342" s="226" t="s">
        <v>170</v>
      </c>
      <c r="E342" s="237" t="s">
        <v>19</v>
      </c>
      <c r="F342" s="238" t="s">
        <v>367</v>
      </c>
      <c r="G342" s="236"/>
      <c r="H342" s="239">
        <v>0.39000000000000001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170</v>
      </c>
      <c r="AU342" s="245" t="s">
        <v>83</v>
      </c>
      <c r="AV342" s="14" t="s">
        <v>83</v>
      </c>
      <c r="AW342" s="14" t="s">
        <v>35</v>
      </c>
      <c r="AX342" s="14" t="s">
        <v>73</v>
      </c>
      <c r="AY342" s="245" t="s">
        <v>159</v>
      </c>
    </row>
    <row r="343" s="14" customFormat="1">
      <c r="A343" s="14"/>
      <c r="B343" s="235"/>
      <c r="C343" s="236"/>
      <c r="D343" s="226" t="s">
        <v>170</v>
      </c>
      <c r="E343" s="237" t="s">
        <v>19</v>
      </c>
      <c r="F343" s="238" t="s">
        <v>368</v>
      </c>
      <c r="G343" s="236"/>
      <c r="H343" s="239">
        <v>1.3500000000000001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170</v>
      </c>
      <c r="AU343" s="245" t="s">
        <v>83</v>
      </c>
      <c r="AV343" s="14" t="s">
        <v>83</v>
      </c>
      <c r="AW343" s="14" t="s">
        <v>35</v>
      </c>
      <c r="AX343" s="14" t="s">
        <v>73</v>
      </c>
      <c r="AY343" s="245" t="s">
        <v>159</v>
      </c>
    </row>
    <row r="344" s="15" customFormat="1">
      <c r="A344" s="15"/>
      <c r="B344" s="246"/>
      <c r="C344" s="247"/>
      <c r="D344" s="226" t="s">
        <v>170</v>
      </c>
      <c r="E344" s="248" t="s">
        <v>19</v>
      </c>
      <c r="F344" s="249" t="s">
        <v>178</v>
      </c>
      <c r="G344" s="247"/>
      <c r="H344" s="250">
        <v>9.2200000000000006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170</v>
      </c>
      <c r="AU344" s="256" t="s">
        <v>83</v>
      </c>
      <c r="AV344" s="15" t="s">
        <v>166</v>
      </c>
      <c r="AW344" s="15" t="s">
        <v>35</v>
      </c>
      <c r="AX344" s="15" t="s">
        <v>81</v>
      </c>
      <c r="AY344" s="256" t="s">
        <v>159</v>
      </c>
    </row>
    <row r="345" s="2" customFormat="1" ht="16.5" customHeight="1">
      <c r="A345" s="40"/>
      <c r="B345" s="41"/>
      <c r="C345" s="206" t="s">
        <v>374</v>
      </c>
      <c r="D345" s="206" t="s">
        <v>161</v>
      </c>
      <c r="E345" s="207" t="s">
        <v>375</v>
      </c>
      <c r="F345" s="208" t="s">
        <v>376</v>
      </c>
      <c r="G345" s="209" t="s">
        <v>164</v>
      </c>
      <c r="H345" s="210">
        <v>9.2200000000000006</v>
      </c>
      <c r="I345" s="211"/>
      <c r="J345" s="212">
        <f>ROUND(I345*H345,2)</f>
        <v>0</v>
      </c>
      <c r="K345" s="208" t="s">
        <v>165</v>
      </c>
      <c r="L345" s="46"/>
      <c r="M345" s="213" t="s">
        <v>19</v>
      </c>
      <c r="N345" s="214" t="s">
        <v>44</v>
      </c>
      <c r="O345" s="86"/>
      <c r="P345" s="215">
        <f>O345*H345</f>
        <v>0</v>
      </c>
      <c r="Q345" s="215">
        <v>0.0025000000000000001</v>
      </c>
      <c r="R345" s="215">
        <f>Q345*H345</f>
        <v>0.023050000000000001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166</v>
      </c>
      <c r="AT345" s="217" t="s">
        <v>161</v>
      </c>
      <c r="AU345" s="217" t="s">
        <v>83</v>
      </c>
      <c r="AY345" s="19" t="s">
        <v>159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166</v>
      </c>
      <c r="BM345" s="217" t="s">
        <v>377</v>
      </c>
    </row>
    <row r="346" s="2" customFormat="1">
      <c r="A346" s="40"/>
      <c r="B346" s="41"/>
      <c r="C346" s="42"/>
      <c r="D346" s="219" t="s">
        <v>168</v>
      </c>
      <c r="E346" s="42"/>
      <c r="F346" s="220" t="s">
        <v>378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168</v>
      </c>
      <c r="AU346" s="19" t="s">
        <v>83</v>
      </c>
    </row>
    <row r="347" s="13" customFormat="1">
      <c r="A347" s="13"/>
      <c r="B347" s="224"/>
      <c r="C347" s="225"/>
      <c r="D347" s="226" t="s">
        <v>170</v>
      </c>
      <c r="E347" s="227" t="s">
        <v>19</v>
      </c>
      <c r="F347" s="228" t="s">
        <v>338</v>
      </c>
      <c r="G347" s="225"/>
      <c r="H347" s="227" t="s">
        <v>19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170</v>
      </c>
      <c r="AU347" s="234" t="s">
        <v>83</v>
      </c>
      <c r="AV347" s="13" t="s">
        <v>81</v>
      </c>
      <c r="AW347" s="13" t="s">
        <v>35</v>
      </c>
      <c r="AX347" s="13" t="s">
        <v>73</v>
      </c>
      <c r="AY347" s="234" t="s">
        <v>159</v>
      </c>
    </row>
    <row r="348" s="14" customFormat="1">
      <c r="A348" s="14"/>
      <c r="B348" s="235"/>
      <c r="C348" s="236"/>
      <c r="D348" s="226" t="s">
        <v>170</v>
      </c>
      <c r="E348" s="237" t="s">
        <v>19</v>
      </c>
      <c r="F348" s="238" t="s">
        <v>366</v>
      </c>
      <c r="G348" s="236"/>
      <c r="H348" s="239">
        <v>7.4800000000000004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170</v>
      </c>
      <c r="AU348" s="245" t="s">
        <v>83</v>
      </c>
      <c r="AV348" s="14" t="s">
        <v>83</v>
      </c>
      <c r="AW348" s="14" t="s">
        <v>35</v>
      </c>
      <c r="AX348" s="14" t="s">
        <v>73</v>
      </c>
      <c r="AY348" s="245" t="s">
        <v>159</v>
      </c>
    </row>
    <row r="349" s="14" customFormat="1">
      <c r="A349" s="14"/>
      <c r="B349" s="235"/>
      <c r="C349" s="236"/>
      <c r="D349" s="226" t="s">
        <v>170</v>
      </c>
      <c r="E349" s="237" t="s">
        <v>19</v>
      </c>
      <c r="F349" s="238" t="s">
        <v>367</v>
      </c>
      <c r="G349" s="236"/>
      <c r="H349" s="239">
        <v>0.39000000000000001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170</v>
      </c>
      <c r="AU349" s="245" t="s">
        <v>83</v>
      </c>
      <c r="AV349" s="14" t="s">
        <v>83</v>
      </c>
      <c r="AW349" s="14" t="s">
        <v>35</v>
      </c>
      <c r="AX349" s="14" t="s">
        <v>73</v>
      </c>
      <c r="AY349" s="245" t="s">
        <v>159</v>
      </c>
    </row>
    <row r="350" s="14" customFormat="1">
      <c r="A350" s="14"/>
      <c r="B350" s="235"/>
      <c r="C350" s="236"/>
      <c r="D350" s="226" t="s">
        <v>170</v>
      </c>
      <c r="E350" s="237" t="s">
        <v>19</v>
      </c>
      <c r="F350" s="238" t="s">
        <v>368</v>
      </c>
      <c r="G350" s="236"/>
      <c r="H350" s="239">
        <v>1.3500000000000001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170</v>
      </c>
      <c r="AU350" s="245" t="s">
        <v>83</v>
      </c>
      <c r="AV350" s="14" t="s">
        <v>83</v>
      </c>
      <c r="AW350" s="14" t="s">
        <v>35</v>
      </c>
      <c r="AX350" s="14" t="s">
        <v>73</v>
      </c>
      <c r="AY350" s="245" t="s">
        <v>159</v>
      </c>
    </row>
    <row r="351" s="15" customFormat="1">
      <c r="A351" s="15"/>
      <c r="B351" s="246"/>
      <c r="C351" s="247"/>
      <c r="D351" s="226" t="s">
        <v>170</v>
      </c>
      <c r="E351" s="248" t="s">
        <v>19</v>
      </c>
      <c r="F351" s="249" t="s">
        <v>178</v>
      </c>
      <c r="G351" s="247"/>
      <c r="H351" s="250">
        <v>9.2200000000000006</v>
      </c>
      <c r="I351" s="251"/>
      <c r="J351" s="247"/>
      <c r="K351" s="247"/>
      <c r="L351" s="252"/>
      <c r="M351" s="253"/>
      <c r="N351" s="254"/>
      <c r="O351" s="254"/>
      <c r="P351" s="254"/>
      <c r="Q351" s="254"/>
      <c r="R351" s="254"/>
      <c r="S351" s="254"/>
      <c r="T351" s="25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6" t="s">
        <v>170</v>
      </c>
      <c r="AU351" s="256" t="s">
        <v>83</v>
      </c>
      <c r="AV351" s="15" t="s">
        <v>166</v>
      </c>
      <c r="AW351" s="15" t="s">
        <v>35</v>
      </c>
      <c r="AX351" s="15" t="s">
        <v>81</v>
      </c>
      <c r="AY351" s="256" t="s">
        <v>159</v>
      </c>
    </row>
    <row r="352" s="2" customFormat="1" ht="24.15" customHeight="1">
      <c r="A352" s="40"/>
      <c r="B352" s="41"/>
      <c r="C352" s="206" t="s">
        <v>379</v>
      </c>
      <c r="D352" s="206" t="s">
        <v>161</v>
      </c>
      <c r="E352" s="207" t="s">
        <v>380</v>
      </c>
      <c r="F352" s="208" t="s">
        <v>381</v>
      </c>
      <c r="G352" s="209" t="s">
        <v>222</v>
      </c>
      <c r="H352" s="210">
        <v>0.128</v>
      </c>
      <c r="I352" s="211"/>
      <c r="J352" s="212">
        <f>ROUND(I352*H352,2)</f>
        <v>0</v>
      </c>
      <c r="K352" s="208" t="s">
        <v>165</v>
      </c>
      <c r="L352" s="46"/>
      <c r="M352" s="213" t="s">
        <v>19</v>
      </c>
      <c r="N352" s="214" t="s">
        <v>44</v>
      </c>
      <c r="O352" s="86"/>
      <c r="P352" s="215">
        <f>O352*H352</f>
        <v>0</v>
      </c>
      <c r="Q352" s="215">
        <v>1.04922</v>
      </c>
      <c r="R352" s="215">
        <f>Q352*H352</f>
        <v>0.13430016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166</v>
      </c>
      <c r="AT352" s="217" t="s">
        <v>161</v>
      </c>
      <c r="AU352" s="217" t="s">
        <v>83</v>
      </c>
      <c r="AY352" s="19" t="s">
        <v>159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81</v>
      </c>
      <c r="BK352" s="218">
        <f>ROUND(I352*H352,2)</f>
        <v>0</v>
      </c>
      <c r="BL352" s="19" t="s">
        <v>166</v>
      </c>
      <c r="BM352" s="217" t="s">
        <v>382</v>
      </c>
    </row>
    <row r="353" s="2" customFormat="1">
      <c r="A353" s="40"/>
      <c r="B353" s="41"/>
      <c r="C353" s="42"/>
      <c r="D353" s="219" t="s">
        <v>168</v>
      </c>
      <c r="E353" s="42"/>
      <c r="F353" s="220" t="s">
        <v>383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168</v>
      </c>
      <c r="AU353" s="19" t="s">
        <v>83</v>
      </c>
    </row>
    <row r="354" s="14" customFormat="1">
      <c r="A354" s="14"/>
      <c r="B354" s="235"/>
      <c r="C354" s="236"/>
      <c r="D354" s="226" t="s">
        <v>170</v>
      </c>
      <c r="E354" s="237" t="s">
        <v>19</v>
      </c>
      <c r="F354" s="238" t="s">
        <v>384</v>
      </c>
      <c r="G354" s="236"/>
      <c r="H354" s="239">
        <v>0.128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170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159</v>
      </c>
    </row>
    <row r="355" s="15" customFormat="1">
      <c r="A355" s="15"/>
      <c r="B355" s="246"/>
      <c r="C355" s="247"/>
      <c r="D355" s="226" t="s">
        <v>170</v>
      </c>
      <c r="E355" s="248" t="s">
        <v>19</v>
      </c>
      <c r="F355" s="249" t="s">
        <v>178</v>
      </c>
      <c r="G355" s="247"/>
      <c r="H355" s="250">
        <v>0.128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170</v>
      </c>
      <c r="AU355" s="256" t="s">
        <v>83</v>
      </c>
      <c r="AV355" s="15" t="s">
        <v>166</v>
      </c>
      <c r="AW355" s="15" t="s">
        <v>35</v>
      </c>
      <c r="AX355" s="15" t="s">
        <v>81</v>
      </c>
      <c r="AY355" s="256" t="s">
        <v>159</v>
      </c>
    </row>
    <row r="356" s="2" customFormat="1" ht="16.5" customHeight="1">
      <c r="A356" s="40"/>
      <c r="B356" s="41"/>
      <c r="C356" s="206" t="s">
        <v>385</v>
      </c>
      <c r="D356" s="206" t="s">
        <v>161</v>
      </c>
      <c r="E356" s="207" t="s">
        <v>386</v>
      </c>
      <c r="F356" s="208" t="s">
        <v>387</v>
      </c>
      <c r="G356" s="209" t="s">
        <v>181</v>
      </c>
      <c r="H356" s="210">
        <v>0.41199999999999998</v>
      </c>
      <c r="I356" s="211"/>
      <c r="J356" s="212">
        <f>ROUND(I356*H356,2)</f>
        <v>0</v>
      </c>
      <c r="K356" s="208" t="s">
        <v>165</v>
      </c>
      <c r="L356" s="46"/>
      <c r="M356" s="213" t="s">
        <v>19</v>
      </c>
      <c r="N356" s="214" t="s">
        <v>44</v>
      </c>
      <c r="O356" s="86"/>
      <c r="P356" s="215">
        <f>O356*H356</f>
        <v>0</v>
      </c>
      <c r="Q356" s="215">
        <v>1.94302</v>
      </c>
      <c r="R356" s="215">
        <f>Q356*H356</f>
        <v>0.80052424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166</v>
      </c>
      <c r="AT356" s="217" t="s">
        <v>161</v>
      </c>
      <c r="AU356" s="217" t="s">
        <v>83</v>
      </c>
      <c r="AY356" s="19" t="s">
        <v>159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81</v>
      </c>
      <c r="BK356" s="218">
        <f>ROUND(I356*H356,2)</f>
        <v>0</v>
      </c>
      <c r="BL356" s="19" t="s">
        <v>166</v>
      </c>
      <c r="BM356" s="217" t="s">
        <v>388</v>
      </c>
    </row>
    <row r="357" s="2" customFormat="1">
      <c r="A357" s="40"/>
      <c r="B357" s="41"/>
      <c r="C357" s="42"/>
      <c r="D357" s="219" t="s">
        <v>168</v>
      </c>
      <c r="E357" s="42"/>
      <c r="F357" s="220" t="s">
        <v>389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168</v>
      </c>
      <c r="AU357" s="19" t="s">
        <v>83</v>
      </c>
    </row>
    <row r="358" s="13" customFormat="1">
      <c r="A358" s="13"/>
      <c r="B358" s="224"/>
      <c r="C358" s="225"/>
      <c r="D358" s="226" t="s">
        <v>170</v>
      </c>
      <c r="E358" s="227" t="s">
        <v>19</v>
      </c>
      <c r="F358" s="228" t="s">
        <v>390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170</v>
      </c>
      <c r="AU358" s="234" t="s">
        <v>83</v>
      </c>
      <c r="AV358" s="13" t="s">
        <v>81</v>
      </c>
      <c r="AW358" s="13" t="s">
        <v>35</v>
      </c>
      <c r="AX358" s="13" t="s">
        <v>73</v>
      </c>
      <c r="AY358" s="234" t="s">
        <v>159</v>
      </c>
    </row>
    <row r="359" s="13" customFormat="1">
      <c r="A359" s="13"/>
      <c r="B359" s="224"/>
      <c r="C359" s="225"/>
      <c r="D359" s="226" t="s">
        <v>170</v>
      </c>
      <c r="E359" s="227" t="s">
        <v>19</v>
      </c>
      <c r="F359" s="228" t="s">
        <v>391</v>
      </c>
      <c r="G359" s="225"/>
      <c r="H359" s="227" t="s">
        <v>19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170</v>
      </c>
      <c r="AU359" s="234" t="s">
        <v>83</v>
      </c>
      <c r="AV359" s="13" t="s">
        <v>81</v>
      </c>
      <c r="AW359" s="13" t="s">
        <v>35</v>
      </c>
      <c r="AX359" s="13" t="s">
        <v>73</v>
      </c>
      <c r="AY359" s="234" t="s">
        <v>159</v>
      </c>
    </row>
    <row r="360" s="14" customFormat="1">
      <c r="A360" s="14"/>
      <c r="B360" s="235"/>
      <c r="C360" s="236"/>
      <c r="D360" s="226" t="s">
        <v>170</v>
      </c>
      <c r="E360" s="237" t="s">
        <v>19</v>
      </c>
      <c r="F360" s="238" t="s">
        <v>392</v>
      </c>
      <c r="G360" s="236"/>
      <c r="H360" s="239">
        <v>0.097000000000000003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170</v>
      </c>
      <c r="AU360" s="245" t="s">
        <v>83</v>
      </c>
      <c r="AV360" s="14" t="s">
        <v>83</v>
      </c>
      <c r="AW360" s="14" t="s">
        <v>35</v>
      </c>
      <c r="AX360" s="14" t="s">
        <v>73</v>
      </c>
      <c r="AY360" s="245" t="s">
        <v>159</v>
      </c>
    </row>
    <row r="361" s="14" customFormat="1">
      <c r="A361" s="14"/>
      <c r="B361" s="235"/>
      <c r="C361" s="236"/>
      <c r="D361" s="226" t="s">
        <v>170</v>
      </c>
      <c r="E361" s="237" t="s">
        <v>19</v>
      </c>
      <c r="F361" s="238" t="s">
        <v>393</v>
      </c>
      <c r="G361" s="236"/>
      <c r="H361" s="239">
        <v>0.065000000000000002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170</v>
      </c>
      <c r="AU361" s="245" t="s">
        <v>83</v>
      </c>
      <c r="AV361" s="14" t="s">
        <v>83</v>
      </c>
      <c r="AW361" s="14" t="s">
        <v>35</v>
      </c>
      <c r="AX361" s="14" t="s">
        <v>73</v>
      </c>
      <c r="AY361" s="245" t="s">
        <v>159</v>
      </c>
    </row>
    <row r="362" s="13" customFormat="1">
      <c r="A362" s="13"/>
      <c r="B362" s="224"/>
      <c r="C362" s="225"/>
      <c r="D362" s="226" t="s">
        <v>170</v>
      </c>
      <c r="E362" s="227" t="s">
        <v>19</v>
      </c>
      <c r="F362" s="228" t="s">
        <v>394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170</v>
      </c>
      <c r="AU362" s="234" t="s">
        <v>83</v>
      </c>
      <c r="AV362" s="13" t="s">
        <v>81</v>
      </c>
      <c r="AW362" s="13" t="s">
        <v>35</v>
      </c>
      <c r="AX362" s="13" t="s">
        <v>73</v>
      </c>
      <c r="AY362" s="234" t="s">
        <v>159</v>
      </c>
    </row>
    <row r="363" s="14" customFormat="1">
      <c r="A363" s="14"/>
      <c r="B363" s="235"/>
      <c r="C363" s="236"/>
      <c r="D363" s="226" t="s">
        <v>170</v>
      </c>
      <c r="E363" s="237" t="s">
        <v>19</v>
      </c>
      <c r="F363" s="238" t="s">
        <v>395</v>
      </c>
      <c r="G363" s="236"/>
      <c r="H363" s="239">
        <v>0.17999999999999999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170</v>
      </c>
      <c r="AU363" s="245" t="s">
        <v>83</v>
      </c>
      <c r="AV363" s="14" t="s">
        <v>83</v>
      </c>
      <c r="AW363" s="14" t="s">
        <v>35</v>
      </c>
      <c r="AX363" s="14" t="s">
        <v>73</v>
      </c>
      <c r="AY363" s="245" t="s">
        <v>159</v>
      </c>
    </row>
    <row r="364" s="13" customFormat="1">
      <c r="A364" s="13"/>
      <c r="B364" s="224"/>
      <c r="C364" s="225"/>
      <c r="D364" s="226" t="s">
        <v>170</v>
      </c>
      <c r="E364" s="227" t="s">
        <v>19</v>
      </c>
      <c r="F364" s="228" t="s">
        <v>396</v>
      </c>
      <c r="G364" s="225"/>
      <c r="H364" s="227" t="s">
        <v>19</v>
      </c>
      <c r="I364" s="229"/>
      <c r="J364" s="225"/>
      <c r="K364" s="225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170</v>
      </c>
      <c r="AU364" s="234" t="s">
        <v>83</v>
      </c>
      <c r="AV364" s="13" t="s">
        <v>81</v>
      </c>
      <c r="AW364" s="13" t="s">
        <v>35</v>
      </c>
      <c r="AX364" s="13" t="s">
        <v>73</v>
      </c>
      <c r="AY364" s="234" t="s">
        <v>159</v>
      </c>
    </row>
    <row r="365" s="13" customFormat="1">
      <c r="A365" s="13"/>
      <c r="B365" s="224"/>
      <c r="C365" s="225"/>
      <c r="D365" s="226" t="s">
        <v>170</v>
      </c>
      <c r="E365" s="227" t="s">
        <v>19</v>
      </c>
      <c r="F365" s="228" t="s">
        <v>391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170</v>
      </c>
      <c r="AU365" s="234" t="s">
        <v>83</v>
      </c>
      <c r="AV365" s="13" t="s">
        <v>81</v>
      </c>
      <c r="AW365" s="13" t="s">
        <v>35</v>
      </c>
      <c r="AX365" s="13" t="s">
        <v>73</v>
      </c>
      <c r="AY365" s="234" t="s">
        <v>159</v>
      </c>
    </row>
    <row r="366" s="14" customFormat="1">
      <c r="A366" s="14"/>
      <c r="B366" s="235"/>
      <c r="C366" s="236"/>
      <c r="D366" s="226" t="s">
        <v>170</v>
      </c>
      <c r="E366" s="237" t="s">
        <v>19</v>
      </c>
      <c r="F366" s="238" t="s">
        <v>397</v>
      </c>
      <c r="G366" s="236"/>
      <c r="H366" s="239">
        <v>0.070000000000000007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170</v>
      </c>
      <c r="AU366" s="245" t="s">
        <v>83</v>
      </c>
      <c r="AV366" s="14" t="s">
        <v>83</v>
      </c>
      <c r="AW366" s="14" t="s">
        <v>35</v>
      </c>
      <c r="AX366" s="14" t="s">
        <v>73</v>
      </c>
      <c r="AY366" s="245" t="s">
        <v>159</v>
      </c>
    </row>
    <row r="367" s="15" customFormat="1">
      <c r="A367" s="15"/>
      <c r="B367" s="246"/>
      <c r="C367" s="247"/>
      <c r="D367" s="226" t="s">
        <v>170</v>
      </c>
      <c r="E367" s="248" t="s">
        <v>19</v>
      </c>
      <c r="F367" s="249" t="s">
        <v>178</v>
      </c>
      <c r="G367" s="247"/>
      <c r="H367" s="250">
        <v>0.41199999999999998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170</v>
      </c>
      <c r="AU367" s="256" t="s">
        <v>83</v>
      </c>
      <c r="AV367" s="15" t="s">
        <v>166</v>
      </c>
      <c r="AW367" s="15" t="s">
        <v>35</v>
      </c>
      <c r="AX367" s="15" t="s">
        <v>81</v>
      </c>
      <c r="AY367" s="256" t="s">
        <v>159</v>
      </c>
    </row>
    <row r="368" s="2" customFormat="1" ht="16.5" customHeight="1">
      <c r="A368" s="40"/>
      <c r="B368" s="41"/>
      <c r="C368" s="206" t="s">
        <v>398</v>
      </c>
      <c r="D368" s="206" t="s">
        <v>161</v>
      </c>
      <c r="E368" s="207" t="s">
        <v>399</v>
      </c>
      <c r="F368" s="208" t="s">
        <v>400</v>
      </c>
      <c r="G368" s="209" t="s">
        <v>222</v>
      </c>
      <c r="H368" s="210">
        <v>0.248</v>
      </c>
      <c r="I368" s="211"/>
      <c r="J368" s="212">
        <f>ROUND(I368*H368,2)</f>
        <v>0</v>
      </c>
      <c r="K368" s="208" t="s">
        <v>165</v>
      </c>
      <c r="L368" s="46"/>
      <c r="M368" s="213" t="s">
        <v>19</v>
      </c>
      <c r="N368" s="214" t="s">
        <v>44</v>
      </c>
      <c r="O368" s="86"/>
      <c r="P368" s="215">
        <f>O368*H368</f>
        <v>0</v>
      </c>
      <c r="Q368" s="215">
        <v>1.0900000000000001</v>
      </c>
      <c r="R368" s="215">
        <f>Q368*H368</f>
        <v>0.27032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166</v>
      </c>
      <c r="AT368" s="217" t="s">
        <v>161</v>
      </c>
      <c r="AU368" s="217" t="s">
        <v>83</v>
      </c>
      <c r="AY368" s="19" t="s">
        <v>159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81</v>
      </c>
      <c r="BK368" s="218">
        <f>ROUND(I368*H368,2)</f>
        <v>0</v>
      </c>
      <c r="BL368" s="19" t="s">
        <v>166</v>
      </c>
      <c r="BM368" s="217" t="s">
        <v>401</v>
      </c>
    </row>
    <row r="369" s="2" customFormat="1">
      <c r="A369" s="40"/>
      <c r="B369" s="41"/>
      <c r="C369" s="42"/>
      <c r="D369" s="219" t="s">
        <v>168</v>
      </c>
      <c r="E369" s="42"/>
      <c r="F369" s="220" t="s">
        <v>402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168</v>
      </c>
      <c r="AU369" s="19" t="s">
        <v>83</v>
      </c>
    </row>
    <row r="370" s="13" customFormat="1">
      <c r="A370" s="13"/>
      <c r="B370" s="224"/>
      <c r="C370" s="225"/>
      <c r="D370" s="226" t="s">
        <v>170</v>
      </c>
      <c r="E370" s="227" t="s">
        <v>19</v>
      </c>
      <c r="F370" s="228" t="s">
        <v>390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170</v>
      </c>
      <c r="AU370" s="234" t="s">
        <v>83</v>
      </c>
      <c r="AV370" s="13" t="s">
        <v>81</v>
      </c>
      <c r="AW370" s="13" t="s">
        <v>35</v>
      </c>
      <c r="AX370" s="13" t="s">
        <v>73</v>
      </c>
      <c r="AY370" s="234" t="s">
        <v>159</v>
      </c>
    </row>
    <row r="371" s="13" customFormat="1">
      <c r="A371" s="13"/>
      <c r="B371" s="224"/>
      <c r="C371" s="225"/>
      <c r="D371" s="226" t="s">
        <v>170</v>
      </c>
      <c r="E371" s="227" t="s">
        <v>19</v>
      </c>
      <c r="F371" s="228" t="s">
        <v>391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170</v>
      </c>
      <c r="AU371" s="234" t="s">
        <v>83</v>
      </c>
      <c r="AV371" s="13" t="s">
        <v>81</v>
      </c>
      <c r="AW371" s="13" t="s">
        <v>35</v>
      </c>
      <c r="AX371" s="13" t="s">
        <v>73</v>
      </c>
      <c r="AY371" s="234" t="s">
        <v>159</v>
      </c>
    </row>
    <row r="372" s="14" customFormat="1">
      <c r="A372" s="14"/>
      <c r="B372" s="235"/>
      <c r="C372" s="236"/>
      <c r="D372" s="226" t="s">
        <v>170</v>
      </c>
      <c r="E372" s="237" t="s">
        <v>19</v>
      </c>
      <c r="F372" s="238" t="s">
        <v>403</v>
      </c>
      <c r="G372" s="236"/>
      <c r="H372" s="239">
        <v>0.10000000000000001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170</v>
      </c>
      <c r="AU372" s="245" t="s">
        <v>83</v>
      </c>
      <c r="AV372" s="14" t="s">
        <v>83</v>
      </c>
      <c r="AW372" s="14" t="s">
        <v>35</v>
      </c>
      <c r="AX372" s="14" t="s">
        <v>73</v>
      </c>
      <c r="AY372" s="245" t="s">
        <v>159</v>
      </c>
    </row>
    <row r="373" s="14" customFormat="1">
      <c r="A373" s="14"/>
      <c r="B373" s="235"/>
      <c r="C373" s="236"/>
      <c r="D373" s="226" t="s">
        <v>170</v>
      </c>
      <c r="E373" s="237" t="s">
        <v>19</v>
      </c>
      <c r="F373" s="238" t="s">
        <v>404</v>
      </c>
      <c r="G373" s="236"/>
      <c r="H373" s="239">
        <v>0.071999999999999995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170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159</v>
      </c>
    </row>
    <row r="374" s="13" customFormat="1">
      <c r="A374" s="13"/>
      <c r="B374" s="224"/>
      <c r="C374" s="225"/>
      <c r="D374" s="226" t="s">
        <v>170</v>
      </c>
      <c r="E374" s="227" t="s">
        <v>19</v>
      </c>
      <c r="F374" s="228" t="s">
        <v>405</v>
      </c>
      <c r="G374" s="225"/>
      <c r="H374" s="227" t="s">
        <v>19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170</v>
      </c>
      <c r="AU374" s="234" t="s">
        <v>83</v>
      </c>
      <c r="AV374" s="13" t="s">
        <v>81</v>
      </c>
      <c r="AW374" s="13" t="s">
        <v>35</v>
      </c>
      <c r="AX374" s="13" t="s">
        <v>73</v>
      </c>
      <c r="AY374" s="234" t="s">
        <v>159</v>
      </c>
    </row>
    <row r="375" s="14" customFormat="1">
      <c r="A375" s="14"/>
      <c r="B375" s="235"/>
      <c r="C375" s="236"/>
      <c r="D375" s="226" t="s">
        <v>170</v>
      </c>
      <c r="E375" s="237" t="s">
        <v>19</v>
      </c>
      <c r="F375" s="238" t="s">
        <v>406</v>
      </c>
      <c r="G375" s="236"/>
      <c r="H375" s="239">
        <v>0.0040000000000000001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170</v>
      </c>
      <c r="AU375" s="245" t="s">
        <v>83</v>
      </c>
      <c r="AV375" s="14" t="s">
        <v>83</v>
      </c>
      <c r="AW375" s="14" t="s">
        <v>35</v>
      </c>
      <c r="AX375" s="14" t="s">
        <v>73</v>
      </c>
      <c r="AY375" s="245" t="s">
        <v>159</v>
      </c>
    </row>
    <row r="376" s="13" customFormat="1">
      <c r="A376" s="13"/>
      <c r="B376" s="224"/>
      <c r="C376" s="225"/>
      <c r="D376" s="226" t="s">
        <v>170</v>
      </c>
      <c r="E376" s="227" t="s">
        <v>19</v>
      </c>
      <c r="F376" s="228" t="s">
        <v>396</v>
      </c>
      <c r="G376" s="225"/>
      <c r="H376" s="227" t="s">
        <v>19</v>
      </c>
      <c r="I376" s="229"/>
      <c r="J376" s="225"/>
      <c r="K376" s="225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170</v>
      </c>
      <c r="AU376" s="234" t="s">
        <v>83</v>
      </c>
      <c r="AV376" s="13" t="s">
        <v>81</v>
      </c>
      <c r="AW376" s="13" t="s">
        <v>35</v>
      </c>
      <c r="AX376" s="13" t="s">
        <v>73</v>
      </c>
      <c r="AY376" s="234" t="s">
        <v>159</v>
      </c>
    </row>
    <row r="377" s="13" customFormat="1">
      <c r="A377" s="13"/>
      <c r="B377" s="224"/>
      <c r="C377" s="225"/>
      <c r="D377" s="226" t="s">
        <v>170</v>
      </c>
      <c r="E377" s="227" t="s">
        <v>19</v>
      </c>
      <c r="F377" s="228" t="s">
        <v>391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170</v>
      </c>
      <c r="AU377" s="234" t="s">
        <v>83</v>
      </c>
      <c r="AV377" s="13" t="s">
        <v>81</v>
      </c>
      <c r="AW377" s="13" t="s">
        <v>35</v>
      </c>
      <c r="AX377" s="13" t="s">
        <v>73</v>
      </c>
      <c r="AY377" s="234" t="s">
        <v>159</v>
      </c>
    </row>
    <row r="378" s="14" customFormat="1">
      <c r="A378" s="14"/>
      <c r="B378" s="235"/>
      <c r="C378" s="236"/>
      <c r="D378" s="226" t="s">
        <v>170</v>
      </c>
      <c r="E378" s="237" t="s">
        <v>19</v>
      </c>
      <c r="F378" s="238" t="s">
        <v>404</v>
      </c>
      <c r="G378" s="236"/>
      <c r="H378" s="239">
        <v>0.071999999999999995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170</v>
      </c>
      <c r="AU378" s="245" t="s">
        <v>83</v>
      </c>
      <c r="AV378" s="14" t="s">
        <v>83</v>
      </c>
      <c r="AW378" s="14" t="s">
        <v>35</v>
      </c>
      <c r="AX378" s="14" t="s">
        <v>73</v>
      </c>
      <c r="AY378" s="245" t="s">
        <v>159</v>
      </c>
    </row>
    <row r="379" s="15" customFormat="1">
      <c r="A379" s="15"/>
      <c r="B379" s="246"/>
      <c r="C379" s="247"/>
      <c r="D379" s="226" t="s">
        <v>170</v>
      </c>
      <c r="E379" s="248" t="s">
        <v>19</v>
      </c>
      <c r="F379" s="249" t="s">
        <v>178</v>
      </c>
      <c r="G379" s="247"/>
      <c r="H379" s="250">
        <v>0.248</v>
      </c>
      <c r="I379" s="251"/>
      <c r="J379" s="247"/>
      <c r="K379" s="247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170</v>
      </c>
      <c r="AU379" s="256" t="s">
        <v>83</v>
      </c>
      <c r="AV379" s="15" t="s">
        <v>166</v>
      </c>
      <c r="AW379" s="15" t="s">
        <v>35</v>
      </c>
      <c r="AX379" s="15" t="s">
        <v>81</v>
      </c>
      <c r="AY379" s="256" t="s">
        <v>159</v>
      </c>
    </row>
    <row r="380" s="2" customFormat="1" ht="16.5" customHeight="1">
      <c r="A380" s="40"/>
      <c r="B380" s="41"/>
      <c r="C380" s="206" t="s">
        <v>407</v>
      </c>
      <c r="D380" s="206" t="s">
        <v>161</v>
      </c>
      <c r="E380" s="207" t="s">
        <v>408</v>
      </c>
      <c r="F380" s="208" t="s">
        <v>409</v>
      </c>
      <c r="G380" s="209" t="s">
        <v>222</v>
      </c>
      <c r="H380" s="210">
        <v>0.10100000000000001</v>
      </c>
      <c r="I380" s="211"/>
      <c r="J380" s="212">
        <f>ROUND(I380*H380,2)</f>
        <v>0</v>
      </c>
      <c r="K380" s="208" t="s">
        <v>165</v>
      </c>
      <c r="L380" s="46"/>
      <c r="M380" s="213" t="s">
        <v>19</v>
      </c>
      <c r="N380" s="214" t="s">
        <v>44</v>
      </c>
      <c r="O380" s="86"/>
      <c r="P380" s="215">
        <f>O380*H380</f>
        <v>0</v>
      </c>
      <c r="Q380" s="215">
        <v>1.0900000000000001</v>
      </c>
      <c r="R380" s="215">
        <f>Q380*H380</f>
        <v>0.11009000000000002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166</v>
      </c>
      <c r="AT380" s="217" t="s">
        <v>161</v>
      </c>
      <c r="AU380" s="217" t="s">
        <v>83</v>
      </c>
      <c r="AY380" s="19" t="s">
        <v>159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166</v>
      </c>
      <c r="BM380" s="217" t="s">
        <v>410</v>
      </c>
    </row>
    <row r="381" s="2" customFormat="1">
      <c r="A381" s="40"/>
      <c r="B381" s="41"/>
      <c r="C381" s="42"/>
      <c r="D381" s="219" t="s">
        <v>168</v>
      </c>
      <c r="E381" s="42"/>
      <c r="F381" s="220" t="s">
        <v>411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168</v>
      </c>
      <c r="AU381" s="19" t="s">
        <v>83</v>
      </c>
    </row>
    <row r="382" s="13" customFormat="1">
      <c r="A382" s="13"/>
      <c r="B382" s="224"/>
      <c r="C382" s="225"/>
      <c r="D382" s="226" t="s">
        <v>170</v>
      </c>
      <c r="E382" s="227" t="s">
        <v>19</v>
      </c>
      <c r="F382" s="228" t="s">
        <v>390</v>
      </c>
      <c r="G382" s="225"/>
      <c r="H382" s="227" t="s">
        <v>19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170</v>
      </c>
      <c r="AU382" s="234" t="s">
        <v>83</v>
      </c>
      <c r="AV382" s="13" t="s">
        <v>81</v>
      </c>
      <c r="AW382" s="13" t="s">
        <v>35</v>
      </c>
      <c r="AX382" s="13" t="s">
        <v>73</v>
      </c>
      <c r="AY382" s="234" t="s">
        <v>159</v>
      </c>
    </row>
    <row r="383" s="13" customFormat="1">
      <c r="A383" s="13"/>
      <c r="B383" s="224"/>
      <c r="C383" s="225"/>
      <c r="D383" s="226" t="s">
        <v>170</v>
      </c>
      <c r="E383" s="227" t="s">
        <v>19</v>
      </c>
      <c r="F383" s="228" t="s">
        <v>394</v>
      </c>
      <c r="G383" s="225"/>
      <c r="H383" s="227" t="s">
        <v>19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170</v>
      </c>
      <c r="AU383" s="234" t="s">
        <v>83</v>
      </c>
      <c r="AV383" s="13" t="s">
        <v>81</v>
      </c>
      <c r="AW383" s="13" t="s">
        <v>35</v>
      </c>
      <c r="AX383" s="13" t="s">
        <v>73</v>
      </c>
      <c r="AY383" s="234" t="s">
        <v>159</v>
      </c>
    </row>
    <row r="384" s="14" customFormat="1">
      <c r="A384" s="14"/>
      <c r="B384" s="235"/>
      <c r="C384" s="236"/>
      <c r="D384" s="226" t="s">
        <v>170</v>
      </c>
      <c r="E384" s="237" t="s">
        <v>19</v>
      </c>
      <c r="F384" s="238" t="s">
        <v>412</v>
      </c>
      <c r="G384" s="236"/>
      <c r="H384" s="239">
        <v>0.10100000000000001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170</v>
      </c>
      <c r="AU384" s="245" t="s">
        <v>83</v>
      </c>
      <c r="AV384" s="14" t="s">
        <v>83</v>
      </c>
      <c r="AW384" s="14" t="s">
        <v>35</v>
      </c>
      <c r="AX384" s="14" t="s">
        <v>73</v>
      </c>
      <c r="AY384" s="245" t="s">
        <v>159</v>
      </c>
    </row>
    <row r="385" s="15" customFormat="1">
      <c r="A385" s="15"/>
      <c r="B385" s="246"/>
      <c r="C385" s="247"/>
      <c r="D385" s="226" t="s">
        <v>170</v>
      </c>
      <c r="E385" s="248" t="s">
        <v>19</v>
      </c>
      <c r="F385" s="249" t="s">
        <v>178</v>
      </c>
      <c r="G385" s="247"/>
      <c r="H385" s="250">
        <v>0.10100000000000001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6" t="s">
        <v>170</v>
      </c>
      <c r="AU385" s="256" t="s">
        <v>83</v>
      </c>
      <c r="AV385" s="15" t="s">
        <v>166</v>
      </c>
      <c r="AW385" s="15" t="s">
        <v>35</v>
      </c>
      <c r="AX385" s="15" t="s">
        <v>81</v>
      </c>
      <c r="AY385" s="256" t="s">
        <v>159</v>
      </c>
    </row>
    <row r="386" s="2" customFormat="1" ht="24.15" customHeight="1">
      <c r="A386" s="40"/>
      <c r="B386" s="41"/>
      <c r="C386" s="206" t="s">
        <v>413</v>
      </c>
      <c r="D386" s="206" t="s">
        <v>161</v>
      </c>
      <c r="E386" s="207" t="s">
        <v>414</v>
      </c>
      <c r="F386" s="208" t="s">
        <v>415</v>
      </c>
      <c r="G386" s="209" t="s">
        <v>164</v>
      </c>
      <c r="H386" s="210">
        <v>7.7510000000000003</v>
      </c>
      <c r="I386" s="211"/>
      <c r="J386" s="212">
        <f>ROUND(I386*H386,2)</f>
        <v>0</v>
      </c>
      <c r="K386" s="208" t="s">
        <v>165</v>
      </c>
      <c r="L386" s="46"/>
      <c r="M386" s="213" t="s">
        <v>19</v>
      </c>
      <c r="N386" s="214" t="s">
        <v>44</v>
      </c>
      <c r="O386" s="86"/>
      <c r="P386" s="215">
        <f>O386*H386</f>
        <v>0</v>
      </c>
      <c r="Q386" s="215">
        <v>0.061719999999999997</v>
      </c>
      <c r="R386" s="215">
        <f>Q386*H386</f>
        <v>0.47839172000000002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166</v>
      </c>
      <c r="AT386" s="217" t="s">
        <v>161</v>
      </c>
      <c r="AU386" s="217" t="s">
        <v>83</v>
      </c>
      <c r="AY386" s="19" t="s">
        <v>159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81</v>
      </c>
      <c r="BK386" s="218">
        <f>ROUND(I386*H386,2)</f>
        <v>0</v>
      </c>
      <c r="BL386" s="19" t="s">
        <v>166</v>
      </c>
      <c r="BM386" s="217" t="s">
        <v>416</v>
      </c>
    </row>
    <row r="387" s="2" customFormat="1">
      <c r="A387" s="40"/>
      <c r="B387" s="41"/>
      <c r="C387" s="42"/>
      <c r="D387" s="219" t="s">
        <v>168</v>
      </c>
      <c r="E387" s="42"/>
      <c r="F387" s="220" t="s">
        <v>417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168</v>
      </c>
      <c r="AU387" s="19" t="s">
        <v>83</v>
      </c>
    </row>
    <row r="388" s="13" customFormat="1">
      <c r="A388" s="13"/>
      <c r="B388" s="224"/>
      <c r="C388" s="225"/>
      <c r="D388" s="226" t="s">
        <v>170</v>
      </c>
      <c r="E388" s="227" t="s">
        <v>19</v>
      </c>
      <c r="F388" s="228" t="s">
        <v>418</v>
      </c>
      <c r="G388" s="225"/>
      <c r="H388" s="227" t="s">
        <v>19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170</v>
      </c>
      <c r="AU388" s="234" t="s">
        <v>83</v>
      </c>
      <c r="AV388" s="13" t="s">
        <v>81</v>
      </c>
      <c r="AW388" s="13" t="s">
        <v>35</v>
      </c>
      <c r="AX388" s="13" t="s">
        <v>73</v>
      </c>
      <c r="AY388" s="234" t="s">
        <v>159</v>
      </c>
    </row>
    <row r="389" s="14" customFormat="1">
      <c r="A389" s="14"/>
      <c r="B389" s="235"/>
      <c r="C389" s="236"/>
      <c r="D389" s="226" t="s">
        <v>170</v>
      </c>
      <c r="E389" s="237" t="s">
        <v>19</v>
      </c>
      <c r="F389" s="238" t="s">
        <v>419</v>
      </c>
      <c r="G389" s="236"/>
      <c r="H389" s="239">
        <v>6.875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170</v>
      </c>
      <c r="AU389" s="245" t="s">
        <v>83</v>
      </c>
      <c r="AV389" s="14" t="s">
        <v>83</v>
      </c>
      <c r="AW389" s="14" t="s">
        <v>35</v>
      </c>
      <c r="AX389" s="14" t="s">
        <v>73</v>
      </c>
      <c r="AY389" s="245" t="s">
        <v>159</v>
      </c>
    </row>
    <row r="390" s="14" customFormat="1">
      <c r="A390" s="14"/>
      <c r="B390" s="235"/>
      <c r="C390" s="236"/>
      <c r="D390" s="226" t="s">
        <v>170</v>
      </c>
      <c r="E390" s="237" t="s">
        <v>19</v>
      </c>
      <c r="F390" s="238" t="s">
        <v>420</v>
      </c>
      <c r="G390" s="236"/>
      <c r="H390" s="239">
        <v>-1.4139999999999999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170</v>
      </c>
      <c r="AU390" s="245" t="s">
        <v>83</v>
      </c>
      <c r="AV390" s="14" t="s">
        <v>83</v>
      </c>
      <c r="AW390" s="14" t="s">
        <v>35</v>
      </c>
      <c r="AX390" s="14" t="s">
        <v>73</v>
      </c>
      <c r="AY390" s="245" t="s">
        <v>159</v>
      </c>
    </row>
    <row r="391" s="14" customFormat="1">
      <c r="A391" s="14"/>
      <c r="B391" s="235"/>
      <c r="C391" s="236"/>
      <c r="D391" s="226" t="s">
        <v>170</v>
      </c>
      <c r="E391" s="237" t="s">
        <v>19</v>
      </c>
      <c r="F391" s="238" t="s">
        <v>421</v>
      </c>
      <c r="G391" s="236"/>
      <c r="H391" s="239">
        <v>2.2000000000000002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170</v>
      </c>
      <c r="AU391" s="245" t="s">
        <v>83</v>
      </c>
      <c r="AV391" s="14" t="s">
        <v>83</v>
      </c>
      <c r="AW391" s="14" t="s">
        <v>35</v>
      </c>
      <c r="AX391" s="14" t="s">
        <v>73</v>
      </c>
      <c r="AY391" s="245" t="s">
        <v>159</v>
      </c>
    </row>
    <row r="392" s="14" customFormat="1">
      <c r="A392" s="14"/>
      <c r="B392" s="235"/>
      <c r="C392" s="236"/>
      <c r="D392" s="226" t="s">
        <v>170</v>
      </c>
      <c r="E392" s="237" t="s">
        <v>19</v>
      </c>
      <c r="F392" s="238" t="s">
        <v>422</v>
      </c>
      <c r="G392" s="236"/>
      <c r="H392" s="239">
        <v>0.089999999999999997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170</v>
      </c>
      <c r="AU392" s="245" t="s">
        <v>83</v>
      </c>
      <c r="AV392" s="14" t="s">
        <v>83</v>
      </c>
      <c r="AW392" s="14" t="s">
        <v>35</v>
      </c>
      <c r="AX392" s="14" t="s">
        <v>73</v>
      </c>
      <c r="AY392" s="245" t="s">
        <v>159</v>
      </c>
    </row>
    <row r="393" s="15" customFormat="1">
      <c r="A393" s="15"/>
      <c r="B393" s="246"/>
      <c r="C393" s="247"/>
      <c r="D393" s="226" t="s">
        <v>170</v>
      </c>
      <c r="E393" s="248" t="s">
        <v>19</v>
      </c>
      <c r="F393" s="249" t="s">
        <v>178</v>
      </c>
      <c r="G393" s="247"/>
      <c r="H393" s="250">
        <v>7.7510000000000003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6" t="s">
        <v>170</v>
      </c>
      <c r="AU393" s="256" t="s">
        <v>83</v>
      </c>
      <c r="AV393" s="15" t="s">
        <v>166</v>
      </c>
      <c r="AW393" s="15" t="s">
        <v>35</v>
      </c>
      <c r="AX393" s="15" t="s">
        <v>81</v>
      </c>
      <c r="AY393" s="256" t="s">
        <v>159</v>
      </c>
    </row>
    <row r="394" s="12" customFormat="1" ht="22.8" customHeight="1">
      <c r="A394" s="12"/>
      <c r="B394" s="190"/>
      <c r="C394" s="191"/>
      <c r="D394" s="192" t="s">
        <v>72</v>
      </c>
      <c r="E394" s="204" t="s">
        <v>166</v>
      </c>
      <c r="F394" s="204" t="s">
        <v>423</v>
      </c>
      <c r="G394" s="191"/>
      <c r="H394" s="191"/>
      <c r="I394" s="194"/>
      <c r="J394" s="205">
        <f>BK394</f>
        <v>0</v>
      </c>
      <c r="K394" s="191"/>
      <c r="L394" s="196"/>
      <c r="M394" s="197"/>
      <c r="N394" s="198"/>
      <c r="O394" s="198"/>
      <c r="P394" s="199">
        <f>SUM(P395:P445)</f>
        <v>0</v>
      </c>
      <c r="Q394" s="198"/>
      <c r="R394" s="199">
        <f>SUM(R395:R445)</f>
        <v>6.6120803599999993</v>
      </c>
      <c r="S394" s="198"/>
      <c r="T394" s="200">
        <f>SUM(T395:T445)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1" t="s">
        <v>81</v>
      </c>
      <c r="AT394" s="202" t="s">
        <v>72</v>
      </c>
      <c r="AU394" s="202" t="s">
        <v>81</v>
      </c>
      <c r="AY394" s="201" t="s">
        <v>159</v>
      </c>
      <c r="BK394" s="203">
        <f>SUM(BK395:BK445)</f>
        <v>0</v>
      </c>
    </row>
    <row r="395" s="2" customFormat="1" ht="16.5" customHeight="1">
      <c r="A395" s="40"/>
      <c r="B395" s="41"/>
      <c r="C395" s="206" t="s">
        <v>424</v>
      </c>
      <c r="D395" s="206" t="s">
        <v>161</v>
      </c>
      <c r="E395" s="207" t="s">
        <v>425</v>
      </c>
      <c r="F395" s="208" t="s">
        <v>426</v>
      </c>
      <c r="G395" s="209" t="s">
        <v>181</v>
      </c>
      <c r="H395" s="210">
        <v>0.62</v>
      </c>
      <c r="I395" s="211"/>
      <c r="J395" s="212">
        <f>ROUND(I395*H395,2)</f>
        <v>0</v>
      </c>
      <c r="K395" s="208" t="s">
        <v>165</v>
      </c>
      <c r="L395" s="46"/>
      <c r="M395" s="213" t="s">
        <v>19</v>
      </c>
      <c r="N395" s="214" t="s">
        <v>44</v>
      </c>
      <c r="O395" s="86"/>
      <c r="P395" s="215">
        <f>O395*H395</f>
        <v>0</v>
      </c>
      <c r="Q395" s="215">
        <v>2.5019800000000001</v>
      </c>
      <c r="R395" s="215">
        <f>Q395*H395</f>
        <v>1.5512276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166</v>
      </c>
      <c r="AT395" s="217" t="s">
        <v>161</v>
      </c>
      <c r="AU395" s="217" t="s">
        <v>83</v>
      </c>
      <c r="AY395" s="19" t="s">
        <v>159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81</v>
      </c>
      <c r="BK395" s="218">
        <f>ROUND(I395*H395,2)</f>
        <v>0</v>
      </c>
      <c r="BL395" s="19" t="s">
        <v>166</v>
      </c>
      <c r="BM395" s="217" t="s">
        <v>427</v>
      </c>
    </row>
    <row r="396" s="2" customFormat="1">
      <c r="A396" s="40"/>
      <c r="B396" s="41"/>
      <c r="C396" s="42"/>
      <c r="D396" s="219" t="s">
        <v>168</v>
      </c>
      <c r="E396" s="42"/>
      <c r="F396" s="220" t="s">
        <v>428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168</v>
      </c>
      <c r="AU396" s="19" t="s">
        <v>83</v>
      </c>
    </row>
    <row r="397" s="13" customFormat="1">
      <c r="A397" s="13"/>
      <c r="B397" s="224"/>
      <c r="C397" s="225"/>
      <c r="D397" s="226" t="s">
        <v>170</v>
      </c>
      <c r="E397" s="227" t="s">
        <v>19</v>
      </c>
      <c r="F397" s="228" t="s">
        <v>338</v>
      </c>
      <c r="G397" s="225"/>
      <c r="H397" s="227" t="s">
        <v>19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170</v>
      </c>
      <c r="AU397" s="234" t="s">
        <v>83</v>
      </c>
      <c r="AV397" s="13" t="s">
        <v>81</v>
      </c>
      <c r="AW397" s="13" t="s">
        <v>35</v>
      </c>
      <c r="AX397" s="13" t="s">
        <v>73</v>
      </c>
      <c r="AY397" s="234" t="s">
        <v>159</v>
      </c>
    </row>
    <row r="398" s="14" customFormat="1">
      <c r="A398" s="14"/>
      <c r="B398" s="235"/>
      <c r="C398" s="236"/>
      <c r="D398" s="226" t="s">
        <v>170</v>
      </c>
      <c r="E398" s="237" t="s">
        <v>19</v>
      </c>
      <c r="F398" s="238" t="s">
        <v>291</v>
      </c>
      <c r="G398" s="236"/>
      <c r="H398" s="239">
        <v>0.158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170</v>
      </c>
      <c r="AU398" s="245" t="s">
        <v>83</v>
      </c>
      <c r="AV398" s="14" t="s">
        <v>83</v>
      </c>
      <c r="AW398" s="14" t="s">
        <v>35</v>
      </c>
      <c r="AX398" s="14" t="s">
        <v>73</v>
      </c>
      <c r="AY398" s="245" t="s">
        <v>159</v>
      </c>
    </row>
    <row r="399" s="14" customFormat="1">
      <c r="A399" s="14"/>
      <c r="B399" s="235"/>
      <c r="C399" s="236"/>
      <c r="D399" s="226" t="s">
        <v>170</v>
      </c>
      <c r="E399" s="237" t="s">
        <v>19</v>
      </c>
      <c r="F399" s="238" t="s">
        <v>429</v>
      </c>
      <c r="G399" s="236"/>
      <c r="H399" s="239">
        <v>0.30399999999999999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170</v>
      </c>
      <c r="AU399" s="245" t="s">
        <v>83</v>
      </c>
      <c r="AV399" s="14" t="s">
        <v>83</v>
      </c>
      <c r="AW399" s="14" t="s">
        <v>35</v>
      </c>
      <c r="AX399" s="14" t="s">
        <v>73</v>
      </c>
      <c r="AY399" s="245" t="s">
        <v>159</v>
      </c>
    </row>
    <row r="400" s="14" customFormat="1">
      <c r="A400" s="14"/>
      <c r="B400" s="235"/>
      <c r="C400" s="236"/>
      <c r="D400" s="226" t="s">
        <v>170</v>
      </c>
      <c r="E400" s="237" t="s">
        <v>19</v>
      </c>
      <c r="F400" s="238" t="s">
        <v>291</v>
      </c>
      <c r="G400" s="236"/>
      <c r="H400" s="239">
        <v>0.158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170</v>
      </c>
      <c r="AU400" s="245" t="s">
        <v>83</v>
      </c>
      <c r="AV400" s="14" t="s">
        <v>83</v>
      </c>
      <c r="AW400" s="14" t="s">
        <v>35</v>
      </c>
      <c r="AX400" s="14" t="s">
        <v>73</v>
      </c>
      <c r="AY400" s="245" t="s">
        <v>159</v>
      </c>
    </row>
    <row r="401" s="15" customFormat="1">
      <c r="A401" s="15"/>
      <c r="B401" s="246"/>
      <c r="C401" s="247"/>
      <c r="D401" s="226" t="s">
        <v>170</v>
      </c>
      <c r="E401" s="248" t="s">
        <v>19</v>
      </c>
      <c r="F401" s="249" t="s">
        <v>178</v>
      </c>
      <c r="G401" s="247"/>
      <c r="H401" s="250">
        <v>0.62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170</v>
      </c>
      <c r="AU401" s="256" t="s">
        <v>83</v>
      </c>
      <c r="AV401" s="15" t="s">
        <v>166</v>
      </c>
      <c r="AW401" s="15" t="s">
        <v>35</v>
      </c>
      <c r="AX401" s="15" t="s">
        <v>81</v>
      </c>
      <c r="AY401" s="256" t="s">
        <v>159</v>
      </c>
    </row>
    <row r="402" s="2" customFormat="1" ht="16.5" customHeight="1">
      <c r="A402" s="40"/>
      <c r="B402" s="41"/>
      <c r="C402" s="206" t="s">
        <v>430</v>
      </c>
      <c r="D402" s="206" t="s">
        <v>161</v>
      </c>
      <c r="E402" s="207" t="s">
        <v>431</v>
      </c>
      <c r="F402" s="208" t="s">
        <v>432</v>
      </c>
      <c r="G402" s="209" t="s">
        <v>164</v>
      </c>
      <c r="H402" s="210">
        <v>4.226</v>
      </c>
      <c r="I402" s="211"/>
      <c r="J402" s="212">
        <f>ROUND(I402*H402,2)</f>
        <v>0</v>
      </c>
      <c r="K402" s="208" t="s">
        <v>165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0.0057600000000000004</v>
      </c>
      <c r="R402" s="215">
        <f>Q402*H402</f>
        <v>0.02434176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166</v>
      </c>
      <c r="AT402" s="217" t="s">
        <v>161</v>
      </c>
      <c r="AU402" s="217" t="s">
        <v>83</v>
      </c>
      <c r="AY402" s="19" t="s">
        <v>159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ROUND(I402*H402,2)</f>
        <v>0</v>
      </c>
      <c r="BL402" s="19" t="s">
        <v>166</v>
      </c>
      <c r="BM402" s="217" t="s">
        <v>433</v>
      </c>
    </row>
    <row r="403" s="2" customFormat="1">
      <c r="A403" s="40"/>
      <c r="B403" s="41"/>
      <c r="C403" s="42"/>
      <c r="D403" s="219" t="s">
        <v>168</v>
      </c>
      <c r="E403" s="42"/>
      <c r="F403" s="220" t="s">
        <v>434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168</v>
      </c>
      <c r="AU403" s="19" t="s">
        <v>83</v>
      </c>
    </row>
    <row r="404" s="13" customFormat="1">
      <c r="A404" s="13"/>
      <c r="B404" s="224"/>
      <c r="C404" s="225"/>
      <c r="D404" s="226" t="s">
        <v>170</v>
      </c>
      <c r="E404" s="227" t="s">
        <v>19</v>
      </c>
      <c r="F404" s="228" t="s">
        <v>338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170</v>
      </c>
      <c r="AU404" s="234" t="s">
        <v>83</v>
      </c>
      <c r="AV404" s="13" t="s">
        <v>81</v>
      </c>
      <c r="AW404" s="13" t="s">
        <v>35</v>
      </c>
      <c r="AX404" s="13" t="s">
        <v>73</v>
      </c>
      <c r="AY404" s="234" t="s">
        <v>159</v>
      </c>
    </row>
    <row r="405" s="14" customFormat="1">
      <c r="A405" s="14"/>
      <c r="B405" s="235"/>
      <c r="C405" s="236"/>
      <c r="D405" s="226" t="s">
        <v>170</v>
      </c>
      <c r="E405" s="237" t="s">
        <v>19</v>
      </c>
      <c r="F405" s="238" t="s">
        <v>435</v>
      </c>
      <c r="G405" s="236"/>
      <c r="H405" s="239">
        <v>2.3130000000000002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170</v>
      </c>
      <c r="AU405" s="245" t="s">
        <v>83</v>
      </c>
      <c r="AV405" s="14" t="s">
        <v>83</v>
      </c>
      <c r="AW405" s="14" t="s">
        <v>35</v>
      </c>
      <c r="AX405" s="14" t="s">
        <v>73</v>
      </c>
      <c r="AY405" s="245" t="s">
        <v>159</v>
      </c>
    </row>
    <row r="406" s="14" customFormat="1">
      <c r="A406" s="14"/>
      <c r="B406" s="235"/>
      <c r="C406" s="236"/>
      <c r="D406" s="226" t="s">
        <v>170</v>
      </c>
      <c r="E406" s="237" t="s">
        <v>19</v>
      </c>
      <c r="F406" s="238" t="s">
        <v>436</v>
      </c>
      <c r="G406" s="236"/>
      <c r="H406" s="239">
        <v>1.913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170</v>
      </c>
      <c r="AU406" s="245" t="s">
        <v>83</v>
      </c>
      <c r="AV406" s="14" t="s">
        <v>83</v>
      </c>
      <c r="AW406" s="14" t="s">
        <v>35</v>
      </c>
      <c r="AX406" s="14" t="s">
        <v>73</v>
      </c>
      <c r="AY406" s="245" t="s">
        <v>159</v>
      </c>
    </row>
    <row r="407" s="15" customFormat="1">
      <c r="A407" s="15"/>
      <c r="B407" s="246"/>
      <c r="C407" s="247"/>
      <c r="D407" s="226" t="s">
        <v>170</v>
      </c>
      <c r="E407" s="248" t="s">
        <v>19</v>
      </c>
      <c r="F407" s="249" t="s">
        <v>178</v>
      </c>
      <c r="G407" s="247"/>
      <c r="H407" s="250">
        <v>4.226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170</v>
      </c>
      <c r="AU407" s="256" t="s">
        <v>83</v>
      </c>
      <c r="AV407" s="15" t="s">
        <v>166</v>
      </c>
      <c r="AW407" s="15" t="s">
        <v>35</v>
      </c>
      <c r="AX407" s="15" t="s">
        <v>81</v>
      </c>
      <c r="AY407" s="256" t="s">
        <v>159</v>
      </c>
    </row>
    <row r="408" s="2" customFormat="1" ht="16.5" customHeight="1">
      <c r="A408" s="40"/>
      <c r="B408" s="41"/>
      <c r="C408" s="206" t="s">
        <v>437</v>
      </c>
      <c r="D408" s="206" t="s">
        <v>161</v>
      </c>
      <c r="E408" s="207" t="s">
        <v>438</v>
      </c>
      <c r="F408" s="208" t="s">
        <v>439</v>
      </c>
      <c r="G408" s="209" t="s">
        <v>164</v>
      </c>
      <c r="H408" s="210">
        <v>4.226</v>
      </c>
      <c r="I408" s="211"/>
      <c r="J408" s="212">
        <f>ROUND(I408*H408,2)</f>
        <v>0</v>
      </c>
      <c r="K408" s="208" t="s">
        <v>165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166</v>
      </c>
      <c r="AT408" s="217" t="s">
        <v>161</v>
      </c>
      <c r="AU408" s="217" t="s">
        <v>83</v>
      </c>
      <c r="AY408" s="19" t="s">
        <v>159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81</v>
      </c>
      <c r="BK408" s="218">
        <f>ROUND(I408*H408,2)</f>
        <v>0</v>
      </c>
      <c r="BL408" s="19" t="s">
        <v>166</v>
      </c>
      <c r="BM408" s="217" t="s">
        <v>440</v>
      </c>
    </row>
    <row r="409" s="2" customFormat="1">
      <c r="A409" s="40"/>
      <c r="B409" s="41"/>
      <c r="C409" s="42"/>
      <c r="D409" s="219" t="s">
        <v>168</v>
      </c>
      <c r="E409" s="42"/>
      <c r="F409" s="220" t="s">
        <v>441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168</v>
      </c>
      <c r="AU409" s="19" t="s">
        <v>83</v>
      </c>
    </row>
    <row r="410" s="13" customFormat="1">
      <c r="A410" s="13"/>
      <c r="B410" s="224"/>
      <c r="C410" s="225"/>
      <c r="D410" s="226" t="s">
        <v>170</v>
      </c>
      <c r="E410" s="227" t="s">
        <v>19</v>
      </c>
      <c r="F410" s="228" t="s">
        <v>338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170</v>
      </c>
      <c r="AU410" s="234" t="s">
        <v>83</v>
      </c>
      <c r="AV410" s="13" t="s">
        <v>81</v>
      </c>
      <c r="AW410" s="13" t="s">
        <v>35</v>
      </c>
      <c r="AX410" s="13" t="s">
        <v>73</v>
      </c>
      <c r="AY410" s="234" t="s">
        <v>159</v>
      </c>
    </row>
    <row r="411" s="14" customFormat="1">
      <c r="A411" s="14"/>
      <c r="B411" s="235"/>
      <c r="C411" s="236"/>
      <c r="D411" s="226" t="s">
        <v>170</v>
      </c>
      <c r="E411" s="237" t="s">
        <v>19</v>
      </c>
      <c r="F411" s="238" t="s">
        <v>435</v>
      </c>
      <c r="G411" s="236"/>
      <c r="H411" s="239">
        <v>2.3130000000000002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170</v>
      </c>
      <c r="AU411" s="245" t="s">
        <v>83</v>
      </c>
      <c r="AV411" s="14" t="s">
        <v>83</v>
      </c>
      <c r="AW411" s="14" t="s">
        <v>35</v>
      </c>
      <c r="AX411" s="14" t="s">
        <v>73</v>
      </c>
      <c r="AY411" s="245" t="s">
        <v>159</v>
      </c>
    </row>
    <row r="412" s="14" customFormat="1">
      <c r="A412" s="14"/>
      <c r="B412" s="235"/>
      <c r="C412" s="236"/>
      <c r="D412" s="226" t="s">
        <v>170</v>
      </c>
      <c r="E412" s="237" t="s">
        <v>19</v>
      </c>
      <c r="F412" s="238" t="s">
        <v>436</v>
      </c>
      <c r="G412" s="236"/>
      <c r="H412" s="239">
        <v>1.913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170</v>
      </c>
      <c r="AU412" s="245" t="s">
        <v>83</v>
      </c>
      <c r="AV412" s="14" t="s">
        <v>83</v>
      </c>
      <c r="AW412" s="14" t="s">
        <v>35</v>
      </c>
      <c r="AX412" s="14" t="s">
        <v>73</v>
      </c>
      <c r="AY412" s="245" t="s">
        <v>159</v>
      </c>
    </row>
    <row r="413" s="15" customFormat="1">
      <c r="A413" s="15"/>
      <c r="B413" s="246"/>
      <c r="C413" s="247"/>
      <c r="D413" s="226" t="s">
        <v>170</v>
      </c>
      <c r="E413" s="248" t="s">
        <v>19</v>
      </c>
      <c r="F413" s="249" t="s">
        <v>178</v>
      </c>
      <c r="G413" s="247"/>
      <c r="H413" s="250">
        <v>4.226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6" t="s">
        <v>170</v>
      </c>
      <c r="AU413" s="256" t="s">
        <v>83</v>
      </c>
      <c r="AV413" s="15" t="s">
        <v>166</v>
      </c>
      <c r="AW413" s="15" t="s">
        <v>35</v>
      </c>
      <c r="AX413" s="15" t="s">
        <v>81</v>
      </c>
      <c r="AY413" s="256" t="s">
        <v>159</v>
      </c>
    </row>
    <row r="414" s="2" customFormat="1" ht="16.5" customHeight="1">
      <c r="A414" s="40"/>
      <c r="B414" s="41"/>
      <c r="C414" s="206" t="s">
        <v>442</v>
      </c>
      <c r="D414" s="206" t="s">
        <v>161</v>
      </c>
      <c r="E414" s="207" t="s">
        <v>443</v>
      </c>
      <c r="F414" s="208" t="s">
        <v>444</v>
      </c>
      <c r="G414" s="209" t="s">
        <v>222</v>
      </c>
      <c r="H414" s="210">
        <v>0.042999999999999997</v>
      </c>
      <c r="I414" s="211"/>
      <c r="J414" s="212">
        <f>ROUND(I414*H414,2)</f>
        <v>0</v>
      </c>
      <c r="K414" s="208" t="s">
        <v>165</v>
      </c>
      <c r="L414" s="46"/>
      <c r="M414" s="213" t="s">
        <v>19</v>
      </c>
      <c r="N414" s="214" t="s">
        <v>44</v>
      </c>
      <c r="O414" s="86"/>
      <c r="P414" s="215">
        <f>O414*H414</f>
        <v>0</v>
      </c>
      <c r="Q414" s="215">
        <v>1.05291</v>
      </c>
      <c r="R414" s="215">
        <f>Q414*H414</f>
        <v>0.045275129999999997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166</v>
      </c>
      <c r="AT414" s="217" t="s">
        <v>161</v>
      </c>
      <c r="AU414" s="217" t="s">
        <v>83</v>
      </c>
      <c r="AY414" s="19" t="s">
        <v>159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81</v>
      </c>
      <c r="BK414" s="218">
        <f>ROUND(I414*H414,2)</f>
        <v>0</v>
      </c>
      <c r="BL414" s="19" t="s">
        <v>166</v>
      </c>
      <c r="BM414" s="217" t="s">
        <v>445</v>
      </c>
    </row>
    <row r="415" s="2" customFormat="1">
      <c r="A415" s="40"/>
      <c r="B415" s="41"/>
      <c r="C415" s="42"/>
      <c r="D415" s="219" t="s">
        <v>168</v>
      </c>
      <c r="E415" s="42"/>
      <c r="F415" s="220" t="s">
        <v>446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168</v>
      </c>
      <c r="AU415" s="19" t="s">
        <v>83</v>
      </c>
    </row>
    <row r="416" s="14" customFormat="1">
      <c r="A416" s="14"/>
      <c r="B416" s="235"/>
      <c r="C416" s="236"/>
      <c r="D416" s="226" t="s">
        <v>170</v>
      </c>
      <c r="E416" s="237" t="s">
        <v>19</v>
      </c>
      <c r="F416" s="238" t="s">
        <v>447</v>
      </c>
      <c r="G416" s="236"/>
      <c r="H416" s="239">
        <v>0.042999999999999997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170</v>
      </c>
      <c r="AU416" s="245" t="s">
        <v>83</v>
      </c>
      <c r="AV416" s="14" t="s">
        <v>83</v>
      </c>
      <c r="AW416" s="14" t="s">
        <v>35</v>
      </c>
      <c r="AX416" s="14" t="s">
        <v>73</v>
      </c>
      <c r="AY416" s="245" t="s">
        <v>159</v>
      </c>
    </row>
    <row r="417" s="15" customFormat="1">
      <c r="A417" s="15"/>
      <c r="B417" s="246"/>
      <c r="C417" s="247"/>
      <c r="D417" s="226" t="s">
        <v>170</v>
      </c>
      <c r="E417" s="248" t="s">
        <v>19</v>
      </c>
      <c r="F417" s="249" t="s">
        <v>178</v>
      </c>
      <c r="G417" s="247"/>
      <c r="H417" s="250">
        <v>0.042999999999999997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6" t="s">
        <v>170</v>
      </c>
      <c r="AU417" s="256" t="s">
        <v>83</v>
      </c>
      <c r="AV417" s="15" t="s">
        <v>166</v>
      </c>
      <c r="AW417" s="15" t="s">
        <v>35</v>
      </c>
      <c r="AX417" s="15" t="s">
        <v>81</v>
      </c>
      <c r="AY417" s="256" t="s">
        <v>159</v>
      </c>
    </row>
    <row r="418" s="2" customFormat="1" ht="24.15" customHeight="1">
      <c r="A418" s="40"/>
      <c r="B418" s="41"/>
      <c r="C418" s="206" t="s">
        <v>448</v>
      </c>
      <c r="D418" s="206" t="s">
        <v>161</v>
      </c>
      <c r="E418" s="207" t="s">
        <v>449</v>
      </c>
      <c r="F418" s="208" t="s">
        <v>450</v>
      </c>
      <c r="G418" s="209" t="s">
        <v>181</v>
      </c>
      <c r="H418" s="210">
        <v>1.958</v>
      </c>
      <c r="I418" s="211"/>
      <c r="J418" s="212">
        <f>ROUND(I418*H418,2)</f>
        <v>0</v>
      </c>
      <c r="K418" s="208" t="s">
        <v>165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2.5019499999999999</v>
      </c>
      <c r="R418" s="215">
        <f>Q418*H418</f>
        <v>4.8988180999999997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166</v>
      </c>
      <c r="AT418" s="217" t="s">
        <v>161</v>
      </c>
      <c r="AU418" s="217" t="s">
        <v>83</v>
      </c>
      <c r="AY418" s="19" t="s">
        <v>159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166</v>
      </c>
      <c r="BM418" s="217" t="s">
        <v>451</v>
      </c>
    </row>
    <row r="419" s="2" customFormat="1">
      <c r="A419" s="40"/>
      <c r="B419" s="41"/>
      <c r="C419" s="42"/>
      <c r="D419" s="219" t="s">
        <v>168</v>
      </c>
      <c r="E419" s="42"/>
      <c r="F419" s="220" t="s">
        <v>452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168</v>
      </c>
      <c r="AU419" s="19" t="s">
        <v>83</v>
      </c>
    </row>
    <row r="420" s="13" customFormat="1">
      <c r="A420" s="13"/>
      <c r="B420" s="224"/>
      <c r="C420" s="225"/>
      <c r="D420" s="226" t="s">
        <v>170</v>
      </c>
      <c r="E420" s="227" t="s">
        <v>19</v>
      </c>
      <c r="F420" s="228" t="s">
        <v>338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170</v>
      </c>
      <c r="AU420" s="234" t="s">
        <v>83</v>
      </c>
      <c r="AV420" s="13" t="s">
        <v>81</v>
      </c>
      <c r="AW420" s="13" t="s">
        <v>35</v>
      </c>
      <c r="AX420" s="13" t="s">
        <v>73</v>
      </c>
      <c r="AY420" s="234" t="s">
        <v>159</v>
      </c>
    </row>
    <row r="421" s="14" customFormat="1">
      <c r="A421" s="14"/>
      <c r="B421" s="235"/>
      <c r="C421" s="236"/>
      <c r="D421" s="226" t="s">
        <v>170</v>
      </c>
      <c r="E421" s="237" t="s">
        <v>19</v>
      </c>
      <c r="F421" s="238" t="s">
        <v>453</v>
      </c>
      <c r="G421" s="236"/>
      <c r="H421" s="239">
        <v>0.56699999999999995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170</v>
      </c>
      <c r="AU421" s="245" t="s">
        <v>83</v>
      </c>
      <c r="AV421" s="14" t="s">
        <v>83</v>
      </c>
      <c r="AW421" s="14" t="s">
        <v>35</v>
      </c>
      <c r="AX421" s="14" t="s">
        <v>73</v>
      </c>
      <c r="AY421" s="245" t="s">
        <v>159</v>
      </c>
    </row>
    <row r="422" s="14" customFormat="1">
      <c r="A422" s="14"/>
      <c r="B422" s="235"/>
      <c r="C422" s="236"/>
      <c r="D422" s="226" t="s">
        <v>170</v>
      </c>
      <c r="E422" s="237" t="s">
        <v>19</v>
      </c>
      <c r="F422" s="238" t="s">
        <v>454</v>
      </c>
      <c r="G422" s="236"/>
      <c r="H422" s="239">
        <v>0.47299999999999998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170</v>
      </c>
      <c r="AU422" s="245" t="s">
        <v>83</v>
      </c>
      <c r="AV422" s="14" t="s">
        <v>83</v>
      </c>
      <c r="AW422" s="14" t="s">
        <v>35</v>
      </c>
      <c r="AX422" s="14" t="s">
        <v>73</v>
      </c>
      <c r="AY422" s="245" t="s">
        <v>159</v>
      </c>
    </row>
    <row r="423" s="14" customFormat="1">
      <c r="A423" s="14"/>
      <c r="B423" s="235"/>
      <c r="C423" s="236"/>
      <c r="D423" s="226" t="s">
        <v>170</v>
      </c>
      <c r="E423" s="237" t="s">
        <v>19</v>
      </c>
      <c r="F423" s="238" t="s">
        <v>455</v>
      </c>
      <c r="G423" s="236"/>
      <c r="H423" s="239">
        <v>0.91800000000000004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170</v>
      </c>
      <c r="AU423" s="245" t="s">
        <v>83</v>
      </c>
      <c r="AV423" s="14" t="s">
        <v>83</v>
      </c>
      <c r="AW423" s="14" t="s">
        <v>35</v>
      </c>
      <c r="AX423" s="14" t="s">
        <v>73</v>
      </c>
      <c r="AY423" s="245" t="s">
        <v>159</v>
      </c>
    </row>
    <row r="424" s="15" customFormat="1">
      <c r="A424" s="15"/>
      <c r="B424" s="246"/>
      <c r="C424" s="247"/>
      <c r="D424" s="226" t="s">
        <v>170</v>
      </c>
      <c r="E424" s="248" t="s">
        <v>19</v>
      </c>
      <c r="F424" s="249" t="s">
        <v>178</v>
      </c>
      <c r="G424" s="247"/>
      <c r="H424" s="250">
        <v>1.9580000000000002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170</v>
      </c>
      <c r="AU424" s="256" t="s">
        <v>83</v>
      </c>
      <c r="AV424" s="15" t="s">
        <v>166</v>
      </c>
      <c r="AW424" s="15" t="s">
        <v>35</v>
      </c>
      <c r="AX424" s="15" t="s">
        <v>81</v>
      </c>
      <c r="AY424" s="256" t="s">
        <v>159</v>
      </c>
    </row>
    <row r="425" s="2" customFormat="1" ht="24.15" customHeight="1">
      <c r="A425" s="40"/>
      <c r="B425" s="41"/>
      <c r="C425" s="206" t="s">
        <v>456</v>
      </c>
      <c r="D425" s="206" t="s">
        <v>161</v>
      </c>
      <c r="E425" s="207" t="s">
        <v>457</v>
      </c>
      <c r="F425" s="208" t="s">
        <v>458</v>
      </c>
      <c r="G425" s="209" t="s">
        <v>222</v>
      </c>
      <c r="H425" s="210">
        <v>0.041000000000000002</v>
      </c>
      <c r="I425" s="211"/>
      <c r="J425" s="212">
        <f>ROUND(I425*H425,2)</f>
        <v>0</v>
      </c>
      <c r="K425" s="208" t="s">
        <v>165</v>
      </c>
      <c r="L425" s="46"/>
      <c r="M425" s="213" t="s">
        <v>19</v>
      </c>
      <c r="N425" s="214" t="s">
        <v>44</v>
      </c>
      <c r="O425" s="86"/>
      <c r="P425" s="215">
        <f>O425*H425</f>
        <v>0</v>
      </c>
      <c r="Q425" s="215">
        <v>1.06277</v>
      </c>
      <c r="R425" s="215">
        <f>Q425*H425</f>
        <v>0.043573569999999999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166</v>
      </c>
      <c r="AT425" s="217" t="s">
        <v>161</v>
      </c>
      <c r="AU425" s="217" t="s">
        <v>83</v>
      </c>
      <c r="AY425" s="19" t="s">
        <v>159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ROUND(I425*H425,2)</f>
        <v>0</v>
      </c>
      <c r="BL425" s="19" t="s">
        <v>166</v>
      </c>
      <c r="BM425" s="217" t="s">
        <v>459</v>
      </c>
    </row>
    <row r="426" s="2" customFormat="1">
      <c r="A426" s="40"/>
      <c r="B426" s="41"/>
      <c r="C426" s="42"/>
      <c r="D426" s="219" t="s">
        <v>168</v>
      </c>
      <c r="E426" s="42"/>
      <c r="F426" s="220" t="s">
        <v>460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168</v>
      </c>
      <c r="AU426" s="19" t="s">
        <v>83</v>
      </c>
    </row>
    <row r="427" s="13" customFormat="1">
      <c r="A427" s="13"/>
      <c r="B427" s="224"/>
      <c r="C427" s="225"/>
      <c r="D427" s="226" t="s">
        <v>170</v>
      </c>
      <c r="E427" s="227" t="s">
        <v>19</v>
      </c>
      <c r="F427" s="228" t="s">
        <v>338</v>
      </c>
      <c r="G427" s="225"/>
      <c r="H427" s="227" t="s">
        <v>19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170</v>
      </c>
      <c r="AU427" s="234" t="s">
        <v>83</v>
      </c>
      <c r="AV427" s="13" t="s">
        <v>81</v>
      </c>
      <c r="AW427" s="13" t="s">
        <v>35</v>
      </c>
      <c r="AX427" s="13" t="s">
        <v>73</v>
      </c>
      <c r="AY427" s="234" t="s">
        <v>159</v>
      </c>
    </row>
    <row r="428" s="14" customFormat="1">
      <c r="A428" s="14"/>
      <c r="B428" s="235"/>
      <c r="C428" s="236"/>
      <c r="D428" s="226" t="s">
        <v>170</v>
      </c>
      <c r="E428" s="237" t="s">
        <v>19</v>
      </c>
      <c r="F428" s="238" t="s">
        <v>461</v>
      </c>
      <c r="G428" s="236"/>
      <c r="H428" s="239">
        <v>0.012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170</v>
      </c>
      <c r="AU428" s="245" t="s">
        <v>83</v>
      </c>
      <c r="AV428" s="14" t="s">
        <v>83</v>
      </c>
      <c r="AW428" s="14" t="s">
        <v>35</v>
      </c>
      <c r="AX428" s="14" t="s">
        <v>73</v>
      </c>
      <c r="AY428" s="245" t="s">
        <v>159</v>
      </c>
    </row>
    <row r="429" s="14" customFormat="1">
      <c r="A429" s="14"/>
      <c r="B429" s="235"/>
      <c r="C429" s="236"/>
      <c r="D429" s="226" t="s">
        <v>170</v>
      </c>
      <c r="E429" s="237" t="s">
        <v>19</v>
      </c>
      <c r="F429" s="238" t="s">
        <v>462</v>
      </c>
      <c r="G429" s="236"/>
      <c r="H429" s="239">
        <v>0.01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170</v>
      </c>
      <c r="AU429" s="245" t="s">
        <v>83</v>
      </c>
      <c r="AV429" s="14" t="s">
        <v>83</v>
      </c>
      <c r="AW429" s="14" t="s">
        <v>35</v>
      </c>
      <c r="AX429" s="14" t="s">
        <v>73</v>
      </c>
      <c r="AY429" s="245" t="s">
        <v>159</v>
      </c>
    </row>
    <row r="430" s="14" customFormat="1">
      <c r="A430" s="14"/>
      <c r="B430" s="235"/>
      <c r="C430" s="236"/>
      <c r="D430" s="226" t="s">
        <v>170</v>
      </c>
      <c r="E430" s="237" t="s">
        <v>19</v>
      </c>
      <c r="F430" s="238" t="s">
        <v>463</v>
      </c>
      <c r="G430" s="236"/>
      <c r="H430" s="239">
        <v>0.019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170</v>
      </c>
      <c r="AU430" s="245" t="s">
        <v>83</v>
      </c>
      <c r="AV430" s="14" t="s">
        <v>83</v>
      </c>
      <c r="AW430" s="14" t="s">
        <v>35</v>
      </c>
      <c r="AX430" s="14" t="s">
        <v>73</v>
      </c>
      <c r="AY430" s="245" t="s">
        <v>159</v>
      </c>
    </row>
    <row r="431" s="15" customFormat="1">
      <c r="A431" s="15"/>
      <c r="B431" s="246"/>
      <c r="C431" s="247"/>
      <c r="D431" s="226" t="s">
        <v>170</v>
      </c>
      <c r="E431" s="248" t="s">
        <v>19</v>
      </c>
      <c r="F431" s="249" t="s">
        <v>178</v>
      </c>
      <c r="G431" s="247"/>
      <c r="H431" s="250">
        <v>0.040999999999999995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170</v>
      </c>
      <c r="AU431" s="256" t="s">
        <v>83</v>
      </c>
      <c r="AV431" s="15" t="s">
        <v>166</v>
      </c>
      <c r="AW431" s="15" t="s">
        <v>35</v>
      </c>
      <c r="AX431" s="15" t="s">
        <v>81</v>
      </c>
      <c r="AY431" s="256" t="s">
        <v>159</v>
      </c>
    </row>
    <row r="432" s="2" customFormat="1" ht="24.15" customHeight="1">
      <c r="A432" s="40"/>
      <c r="B432" s="41"/>
      <c r="C432" s="206" t="s">
        <v>464</v>
      </c>
      <c r="D432" s="206" t="s">
        <v>161</v>
      </c>
      <c r="E432" s="207" t="s">
        <v>465</v>
      </c>
      <c r="F432" s="208" t="s">
        <v>466</v>
      </c>
      <c r="G432" s="209" t="s">
        <v>164</v>
      </c>
      <c r="H432" s="210">
        <v>3.8100000000000001</v>
      </c>
      <c r="I432" s="211"/>
      <c r="J432" s="212">
        <f>ROUND(I432*H432,2)</f>
        <v>0</v>
      </c>
      <c r="K432" s="208" t="s">
        <v>165</v>
      </c>
      <c r="L432" s="46"/>
      <c r="M432" s="213" t="s">
        <v>19</v>
      </c>
      <c r="N432" s="214" t="s">
        <v>44</v>
      </c>
      <c r="O432" s="86"/>
      <c r="P432" s="215">
        <f>O432*H432</f>
        <v>0</v>
      </c>
      <c r="Q432" s="215">
        <v>0.01282</v>
      </c>
      <c r="R432" s="215">
        <f>Q432*H432</f>
        <v>0.048844199999999997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166</v>
      </c>
      <c r="AT432" s="217" t="s">
        <v>161</v>
      </c>
      <c r="AU432" s="217" t="s">
        <v>83</v>
      </c>
      <c r="AY432" s="19" t="s">
        <v>159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81</v>
      </c>
      <c r="BK432" s="218">
        <f>ROUND(I432*H432,2)</f>
        <v>0</v>
      </c>
      <c r="BL432" s="19" t="s">
        <v>166</v>
      </c>
      <c r="BM432" s="217" t="s">
        <v>467</v>
      </c>
    </row>
    <row r="433" s="2" customFormat="1">
      <c r="A433" s="40"/>
      <c r="B433" s="41"/>
      <c r="C433" s="42"/>
      <c r="D433" s="219" t="s">
        <v>168</v>
      </c>
      <c r="E433" s="42"/>
      <c r="F433" s="220" t="s">
        <v>468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168</v>
      </c>
      <c r="AU433" s="19" t="s">
        <v>83</v>
      </c>
    </row>
    <row r="434" s="13" customFormat="1">
      <c r="A434" s="13"/>
      <c r="B434" s="224"/>
      <c r="C434" s="225"/>
      <c r="D434" s="226" t="s">
        <v>170</v>
      </c>
      <c r="E434" s="227" t="s">
        <v>19</v>
      </c>
      <c r="F434" s="228" t="s">
        <v>338</v>
      </c>
      <c r="G434" s="225"/>
      <c r="H434" s="227" t="s">
        <v>19</v>
      </c>
      <c r="I434" s="229"/>
      <c r="J434" s="225"/>
      <c r="K434" s="225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170</v>
      </c>
      <c r="AU434" s="234" t="s">
        <v>83</v>
      </c>
      <c r="AV434" s="13" t="s">
        <v>81</v>
      </c>
      <c r="AW434" s="13" t="s">
        <v>35</v>
      </c>
      <c r="AX434" s="13" t="s">
        <v>73</v>
      </c>
      <c r="AY434" s="234" t="s">
        <v>159</v>
      </c>
    </row>
    <row r="435" s="14" customFormat="1">
      <c r="A435" s="14"/>
      <c r="B435" s="235"/>
      <c r="C435" s="236"/>
      <c r="D435" s="226" t="s">
        <v>170</v>
      </c>
      <c r="E435" s="237" t="s">
        <v>19</v>
      </c>
      <c r="F435" s="238" t="s">
        <v>469</v>
      </c>
      <c r="G435" s="236"/>
      <c r="H435" s="239">
        <v>1.1699999999999999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170</v>
      </c>
      <c r="AU435" s="245" t="s">
        <v>83</v>
      </c>
      <c r="AV435" s="14" t="s">
        <v>83</v>
      </c>
      <c r="AW435" s="14" t="s">
        <v>35</v>
      </c>
      <c r="AX435" s="14" t="s">
        <v>73</v>
      </c>
      <c r="AY435" s="245" t="s">
        <v>159</v>
      </c>
    </row>
    <row r="436" s="14" customFormat="1">
      <c r="A436" s="14"/>
      <c r="B436" s="235"/>
      <c r="C436" s="236"/>
      <c r="D436" s="226" t="s">
        <v>170</v>
      </c>
      <c r="E436" s="237" t="s">
        <v>19</v>
      </c>
      <c r="F436" s="238" t="s">
        <v>470</v>
      </c>
      <c r="G436" s="236"/>
      <c r="H436" s="239">
        <v>1.0800000000000001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170</v>
      </c>
      <c r="AU436" s="245" t="s">
        <v>83</v>
      </c>
      <c r="AV436" s="14" t="s">
        <v>83</v>
      </c>
      <c r="AW436" s="14" t="s">
        <v>35</v>
      </c>
      <c r="AX436" s="14" t="s">
        <v>73</v>
      </c>
      <c r="AY436" s="245" t="s">
        <v>159</v>
      </c>
    </row>
    <row r="437" s="14" customFormat="1">
      <c r="A437" s="14"/>
      <c r="B437" s="235"/>
      <c r="C437" s="236"/>
      <c r="D437" s="226" t="s">
        <v>170</v>
      </c>
      <c r="E437" s="237" t="s">
        <v>19</v>
      </c>
      <c r="F437" s="238" t="s">
        <v>471</v>
      </c>
      <c r="G437" s="236"/>
      <c r="H437" s="239">
        <v>1.5600000000000001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170</v>
      </c>
      <c r="AU437" s="245" t="s">
        <v>83</v>
      </c>
      <c r="AV437" s="14" t="s">
        <v>83</v>
      </c>
      <c r="AW437" s="14" t="s">
        <v>35</v>
      </c>
      <c r="AX437" s="14" t="s">
        <v>73</v>
      </c>
      <c r="AY437" s="245" t="s">
        <v>159</v>
      </c>
    </row>
    <row r="438" s="15" customFormat="1">
      <c r="A438" s="15"/>
      <c r="B438" s="246"/>
      <c r="C438" s="247"/>
      <c r="D438" s="226" t="s">
        <v>170</v>
      </c>
      <c r="E438" s="248" t="s">
        <v>19</v>
      </c>
      <c r="F438" s="249" t="s">
        <v>178</v>
      </c>
      <c r="G438" s="247"/>
      <c r="H438" s="250">
        <v>3.8100000000000001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170</v>
      </c>
      <c r="AU438" s="256" t="s">
        <v>83</v>
      </c>
      <c r="AV438" s="15" t="s">
        <v>166</v>
      </c>
      <c r="AW438" s="15" t="s">
        <v>35</v>
      </c>
      <c r="AX438" s="15" t="s">
        <v>81</v>
      </c>
      <c r="AY438" s="256" t="s">
        <v>159</v>
      </c>
    </row>
    <row r="439" s="2" customFormat="1" ht="24.15" customHeight="1">
      <c r="A439" s="40"/>
      <c r="B439" s="41"/>
      <c r="C439" s="206" t="s">
        <v>472</v>
      </c>
      <c r="D439" s="206" t="s">
        <v>161</v>
      </c>
      <c r="E439" s="207" t="s">
        <v>473</v>
      </c>
      <c r="F439" s="208" t="s">
        <v>474</v>
      </c>
      <c r="G439" s="209" t="s">
        <v>164</v>
      </c>
      <c r="H439" s="210">
        <v>3.8100000000000001</v>
      </c>
      <c r="I439" s="211"/>
      <c r="J439" s="212">
        <f>ROUND(I439*H439,2)</f>
        <v>0</v>
      </c>
      <c r="K439" s="208" t="s">
        <v>165</v>
      </c>
      <c r="L439" s="46"/>
      <c r="M439" s="213" t="s">
        <v>19</v>
      </c>
      <c r="N439" s="214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166</v>
      </c>
      <c r="AT439" s="217" t="s">
        <v>161</v>
      </c>
      <c r="AU439" s="217" t="s">
        <v>83</v>
      </c>
      <c r="AY439" s="19" t="s">
        <v>159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81</v>
      </c>
      <c r="BK439" s="218">
        <f>ROUND(I439*H439,2)</f>
        <v>0</v>
      </c>
      <c r="BL439" s="19" t="s">
        <v>166</v>
      </c>
      <c r="BM439" s="217" t="s">
        <v>475</v>
      </c>
    </row>
    <row r="440" s="2" customFormat="1">
      <c r="A440" s="40"/>
      <c r="B440" s="41"/>
      <c r="C440" s="42"/>
      <c r="D440" s="219" t="s">
        <v>168</v>
      </c>
      <c r="E440" s="42"/>
      <c r="F440" s="220" t="s">
        <v>476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168</v>
      </c>
      <c r="AU440" s="19" t="s">
        <v>83</v>
      </c>
    </row>
    <row r="441" s="13" customFormat="1">
      <c r="A441" s="13"/>
      <c r="B441" s="224"/>
      <c r="C441" s="225"/>
      <c r="D441" s="226" t="s">
        <v>170</v>
      </c>
      <c r="E441" s="227" t="s">
        <v>19</v>
      </c>
      <c r="F441" s="228" t="s">
        <v>338</v>
      </c>
      <c r="G441" s="225"/>
      <c r="H441" s="227" t="s">
        <v>19</v>
      </c>
      <c r="I441" s="229"/>
      <c r="J441" s="225"/>
      <c r="K441" s="225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170</v>
      </c>
      <c r="AU441" s="234" t="s">
        <v>83</v>
      </c>
      <c r="AV441" s="13" t="s">
        <v>81</v>
      </c>
      <c r="AW441" s="13" t="s">
        <v>35</v>
      </c>
      <c r="AX441" s="13" t="s">
        <v>73</v>
      </c>
      <c r="AY441" s="234" t="s">
        <v>159</v>
      </c>
    </row>
    <row r="442" s="14" customFormat="1">
      <c r="A442" s="14"/>
      <c r="B442" s="235"/>
      <c r="C442" s="236"/>
      <c r="D442" s="226" t="s">
        <v>170</v>
      </c>
      <c r="E442" s="237" t="s">
        <v>19</v>
      </c>
      <c r="F442" s="238" t="s">
        <v>469</v>
      </c>
      <c r="G442" s="236"/>
      <c r="H442" s="239">
        <v>1.1699999999999999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170</v>
      </c>
      <c r="AU442" s="245" t="s">
        <v>83</v>
      </c>
      <c r="AV442" s="14" t="s">
        <v>83</v>
      </c>
      <c r="AW442" s="14" t="s">
        <v>35</v>
      </c>
      <c r="AX442" s="14" t="s">
        <v>73</v>
      </c>
      <c r="AY442" s="245" t="s">
        <v>159</v>
      </c>
    </row>
    <row r="443" s="14" customFormat="1">
      <c r="A443" s="14"/>
      <c r="B443" s="235"/>
      <c r="C443" s="236"/>
      <c r="D443" s="226" t="s">
        <v>170</v>
      </c>
      <c r="E443" s="237" t="s">
        <v>19</v>
      </c>
      <c r="F443" s="238" t="s">
        <v>470</v>
      </c>
      <c r="G443" s="236"/>
      <c r="H443" s="239">
        <v>1.0800000000000001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170</v>
      </c>
      <c r="AU443" s="245" t="s">
        <v>83</v>
      </c>
      <c r="AV443" s="14" t="s">
        <v>83</v>
      </c>
      <c r="AW443" s="14" t="s">
        <v>35</v>
      </c>
      <c r="AX443" s="14" t="s">
        <v>73</v>
      </c>
      <c r="AY443" s="245" t="s">
        <v>159</v>
      </c>
    </row>
    <row r="444" s="14" customFormat="1">
      <c r="A444" s="14"/>
      <c r="B444" s="235"/>
      <c r="C444" s="236"/>
      <c r="D444" s="226" t="s">
        <v>170</v>
      </c>
      <c r="E444" s="237" t="s">
        <v>19</v>
      </c>
      <c r="F444" s="238" t="s">
        <v>471</v>
      </c>
      <c r="G444" s="236"/>
      <c r="H444" s="239">
        <v>1.5600000000000001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170</v>
      </c>
      <c r="AU444" s="245" t="s">
        <v>83</v>
      </c>
      <c r="AV444" s="14" t="s">
        <v>83</v>
      </c>
      <c r="AW444" s="14" t="s">
        <v>35</v>
      </c>
      <c r="AX444" s="14" t="s">
        <v>73</v>
      </c>
      <c r="AY444" s="245" t="s">
        <v>159</v>
      </c>
    </row>
    <row r="445" s="15" customFormat="1">
      <c r="A445" s="15"/>
      <c r="B445" s="246"/>
      <c r="C445" s="247"/>
      <c r="D445" s="226" t="s">
        <v>170</v>
      </c>
      <c r="E445" s="248" t="s">
        <v>19</v>
      </c>
      <c r="F445" s="249" t="s">
        <v>178</v>
      </c>
      <c r="G445" s="247"/>
      <c r="H445" s="250">
        <v>3.8100000000000001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170</v>
      </c>
      <c r="AU445" s="256" t="s">
        <v>83</v>
      </c>
      <c r="AV445" s="15" t="s">
        <v>166</v>
      </c>
      <c r="AW445" s="15" t="s">
        <v>35</v>
      </c>
      <c r="AX445" s="15" t="s">
        <v>81</v>
      </c>
      <c r="AY445" s="256" t="s">
        <v>159</v>
      </c>
    </row>
    <row r="446" s="12" customFormat="1" ht="22.8" customHeight="1">
      <c r="A446" s="12"/>
      <c r="B446" s="190"/>
      <c r="C446" s="191"/>
      <c r="D446" s="192" t="s">
        <v>72</v>
      </c>
      <c r="E446" s="204" t="s">
        <v>213</v>
      </c>
      <c r="F446" s="204" t="s">
        <v>477</v>
      </c>
      <c r="G446" s="191"/>
      <c r="H446" s="191"/>
      <c r="I446" s="194"/>
      <c r="J446" s="205">
        <f>BK446</f>
        <v>0</v>
      </c>
      <c r="K446" s="191"/>
      <c r="L446" s="196"/>
      <c r="M446" s="197"/>
      <c r="N446" s="198"/>
      <c r="O446" s="198"/>
      <c r="P446" s="199">
        <f>SUM(P447:P467)</f>
        <v>0</v>
      </c>
      <c r="Q446" s="198"/>
      <c r="R446" s="199">
        <f>SUM(R447:R467)</f>
        <v>38.1493818</v>
      </c>
      <c r="S446" s="198"/>
      <c r="T446" s="200">
        <f>SUM(T447:T467)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81</v>
      </c>
      <c r="AT446" s="202" t="s">
        <v>72</v>
      </c>
      <c r="AU446" s="202" t="s">
        <v>81</v>
      </c>
      <c r="AY446" s="201" t="s">
        <v>159</v>
      </c>
      <c r="BK446" s="203">
        <f>SUM(BK447:BK467)</f>
        <v>0</v>
      </c>
    </row>
    <row r="447" s="2" customFormat="1" ht="21.75" customHeight="1">
      <c r="A447" s="40"/>
      <c r="B447" s="41"/>
      <c r="C447" s="206" t="s">
        <v>478</v>
      </c>
      <c r="D447" s="206" t="s">
        <v>161</v>
      </c>
      <c r="E447" s="207" t="s">
        <v>479</v>
      </c>
      <c r="F447" s="208" t="s">
        <v>480</v>
      </c>
      <c r="G447" s="209" t="s">
        <v>164</v>
      </c>
      <c r="H447" s="210">
        <v>47.189999999999998</v>
      </c>
      <c r="I447" s="211"/>
      <c r="J447" s="212">
        <f>ROUND(I447*H447,2)</f>
        <v>0</v>
      </c>
      <c r="K447" s="208" t="s">
        <v>165</v>
      </c>
      <c r="L447" s="46"/>
      <c r="M447" s="213" t="s">
        <v>19</v>
      </c>
      <c r="N447" s="214" t="s">
        <v>44</v>
      </c>
      <c r="O447" s="86"/>
      <c r="P447" s="215">
        <f>O447*H447</f>
        <v>0</v>
      </c>
      <c r="Q447" s="215">
        <v>0.57499999999999996</v>
      </c>
      <c r="R447" s="215">
        <f>Q447*H447</f>
        <v>27.134249999999998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166</v>
      </c>
      <c r="AT447" s="217" t="s">
        <v>161</v>
      </c>
      <c r="AU447" s="217" t="s">
        <v>83</v>
      </c>
      <c r="AY447" s="19" t="s">
        <v>159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81</v>
      </c>
      <c r="BK447" s="218">
        <f>ROUND(I447*H447,2)</f>
        <v>0</v>
      </c>
      <c r="BL447" s="19" t="s">
        <v>166</v>
      </c>
      <c r="BM447" s="217" t="s">
        <v>481</v>
      </c>
    </row>
    <row r="448" s="2" customFormat="1">
      <c r="A448" s="40"/>
      <c r="B448" s="41"/>
      <c r="C448" s="42"/>
      <c r="D448" s="219" t="s">
        <v>168</v>
      </c>
      <c r="E448" s="42"/>
      <c r="F448" s="220" t="s">
        <v>482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168</v>
      </c>
      <c r="AU448" s="19" t="s">
        <v>83</v>
      </c>
    </row>
    <row r="449" s="13" customFormat="1">
      <c r="A449" s="13"/>
      <c r="B449" s="224"/>
      <c r="C449" s="225"/>
      <c r="D449" s="226" t="s">
        <v>170</v>
      </c>
      <c r="E449" s="227" t="s">
        <v>19</v>
      </c>
      <c r="F449" s="228" t="s">
        <v>174</v>
      </c>
      <c r="G449" s="225"/>
      <c r="H449" s="227" t="s">
        <v>19</v>
      </c>
      <c r="I449" s="229"/>
      <c r="J449" s="225"/>
      <c r="K449" s="225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170</v>
      </c>
      <c r="AU449" s="234" t="s">
        <v>83</v>
      </c>
      <c r="AV449" s="13" t="s">
        <v>81</v>
      </c>
      <c r="AW449" s="13" t="s">
        <v>35</v>
      </c>
      <c r="AX449" s="13" t="s">
        <v>73</v>
      </c>
      <c r="AY449" s="234" t="s">
        <v>159</v>
      </c>
    </row>
    <row r="450" s="14" customFormat="1">
      <c r="A450" s="14"/>
      <c r="B450" s="235"/>
      <c r="C450" s="236"/>
      <c r="D450" s="226" t="s">
        <v>170</v>
      </c>
      <c r="E450" s="237" t="s">
        <v>19</v>
      </c>
      <c r="F450" s="238" t="s">
        <v>175</v>
      </c>
      <c r="G450" s="236"/>
      <c r="H450" s="239">
        <v>25.754999999999999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170</v>
      </c>
      <c r="AU450" s="245" t="s">
        <v>83</v>
      </c>
      <c r="AV450" s="14" t="s">
        <v>83</v>
      </c>
      <c r="AW450" s="14" t="s">
        <v>35</v>
      </c>
      <c r="AX450" s="14" t="s">
        <v>73</v>
      </c>
      <c r="AY450" s="245" t="s">
        <v>159</v>
      </c>
    </row>
    <row r="451" s="14" customFormat="1">
      <c r="A451" s="14"/>
      <c r="B451" s="235"/>
      <c r="C451" s="236"/>
      <c r="D451" s="226" t="s">
        <v>170</v>
      </c>
      <c r="E451" s="237" t="s">
        <v>19</v>
      </c>
      <c r="F451" s="238" t="s">
        <v>176</v>
      </c>
      <c r="G451" s="236"/>
      <c r="H451" s="239">
        <v>8.4000000000000004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170</v>
      </c>
      <c r="AU451" s="245" t="s">
        <v>83</v>
      </c>
      <c r="AV451" s="14" t="s">
        <v>83</v>
      </c>
      <c r="AW451" s="14" t="s">
        <v>35</v>
      </c>
      <c r="AX451" s="14" t="s">
        <v>73</v>
      </c>
      <c r="AY451" s="245" t="s">
        <v>159</v>
      </c>
    </row>
    <row r="452" s="14" customFormat="1">
      <c r="A452" s="14"/>
      <c r="B452" s="235"/>
      <c r="C452" s="236"/>
      <c r="D452" s="226" t="s">
        <v>170</v>
      </c>
      <c r="E452" s="237" t="s">
        <v>19</v>
      </c>
      <c r="F452" s="238" t="s">
        <v>177</v>
      </c>
      <c r="G452" s="236"/>
      <c r="H452" s="239">
        <v>13.035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170</v>
      </c>
      <c r="AU452" s="245" t="s">
        <v>83</v>
      </c>
      <c r="AV452" s="14" t="s">
        <v>83</v>
      </c>
      <c r="AW452" s="14" t="s">
        <v>35</v>
      </c>
      <c r="AX452" s="14" t="s">
        <v>73</v>
      </c>
      <c r="AY452" s="245" t="s">
        <v>159</v>
      </c>
    </row>
    <row r="453" s="15" customFormat="1">
      <c r="A453" s="15"/>
      <c r="B453" s="246"/>
      <c r="C453" s="247"/>
      <c r="D453" s="226" t="s">
        <v>170</v>
      </c>
      <c r="E453" s="248" t="s">
        <v>19</v>
      </c>
      <c r="F453" s="249" t="s">
        <v>178</v>
      </c>
      <c r="G453" s="247"/>
      <c r="H453" s="250">
        <v>47.189999999999998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170</v>
      </c>
      <c r="AU453" s="256" t="s">
        <v>83</v>
      </c>
      <c r="AV453" s="15" t="s">
        <v>166</v>
      </c>
      <c r="AW453" s="15" t="s">
        <v>35</v>
      </c>
      <c r="AX453" s="15" t="s">
        <v>81</v>
      </c>
      <c r="AY453" s="256" t="s">
        <v>159</v>
      </c>
    </row>
    <row r="454" s="2" customFormat="1" ht="37.8" customHeight="1">
      <c r="A454" s="40"/>
      <c r="B454" s="41"/>
      <c r="C454" s="206" t="s">
        <v>483</v>
      </c>
      <c r="D454" s="206" t="s">
        <v>161</v>
      </c>
      <c r="E454" s="207" t="s">
        <v>484</v>
      </c>
      <c r="F454" s="208" t="s">
        <v>485</v>
      </c>
      <c r="G454" s="209" t="s">
        <v>164</v>
      </c>
      <c r="H454" s="210">
        <v>47.189999999999998</v>
      </c>
      <c r="I454" s="211"/>
      <c r="J454" s="212">
        <f>ROUND(I454*H454,2)</f>
        <v>0</v>
      </c>
      <c r="K454" s="208" t="s">
        <v>165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0.089219999999999994</v>
      </c>
      <c r="R454" s="215">
        <f>Q454*H454</f>
        <v>4.2102917999999994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166</v>
      </c>
      <c r="AT454" s="217" t="s">
        <v>161</v>
      </c>
      <c r="AU454" s="217" t="s">
        <v>83</v>
      </c>
      <c r="AY454" s="19" t="s">
        <v>159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81</v>
      </c>
      <c r="BK454" s="218">
        <f>ROUND(I454*H454,2)</f>
        <v>0</v>
      </c>
      <c r="BL454" s="19" t="s">
        <v>166</v>
      </c>
      <c r="BM454" s="217" t="s">
        <v>486</v>
      </c>
    </row>
    <row r="455" s="2" customFormat="1">
      <c r="A455" s="40"/>
      <c r="B455" s="41"/>
      <c r="C455" s="42"/>
      <c r="D455" s="219" t="s">
        <v>168</v>
      </c>
      <c r="E455" s="42"/>
      <c r="F455" s="220" t="s">
        <v>487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168</v>
      </c>
      <c r="AU455" s="19" t="s">
        <v>83</v>
      </c>
    </row>
    <row r="456" s="13" customFormat="1">
      <c r="A456" s="13"/>
      <c r="B456" s="224"/>
      <c r="C456" s="225"/>
      <c r="D456" s="226" t="s">
        <v>170</v>
      </c>
      <c r="E456" s="227" t="s">
        <v>19</v>
      </c>
      <c r="F456" s="228" t="s">
        <v>174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170</v>
      </c>
      <c r="AU456" s="234" t="s">
        <v>83</v>
      </c>
      <c r="AV456" s="13" t="s">
        <v>81</v>
      </c>
      <c r="AW456" s="13" t="s">
        <v>35</v>
      </c>
      <c r="AX456" s="13" t="s">
        <v>73</v>
      </c>
      <c r="AY456" s="234" t="s">
        <v>159</v>
      </c>
    </row>
    <row r="457" s="14" customFormat="1">
      <c r="A457" s="14"/>
      <c r="B457" s="235"/>
      <c r="C457" s="236"/>
      <c r="D457" s="226" t="s">
        <v>170</v>
      </c>
      <c r="E457" s="237" t="s">
        <v>19</v>
      </c>
      <c r="F457" s="238" t="s">
        <v>175</v>
      </c>
      <c r="G457" s="236"/>
      <c r="H457" s="239">
        <v>25.754999999999999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170</v>
      </c>
      <c r="AU457" s="245" t="s">
        <v>83</v>
      </c>
      <c r="AV457" s="14" t="s">
        <v>83</v>
      </c>
      <c r="AW457" s="14" t="s">
        <v>35</v>
      </c>
      <c r="AX457" s="14" t="s">
        <v>73</v>
      </c>
      <c r="AY457" s="245" t="s">
        <v>159</v>
      </c>
    </row>
    <row r="458" s="14" customFormat="1">
      <c r="A458" s="14"/>
      <c r="B458" s="235"/>
      <c r="C458" s="236"/>
      <c r="D458" s="226" t="s">
        <v>170</v>
      </c>
      <c r="E458" s="237" t="s">
        <v>19</v>
      </c>
      <c r="F458" s="238" t="s">
        <v>176</v>
      </c>
      <c r="G458" s="236"/>
      <c r="H458" s="239">
        <v>8.4000000000000004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170</v>
      </c>
      <c r="AU458" s="245" t="s">
        <v>83</v>
      </c>
      <c r="AV458" s="14" t="s">
        <v>83</v>
      </c>
      <c r="AW458" s="14" t="s">
        <v>35</v>
      </c>
      <c r="AX458" s="14" t="s">
        <v>73</v>
      </c>
      <c r="AY458" s="245" t="s">
        <v>159</v>
      </c>
    </row>
    <row r="459" s="14" customFormat="1">
      <c r="A459" s="14"/>
      <c r="B459" s="235"/>
      <c r="C459" s="236"/>
      <c r="D459" s="226" t="s">
        <v>170</v>
      </c>
      <c r="E459" s="237" t="s">
        <v>19</v>
      </c>
      <c r="F459" s="238" t="s">
        <v>177</v>
      </c>
      <c r="G459" s="236"/>
      <c r="H459" s="239">
        <v>13.035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170</v>
      </c>
      <c r="AU459" s="245" t="s">
        <v>83</v>
      </c>
      <c r="AV459" s="14" t="s">
        <v>83</v>
      </c>
      <c r="AW459" s="14" t="s">
        <v>35</v>
      </c>
      <c r="AX459" s="14" t="s">
        <v>73</v>
      </c>
      <c r="AY459" s="245" t="s">
        <v>159</v>
      </c>
    </row>
    <row r="460" s="15" customFormat="1">
      <c r="A460" s="15"/>
      <c r="B460" s="246"/>
      <c r="C460" s="247"/>
      <c r="D460" s="226" t="s">
        <v>170</v>
      </c>
      <c r="E460" s="248" t="s">
        <v>19</v>
      </c>
      <c r="F460" s="249" t="s">
        <v>178</v>
      </c>
      <c r="G460" s="247"/>
      <c r="H460" s="250">
        <v>47.189999999999998</v>
      </c>
      <c r="I460" s="251"/>
      <c r="J460" s="247"/>
      <c r="K460" s="247"/>
      <c r="L460" s="252"/>
      <c r="M460" s="253"/>
      <c r="N460" s="254"/>
      <c r="O460" s="254"/>
      <c r="P460" s="254"/>
      <c r="Q460" s="254"/>
      <c r="R460" s="254"/>
      <c r="S460" s="254"/>
      <c r="T460" s="25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6" t="s">
        <v>170</v>
      </c>
      <c r="AU460" s="256" t="s">
        <v>83</v>
      </c>
      <c r="AV460" s="15" t="s">
        <v>166</v>
      </c>
      <c r="AW460" s="15" t="s">
        <v>35</v>
      </c>
      <c r="AX460" s="15" t="s">
        <v>81</v>
      </c>
      <c r="AY460" s="256" t="s">
        <v>159</v>
      </c>
    </row>
    <row r="461" s="2" customFormat="1" ht="16.5" customHeight="1">
      <c r="A461" s="40"/>
      <c r="B461" s="41"/>
      <c r="C461" s="257" t="s">
        <v>488</v>
      </c>
      <c r="D461" s="257" t="s">
        <v>328</v>
      </c>
      <c r="E461" s="258" t="s">
        <v>489</v>
      </c>
      <c r="F461" s="259" t="s">
        <v>490</v>
      </c>
      <c r="G461" s="260" t="s">
        <v>164</v>
      </c>
      <c r="H461" s="261">
        <v>48.606000000000002</v>
      </c>
      <c r="I461" s="262"/>
      <c r="J461" s="263">
        <f>ROUND(I461*H461,2)</f>
        <v>0</v>
      </c>
      <c r="K461" s="259" t="s">
        <v>165</v>
      </c>
      <c r="L461" s="264"/>
      <c r="M461" s="265" t="s">
        <v>19</v>
      </c>
      <c r="N461" s="266" t="s">
        <v>44</v>
      </c>
      <c r="O461" s="86"/>
      <c r="P461" s="215">
        <f>O461*H461</f>
        <v>0</v>
      </c>
      <c r="Q461" s="215">
        <v>0.14000000000000001</v>
      </c>
      <c r="R461" s="215">
        <f>Q461*H461</f>
        <v>6.8048400000000004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231</v>
      </c>
      <c r="AT461" s="217" t="s">
        <v>328</v>
      </c>
      <c r="AU461" s="217" t="s">
        <v>83</v>
      </c>
      <c r="AY461" s="19" t="s">
        <v>159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81</v>
      </c>
      <c r="BK461" s="218">
        <f>ROUND(I461*H461,2)</f>
        <v>0</v>
      </c>
      <c r="BL461" s="19" t="s">
        <v>166</v>
      </c>
      <c r="BM461" s="217" t="s">
        <v>491</v>
      </c>
    </row>
    <row r="462" s="13" customFormat="1">
      <c r="A462" s="13"/>
      <c r="B462" s="224"/>
      <c r="C462" s="225"/>
      <c r="D462" s="226" t="s">
        <v>170</v>
      </c>
      <c r="E462" s="227" t="s">
        <v>19</v>
      </c>
      <c r="F462" s="228" t="s">
        <v>174</v>
      </c>
      <c r="G462" s="225"/>
      <c r="H462" s="227" t="s">
        <v>19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170</v>
      </c>
      <c r="AU462" s="234" t="s">
        <v>83</v>
      </c>
      <c r="AV462" s="13" t="s">
        <v>81</v>
      </c>
      <c r="AW462" s="13" t="s">
        <v>35</v>
      </c>
      <c r="AX462" s="13" t="s">
        <v>73</v>
      </c>
      <c r="AY462" s="234" t="s">
        <v>159</v>
      </c>
    </row>
    <row r="463" s="14" customFormat="1">
      <c r="A463" s="14"/>
      <c r="B463" s="235"/>
      <c r="C463" s="236"/>
      <c r="D463" s="226" t="s">
        <v>170</v>
      </c>
      <c r="E463" s="237" t="s">
        <v>19</v>
      </c>
      <c r="F463" s="238" t="s">
        <v>175</v>
      </c>
      <c r="G463" s="236"/>
      <c r="H463" s="239">
        <v>25.754999999999999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170</v>
      </c>
      <c r="AU463" s="245" t="s">
        <v>83</v>
      </c>
      <c r="AV463" s="14" t="s">
        <v>83</v>
      </c>
      <c r="AW463" s="14" t="s">
        <v>35</v>
      </c>
      <c r="AX463" s="14" t="s">
        <v>73</v>
      </c>
      <c r="AY463" s="245" t="s">
        <v>159</v>
      </c>
    </row>
    <row r="464" s="14" customFormat="1">
      <c r="A464" s="14"/>
      <c r="B464" s="235"/>
      <c r="C464" s="236"/>
      <c r="D464" s="226" t="s">
        <v>170</v>
      </c>
      <c r="E464" s="237" t="s">
        <v>19</v>
      </c>
      <c r="F464" s="238" t="s">
        <v>176</v>
      </c>
      <c r="G464" s="236"/>
      <c r="H464" s="239">
        <v>8.4000000000000004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170</v>
      </c>
      <c r="AU464" s="245" t="s">
        <v>83</v>
      </c>
      <c r="AV464" s="14" t="s">
        <v>83</v>
      </c>
      <c r="AW464" s="14" t="s">
        <v>35</v>
      </c>
      <c r="AX464" s="14" t="s">
        <v>73</v>
      </c>
      <c r="AY464" s="245" t="s">
        <v>159</v>
      </c>
    </row>
    <row r="465" s="14" customFormat="1">
      <c r="A465" s="14"/>
      <c r="B465" s="235"/>
      <c r="C465" s="236"/>
      <c r="D465" s="226" t="s">
        <v>170</v>
      </c>
      <c r="E465" s="237" t="s">
        <v>19</v>
      </c>
      <c r="F465" s="238" t="s">
        <v>177</v>
      </c>
      <c r="G465" s="236"/>
      <c r="H465" s="239">
        <v>13.035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170</v>
      </c>
      <c r="AU465" s="245" t="s">
        <v>83</v>
      </c>
      <c r="AV465" s="14" t="s">
        <v>83</v>
      </c>
      <c r="AW465" s="14" t="s">
        <v>35</v>
      </c>
      <c r="AX465" s="14" t="s">
        <v>73</v>
      </c>
      <c r="AY465" s="245" t="s">
        <v>159</v>
      </c>
    </row>
    <row r="466" s="15" customFormat="1">
      <c r="A466" s="15"/>
      <c r="B466" s="246"/>
      <c r="C466" s="247"/>
      <c r="D466" s="226" t="s">
        <v>170</v>
      </c>
      <c r="E466" s="248" t="s">
        <v>19</v>
      </c>
      <c r="F466" s="249" t="s">
        <v>178</v>
      </c>
      <c r="G466" s="247"/>
      <c r="H466" s="250">
        <v>47.189999999999998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170</v>
      </c>
      <c r="AU466" s="256" t="s">
        <v>83</v>
      </c>
      <c r="AV466" s="15" t="s">
        <v>166</v>
      </c>
      <c r="AW466" s="15" t="s">
        <v>35</v>
      </c>
      <c r="AX466" s="15" t="s">
        <v>81</v>
      </c>
      <c r="AY466" s="256" t="s">
        <v>159</v>
      </c>
    </row>
    <row r="467" s="14" customFormat="1">
      <c r="A467" s="14"/>
      <c r="B467" s="235"/>
      <c r="C467" s="236"/>
      <c r="D467" s="226" t="s">
        <v>170</v>
      </c>
      <c r="E467" s="236"/>
      <c r="F467" s="238" t="s">
        <v>492</v>
      </c>
      <c r="G467" s="236"/>
      <c r="H467" s="239">
        <v>48.606000000000002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170</v>
      </c>
      <c r="AU467" s="245" t="s">
        <v>83</v>
      </c>
      <c r="AV467" s="14" t="s">
        <v>83</v>
      </c>
      <c r="AW467" s="14" t="s">
        <v>4</v>
      </c>
      <c r="AX467" s="14" t="s">
        <v>81</v>
      </c>
      <c r="AY467" s="245" t="s">
        <v>159</v>
      </c>
    </row>
    <row r="468" s="12" customFormat="1" ht="22.8" customHeight="1">
      <c r="A468" s="12"/>
      <c r="B468" s="190"/>
      <c r="C468" s="191"/>
      <c r="D468" s="192" t="s">
        <v>72</v>
      </c>
      <c r="E468" s="204" t="s">
        <v>219</v>
      </c>
      <c r="F468" s="204" t="s">
        <v>493</v>
      </c>
      <c r="G468" s="191"/>
      <c r="H468" s="191"/>
      <c r="I468" s="194"/>
      <c r="J468" s="205">
        <f>BK468</f>
        <v>0</v>
      </c>
      <c r="K468" s="191"/>
      <c r="L468" s="196"/>
      <c r="M468" s="197"/>
      <c r="N468" s="198"/>
      <c r="O468" s="198"/>
      <c r="P468" s="199">
        <f>SUM(P469:P781)</f>
        <v>0</v>
      </c>
      <c r="Q468" s="198"/>
      <c r="R468" s="199">
        <f>SUM(R469:R781)</f>
        <v>14.159533289999999</v>
      </c>
      <c r="S468" s="198"/>
      <c r="T468" s="200">
        <f>SUM(T469:T781)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1" t="s">
        <v>81</v>
      </c>
      <c r="AT468" s="202" t="s">
        <v>72</v>
      </c>
      <c r="AU468" s="202" t="s">
        <v>81</v>
      </c>
      <c r="AY468" s="201" t="s">
        <v>159</v>
      </c>
      <c r="BK468" s="203">
        <f>SUM(BK469:BK781)</f>
        <v>0</v>
      </c>
    </row>
    <row r="469" s="2" customFormat="1" ht="16.5" customHeight="1">
      <c r="A469" s="40"/>
      <c r="B469" s="41"/>
      <c r="C469" s="206" t="s">
        <v>494</v>
      </c>
      <c r="D469" s="206" t="s">
        <v>161</v>
      </c>
      <c r="E469" s="207" t="s">
        <v>495</v>
      </c>
      <c r="F469" s="208" t="s">
        <v>496</v>
      </c>
      <c r="G469" s="209" t="s">
        <v>164</v>
      </c>
      <c r="H469" s="210">
        <v>1.708</v>
      </c>
      <c r="I469" s="211"/>
      <c r="J469" s="212">
        <f>ROUND(I469*H469,2)</f>
        <v>0</v>
      </c>
      <c r="K469" s="208" t="s">
        <v>165</v>
      </c>
      <c r="L469" s="46"/>
      <c r="M469" s="213" t="s">
        <v>19</v>
      </c>
      <c r="N469" s="214" t="s">
        <v>44</v>
      </c>
      <c r="O469" s="86"/>
      <c r="P469" s="215">
        <f>O469*H469</f>
        <v>0</v>
      </c>
      <c r="Q469" s="215">
        <v>0.040000000000000001</v>
      </c>
      <c r="R469" s="215">
        <f>Q469*H469</f>
        <v>0.068320000000000006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166</v>
      </c>
      <c r="AT469" s="217" t="s">
        <v>161</v>
      </c>
      <c r="AU469" s="217" t="s">
        <v>83</v>
      </c>
      <c r="AY469" s="19" t="s">
        <v>159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166</v>
      </c>
      <c r="BM469" s="217" t="s">
        <v>497</v>
      </c>
    </row>
    <row r="470" s="2" customFormat="1">
      <c r="A470" s="40"/>
      <c r="B470" s="41"/>
      <c r="C470" s="42"/>
      <c r="D470" s="219" t="s">
        <v>168</v>
      </c>
      <c r="E470" s="42"/>
      <c r="F470" s="220" t="s">
        <v>498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168</v>
      </c>
      <c r="AU470" s="19" t="s">
        <v>83</v>
      </c>
    </row>
    <row r="471" s="13" customFormat="1">
      <c r="A471" s="13"/>
      <c r="B471" s="224"/>
      <c r="C471" s="225"/>
      <c r="D471" s="226" t="s">
        <v>170</v>
      </c>
      <c r="E471" s="227" t="s">
        <v>19</v>
      </c>
      <c r="F471" s="228" t="s">
        <v>499</v>
      </c>
      <c r="G471" s="225"/>
      <c r="H471" s="227" t="s">
        <v>19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170</v>
      </c>
      <c r="AU471" s="234" t="s">
        <v>83</v>
      </c>
      <c r="AV471" s="13" t="s">
        <v>81</v>
      </c>
      <c r="AW471" s="13" t="s">
        <v>35</v>
      </c>
      <c r="AX471" s="13" t="s">
        <v>73</v>
      </c>
      <c r="AY471" s="234" t="s">
        <v>159</v>
      </c>
    </row>
    <row r="472" s="14" customFormat="1">
      <c r="A472" s="14"/>
      <c r="B472" s="235"/>
      <c r="C472" s="236"/>
      <c r="D472" s="226" t="s">
        <v>170</v>
      </c>
      <c r="E472" s="237" t="s">
        <v>19</v>
      </c>
      <c r="F472" s="238" t="s">
        <v>500</v>
      </c>
      <c r="G472" s="236"/>
      <c r="H472" s="239">
        <v>0.83899999999999997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170</v>
      </c>
      <c r="AU472" s="245" t="s">
        <v>83</v>
      </c>
      <c r="AV472" s="14" t="s">
        <v>83</v>
      </c>
      <c r="AW472" s="14" t="s">
        <v>35</v>
      </c>
      <c r="AX472" s="14" t="s">
        <v>73</v>
      </c>
      <c r="AY472" s="245" t="s">
        <v>159</v>
      </c>
    </row>
    <row r="473" s="14" customFormat="1">
      <c r="A473" s="14"/>
      <c r="B473" s="235"/>
      <c r="C473" s="236"/>
      <c r="D473" s="226" t="s">
        <v>170</v>
      </c>
      <c r="E473" s="237" t="s">
        <v>19</v>
      </c>
      <c r="F473" s="238" t="s">
        <v>501</v>
      </c>
      <c r="G473" s="236"/>
      <c r="H473" s="239">
        <v>0.17100000000000001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170</v>
      </c>
      <c r="AU473" s="245" t="s">
        <v>83</v>
      </c>
      <c r="AV473" s="14" t="s">
        <v>83</v>
      </c>
      <c r="AW473" s="14" t="s">
        <v>35</v>
      </c>
      <c r="AX473" s="14" t="s">
        <v>73</v>
      </c>
      <c r="AY473" s="245" t="s">
        <v>159</v>
      </c>
    </row>
    <row r="474" s="13" customFormat="1">
      <c r="A474" s="13"/>
      <c r="B474" s="224"/>
      <c r="C474" s="225"/>
      <c r="D474" s="226" t="s">
        <v>170</v>
      </c>
      <c r="E474" s="227" t="s">
        <v>19</v>
      </c>
      <c r="F474" s="228" t="s">
        <v>502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170</v>
      </c>
      <c r="AU474" s="234" t="s">
        <v>83</v>
      </c>
      <c r="AV474" s="13" t="s">
        <v>81</v>
      </c>
      <c r="AW474" s="13" t="s">
        <v>35</v>
      </c>
      <c r="AX474" s="13" t="s">
        <v>73</v>
      </c>
      <c r="AY474" s="234" t="s">
        <v>159</v>
      </c>
    </row>
    <row r="475" s="14" customFormat="1">
      <c r="A475" s="14"/>
      <c r="B475" s="235"/>
      <c r="C475" s="236"/>
      <c r="D475" s="226" t="s">
        <v>170</v>
      </c>
      <c r="E475" s="237" t="s">
        <v>19</v>
      </c>
      <c r="F475" s="238" t="s">
        <v>503</v>
      </c>
      <c r="G475" s="236"/>
      <c r="H475" s="239">
        <v>0.69799999999999995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170</v>
      </c>
      <c r="AU475" s="245" t="s">
        <v>83</v>
      </c>
      <c r="AV475" s="14" t="s">
        <v>83</v>
      </c>
      <c r="AW475" s="14" t="s">
        <v>35</v>
      </c>
      <c r="AX475" s="14" t="s">
        <v>73</v>
      </c>
      <c r="AY475" s="245" t="s">
        <v>159</v>
      </c>
    </row>
    <row r="476" s="15" customFormat="1">
      <c r="A476" s="15"/>
      <c r="B476" s="246"/>
      <c r="C476" s="247"/>
      <c r="D476" s="226" t="s">
        <v>170</v>
      </c>
      <c r="E476" s="248" t="s">
        <v>19</v>
      </c>
      <c r="F476" s="249" t="s">
        <v>178</v>
      </c>
      <c r="G476" s="247"/>
      <c r="H476" s="250">
        <v>1.708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170</v>
      </c>
      <c r="AU476" s="256" t="s">
        <v>83</v>
      </c>
      <c r="AV476" s="15" t="s">
        <v>166</v>
      </c>
      <c r="AW476" s="15" t="s">
        <v>35</v>
      </c>
      <c r="AX476" s="15" t="s">
        <v>81</v>
      </c>
      <c r="AY476" s="256" t="s">
        <v>159</v>
      </c>
    </row>
    <row r="477" s="2" customFormat="1" ht="24.15" customHeight="1">
      <c r="A477" s="40"/>
      <c r="B477" s="41"/>
      <c r="C477" s="206" t="s">
        <v>504</v>
      </c>
      <c r="D477" s="206" t="s">
        <v>161</v>
      </c>
      <c r="E477" s="207" t="s">
        <v>505</v>
      </c>
      <c r="F477" s="208" t="s">
        <v>506</v>
      </c>
      <c r="G477" s="209" t="s">
        <v>164</v>
      </c>
      <c r="H477" s="210">
        <v>113.11</v>
      </c>
      <c r="I477" s="211"/>
      <c r="J477" s="212">
        <f>ROUND(I477*H477,2)</f>
        <v>0</v>
      </c>
      <c r="K477" s="208" t="s">
        <v>165</v>
      </c>
      <c r="L477" s="46"/>
      <c r="M477" s="213" t="s">
        <v>19</v>
      </c>
      <c r="N477" s="214" t="s">
        <v>44</v>
      </c>
      <c r="O477" s="86"/>
      <c r="P477" s="215">
        <f>O477*H477</f>
        <v>0</v>
      </c>
      <c r="Q477" s="215">
        <v>0.032300000000000002</v>
      </c>
      <c r="R477" s="215">
        <f>Q477*H477</f>
        <v>3.6534530000000003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166</v>
      </c>
      <c r="AT477" s="217" t="s">
        <v>161</v>
      </c>
      <c r="AU477" s="217" t="s">
        <v>83</v>
      </c>
      <c r="AY477" s="19" t="s">
        <v>159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81</v>
      </c>
      <c r="BK477" s="218">
        <f>ROUND(I477*H477,2)</f>
        <v>0</v>
      </c>
      <c r="BL477" s="19" t="s">
        <v>166</v>
      </c>
      <c r="BM477" s="217" t="s">
        <v>507</v>
      </c>
    </row>
    <row r="478" s="2" customFormat="1">
      <c r="A478" s="40"/>
      <c r="B478" s="41"/>
      <c r="C478" s="42"/>
      <c r="D478" s="219" t="s">
        <v>168</v>
      </c>
      <c r="E478" s="42"/>
      <c r="F478" s="220" t="s">
        <v>508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168</v>
      </c>
      <c r="AU478" s="19" t="s">
        <v>83</v>
      </c>
    </row>
    <row r="479" s="13" customFormat="1">
      <c r="A479" s="13"/>
      <c r="B479" s="224"/>
      <c r="C479" s="225"/>
      <c r="D479" s="226" t="s">
        <v>170</v>
      </c>
      <c r="E479" s="227" t="s">
        <v>19</v>
      </c>
      <c r="F479" s="228" t="s">
        <v>418</v>
      </c>
      <c r="G479" s="225"/>
      <c r="H479" s="227" t="s">
        <v>19</v>
      </c>
      <c r="I479" s="229"/>
      <c r="J479" s="225"/>
      <c r="K479" s="225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170</v>
      </c>
      <c r="AU479" s="234" t="s">
        <v>83</v>
      </c>
      <c r="AV479" s="13" t="s">
        <v>81</v>
      </c>
      <c r="AW479" s="13" t="s">
        <v>35</v>
      </c>
      <c r="AX479" s="13" t="s">
        <v>73</v>
      </c>
      <c r="AY479" s="234" t="s">
        <v>159</v>
      </c>
    </row>
    <row r="480" s="13" customFormat="1">
      <c r="A480" s="13"/>
      <c r="B480" s="224"/>
      <c r="C480" s="225"/>
      <c r="D480" s="226" t="s">
        <v>170</v>
      </c>
      <c r="E480" s="227" t="s">
        <v>19</v>
      </c>
      <c r="F480" s="228" t="s">
        <v>509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170</v>
      </c>
      <c r="AU480" s="234" t="s">
        <v>83</v>
      </c>
      <c r="AV480" s="13" t="s">
        <v>81</v>
      </c>
      <c r="AW480" s="13" t="s">
        <v>35</v>
      </c>
      <c r="AX480" s="13" t="s">
        <v>73</v>
      </c>
      <c r="AY480" s="234" t="s">
        <v>159</v>
      </c>
    </row>
    <row r="481" s="14" customFormat="1">
      <c r="A481" s="14"/>
      <c r="B481" s="235"/>
      <c r="C481" s="236"/>
      <c r="D481" s="226" t="s">
        <v>170</v>
      </c>
      <c r="E481" s="237" t="s">
        <v>19</v>
      </c>
      <c r="F481" s="238" t="s">
        <v>510</v>
      </c>
      <c r="G481" s="236"/>
      <c r="H481" s="239">
        <v>10.35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170</v>
      </c>
      <c r="AU481" s="245" t="s">
        <v>83</v>
      </c>
      <c r="AV481" s="14" t="s">
        <v>83</v>
      </c>
      <c r="AW481" s="14" t="s">
        <v>35</v>
      </c>
      <c r="AX481" s="14" t="s">
        <v>73</v>
      </c>
      <c r="AY481" s="245" t="s">
        <v>159</v>
      </c>
    </row>
    <row r="482" s="13" customFormat="1">
      <c r="A482" s="13"/>
      <c r="B482" s="224"/>
      <c r="C482" s="225"/>
      <c r="D482" s="226" t="s">
        <v>170</v>
      </c>
      <c r="E482" s="227" t="s">
        <v>19</v>
      </c>
      <c r="F482" s="228" t="s">
        <v>511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170</v>
      </c>
      <c r="AU482" s="234" t="s">
        <v>83</v>
      </c>
      <c r="AV482" s="13" t="s">
        <v>81</v>
      </c>
      <c r="AW482" s="13" t="s">
        <v>35</v>
      </c>
      <c r="AX482" s="13" t="s">
        <v>73</v>
      </c>
      <c r="AY482" s="234" t="s">
        <v>159</v>
      </c>
    </row>
    <row r="483" s="14" customFormat="1">
      <c r="A483" s="14"/>
      <c r="B483" s="235"/>
      <c r="C483" s="236"/>
      <c r="D483" s="226" t="s">
        <v>170</v>
      </c>
      <c r="E483" s="237" t="s">
        <v>19</v>
      </c>
      <c r="F483" s="238" t="s">
        <v>512</v>
      </c>
      <c r="G483" s="236"/>
      <c r="H483" s="239">
        <v>55.030000000000001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170</v>
      </c>
      <c r="AU483" s="245" t="s">
        <v>83</v>
      </c>
      <c r="AV483" s="14" t="s">
        <v>83</v>
      </c>
      <c r="AW483" s="14" t="s">
        <v>35</v>
      </c>
      <c r="AX483" s="14" t="s">
        <v>73</v>
      </c>
      <c r="AY483" s="245" t="s">
        <v>159</v>
      </c>
    </row>
    <row r="484" s="13" customFormat="1">
      <c r="A484" s="13"/>
      <c r="B484" s="224"/>
      <c r="C484" s="225"/>
      <c r="D484" s="226" t="s">
        <v>170</v>
      </c>
      <c r="E484" s="227" t="s">
        <v>19</v>
      </c>
      <c r="F484" s="228" t="s">
        <v>513</v>
      </c>
      <c r="G484" s="225"/>
      <c r="H484" s="227" t="s">
        <v>19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170</v>
      </c>
      <c r="AU484" s="234" t="s">
        <v>83</v>
      </c>
      <c r="AV484" s="13" t="s">
        <v>81</v>
      </c>
      <c r="AW484" s="13" t="s">
        <v>35</v>
      </c>
      <c r="AX484" s="13" t="s">
        <v>73</v>
      </c>
      <c r="AY484" s="234" t="s">
        <v>159</v>
      </c>
    </row>
    <row r="485" s="14" customFormat="1">
      <c r="A485" s="14"/>
      <c r="B485" s="235"/>
      <c r="C485" s="236"/>
      <c r="D485" s="226" t="s">
        <v>170</v>
      </c>
      <c r="E485" s="237" t="s">
        <v>19</v>
      </c>
      <c r="F485" s="238" t="s">
        <v>514</v>
      </c>
      <c r="G485" s="236"/>
      <c r="H485" s="239">
        <v>47.729999999999997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170</v>
      </c>
      <c r="AU485" s="245" t="s">
        <v>83</v>
      </c>
      <c r="AV485" s="14" t="s">
        <v>83</v>
      </c>
      <c r="AW485" s="14" t="s">
        <v>35</v>
      </c>
      <c r="AX485" s="14" t="s">
        <v>73</v>
      </c>
      <c r="AY485" s="245" t="s">
        <v>159</v>
      </c>
    </row>
    <row r="486" s="15" customFormat="1">
      <c r="A486" s="15"/>
      <c r="B486" s="246"/>
      <c r="C486" s="247"/>
      <c r="D486" s="226" t="s">
        <v>170</v>
      </c>
      <c r="E486" s="248" t="s">
        <v>19</v>
      </c>
      <c r="F486" s="249" t="s">
        <v>178</v>
      </c>
      <c r="G486" s="247"/>
      <c r="H486" s="250">
        <v>113.10999999999999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170</v>
      </c>
      <c r="AU486" s="256" t="s">
        <v>83</v>
      </c>
      <c r="AV486" s="15" t="s">
        <v>166</v>
      </c>
      <c r="AW486" s="15" t="s">
        <v>35</v>
      </c>
      <c r="AX486" s="15" t="s">
        <v>81</v>
      </c>
      <c r="AY486" s="256" t="s">
        <v>159</v>
      </c>
    </row>
    <row r="487" s="2" customFormat="1" ht="16.5" customHeight="1">
      <c r="A487" s="40"/>
      <c r="B487" s="41"/>
      <c r="C487" s="206" t="s">
        <v>515</v>
      </c>
      <c r="D487" s="206" t="s">
        <v>161</v>
      </c>
      <c r="E487" s="207" t="s">
        <v>516</v>
      </c>
      <c r="F487" s="208" t="s">
        <v>517</v>
      </c>
      <c r="G487" s="209" t="s">
        <v>164</v>
      </c>
      <c r="H487" s="210">
        <v>39.447000000000003</v>
      </c>
      <c r="I487" s="211"/>
      <c r="J487" s="212">
        <f>ROUND(I487*H487,2)</f>
        <v>0</v>
      </c>
      <c r="K487" s="208" t="s">
        <v>165</v>
      </c>
      <c r="L487" s="46"/>
      <c r="M487" s="213" t="s">
        <v>19</v>
      </c>
      <c r="N487" s="214" t="s">
        <v>44</v>
      </c>
      <c r="O487" s="86"/>
      <c r="P487" s="215">
        <f>O487*H487</f>
        <v>0</v>
      </c>
      <c r="Q487" s="215">
        <v>0.00020000000000000001</v>
      </c>
      <c r="R487" s="215">
        <f>Q487*H487</f>
        <v>0.0078894000000000013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166</v>
      </c>
      <c r="AT487" s="217" t="s">
        <v>161</v>
      </c>
      <c r="AU487" s="217" t="s">
        <v>83</v>
      </c>
      <c r="AY487" s="19" t="s">
        <v>159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81</v>
      </c>
      <c r="BK487" s="218">
        <f>ROUND(I487*H487,2)</f>
        <v>0</v>
      </c>
      <c r="BL487" s="19" t="s">
        <v>166</v>
      </c>
      <c r="BM487" s="217" t="s">
        <v>518</v>
      </c>
    </row>
    <row r="488" s="2" customFormat="1">
      <c r="A488" s="40"/>
      <c r="B488" s="41"/>
      <c r="C488" s="42"/>
      <c r="D488" s="219" t="s">
        <v>168</v>
      </c>
      <c r="E488" s="42"/>
      <c r="F488" s="220" t="s">
        <v>519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168</v>
      </c>
      <c r="AU488" s="19" t="s">
        <v>83</v>
      </c>
    </row>
    <row r="489" s="13" customFormat="1">
      <c r="A489" s="13"/>
      <c r="B489" s="224"/>
      <c r="C489" s="225"/>
      <c r="D489" s="226" t="s">
        <v>170</v>
      </c>
      <c r="E489" s="227" t="s">
        <v>19</v>
      </c>
      <c r="F489" s="228" t="s">
        <v>418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170</v>
      </c>
      <c r="AU489" s="234" t="s">
        <v>83</v>
      </c>
      <c r="AV489" s="13" t="s">
        <v>81</v>
      </c>
      <c r="AW489" s="13" t="s">
        <v>35</v>
      </c>
      <c r="AX489" s="13" t="s">
        <v>73</v>
      </c>
      <c r="AY489" s="234" t="s">
        <v>159</v>
      </c>
    </row>
    <row r="490" s="14" customFormat="1">
      <c r="A490" s="14"/>
      <c r="B490" s="235"/>
      <c r="C490" s="236"/>
      <c r="D490" s="226" t="s">
        <v>170</v>
      </c>
      <c r="E490" s="237" t="s">
        <v>19</v>
      </c>
      <c r="F490" s="238" t="s">
        <v>419</v>
      </c>
      <c r="G490" s="236"/>
      <c r="H490" s="239">
        <v>6.875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170</v>
      </c>
      <c r="AU490" s="245" t="s">
        <v>83</v>
      </c>
      <c r="AV490" s="14" t="s">
        <v>83</v>
      </c>
      <c r="AW490" s="14" t="s">
        <v>35</v>
      </c>
      <c r="AX490" s="14" t="s">
        <v>73</v>
      </c>
      <c r="AY490" s="245" t="s">
        <v>159</v>
      </c>
    </row>
    <row r="491" s="14" customFormat="1">
      <c r="A491" s="14"/>
      <c r="B491" s="235"/>
      <c r="C491" s="236"/>
      <c r="D491" s="226" t="s">
        <v>170</v>
      </c>
      <c r="E491" s="237" t="s">
        <v>19</v>
      </c>
      <c r="F491" s="238" t="s">
        <v>520</v>
      </c>
      <c r="G491" s="236"/>
      <c r="H491" s="239">
        <v>6.375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170</v>
      </c>
      <c r="AU491" s="245" t="s">
        <v>83</v>
      </c>
      <c r="AV491" s="14" t="s">
        <v>83</v>
      </c>
      <c r="AW491" s="14" t="s">
        <v>35</v>
      </c>
      <c r="AX491" s="14" t="s">
        <v>73</v>
      </c>
      <c r="AY491" s="245" t="s">
        <v>159</v>
      </c>
    </row>
    <row r="492" s="14" customFormat="1">
      <c r="A492" s="14"/>
      <c r="B492" s="235"/>
      <c r="C492" s="236"/>
      <c r="D492" s="226" t="s">
        <v>170</v>
      </c>
      <c r="E492" s="237" t="s">
        <v>19</v>
      </c>
      <c r="F492" s="238" t="s">
        <v>521</v>
      </c>
      <c r="G492" s="236"/>
      <c r="H492" s="239">
        <v>-2.8279999999999998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170</v>
      </c>
      <c r="AU492" s="245" t="s">
        <v>83</v>
      </c>
      <c r="AV492" s="14" t="s">
        <v>83</v>
      </c>
      <c r="AW492" s="14" t="s">
        <v>35</v>
      </c>
      <c r="AX492" s="14" t="s">
        <v>73</v>
      </c>
      <c r="AY492" s="245" t="s">
        <v>159</v>
      </c>
    </row>
    <row r="493" s="14" customFormat="1">
      <c r="A493" s="14"/>
      <c r="B493" s="235"/>
      <c r="C493" s="236"/>
      <c r="D493" s="226" t="s">
        <v>170</v>
      </c>
      <c r="E493" s="237" t="s">
        <v>19</v>
      </c>
      <c r="F493" s="238" t="s">
        <v>522</v>
      </c>
      <c r="G493" s="236"/>
      <c r="H493" s="239">
        <v>4.4000000000000004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170</v>
      </c>
      <c r="AU493" s="245" t="s">
        <v>83</v>
      </c>
      <c r="AV493" s="14" t="s">
        <v>83</v>
      </c>
      <c r="AW493" s="14" t="s">
        <v>35</v>
      </c>
      <c r="AX493" s="14" t="s">
        <v>73</v>
      </c>
      <c r="AY493" s="245" t="s">
        <v>159</v>
      </c>
    </row>
    <row r="494" s="14" customFormat="1">
      <c r="A494" s="14"/>
      <c r="B494" s="235"/>
      <c r="C494" s="236"/>
      <c r="D494" s="226" t="s">
        <v>170</v>
      </c>
      <c r="E494" s="237" t="s">
        <v>19</v>
      </c>
      <c r="F494" s="238" t="s">
        <v>523</v>
      </c>
      <c r="G494" s="236"/>
      <c r="H494" s="239">
        <v>0.17999999999999999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170</v>
      </c>
      <c r="AU494" s="245" t="s">
        <v>83</v>
      </c>
      <c r="AV494" s="14" t="s">
        <v>83</v>
      </c>
      <c r="AW494" s="14" t="s">
        <v>35</v>
      </c>
      <c r="AX494" s="14" t="s">
        <v>73</v>
      </c>
      <c r="AY494" s="245" t="s">
        <v>159</v>
      </c>
    </row>
    <row r="495" s="14" customFormat="1">
      <c r="A495" s="14"/>
      <c r="B495" s="235"/>
      <c r="C495" s="236"/>
      <c r="D495" s="226" t="s">
        <v>170</v>
      </c>
      <c r="E495" s="237" t="s">
        <v>19</v>
      </c>
      <c r="F495" s="238" t="s">
        <v>422</v>
      </c>
      <c r="G495" s="236"/>
      <c r="H495" s="239">
        <v>0.089999999999999997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170</v>
      </c>
      <c r="AU495" s="245" t="s">
        <v>83</v>
      </c>
      <c r="AV495" s="14" t="s">
        <v>83</v>
      </c>
      <c r="AW495" s="14" t="s">
        <v>35</v>
      </c>
      <c r="AX495" s="14" t="s">
        <v>73</v>
      </c>
      <c r="AY495" s="245" t="s">
        <v>159</v>
      </c>
    </row>
    <row r="496" s="13" customFormat="1">
      <c r="A496" s="13"/>
      <c r="B496" s="224"/>
      <c r="C496" s="225"/>
      <c r="D496" s="226" t="s">
        <v>170</v>
      </c>
      <c r="E496" s="227" t="s">
        <v>19</v>
      </c>
      <c r="F496" s="228" t="s">
        <v>338</v>
      </c>
      <c r="G496" s="225"/>
      <c r="H496" s="227" t="s">
        <v>19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170</v>
      </c>
      <c r="AU496" s="234" t="s">
        <v>83</v>
      </c>
      <c r="AV496" s="13" t="s">
        <v>81</v>
      </c>
      <c r="AW496" s="13" t="s">
        <v>35</v>
      </c>
      <c r="AX496" s="13" t="s">
        <v>73</v>
      </c>
      <c r="AY496" s="234" t="s">
        <v>159</v>
      </c>
    </row>
    <row r="497" s="14" customFormat="1">
      <c r="A497" s="14"/>
      <c r="B497" s="235"/>
      <c r="C497" s="236"/>
      <c r="D497" s="226" t="s">
        <v>170</v>
      </c>
      <c r="E497" s="237" t="s">
        <v>19</v>
      </c>
      <c r="F497" s="238" t="s">
        <v>524</v>
      </c>
      <c r="G497" s="236"/>
      <c r="H497" s="239">
        <v>14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170</v>
      </c>
      <c r="AU497" s="245" t="s">
        <v>83</v>
      </c>
      <c r="AV497" s="14" t="s">
        <v>83</v>
      </c>
      <c r="AW497" s="14" t="s">
        <v>35</v>
      </c>
      <c r="AX497" s="14" t="s">
        <v>73</v>
      </c>
      <c r="AY497" s="245" t="s">
        <v>159</v>
      </c>
    </row>
    <row r="498" s="14" customFormat="1">
      <c r="A498" s="14"/>
      <c r="B498" s="235"/>
      <c r="C498" s="236"/>
      <c r="D498" s="226" t="s">
        <v>170</v>
      </c>
      <c r="E498" s="237" t="s">
        <v>19</v>
      </c>
      <c r="F498" s="238" t="s">
        <v>525</v>
      </c>
      <c r="G498" s="236"/>
      <c r="H498" s="239">
        <v>14.375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170</v>
      </c>
      <c r="AU498" s="245" t="s">
        <v>83</v>
      </c>
      <c r="AV498" s="14" t="s">
        <v>83</v>
      </c>
      <c r="AW498" s="14" t="s">
        <v>35</v>
      </c>
      <c r="AX498" s="14" t="s">
        <v>73</v>
      </c>
      <c r="AY498" s="245" t="s">
        <v>159</v>
      </c>
    </row>
    <row r="499" s="14" customFormat="1">
      <c r="A499" s="14"/>
      <c r="B499" s="235"/>
      <c r="C499" s="236"/>
      <c r="D499" s="226" t="s">
        <v>170</v>
      </c>
      <c r="E499" s="237" t="s">
        <v>19</v>
      </c>
      <c r="F499" s="238" t="s">
        <v>526</v>
      </c>
      <c r="G499" s="236"/>
      <c r="H499" s="239">
        <v>0.78000000000000003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170</v>
      </c>
      <c r="AU499" s="245" t="s">
        <v>83</v>
      </c>
      <c r="AV499" s="14" t="s">
        <v>83</v>
      </c>
      <c r="AW499" s="14" t="s">
        <v>35</v>
      </c>
      <c r="AX499" s="14" t="s">
        <v>73</v>
      </c>
      <c r="AY499" s="245" t="s">
        <v>159</v>
      </c>
    </row>
    <row r="500" s="14" customFormat="1">
      <c r="A500" s="14"/>
      <c r="B500" s="235"/>
      <c r="C500" s="236"/>
      <c r="D500" s="226" t="s">
        <v>170</v>
      </c>
      <c r="E500" s="237" t="s">
        <v>19</v>
      </c>
      <c r="F500" s="238" t="s">
        <v>341</v>
      </c>
      <c r="G500" s="236"/>
      <c r="H500" s="239">
        <v>-4.7999999999999998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170</v>
      </c>
      <c r="AU500" s="245" t="s">
        <v>83</v>
      </c>
      <c r="AV500" s="14" t="s">
        <v>83</v>
      </c>
      <c r="AW500" s="14" t="s">
        <v>35</v>
      </c>
      <c r="AX500" s="14" t="s">
        <v>73</v>
      </c>
      <c r="AY500" s="245" t="s">
        <v>159</v>
      </c>
    </row>
    <row r="501" s="15" customFormat="1">
      <c r="A501" s="15"/>
      <c r="B501" s="246"/>
      <c r="C501" s="247"/>
      <c r="D501" s="226" t="s">
        <v>170</v>
      </c>
      <c r="E501" s="248" t="s">
        <v>19</v>
      </c>
      <c r="F501" s="249" t="s">
        <v>178</v>
      </c>
      <c r="G501" s="247"/>
      <c r="H501" s="250">
        <v>39.447000000000003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170</v>
      </c>
      <c r="AU501" s="256" t="s">
        <v>83</v>
      </c>
      <c r="AV501" s="15" t="s">
        <v>166</v>
      </c>
      <c r="AW501" s="15" t="s">
        <v>35</v>
      </c>
      <c r="AX501" s="15" t="s">
        <v>81</v>
      </c>
      <c r="AY501" s="256" t="s">
        <v>159</v>
      </c>
    </row>
    <row r="502" s="2" customFormat="1" ht="21.75" customHeight="1">
      <c r="A502" s="40"/>
      <c r="B502" s="41"/>
      <c r="C502" s="206" t="s">
        <v>527</v>
      </c>
      <c r="D502" s="206" t="s">
        <v>161</v>
      </c>
      <c r="E502" s="207" t="s">
        <v>528</v>
      </c>
      <c r="F502" s="208" t="s">
        <v>529</v>
      </c>
      <c r="G502" s="209" t="s">
        <v>164</v>
      </c>
      <c r="H502" s="210">
        <v>37.665999999999997</v>
      </c>
      <c r="I502" s="211"/>
      <c r="J502" s="212">
        <f>ROUND(I502*H502,2)</f>
        <v>0</v>
      </c>
      <c r="K502" s="208" t="s">
        <v>165</v>
      </c>
      <c r="L502" s="46"/>
      <c r="M502" s="213" t="s">
        <v>19</v>
      </c>
      <c r="N502" s="214" t="s">
        <v>44</v>
      </c>
      <c r="O502" s="86"/>
      <c r="P502" s="215">
        <f>O502*H502</f>
        <v>0</v>
      </c>
      <c r="Q502" s="215">
        <v>0.0073499999999999998</v>
      </c>
      <c r="R502" s="215">
        <f>Q502*H502</f>
        <v>0.27684509999999996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166</v>
      </c>
      <c r="AT502" s="217" t="s">
        <v>161</v>
      </c>
      <c r="AU502" s="217" t="s">
        <v>83</v>
      </c>
      <c r="AY502" s="19" t="s">
        <v>159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81</v>
      </c>
      <c r="BK502" s="218">
        <f>ROUND(I502*H502,2)</f>
        <v>0</v>
      </c>
      <c r="BL502" s="19" t="s">
        <v>166</v>
      </c>
      <c r="BM502" s="217" t="s">
        <v>530</v>
      </c>
    </row>
    <row r="503" s="2" customFormat="1">
      <c r="A503" s="40"/>
      <c r="B503" s="41"/>
      <c r="C503" s="42"/>
      <c r="D503" s="219" t="s">
        <v>168</v>
      </c>
      <c r="E503" s="42"/>
      <c r="F503" s="220" t="s">
        <v>531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168</v>
      </c>
      <c r="AU503" s="19" t="s">
        <v>83</v>
      </c>
    </row>
    <row r="504" s="13" customFormat="1">
      <c r="A504" s="13"/>
      <c r="B504" s="224"/>
      <c r="C504" s="225"/>
      <c r="D504" s="226" t="s">
        <v>170</v>
      </c>
      <c r="E504" s="227" t="s">
        <v>19</v>
      </c>
      <c r="F504" s="228" t="s">
        <v>418</v>
      </c>
      <c r="G504" s="225"/>
      <c r="H504" s="227" t="s">
        <v>19</v>
      </c>
      <c r="I504" s="229"/>
      <c r="J504" s="225"/>
      <c r="K504" s="225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170</v>
      </c>
      <c r="AU504" s="234" t="s">
        <v>83</v>
      </c>
      <c r="AV504" s="13" t="s">
        <v>81</v>
      </c>
      <c r="AW504" s="13" t="s">
        <v>35</v>
      </c>
      <c r="AX504" s="13" t="s">
        <v>73</v>
      </c>
      <c r="AY504" s="234" t="s">
        <v>159</v>
      </c>
    </row>
    <row r="505" s="14" customFormat="1">
      <c r="A505" s="14"/>
      <c r="B505" s="235"/>
      <c r="C505" s="236"/>
      <c r="D505" s="226" t="s">
        <v>170</v>
      </c>
      <c r="E505" s="237" t="s">
        <v>19</v>
      </c>
      <c r="F505" s="238" t="s">
        <v>532</v>
      </c>
      <c r="G505" s="236"/>
      <c r="H505" s="239">
        <v>33.064999999999998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170</v>
      </c>
      <c r="AU505" s="245" t="s">
        <v>83</v>
      </c>
      <c r="AV505" s="14" t="s">
        <v>83</v>
      </c>
      <c r="AW505" s="14" t="s">
        <v>35</v>
      </c>
      <c r="AX505" s="14" t="s">
        <v>73</v>
      </c>
      <c r="AY505" s="245" t="s">
        <v>159</v>
      </c>
    </row>
    <row r="506" s="14" customFormat="1">
      <c r="A506" s="14"/>
      <c r="B506" s="235"/>
      <c r="C506" s="236"/>
      <c r="D506" s="226" t="s">
        <v>170</v>
      </c>
      <c r="E506" s="237" t="s">
        <v>19</v>
      </c>
      <c r="F506" s="238" t="s">
        <v>533</v>
      </c>
      <c r="G506" s="236"/>
      <c r="H506" s="239">
        <v>3.5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170</v>
      </c>
      <c r="AU506" s="245" t="s">
        <v>83</v>
      </c>
      <c r="AV506" s="14" t="s">
        <v>83</v>
      </c>
      <c r="AW506" s="14" t="s">
        <v>35</v>
      </c>
      <c r="AX506" s="14" t="s">
        <v>73</v>
      </c>
      <c r="AY506" s="245" t="s">
        <v>159</v>
      </c>
    </row>
    <row r="507" s="14" customFormat="1">
      <c r="A507" s="14"/>
      <c r="B507" s="235"/>
      <c r="C507" s="236"/>
      <c r="D507" s="226" t="s">
        <v>170</v>
      </c>
      <c r="E507" s="237" t="s">
        <v>19</v>
      </c>
      <c r="F507" s="238" t="s">
        <v>534</v>
      </c>
      <c r="G507" s="236"/>
      <c r="H507" s="239">
        <v>-0.66000000000000003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170</v>
      </c>
      <c r="AU507" s="245" t="s">
        <v>83</v>
      </c>
      <c r="AV507" s="14" t="s">
        <v>83</v>
      </c>
      <c r="AW507" s="14" t="s">
        <v>35</v>
      </c>
      <c r="AX507" s="14" t="s">
        <v>73</v>
      </c>
      <c r="AY507" s="245" t="s">
        <v>159</v>
      </c>
    </row>
    <row r="508" s="14" customFormat="1">
      <c r="A508" s="14"/>
      <c r="B508" s="235"/>
      <c r="C508" s="236"/>
      <c r="D508" s="226" t="s">
        <v>170</v>
      </c>
      <c r="E508" s="237" t="s">
        <v>19</v>
      </c>
      <c r="F508" s="238" t="s">
        <v>535</v>
      </c>
      <c r="G508" s="236"/>
      <c r="H508" s="239">
        <v>-1.764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170</v>
      </c>
      <c r="AU508" s="245" t="s">
        <v>83</v>
      </c>
      <c r="AV508" s="14" t="s">
        <v>83</v>
      </c>
      <c r="AW508" s="14" t="s">
        <v>35</v>
      </c>
      <c r="AX508" s="14" t="s">
        <v>73</v>
      </c>
      <c r="AY508" s="245" t="s">
        <v>159</v>
      </c>
    </row>
    <row r="509" s="13" customFormat="1">
      <c r="A509" s="13"/>
      <c r="B509" s="224"/>
      <c r="C509" s="225"/>
      <c r="D509" s="226" t="s">
        <v>170</v>
      </c>
      <c r="E509" s="227" t="s">
        <v>19</v>
      </c>
      <c r="F509" s="228" t="s">
        <v>338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170</v>
      </c>
      <c r="AU509" s="234" t="s">
        <v>83</v>
      </c>
      <c r="AV509" s="13" t="s">
        <v>81</v>
      </c>
      <c r="AW509" s="13" t="s">
        <v>35</v>
      </c>
      <c r="AX509" s="13" t="s">
        <v>73</v>
      </c>
      <c r="AY509" s="234" t="s">
        <v>159</v>
      </c>
    </row>
    <row r="510" s="14" customFormat="1">
      <c r="A510" s="14"/>
      <c r="B510" s="235"/>
      <c r="C510" s="236"/>
      <c r="D510" s="226" t="s">
        <v>170</v>
      </c>
      <c r="E510" s="237" t="s">
        <v>19</v>
      </c>
      <c r="F510" s="238" t="s">
        <v>536</v>
      </c>
      <c r="G510" s="236"/>
      <c r="H510" s="239">
        <v>4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170</v>
      </c>
      <c r="AU510" s="245" t="s">
        <v>83</v>
      </c>
      <c r="AV510" s="14" t="s">
        <v>83</v>
      </c>
      <c r="AW510" s="14" t="s">
        <v>35</v>
      </c>
      <c r="AX510" s="14" t="s">
        <v>73</v>
      </c>
      <c r="AY510" s="245" t="s">
        <v>159</v>
      </c>
    </row>
    <row r="511" s="14" customFormat="1">
      <c r="A511" s="14"/>
      <c r="B511" s="235"/>
      <c r="C511" s="236"/>
      <c r="D511" s="226" t="s">
        <v>170</v>
      </c>
      <c r="E511" s="237" t="s">
        <v>19</v>
      </c>
      <c r="F511" s="238" t="s">
        <v>537</v>
      </c>
      <c r="G511" s="236"/>
      <c r="H511" s="239">
        <v>5.375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5" t="s">
        <v>170</v>
      </c>
      <c r="AU511" s="245" t="s">
        <v>83</v>
      </c>
      <c r="AV511" s="14" t="s">
        <v>83</v>
      </c>
      <c r="AW511" s="14" t="s">
        <v>35</v>
      </c>
      <c r="AX511" s="14" t="s">
        <v>73</v>
      </c>
      <c r="AY511" s="245" t="s">
        <v>159</v>
      </c>
    </row>
    <row r="512" s="14" customFormat="1">
      <c r="A512" s="14"/>
      <c r="B512" s="235"/>
      <c r="C512" s="236"/>
      <c r="D512" s="226" t="s">
        <v>170</v>
      </c>
      <c r="E512" s="237" t="s">
        <v>19</v>
      </c>
      <c r="F512" s="238" t="s">
        <v>538</v>
      </c>
      <c r="G512" s="236"/>
      <c r="H512" s="239">
        <v>-5.8499999999999996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170</v>
      </c>
      <c r="AU512" s="245" t="s">
        <v>83</v>
      </c>
      <c r="AV512" s="14" t="s">
        <v>83</v>
      </c>
      <c r="AW512" s="14" t="s">
        <v>35</v>
      </c>
      <c r="AX512" s="14" t="s">
        <v>73</v>
      </c>
      <c r="AY512" s="245" t="s">
        <v>159</v>
      </c>
    </row>
    <row r="513" s="15" customFormat="1">
      <c r="A513" s="15"/>
      <c r="B513" s="246"/>
      <c r="C513" s="247"/>
      <c r="D513" s="226" t="s">
        <v>170</v>
      </c>
      <c r="E513" s="248" t="s">
        <v>19</v>
      </c>
      <c r="F513" s="249" t="s">
        <v>178</v>
      </c>
      <c r="G513" s="247"/>
      <c r="H513" s="250">
        <v>37.665999999999997</v>
      </c>
      <c r="I513" s="251"/>
      <c r="J513" s="247"/>
      <c r="K513" s="247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170</v>
      </c>
      <c r="AU513" s="256" t="s">
        <v>83</v>
      </c>
      <c r="AV513" s="15" t="s">
        <v>166</v>
      </c>
      <c r="AW513" s="15" t="s">
        <v>35</v>
      </c>
      <c r="AX513" s="15" t="s">
        <v>81</v>
      </c>
      <c r="AY513" s="256" t="s">
        <v>159</v>
      </c>
    </row>
    <row r="514" s="2" customFormat="1" ht="16.5" customHeight="1">
      <c r="A514" s="40"/>
      <c r="B514" s="41"/>
      <c r="C514" s="206" t="s">
        <v>539</v>
      </c>
      <c r="D514" s="206" t="s">
        <v>161</v>
      </c>
      <c r="E514" s="207" t="s">
        <v>540</v>
      </c>
      <c r="F514" s="208" t="s">
        <v>541</v>
      </c>
      <c r="G514" s="209" t="s">
        <v>164</v>
      </c>
      <c r="H514" s="210">
        <v>39.447000000000003</v>
      </c>
      <c r="I514" s="211"/>
      <c r="J514" s="212">
        <f>ROUND(I514*H514,2)</f>
        <v>0</v>
      </c>
      <c r="K514" s="208" t="s">
        <v>165</v>
      </c>
      <c r="L514" s="46"/>
      <c r="M514" s="213" t="s">
        <v>19</v>
      </c>
      <c r="N514" s="214" t="s">
        <v>44</v>
      </c>
      <c r="O514" s="86"/>
      <c r="P514" s="215">
        <f>O514*H514</f>
        <v>0</v>
      </c>
      <c r="Q514" s="215">
        <v>0.00025999999999999998</v>
      </c>
      <c r="R514" s="215">
        <f>Q514*H514</f>
        <v>0.01025622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166</v>
      </c>
      <c r="AT514" s="217" t="s">
        <v>161</v>
      </c>
      <c r="AU514" s="217" t="s">
        <v>83</v>
      </c>
      <c r="AY514" s="19" t="s">
        <v>159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81</v>
      </c>
      <c r="BK514" s="218">
        <f>ROUND(I514*H514,2)</f>
        <v>0</v>
      </c>
      <c r="BL514" s="19" t="s">
        <v>166</v>
      </c>
      <c r="BM514" s="217" t="s">
        <v>542</v>
      </c>
    </row>
    <row r="515" s="2" customFormat="1">
      <c r="A515" s="40"/>
      <c r="B515" s="41"/>
      <c r="C515" s="42"/>
      <c r="D515" s="219" t="s">
        <v>168</v>
      </c>
      <c r="E515" s="42"/>
      <c r="F515" s="220" t="s">
        <v>543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168</v>
      </c>
      <c r="AU515" s="19" t="s">
        <v>83</v>
      </c>
    </row>
    <row r="516" s="13" customFormat="1">
      <c r="A516" s="13"/>
      <c r="B516" s="224"/>
      <c r="C516" s="225"/>
      <c r="D516" s="226" t="s">
        <v>170</v>
      </c>
      <c r="E516" s="227" t="s">
        <v>19</v>
      </c>
      <c r="F516" s="228" t="s">
        <v>418</v>
      </c>
      <c r="G516" s="225"/>
      <c r="H516" s="227" t="s">
        <v>19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170</v>
      </c>
      <c r="AU516" s="234" t="s">
        <v>83</v>
      </c>
      <c r="AV516" s="13" t="s">
        <v>81</v>
      </c>
      <c r="AW516" s="13" t="s">
        <v>35</v>
      </c>
      <c r="AX516" s="13" t="s">
        <v>73</v>
      </c>
      <c r="AY516" s="234" t="s">
        <v>159</v>
      </c>
    </row>
    <row r="517" s="14" customFormat="1">
      <c r="A517" s="14"/>
      <c r="B517" s="235"/>
      <c r="C517" s="236"/>
      <c r="D517" s="226" t="s">
        <v>170</v>
      </c>
      <c r="E517" s="237" t="s">
        <v>19</v>
      </c>
      <c r="F517" s="238" t="s">
        <v>419</v>
      </c>
      <c r="G517" s="236"/>
      <c r="H517" s="239">
        <v>6.875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170</v>
      </c>
      <c r="AU517" s="245" t="s">
        <v>83</v>
      </c>
      <c r="AV517" s="14" t="s">
        <v>83</v>
      </c>
      <c r="AW517" s="14" t="s">
        <v>35</v>
      </c>
      <c r="AX517" s="14" t="s">
        <v>73</v>
      </c>
      <c r="AY517" s="245" t="s">
        <v>159</v>
      </c>
    </row>
    <row r="518" s="14" customFormat="1">
      <c r="A518" s="14"/>
      <c r="B518" s="235"/>
      <c r="C518" s="236"/>
      <c r="D518" s="226" t="s">
        <v>170</v>
      </c>
      <c r="E518" s="237" t="s">
        <v>19</v>
      </c>
      <c r="F518" s="238" t="s">
        <v>520</v>
      </c>
      <c r="G518" s="236"/>
      <c r="H518" s="239">
        <v>6.375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170</v>
      </c>
      <c r="AU518" s="245" t="s">
        <v>83</v>
      </c>
      <c r="AV518" s="14" t="s">
        <v>83</v>
      </c>
      <c r="AW518" s="14" t="s">
        <v>35</v>
      </c>
      <c r="AX518" s="14" t="s">
        <v>73</v>
      </c>
      <c r="AY518" s="245" t="s">
        <v>159</v>
      </c>
    </row>
    <row r="519" s="14" customFormat="1">
      <c r="A519" s="14"/>
      <c r="B519" s="235"/>
      <c r="C519" s="236"/>
      <c r="D519" s="226" t="s">
        <v>170</v>
      </c>
      <c r="E519" s="237" t="s">
        <v>19</v>
      </c>
      <c r="F519" s="238" t="s">
        <v>521</v>
      </c>
      <c r="G519" s="236"/>
      <c r="H519" s="239">
        <v>-2.8279999999999998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170</v>
      </c>
      <c r="AU519" s="245" t="s">
        <v>83</v>
      </c>
      <c r="AV519" s="14" t="s">
        <v>83</v>
      </c>
      <c r="AW519" s="14" t="s">
        <v>35</v>
      </c>
      <c r="AX519" s="14" t="s">
        <v>73</v>
      </c>
      <c r="AY519" s="245" t="s">
        <v>159</v>
      </c>
    </row>
    <row r="520" s="14" customFormat="1">
      <c r="A520" s="14"/>
      <c r="B520" s="235"/>
      <c r="C520" s="236"/>
      <c r="D520" s="226" t="s">
        <v>170</v>
      </c>
      <c r="E520" s="237" t="s">
        <v>19</v>
      </c>
      <c r="F520" s="238" t="s">
        <v>522</v>
      </c>
      <c r="G520" s="236"/>
      <c r="H520" s="239">
        <v>4.4000000000000004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170</v>
      </c>
      <c r="AU520" s="245" t="s">
        <v>83</v>
      </c>
      <c r="AV520" s="14" t="s">
        <v>83</v>
      </c>
      <c r="AW520" s="14" t="s">
        <v>35</v>
      </c>
      <c r="AX520" s="14" t="s">
        <v>73</v>
      </c>
      <c r="AY520" s="245" t="s">
        <v>159</v>
      </c>
    </row>
    <row r="521" s="14" customFormat="1">
      <c r="A521" s="14"/>
      <c r="B521" s="235"/>
      <c r="C521" s="236"/>
      <c r="D521" s="226" t="s">
        <v>170</v>
      </c>
      <c r="E521" s="237" t="s">
        <v>19</v>
      </c>
      <c r="F521" s="238" t="s">
        <v>523</v>
      </c>
      <c r="G521" s="236"/>
      <c r="H521" s="239">
        <v>0.17999999999999999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170</v>
      </c>
      <c r="AU521" s="245" t="s">
        <v>83</v>
      </c>
      <c r="AV521" s="14" t="s">
        <v>83</v>
      </c>
      <c r="AW521" s="14" t="s">
        <v>35</v>
      </c>
      <c r="AX521" s="14" t="s">
        <v>73</v>
      </c>
      <c r="AY521" s="245" t="s">
        <v>159</v>
      </c>
    </row>
    <row r="522" s="14" customFormat="1">
      <c r="A522" s="14"/>
      <c r="B522" s="235"/>
      <c r="C522" s="236"/>
      <c r="D522" s="226" t="s">
        <v>170</v>
      </c>
      <c r="E522" s="237" t="s">
        <v>19</v>
      </c>
      <c r="F522" s="238" t="s">
        <v>422</v>
      </c>
      <c r="G522" s="236"/>
      <c r="H522" s="239">
        <v>0.089999999999999997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170</v>
      </c>
      <c r="AU522" s="245" t="s">
        <v>83</v>
      </c>
      <c r="AV522" s="14" t="s">
        <v>83</v>
      </c>
      <c r="AW522" s="14" t="s">
        <v>35</v>
      </c>
      <c r="AX522" s="14" t="s">
        <v>73</v>
      </c>
      <c r="AY522" s="245" t="s">
        <v>159</v>
      </c>
    </row>
    <row r="523" s="13" customFormat="1">
      <c r="A523" s="13"/>
      <c r="B523" s="224"/>
      <c r="C523" s="225"/>
      <c r="D523" s="226" t="s">
        <v>170</v>
      </c>
      <c r="E523" s="227" t="s">
        <v>19</v>
      </c>
      <c r="F523" s="228" t="s">
        <v>338</v>
      </c>
      <c r="G523" s="225"/>
      <c r="H523" s="227" t="s">
        <v>19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170</v>
      </c>
      <c r="AU523" s="234" t="s">
        <v>83</v>
      </c>
      <c r="AV523" s="13" t="s">
        <v>81</v>
      </c>
      <c r="AW523" s="13" t="s">
        <v>35</v>
      </c>
      <c r="AX523" s="13" t="s">
        <v>73</v>
      </c>
      <c r="AY523" s="234" t="s">
        <v>159</v>
      </c>
    </row>
    <row r="524" s="14" customFormat="1">
      <c r="A524" s="14"/>
      <c r="B524" s="235"/>
      <c r="C524" s="236"/>
      <c r="D524" s="226" t="s">
        <v>170</v>
      </c>
      <c r="E524" s="237" t="s">
        <v>19</v>
      </c>
      <c r="F524" s="238" t="s">
        <v>524</v>
      </c>
      <c r="G524" s="236"/>
      <c r="H524" s="239">
        <v>14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170</v>
      </c>
      <c r="AU524" s="245" t="s">
        <v>83</v>
      </c>
      <c r="AV524" s="14" t="s">
        <v>83</v>
      </c>
      <c r="AW524" s="14" t="s">
        <v>35</v>
      </c>
      <c r="AX524" s="14" t="s">
        <v>73</v>
      </c>
      <c r="AY524" s="245" t="s">
        <v>159</v>
      </c>
    </row>
    <row r="525" s="14" customFormat="1">
      <c r="A525" s="14"/>
      <c r="B525" s="235"/>
      <c r="C525" s="236"/>
      <c r="D525" s="226" t="s">
        <v>170</v>
      </c>
      <c r="E525" s="237" t="s">
        <v>19</v>
      </c>
      <c r="F525" s="238" t="s">
        <v>525</v>
      </c>
      <c r="G525" s="236"/>
      <c r="H525" s="239">
        <v>14.375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170</v>
      </c>
      <c r="AU525" s="245" t="s">
        <v>83</v>
      </c>
      <c r="AV525" s="14" t="s">
        <v>83</v>
      </c>
      <c r="AW525" s="14" t="s">
        <v>35</v>
      </c>
      <c r="AX525" s="14" t="s">
        <v>73</v>
      </c>
      <c r="AY525" s="245" t="s">
        <v>159</v>
      </c>
    </row>
    <row r="526" s="14" customFormat="1">
      <c r="A526" s="14"/>
      <c r="B526" s="235"/>
      <c r="C526" s="236"/>
      <c r="D526" s="226" t="s">
        <v>170</v>
      </c>
      <c r="E526" s="237" t="s">
        <v>19</v>
      </c>
      <c r="F526" s="238" t="s">
        <v>526</v>
      </c>
      <c r="G526" s="236"/>
      <c r="H526" s="239">
        <v>0.78000000000000003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170</v>
      </c>
      <c r="AU526" s="245" t="s">
        <v>83</v>
      </c>
      <c r="AV526" s="14" t="s">
        <v>83</v>
      </c>
      <c r="AW526" s="14" t="s">
        <v>35</v>
      </c>
      <c r="AX526" s="14" t="s">
        <v>73</v>
      </c>
      <c r="AY526" s="245" t="s">
        <v>159</v>
      </c>
    </row>
    <row r="527" s="14" customFormat="1">
      <c r="A527" s="14"/>
      <c r="B527" s="235"/>
      <c r="C527" s="236"/>
      <c r="D527" s="226" t="s">
        <v>170</v>
      </c>
      <c r="E527" s="237" t="s">
        <v>19</v>
      </c>
      <c r="F527" s="238" t="s">
        <v>341</v>
      </c>
      <c r="G527" s="236"/>
      <c r="H527" s="239">
        <v>-4.7999999999999998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170</v>
      </c>
      <c r="AU527" s="245" t="s">
        <v>83</v>
      </c>
      <c r="AV527" s="14" t="s">
        <v>83</v>
      </c>
      <c r="AW527" s="14" t="s">
        <v>35</v>
      </c>
      <c r="AX527" s="14" t="s">
        <v>73</v>
      </c>
      <c r="AY527" s="245" t="s">
        <v>159</v>
      </c>
    </row>
    <row r="528" s="15" customFormat="1">
      <c r="A528" s="15"/>
      <c r="B528" s="246"/>
      <c r="C528" s="247"/>
      <c r="D528" s="226" t="s">
        <v>170</v>
      </c>
      <c r="E528" s="248" t="s">
        <v>19</v>
      </c>
      <c r="F528" s="249" t="s">
        <v>178</v>
      </c>
      <c r="G528" s="247"/>
      <c r="H528" s="250">
        <v>39.447000000000003</v>
      </c>
      <c r="I528" s="251"/>
      <c r="J528" s="247"/>
      <c r="K528" s="247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170</v>
      </c>
      <c r="AU528" s="256" t="s">
        <v>83</v>
      </c>
      <c r="AV528" s="15" t="s">
        <v>166</v>
      </c>
      <c r="AW528" s="15" t="s">
        <v>35</v>
      </c>
      <c r="AX528" s="15" t="s">
        <v>81</v>
      </c>
      <c r="AY528" s="256" t="s">
        <v>159</v>
      </c>
    </row>
    <row r="529" s="2" customFormat="1" ht="16.5" customHeight="1">
      <c r="A529" s="40"/>
      <c r="B529" s="41"/>
      <c r="C529" s="206" t="s">
        <v>544</v>
      </c>
      <c r="D529" s="206" t="s">
        <v>161</v>
      </c>
      <c r="E529" s="207" t="s">
        <v>545</v>
      </c>
      <c r="F529" s="208" t="s">
        <v>546</v>
      </c>
      <c r="G529" s="209" t="s">
        <v>164</v>
      </c>
      <c r="H529" s="210">
        <v>2.3380000000000001</v>
      </c>
      <c r="I529" s="211"/>
      <c r="J529" s="212">
        <f>ROUND(I529*H529,2)</f>
        <v>0</v>
      </c>
      <c r="K529" s="208" t="s">
        <v>165</v>
      </c>
      <c r="L529" s="46"/>
      <c r="M529" s="213" t="s">
        <v>19</v>
      </c>
      <c r="N529" s="214" t="s">
        <v>44</v>
      </c>
      <c r="O529" s="86"/>
      <c r="P529" s="215">
        <f>O529*H529</f>
        <v>0</v>
      </c>
      <c r="Q529" s="215">
        <v>0.040000000000000001</v>
      </c>
      <c r="R529" s="215">
        <f>Q529*H529</f>
        <v>0.093520000000000006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166</v>
      </c>
      <c r="AT529" s="217" t="s">
        <v>161</v>
      </c>
      <c r="AU529" s="217" t="s">
        <v>83</v>
      </c>
      <c r="AY529" s="19" t="s">
        <v>159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81</v>
      </c>
      <c r="BK529" s="218">
        <f>ROUND(I529*H529,2)</f>
        <v>0</v>
      </c>
      <c r="BL529" s="19" t="s">
        <v>166</v>
      </c>
      <c r="BM529" s="217" t="s">
        <v>547</v>
      </c>
    </row>
    <row r="530" s="2" customFormat="1">
      <c r="A530" s="40"/>
      <c r="B530" s="41"/>
      <c r="C530" s="42"/>
      <c r="D530" s="219" t="s">
        <v>168</v>
      </c>
      <c r="E530" s="42"/>
      <c r="F530" s="220" t="s">
        <v>548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168</v>
      </c>
      <c r="AU530" s="19" t="s">
        <v>83</v>
      </c>
    </row>
    <row r="531" s="13" customFormat="1">
      <c r="A531" s="13"/>
      <c r="B531" s="224"/>
      <c r="C531" s="225"/>
      <c r="D531" s="226" t="s">
        <v>170</v>
      </c>
      <c r="E531" s="227" t="s">
        <v>19</v>
      </c>
      <c r="F531" s="228" t="s">
        <v>499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170</v>
      </c>
      <c r="AU531" s="234" t="s">
        <v>83</v>
      </c>
      <c r="AV531" s="13" t="s">
        <v>81</v>
      </c>
      <c r="AW531" s="13" t="s">
        <v>35</v>
      </c>
      <c r="AX531" s="13" t="s">
        <v>73</v>
      </c>
      <c r="AY531" s="234" t="s">
        <v>159</v>
      </c>
    </row>
    <row r="532" s="14" customFormat="1">
      <c r="A532" s="14"/>
      <c r="B532" s="235"/>
      <c r="C532" s="236"/>
      <c r="D532" s="226" t="s">
        <v>170</v>
      </c>
      <c r="E532" s="237" t="s">
        <v>19</v>
      </c>
      <c r="F532" s="238" t="s">
        <v>549</v>
      </c>
      <c r="G532" s="236"/>
      <c r="H532" s="239">
        <v>1.1160000000000001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170</v>
      </c>
      <c r="AU532" s="245" t="s">
        <v>83</v>
      </c>
      <c r="AV532" s="14" t="s">
        <v>83</v>
      </c>
      <c r="AW532" s="14" t="s">
        <v>35</v>
      </c>
      <c r="AX532" s="14" t="s">
        <v>73</v>
      </c>
      <c r="AY532" s="245" t="s">
        <v>159</v>
      </c>
    </row>
    <row r="533" s="14" customFormat="1">
      <c r="A533" s="14"/>
      <c r="B533" s="235"/>
      <c r="C533" s="236"/>
      <c r="D533" s="226" t="s">
        <v>170</v>
      </c>
      <c r="E533" s="237" t="s">
        <v>19</v>
      </c>
      <c r="F533" s="238" t="s">
        <v>550</v>
      </c>
      <c r="G533" s="236"/>
      <c r="H533" s="239">
        <v>0.31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170</v>
      </c>
      <c r="AU533" s="245" t="s">
        <v>83</v>
      </c>
      <c r="AV533" s="14" t="s">
        <v>83</v>
      </c>
      <c r="AW533" s="14" t="s">
        <v>35</v>
      </c>
      <c r="AX533" s="14" t="s">
        <v>73</v>
      </c>
      <c r="AY533" s="245" t="s">
        <v>159</v>
      </c>
    </row>
    <row r="534" s="13" customFormat="1">
      <c r="A534" s="13"/>
      <c r="B534" s="224"/>
      <c r="C534" s="225"/>
      <c r="D534" s="226" t="s">
        <v>170</v>
      </c>
      <c r="E534" s="227" t="s">
        <v>19</v>
      </c>
      <c r="F534" s="228" t="s">
        <v>502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170</v>
      </c>
      <c r="AU534" s="234" t="s">
        <v>83</v>
      </c>
      <c r="AV534" s="13" t="s">
        <v>81</v>
      </c>
      <c r="AW534" s="13" t="s">
        <v>35</v>
      </c>
      <c r="AX534" s="13" t="s">
        <v>73</v>
      </c>
      <c r="AY534" s="234" t="s">
        <v>159</v>
      </c>
    </row>
    <row r="535" s="14" customFormat="1">
      <c r="A535" s="14"/>
      <c r="B535" s="235"/>
      <c r="C535" s="236"/>
      <c r="D535" s="226" t="s">
        <v>170</v>
      </c>
      <c r="E535" s="237" t="s">
        <v>19</v>
      </c>
      <c r="F535" s="238" t="s">
        <v>551</v>
      </c>
      <c r="G535" s="236"/>
      <c r="H535" s="239">
        <v>0.91200000000000003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170</v>
      </c>
      <c r="AU535" s="245" t="s">
        <v>83</v>
      </c>
      <c r="AV535" s="14" t="s">
        <v>83</v>
      </c>
      <c r="AW535" s="14" t="s">
        <v>35</v>
      </c>
      <c r="AX535" s="14" t="s">
        <v>73</v>
      </c>
      <c r="AY535" s="245" t="s">
        <v>159</v>
      </c>
    </row>
    <row r="536" s="15" customFormat="1">
      <c r="A536" s="15"/>
      <c r="B536" s="246"/>
      <c r="C536" s="247"/>
      <c r="D536" s="226" t="s">
        <v>170</v>
      </c>
      <c r="E536" s="248" t="s">
        <v>19</v>
      </c>
      <c r="F536" s="249" t="s">
        <v>178</v>
      </c>
      <c r="G536" s="247"/>
      <c r="H536" s="250">
        <v>2.3380000000000001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6" t="s">
        <v>170</v>
      </c>
      <c r="AU536" s="256" t="s">
        <v>83</v>
      </c>
      <c r="AV536" s="15" t="s">
        <v>166</v>
      </c>
      <c r="AW536" s="15" t="s">
        <v>35</v>
      </c>
      <c r="AX536" s="15" t="s">
        <v>81</v>
      </c>
      <c r="AY536" s="256" t="s">
        <v>159</v>
      </c>
    </row>
    <row r="537" s="2" customFormat="1" ht="24.15" customHeight="1">
      <c r="A537" s="40"/>
      <c r="B537" s="41"/>
      <c r="C537" s="206" t="s">
        <v>552</v>
      </c>
      <c r="D537" s="206" t="s">
        <v>161</v>
      </c>
      <c r="E537" s="207" t="s">
        <v>553</v>
      </c>
      <c r="F537" s="208" t="s">
        <v>554</v>
      </c>
      <c r="G537" s="209" t="s">
        <v>164</v>
      </c>
      <c r="H537" s="210">
        <v>39.447000000000003</v>
      </c>
      <c r="I537" s="211"/>
      <c r="J537" s="212">
        <f>ROUND(I537*H537,2)</f>
        <v>0</v>
      </c>
      <c r="K537" s="208" t="s">
        <v>165</v>
      </c>
      <c r="L537" s="46"/>
      <c r="M537" s="213" t="s">
        <v>19</v>
      </c>
      <c r="N537" s="214" t="s">
        <v>44</v>
      </c>
      <c r="O537" s="86"/>
      <c r="P537" s="215">
        <f>O537*H537</f>
        <v>0</v>
      </c>
      <c r="Q537" s="215">
        <v>0.0043800000000000002</v>
      </c>
      <c r="R537" s="215">
        <f>Q537*H537</f>
        <v>0.17277786000000003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166</v>
      </c>
      <c r="AT537" s="217" t="s">
        <v>161</v>
      </c>
      <c r="AU537" s="217" t="s">
        <v>83</v>
      </c>
      <c r="AY537" s="19" t="s">
        <v>159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81</v>
      </c>
      <c r="BK537" s="218">
        <f>ROUND(I537*H537,2)</f>
        <v>0</v>
      </c>
      <c r="BL537" s="19" t="s">
        <v>166</v>
      </c>
      <c r="BM537" s="217" t="s">
        <v>555</v>
      </c>
    </row>
    <row r="538" s="2" customFormat="1">
      <c r="A538" s="40"/>
      <c r="B538" s="41"/>
      <c r="C538" s="42"/>
      <c r="D538" s="219" t="s">
        <v>168</v>
      </c>
      <c r="E538" s="42"/>
      <c r="F538" s="220" t="s">
        <v>556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168</v>
      </c>
      <c r="AU538" s="19" t="s">
        <v>83</v>
      </c>
    </row>
    <row r="539" s="13" customFormat="1">
      <c r="A539" s="13"/>
      <c r="B539" s="224"/>
      <c r="C539" s="225"/>
      <c r="D539" s="226" t="s">
        <v>170</v>
      </c>
      <c r="E539" s="227" t="s">
        <v>19</v>
      </c>
      <c r="F539" s="228" t="s">
        <v>418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170</v>
      </c>
      <c r="AU539" s="234" t="s">
        <v>83</v>
      </c>
      <c r="AV539" s="13" t="s">
        <v>81</v>
      </c>
      <c r="AW539" s="13" t="s">
        <v>35</v>
      </c>
      <c r="AX539" s="13" t="s">
        <v>73</v>
      </c>
      <c r="AY539" s="234" t="s">
        <v>159</v>
      </c>
    </row>
    <row r="540" s="14" customFormat="1">
      <c r="A540" s="14"/>
      <c r="B540" s="235"/>
      <c r="C540" s="236"/>
      <c r="D540" s="226" t="s">
        <v>170</v>
      </c>
      <c r="E540" s="237" t="s">
        <v>19</v>
      </c>
      <c r="F540" s="238" t="s">
        <v>419</v>
      </c>
      <c r="G540" s="236"/>
      <c r="H540" s="239">
        <v>6.875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170</v>
      </c>
      <c r="AU540" s="245" t="s">
        <v>83</v>
      </c>
      <c r="AV540" s="14" t="s">
        <v>83</v>
      </c>
      <c r="AW540" s="14" t="s">
        <v>35</v>
      </c>
      <c r="AX540" s="14" t="s">
        <v>73</v>
      </c>
      <c r="AY540" s="245" t="s">
        <v>159</v>
      </c>
    </row>
    <row r="541" s="14" customFormat="1">
      <c r="A541" s="14"/>
      <c r="B541" s="235"/>
      <c r="C541" s="236"/>
      <c r="D541" s="226" t="s">
        <v>170</v>
      </c>
      <c r="E541" s="237" t="s">
        <v>19</v>
      </c>
      <c r="F541" s="238" t="s">
        <v>520</v>
      </c>
      <c r="G541" s="236"/>
      <c r="H541" s="239">
        <v>6.375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170</v>
      </c>
      <c r="AU541" s="245" t="s">
        <v>83</v>
      </c>
      <c r="AV541" s="14" t="s">
        <v>83</v>
      </c>
      <c r="AW541" s="14" t="s">
        <v>35</v>
      </c>
      <c r="AX541" s="14" t="s">
        <v>73</v>
      </c>
      <c r="AY541" s="245" t="s">
        <v>159</v>
      </c>
    </row>
    <row r="542" s="14" customFormat="1">
      <c r="A542" s="14"/>
      <c r="B542" s="235"/>
      <c r="C542" s="236"/>
      <c r="D542" s="226" t="s">
        <v>170</v>
      </c>
      <c r="E542" s="237" t="s">
        <v>19</v>
      </c>
      <c r="F542" s="238" t="s">
        <v>521</v>
      </c>
      <c r="G542" s="236"/>
      <c r="H542" s="239">
        <v>-2.8279999999999998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170</v>
      </c>
      <c r="AU542" s="245" t="s">
        <v>83</v>
      </c>
      <c r="AV542" s="14" t="s">
        <v>83</v>
      </c>
      <c r="AW542" s="14" t="s">
        <v>35</v>
      </c>
      <c r="AX542" s="14" t="s">
        <v>73</v>
      </c>
      <c r="AY542" s="245" t="s">
        <v>159</v>
      </c>
    </row>
    <row r="543" s="14" customFormat="1">
      <c r="A543" s="14"/>
      <c r="B543" s="235"/>
      <c r="C543" s="236"/>
      <c r="D543" s="226" t="s">
        <v>170</v>
      </c>
      <c r="E543" s="237" t="s">
        <v>19</v>
      </c>
      <c r="F543" s="238" t="s">
        <v>522</v>
      </c>
      <c r="G543" s="236"/>
      <c r="H543" s="239">
        <v>4.4000000000000004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170</v>
      </c>
      <c r="AU543" s="245" t="s">
        <v>83</v>
      </c>
      <c r="AV543" s="14" t="s">
        <v>83</v>
      </c>
      <c r="AW543" s="14" t="s">
        <v>35</v>
      </c>
      <c r="AX543" s="14" t="s">
        <v>73</v>
      </c>
      <c r="AY543" s="245" t="s">
        <v>159</v>
      </c>
    </row>
    <row r="544" s="14" customFormat="1">
      <c r="A544" s="14"/>
      <c r="B544" s="235"/>
      <c r="C544" s="236"/>
      <c r="D544" s="226" t="s">
        <v>170</v>
      </c>
      <c r="E544" s="237" t="s">
        <v>19</v>
      </c>
      <c r="F544" s="238" t="s">
        <v>523</v>
      </c>
      <c r="G544" s="236"/>
      <c r="H544" s="239">
        <v>0.17999999999999999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170</v>
      </c>
      <c r="AU544" s="245" t="s">
        <v>83</v>
      </c>
      <c r="AV544" s="14" t="s">
        <v>83</v>
      </c>
      <c r="AW544" s="14" t="s">
        <v>35</v>
      </c>
      <c r="AX544" s="14" t="s">
        <v>73</v>
      </c>
      <c r="AY544" s="245" t="s">
        <v>159</v>
      </c>
    </row>
    <row r="545" s="14" customFormat="1">
      <c r="A545" s="14"/>
      <c r="B545" s="235"/>
      <c r="C545" s="236"/>
      <c r="D545" s="226" t="s">
        <v>170</v>
      </c>
      <c r="E545" s="237" t="s">
        <v>19</v>
      </c>
      <c r="F545" s="238" t="s">
        <v>422</v>
      </c>
      <c r="G545" s="236"/>
      <c r="H545" s="239">
        <v>0.089999999999999997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170</v>
      </c>
      <c r="AU545" s="245" t="s">
        <v>83</v>
      </c>
      <c r="AV545" s="14" t="s">
        <v>83</v>
      </c>
      <c r="AW545" s="14" t="s">
        <v>35</v>
      </c>
      <c r="AX545" s="14" t="s">
        <v>73</v>
      </c>
      <c r="AY545" s="245" t="s">
        <v>159</v>
      </c>
    </row>
    <row r="546" s="13" customFormat="1">
      <c r="A546" s="13"/>
      <c r="B546" s="224"/>
      <c r="C546" s="225"/>
      <c r="D546" s="226" t="s">
        <v>170</v>
      </c>
      <c r="E546" s="227" t="s">
        <v>19</v>
      </c>
      <c r="F546" s="228" t="s">
        <v>338</v>
      </c>
      <c r="G546" s="225"/>
      <c r="H546" s="227" t="s">
        <v>19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170</v>
      </c>
      <c r="AU546" s="234" t="s">
        <v>83</v>
      </c>
      <c r="AV546" s="13" t="s">
        <v>81</v>
      </c>
      <c r="AW546" s="13" t="s">
        <v>35</v>
      </c>
      <c r="AX546" s="13" t="s">
        <v>73</v>
      </c>
      <c r="AY546" s="234" t="s">
        <v>159</v>
      </c>
    </row>
    <row r="547" s="14" customFormat="1">
      <c r="A547" s="14"/>
      <c r="B547" s="235"/>
      <c r="C547" s="236"/>
      <c r="D547" s="226" t="s">
        <v>170</v>
      </c>
      <c r="E547" s="237" t="s">
        <v>19</v>
      </c>
      <c r="F547" s="238" t="s">
        <v>524</v>
      </c>
      <c r="G547" s="236"/>
      <c r="H547" s="239">
        <v>14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170</v>
      </c>
      <c r="AU547" s="245" t="s">
        <v>83</v>
      </c>
      <c r="AV547" s="14" t="s">
        <v>83</v>
      </c>
      <c r="AW547" s="14" t="s">
        <v>35</v>
      </c>
      <c r="AX547" s="14" t="s">
        <v>73</v>
      </c>
      <c r="AY547" s="245" t="s">
        <v>159</v>
      </c>
    </row>
    <row r="548" s="14" customFormat="1">
      <c r="A548" s="14"/>
      <c r="B548" s="235"/>
      <c r="C548" s="236"/>
      <c r="D548" s="226" t="s">
        <v>170</v>
      </c>
      <c r="E548" s="237" t="s">
        <v>19</v>
      </c>
      <c r="F548" s="238" t="s">
        <v>525</v>
      </c>
      <c r="G548" s="236"/>
      <c r="H548" s="239">
        <v>14.375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170</v>
      </c>
      <c r="AU548" s="245" t="s">
        <v>83</v>
      </c>
      <c r="AV548" s="14" t="s">
        <v>83</v>
      </c>
      <c r="AW548" s="14" t="s">
        <v>35</v>
      </c>
      <c r="AX548" s="14" t="s">
        <v>73</v>
      </c>
      <c r="AY548" s="245" t="s">
        <v>159</v>
      </c>
    </row>
    <row r="549" s="14" customFormat="1">
      <c r="A549" s="14"/>
      <c r="B549" s="235"/>
      <c r="C549" s="236"/>
      <c r="D549" s="226" t="s">
        <v>170</v>
      </c>
      <c r="E549" s="237" t="s">
        <v>19</v>
      </c>
      <c r="F549" s="238" t="s">
        <v>526</v>
      </c>
      <c r="G549" s="236"/>
      <c r="H549" s="239">
        <v>0.78000000000000003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170</v>
      </c>
      <c r="AU549" s="245" t="s">
        <v>83</v>
      </c>
      <c r="AV549" s="14" t="s">
        <v>83</v>
      </c>
      <c r="AW549" s="14" t="s">
        <v>35</v>
      </c>
      <c r="AX549" s="14" t="s">
        <v>73</v>
      </c>
      <c r="AY549" s="245" t="s">
        <v>159</v>
      </c>
    </row>
    <row r="550" s="14" customFormat="1">
      <c r="A550" s="14"/>
      <c r="B550" s="235"/>
      <c r="C550" s="236"/>
      <c r="D550" s="226" t="s">
        <v>170</v>
      </c>
      <c r="E550" s="237" t="s">
        <v>19</v>
      </c>
      <c r="F550" s="238" t="s">
        <v>341</v>
      </c>
      <c r="G550" s="236"/>
      <c r="H550" s="239">
        <v>-4.7999999999999998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170</v>
      </c>
      <c r="AU550" s="245" t="s">
        <v>83</v>
      </c>
      <c r="AV550" s="14" t="s">
        <v>83</v>
      </c>
      <c r="AW550" s="14" t="s">
        <v>35</v>
      </c>
      <c r="AX550" s="14" t="s">
        <v>73</v>
      </c>
      <c r="AY550" s="245" t="s">
        <v>159</v>
      </c>
    </row>
    <row r="551" s="15" customFormat="1">
      <c r="A551" s="15"/>
      <c r="B551" s="246"/>
      <c r="C551" s="247"/>
      <c r="D551" s="226" t="s">
        <v>170</v>
      </c>
      <c r="E551" s="248" t="s">
        <v>19</v>
      </c>
      <c r="F551" s="249" t="s">
        <v>178</v>
      </c>
      <c r="G551" s="247"/>
      <c r="H551" s="250">
        <v>39.447000000000003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170</v>
      </c>
      <c r="AU551" s="256" t="s">
        <v>83</v>
      </c>
      <c r="AV551" s="15" t="s">
        <v>166</v>
      </c>
      <c r="AW551" s="15" t="s">
        <v>35</v>
      </c>
      <c r="AX551" s="15" t="s">
        <v>81</v>
      </c>
      <c r="AY551" s="256" t="s">
        <v>159</v>
      </c>
    </row>
    <row r="552" s="2" customFormat="1" ht="16.5" customHeight="1">
      <c r="A552" s="40"/>
      <c r="B552" s="41"/>
      <c r="C552" s="206" t="s">
        <v>557</v>
      </c>
      <c r="D552" s="206" t="s">
        <v>161</v>
      </c>
      <c r="E552" s="207" t="s">
        <v>558</v>
      </c>
      <c r="F552" s="208" t="s">
        <v>559</v>
      </c>
      <c r="G552" s="209" t="s">
        <v>164</v>
      </c>
      <c r="H552" s="210">
        <v>26.548999999999999</v>
      </c>
      <c r="I552" s="211"/>
      <c r="J552" s="212">
        <f>ROUND(I552*H552,2)</f>
        <v>0</v>
      </c>
      <c r="K552" s="208" t="s">
        <v>165</v>
      </c>
      <c r="L552" s="46"/>
      <c r="M552" s="213" t="s">
        <v>19</v>
      </c>
      <c r="N552" s="214" t="s">
        <v>44</v>
      </c>
      <c r="O552" s="86"/>
      <c r="P552" s="215">
        <f>O552*H552</f>
        <v>0</v>
      </c>
      <c r="Q552" s="215">
        <v>0.0040000000000000001</v>
      </c>
      <c r="R552" s="215">
        <f>Q552*H552</f>
        <v>0.106196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166</v>
      </c>
      <c r="AT552" s="217" t="s">
        <v>161</v>
      </c>
      <c r="AU552" s="217" t="s">
        <v>83</v>
      </c>
      <c r="AY552" s="19" t="s">
        <v>159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81</v>
      </c>
      <c r="BK552" s="218">
        <f>ROUND(I552*H552,2)</f>
        <v>0</v>
      </c>
      <c r="BL552" s="19" t="s">
        <v>166</v>
      </c>
      <c r="BM552" s="217" t="s">
        <v>560</v>
      </c>
    </row>
    <row r="553" s="2" customFormat="1">
      <c r="A553" s="40"/>
      <c r="B553" s="41"/>
      <c r="C553" s="42"/>
      <c r="D553" s="219" t="s">
        <v>168</v>
      </c>
      <c r="E553" s="42"/>
      <c r="F553" s="220" t="s">
        <v>561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168</v>
      </c>
      <c r="AU553" s="19" t="s">
        <v>83</v>
      </c>
    </row>
    <row r="554" s="13" customFormat="1">
      <c r="A554" s="13"/>
      <c r="B554" s="224"/>
      <c r="C554" s="225"/>
      <c r="D554" s="226" t="s">
        <v>170</v>
      </c>
      <c r="E554" s="227" t="s">
        <v>19</v>
      </c>
      <c r="F554" s="228" t="s">
        <v>418</v>
      </c>
      <c r="G554" s="225"/>
      <c r="H554" s="227" t="s">
        <v>19</v>
      </c>
      <c r="I554" s="229"/>
      <c r="J554" s="225"/>
      <c r="K554" s="225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170</v>
      </c>
      <c r="AU554" s="234" t="s">
        <v>83</v>
      </c>
      <c r="AV554" s="13" t="s">
        <v>81</v>
      </c>
      <c r="AW554" s="13" t="s">
        <v>35</v>
      </c>
      <c r="AX554" s="13" t="s">
        <v>73</v>
      </c>
      <c r="AY554" s="234" t="s">
        <v>159</v>
      </c>
    </row>
    <row r="555" s="14" customFormat="1">
      <c r="A555" s="14"/>
      <c r="B555" s="235"/>
      <c r="C555" s="236"/>
      <c r="D555" s="226" t="s">
        <v>170</v>
      </c>
      <c r="E555" s="237" t="s">
        <v>19</v>
      </c>
      <c r="F555" s="238" t="s">
        <v>562</v>
      </c>
      <c r="G555" s="236"/>
      <c r="H555" s="239">
        <v>5.1580000000000004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170</v>
      </c>
      <c r="AU555" s="245" t="s">
        <v>83</v>
      </c>
      <c r="AV555" s="14" t="s">
        <v>83</v>
      </c>
      <c r="AW555" s="14" t="s">
        <v>35</v>
      </c>
      <c r="AX555" s="14" t="s">
        <v>73</v>
      </c>
      <c r="AY555" s="245" t="s">
        <v>159</v>
      </c>
    </row>
    <row r="556" s="14" customFormat="1">
      <c r="A556" s="14"/>
      <c r="B556" s="235"/>
      <c r="C556" s="236"/>
      <c r="D556" s="226" t="s">
        <v>170</v>
      </c>
      <c r="E556" s="237" t="s">
        <v>19</v>
      </c>
      <c r="F556" s="238" t="s">
        <v>563</v>
      </c>
      <c r="G556" s="236"/>
      <c r="H556" s="239">
        <v>7.1399999999999997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170</v>
      </c>
      <c r="AU556" s="245" t="s">
        <v>83</v>
      </c>
      <c r="AV556" s="14" t="s">
        <v>83</v>
      </c>
      <c r="AW556" s="14" t="s">
        <v>35</v>
      </c>
      <c r="AX556" s="14" t="s">
        <v>73</v>
      </c>
      <c r="AY556" s="245" t="s">
        <v>159</v>
      </c>
    </row>
    <row r="557" s="14" customFormat="1">
      <c r="A557" s="14"/>
      <c r="B557" s="235"/>
      <c r="C557" s="236"/>
      <c r="D557" s="226" t="s">
        <v>170</v>
      </c>
      <c r="E557" s="237" t="s">
        <v>19</v>
      </c>
      <c r="F557" s="238" t="s">
        <v>533</v>
      </c>
      <c r="G557" s="236"/>
      <c r="H557" s="239">
        <v>3.5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170</v>
      </c>
      <c r="AU557" s="245" t="s">
        <v>83</v>
      </c>
      <c r="AV557" s="14" t="s">
        <v>83</v>
      </c>
      <c r="AW557" s="14" t="s">
        <v>35</v>
      </c>
      <c r="AX557" s="14" t="s">
        <v>73</v>
      </c>
      <c r="AY557" s="245" t="s">
        <v>159</v>
      </c>
    </row>
    <row r="558" s="14" customFormat="1">
      <c r="A558" s="14"/>
      <c r="B558" s="235"/>
      <c r="C558" s="236"/>
      <c r="D558" s="226" t="s">
        <v>170</v>
      </c>
      <c r="E558" s="237" t="s">
        <v>19</v>
      </c>
      <c r="F558" s="238" t="s">
        <v>534</v>
      </c>
      <c r="G558" s="236"/>
      <c r="H558" s="239">
        <v>-0.66000000000000003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170</v>
      </c>
      <c r="AU558" s="245" t="s">
        <v>83</v>
      </c>
      <c r="AV558" s="14" t="s">
        <v>83</v>
      </c>
      <c r="AW558" s="14" t="s">
        <v>35</v>
      </c>
      <c r="AX558" s="14" t="s">
        <v>73</v>
      </c>
      <c r="AY558" s="245" t="s">
        <v>159</v>
      </c>
    </row>
    <row r="559" s="14" customFormat="1">
      <c r="A559" s="14"/>
      <c r="B559" s="235"/>
      <c r="C559" s="236"/>
      <c r="D559" s="226" t="s">
        <v>170</v>
      </c>
      <c r="E559" s="237" t="s">
        <v>19</v>
      </c>
      <c r="F559" s="238" t="s">
        <v>535</v>
      </c>
      <c r="G559" s="236"/>
      <c r="H559" s="239">
        <v>-1.764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170</v>
      </c>
      <c r="AU559" s="245" t="s">
        <v>83</v>
      </c>
      <c r="AV559" s="14" t="s">
        <v>83</v>
      </c>
      <c r="AW559" s="14" t="s">
        <v>35</v>
      </c>
      <c r="AX559" s="14" t="s">
        <v>73</v>
      </c>
      <c r="AY559" s="245" t="s">
        <v>159</v>
      </c>
    </row>
    <row r="560" s="14" customFormat="1">
      <c r="A560" s="14"/>
      <c r="B560" s="235"/>
      <c r="C560" s="236"/>
      <c r="D560" s="226" t="s">
        <v>170</v>
      </c>
      <c r="E560" s="237" t="s">
        <v>19</v>
      </c>
      <c r="F560" s="238" t="s">
        <v>564</v>
      </c>
      <c r="G560" s="236"/>
      <c r="H560" s="239">
        <v>1.2749999999999999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170</v>
      </c>
      <c r="AU560" s="245" t="s">
        <v>83</v>
      </c>
      <c r="AV560" s="14" t="s">
        <v>83</v>
      </c>
      <c r="AW560" s="14" t="s">
        <v>35</v>
      </c>
      <c r="AX560" s="14" t="s">
        <v>73</v>
      </c>
      <c r="AY560" s="245" t="s">
        <v>159</v>
      </c>
    </row>
    <row r="561" s="13" customFormat="1">
      <c r="A561" s="13"/>
      <c r="B561" s="224"/>
      <c r="C561" s="225"/>
      <c r="D561" s="226" t="s">
        <v>170</v>
      </c>
      <c r="E561" s="227" t="s">
        <v>19</v>
      </c>
      <c r="F561" s="228" t="s">
        <v>338</v>
      </c>
      <c r="G561" s="225"/>
      <c r="H561" s="227" t="s">
        <v>19</v>
      </c>
      <c r="I561" s="229"/>
      <c r="J561" s="225"/>
      <c r="K561" s="225"/>
      <c r="L561" s="230"/>
      <c r="M561" s="231"/>
      <c r="N561" s="232"/>
      <c r="O561" s="232"/>
      <c r="P561" s="232"/>
      <c r="Q561" s="232"/>
      <c r="R561" s="232"/>
      <c r="S561" s="232"/>
      <c r="T561" s="23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4" t="s">
        <v>170</v>
      </c>
      <c r="AU561" s="234" t="s">
        <v>83</v>
      </c>
      <c r="AV561" s="13" t="s">
        <v>81</v>
      </c>
      <c r="AW561" s="13" t="s">
        <v>35</v>
      </c>
      <c r="AX561" s="13" t="s">
        <v>73</v>
      </c>
      <c r="AY561" s="234" t="s">
        <v>159</v>
      </c>
    </row>
    <row r="562" s="14" customFormat="1">
      <c r="A562" s="14"/>
      <c r="B562" s="235"/>
      <c r="C562" s="236"/>
      <c r="D562" s="226" t="s">
        <v>170</v>
      </c>
      <c r="E562" s="237" t="s">
        <v>19</v>
      </c>
      <c r="F562" s="238" t="s">
        <v>565</v>
      </c>
      <c r="G562" s="236"/>
      <c r="H562" s="239">
        <v>18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170</v>
      </c>
      <c r="AU562" s="245" t="s">
        <v>83</v>
      </c>
      <c r="AV562" s="14" t="s">
        <v>83</v>
      </c>
      <c r="AW562" s="14" t="s">
        <v>35</v>
      </c>
      <c r="AX562" s="14" t="s">
        <v>73</v>
      </c>
      <c r="AY562" s="245" t="s">
        <v>159</v>
      </c>
    </row>
    <row r="563" s="14" customFormat="1">
      <c r="A563" s="14"/>
      <c r="B563" s="235"/>
      <c r="C563" s="236"/>
      <c r="D563" s="226" t="s">
        <v>170</v>
      </c>
      <c r="E563" s="237" t="s">
        <v>19</v>
      </c>
      <c r="F563" s="238" t="s">
        <v>566</v>
      </c>
      <c r="G563" s="236"/>
      <c r="H563" s="239">
        <v>-7.1500000000000004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170</v>
      </c>
      <c r="AU563" s="245" t="s">
        <v>83</v>
      </c>
      <c r="AV563" s="14" t="s">
        <v>83</v>
      </c>
      <c r="AW563" s="14" t="s">
        <v>35</v>
      </c>
      <c r="AX563" s="14" t="s">
        <v>73</v>
      </c>
      <c r="AY563" s="245" t="s">
        <v>159</v>
      </c>
    </row>
    <row r="564" s="14" customFormat="1">
      <c r="A564" s="14"/>
      <c r="B564" s="235"/>
      <c r="C564" s="236"/>
      <c r="D564" s="226" t="s">
        <v>170</v>
      </c>
      <c r="E564" s="237" t="s">
        <v>19</v>
      </c>
      <c r="F564" s="238" t="s">
        <v>567</v>
      </c>
      <c r="G564" s="236"/>
      <c r="H564" s="239">
        <v>3.9500000000000002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170</v>
      </c>
      <c r="AU564" s="245" t="s">
        <v>83</v>
      </c>
      <c r="AV564" s="14" t="s">
        <v>83</v>
      </c>
      <c r="AW564" s="14" t="s">
        <v>35</v>
      </c>
      <c r="AX564" s="14" t="s">
        <v>73</v>
      </c>
      <c r="AY564" s="245" t="s">
        <v>159</v>
      </c>
    </row>
    <row r="565" s="14" customFormat="1">
      <c r="A565" s="14"/>
      <c r="B565" s="235"/>
      <c r="C565" s="236"/>
      <c r="D565" s="226" t="s">
        <v>170</v>
      </c>
      <c r="E565" s="237" t="s">
        <v>19</v>
      </c>
      <c r="F565" s="238" t="s">
        <v>568</v>
      </c>
      <c r="G565" s="236"/>
      <c r="H565" s="239">
        <v>-2.8999999999999999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170</v>
      </c>
      <c r="AU565" s="245" t="s">
        <v>83</v>
      </c>
      <c r="AV565" s="14" t="s">
        <v>83</v>
      </c>
      <c r="AW565" s="14" t="s">
        <v>35</v>
      </c>
      <c r="AX565" s="14" t="s">
        <v>73</v>
      </c>
      <c r="AY565" s="245" t="s">
        <v>159</v>
      </c>
    </row>
    <row r="566" s="15" customFormat="1">
      <c r="A566" s="15"/>
      <c r="B566" s="246"/>
      <c r="C566" s="247"/>
      <c r="D566" s="226" t="s">
        <v>170</v>
      </c>
      <c r="E566" s="248" t="s">
        <v>19</v>
      </c>
      <c r="F566" s="249" t="s">
        <v>178</v>
      </c>
      <c r="G566" s="247"/>
      <c r="H566" s="250">
        <v>26.549000000000003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170</v>
      </c>
      <c r="AU566" s="256" t="s">
        <v>83</v>
      </c>
      <c r="AV566" s="15" t="s">
        <v>166</v>
      </c>
      <c r="AW566" s="15" t="s">
        <v>35</v>
      </c>
      <c r="AX566" s="15" t="s">
        <v>81</v>
      </c>
      <c r="AY566" s="256" t="s">
        <v>159</v>
      </c>
    </row>
    <row r="567" s="2" customFormat="1" ht="24.15" customHeight="1">
      <c r="A567" s="40"/>
      <c r="B567" s="41"/>
      <c r="C567" s="206" t="s">
        <v>569</v>
      </c>
      <c r="D567" s="206" t="s">
        <v>161</v>
      </c>
      <c r="E567" s="207" t="s">
        <v>570</v>
      </c>
      <c r="F567" s="208" t="s">
        <v>571</v>
      </c>
      <c r="G567" s="209" t="s">
        <v>164</v>
      </c>
      <c r="H567" s="210">
        <v>37.665999999999997</v>
      </c>
      <c r="I567" s="211"/>
      <c r="J567" s="212">
        <f>ROUND(I567*H567,2)</f>
        <v>0</v>
      </c>
      <c r="K567" s="208" t="s">
        <v>165</v>
      </c>
      <c r="L567" s="46"/>
      <c r="M567" s="213" t="s">
        <v>19</v>
      </c>
      <c r="N567" s="214" t="s">
        <v>44</v>
      </c>
      <c r="O567" s="86"/>
      <c r="P567" s="215">
        <f>O567*H567</f>
        <v>0</v>
      </c>
      <c r="Q567" s="215">
        <v>0.01575</v>
      </c>
      <c r="R567" s="215">
        <f>Q567*H567</f>
        <v>0.59323949999999992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166</v>
      </c>
      <c r="AT567" s="217" t="s">
        <v>161</v>
      </c>
      <c r="AU567" s="217" t="s">
        <v>83</v>
      </c>
      <c r="AY567" s="19" t="s">
        <v>159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81</v>
      </c>
      <c r="BK567" s="218">
        <f>ROUND(I567*H567,2)</f>
        <v>0</v>
      </c>
      <c r="BL567" s="19" t="s">
        <v>166</v>
      </c>
      <c r="BM567" s="217" t="s">
        <v>572</v>
      </c>
    </row>
    <row r="568" s="2" customFormat="1">
      <c r="A568" s="40"/>
      <c r="B568" s="41"/>
      <c r="C568" s="42"/>
      <c r="D568" s="219" t="s">
        <v>168</v>
      </c>
      <c r="E568" s="42"/>
      <c r="F568" s="220" t="s">
        <v>573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168</v>
      </c>
      <c r="AU568" s="19" t="s">
        <v>83</v>
      </c>
    </row>
    <row r="569" s="13" customFormat="1">
      <c r="A569" s="13"/>
      <c r="B569" s="224"/>
      <c r="C569" s="225"/>
      <c r="D569" s="226" t="s">
        <v>170</v>
      </c>
      <c r="E569" s="227" t="s">
        <v>19</v>
      </c>
      <c r="F569" s="228" t="s">
        <v>418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170</v>
      </c>
      <c r="AU569" s="234" t="s">
        <v>83</v>
      </c>
      <c r="AV569" s="13" t="s">
        <v>81</v>
      </c>
      <c r="AW569" s="13" t="s">
        <v>35</v>
      </c>
      <c r="AX569" s="13" t="s">
        <v>73</v>
      </c>
      <c r="AY569" s="234" t="s">
        <v>159</v>
      </c>
    </row>
    <row r="570" s="14" customFormat="1">
      <c r="A570" s="14"/>
      <c r="B570" s="235"/>
      <c r="C570" s="236"/>
      <c r="D570" s="226" t="s">
        <v>170</v>
      </c>
      <c r="E570" s="237" t="s">
        <v>19</v>
      </c>
      <c r="F570" s="238" t="s">
        <v>532</v>
      </c>
      <c r="G570" s="236"/>
      <c r="H570" s="239">
        <v>33.064999999999998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170</v>
      </c>
      <c r="AU570" s="245" t="s">
        <v>83</v>
      </c>
      <c r="AV570" s="14" t="s">
        <v>83</v>
      </c>
      <c r="AW570" s="14" t="s">
        <v>35</v>
      </c>
      <c r="AX570" s="14" t="s">
        <v>73</v>
      </c>
      <c r="AY570" s="245" t="s">
        <v>159</v>
      </c>
    </row>
    <row r="571" s="14" customFormat="1">
      <c r="A571" s="14"/>
      <c r="B571" s="235"/>
      <c r="C571" s="236"/>
      <c r="D571" s="226" t="s">
        <v>170</v>
      </c>
      <c r="E571" s="237" t="s">
        <v>19</v>
      </c>
      <c r="F571" s="238" t="s">
        <v>533</v>
      </c>
      <c r="G571" s="236"/>
      <c r="H571" s="239">
        <v>3.5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170</v>
      </c>
      <c r="AU571" s="245" t="s">
        <v>83</v>
      </c>
      <c r="AV571" s="14" t="s">
        <v>83</v>
      </c>
      <c r="AW571" s="14" t="s">
        <v>35</v>
      </c>
      <c r="AX571" s="14" t="s">
        <v>73</v>
      </c>
      <c r="AY571" s="245" t="s">
        <v>159</v>
      </c>
    </row>
    <row r="572" s="14" customFormat="1">
      <c r="A572" s="14"/>
      <c r="B572" s="235"/>
      <c r="C572" s="236"/>
      <c r="D572" s="226" t="s">
        <v>170</v>
      </c>
      <c r="E572" s="237" t="s">
        <v>19</v>
      </c>
      <c r="F572" s="238" t="s">
        <v>534</v>
      </c>
      <c r="G572" s="236"/>
      <c r="H572" s="239">
        <v>-0.66000000000000003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170</v>
      </c>
      <c r="AU572" s="245" t="s">
        <v>83</v>
      </c>
      <c r="AV572" s="14" t="s">
        <v>83</v>
      </c>
      <c r="AW572" s="14" t="s">
        <v>35</v>
      </c>
      <c r="AX572" s="14" t="s">
        <v>73</v>
      </c>
      <c r="AY572" s="245" t="s">
        <v>159</v>
      </c>
    </row>
    <row r="573" s="14" customFormat="1">
      <c r="A573" s="14"/>
      <c r="B573" s="235"/>
      <c r="C573" s="236"/>
      <c r="D573" s="226" t="s">
        <v>170</v>
      </c>
      <c r="E573" s="237" t="s">
        <v>19</v>
      </c>
      <c r="F573" s="238" t="s">
        <v>535</v>
      </c>
      <c r="G573" s="236"/>
      <c r="H573" s="239">
        <v>-1.764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170</v>
      </c>
      <c r="AU573" s="245" t="s">
        <v>83</v>
      </c>
      <c r="AV573" s="14" t="s">
        <v>83</v>
      </c>
      <c r="AW573" s="14" t="s">
        <v>35</v>
      </c>
      <c r="AX573" s="14" t="s">
        <v>73</v>
      </c>
      <c r="AY573" s="245" t="s">
        <v>159</v>
      </c>
    </row>
    <row r="574" s="13" customFormat="1">
      <c r="A574" s="13"/>
      <c r="B574" s="224"/>
      <c r="C574" s="225"/>
      <c r="D574" s="226" t="s">
        <v>170</v>
      </c>
      <c r="E574" s="227" t="s">
        <v>19</v>
      </c>
      <c r="F574" s="228" t="s">
        <v>338</v>
      </c>
      <c r="G574" s="225"/>
      <c r="H574" s="227" t="s">
        <v>19</v>
      </c>
      <c r="I574" s="229"/>
      <c r="J574" s="225"/>
      <c r="K574" s="225"/>
      <c r="L574" s="230"/>
      <c r="M574" s="231"/>
      <c r="N574" s="232"/>
      <c r="O574" s="232"/>
      <c r="P574" s="232"/>
      <c r="Q574" s="232"/>
      <c r="R574" s="232"/>
      <c r="S574" s="232"/>
      <c r="T574" s="23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4" t="s">
        <v>170</v>
      </c>
      <c r="AU574" s="234" t="s">
        <v>83</v>
      </c>
      <c r="AV574" s="13" t="s">
        <v>81</v>
      </c>
      <c r="AW574" s="13" t="s">
        <v>35</v>
      </c>
      <c r="AX574" s="13" t="s">
        <v>73</v>
      </c>
      <c r="AY574" s="234" t="s">
        <v>159</v>
      </c>
    </row>
    <row r="575" s="14" customFormat="1">
      <c r="A575" s="14"/>
      <c r="B575" s="235"/>
      <c r="C575" s="236"/>
      <c r="D575" s="226" t="s">
        <v>170</v>
      </c>
      <c r="E575" s="237" t="s">
        <v>19</v>
      </c>
      <c r="F575" s="238" t="s">
        <v>536</v>
      </c>
      <c r="G575" s="236"/>
      <c r="H575" s="239">
        <v>4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5" t="s">
        <v>170</v>
      </c>
      <c r="AU575" s="245" t="s">
        <v>83</v>
      </c>
      <c r="AV575" s="14" t="s">
        <v>83</v>
      </c>
      <c r="AW575" s="14" t="s">
        <v>35</v>
      </c>
      <c r="AX575" s="14" t="s">
        <v>73</v>
      </c>
      <c r="AY575" s="245" t="s">
        <v>159</v>
      </c>
    </row>
    <row r="576" s="14" customFormat="1">
      <c r="A576" s="14"/>
      <c r="B576" s="235"/>
      <c r="C576" s="236"/>
      <c r="D576" s="226" t="s">
        <v>170</v>
      </c>
      <c r="E576" s="237" t="s">
        <v>19</v>
      </c>
      <c r="F576" s="238" t="s">
        <v>537</v>
      </c>
      <c r="G576" s="236"/>
      <c r="H576" s="239">
        <v>5.375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170</v>
      </c>
      <c r="AU576" s="245" t="s">
        <v>83</v>
      </c>
      <c r="AV576" s="14" t="s">
        <v>83</v>
      </c>
      <c r="AW576" s="14" t="s">
        <v>35</v>
      </c>
      <c r="AX576" s="14" t="s">
        <v>73</v>
      </c>
      <c r="AY576" s="245" t="s">
        <v>159</v>
      </c>
    </row>
    <row r="577" s="14" customFormat="1">
      <c r="A577" s="14"/>
      <c r="B577" s="235"/>
      <c r="C577" s="236"/>
      <c r="D577" s="226" t="s">
        <v>170</v>
      </c>
      <c r="E577" s="237" t="s">
        <v>19</v>
      </c>
      <c r="F577" s="238" t="s">
        <v>538</v>
      </c>
      <c r="G577" s="236"/>
      <c r="H577" s="239">
        <v>-5.8499999999999996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170</v>
      </c>
      <c r="AU577" s="245" t="s">
        <v>83</v>
      </c>
      <c r="AV577" s="14" t="s">
        <v>83</v>
      </c>
      <c r="AW577" s="14" t="s">
        <v>35</v>
      </c>
      <c r="AX577" s="14" t="s">
        <v>73</v>
      </c>
      <c r="AY577" s="245" t="s">
        <v>159</v>
      </c>
    </row>
    <row r="578" s="15" customFormat="1">
      <c r="A578" s="15"/>
      <c r="B578" s="246"/>
      <c r="C578" s="247"/>
      <c r="D578" s="226" t="s">
        <v>170</v>
      </c>
      <c r="E578" s="248" t="s">
        <v>19</v>
      </c>
      <c r="F578" s="249" t="s">
        <v>178</v>
      </c>
      <c r="G578" s="247"/>
      <c r="H578" s="250">
        <v>37.665999999999997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170</v>
      </c>
      <c r="AU578" s="256" t="s">
        <v>83</v>
      </c>
      <c r="AV578" s="15" t="s">
        <v>166</v>
      </c>
      <c r="AW578" s="15" t="s">
        <v>35</v>
      </c>
      <c r="AX578" s="15" t="s">
        <v>81</v>
      </c>
      <c r="AY578" s="256" t="s">
        <v>159</v>
      </c>
    </row>
    <row r="579" s="2" customFormat="1" ht="16.5" customHeight="1">
      <c r="A579" s="40"/>
      <c r="B579" s="41"/>
      <c r="C579" s="206" t="s">
        <v>574</v>
      </c>
      <c r="D579" s="206" t="s">
        <v>161</v>
      </c>
      <c r="E579" s="207" t="s">
        <v>575</v>
      </c>
      <c r="F579" s="208" t="s">
        <v>576</v>
      </c>
      <c r="G579" s="209" t="s">
        <v>164</v>
      </c>
      <c r="H579" s="210">
        <v>2.4750000000000001</v>
      </c>
      <c r="I579" s="211"/>
      <c r="J579" s="212">
        <f>ROUND(I579*H579,2)</f>
        <v>0</v>
      </c>
      <c r="K579" s="208" t="s">
        <v>165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0.033579999999999999</v>
      </c>
      <c r="R579" s="215">
        <f>Q579*H579</f>
        <v>0.083110500000000004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166</v>
      </c>
      <c r="AT579" s="217" t="s">
        <v>161</v>
      </c>
      <c r="AU579" s="217" t="s">
        <v>83</v>
      </c>
      <c r="AY579" s="19" t="s">
        <v>159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166</v>
      </c>
      <c r="BM579" s="217" t="s">
        <v>577</v>
      </c>
    </row>
    <row r="580" s="2" customFormat="1">
      <c r="A580" s="40"/>
      <c r="B580" s="41"/>
      <c r="C580" s="42"/>
      <c r="D580" s="219" t="s">
        <v>168</v>
      </c>
      <c r="E580" s="42"/>
      <c r="F580" s="220" t="s">
        <v>578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168</v>
      </c>
      <c r="AU580" s="19" t="s">
        <v>83</v>
      </c>
    </row>
    <row r="581" s="13" customFormat="1">
      <c r="A581" s="13"/>
      <c r="B581" s="224"/>
      <c r="C581" s="225"/>
      <c r="D581" s="226" t="s">
        <v>170</v>
      </c>
      <c r="E581" s="227" t="s">
        <v>19</v>
      </c>
      <c r="F581" s="228" t="s">
        <v>513</v>
      </c>
      <c r="G581" s="225"/>
      <c r="H581" s="227" t="s">
        <v>19</v>
      </c>
      <c r="I581" s="229"/>
      <c r="J581" s="225"/>
      <c r="K581" s="225"/>
      <c r="L581" s="230"/>
      <c r="M581" s="231"/>
      <c r="N581" s="232"/>
      <c r="O581" s="232"/>
      <c r="P581" s="232"/>
      <c r="Q581" s="232"/>
      <c r="R581" s="232"/>
      <c r="S581" s="232"/>
      <c r="T581" s="23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4" t="s">
        <v>170</v>
      </c>
      <c r="AU581" s="234" t="s">
        <v>83</v>
      </c>
      <c r="AV581" s="13" t="s">
        <v>81</v>
      </c>
      <c r="AW581" s="13" t="s">
        <v>35</v>
      </c>
      <c r="AX581" s="13" t="s">
        <v>73</v>
      </c>
      <c r="AY581" s="234" t="s">
        <v>159</v>
      </c>
    </row>
    <row r="582" s="14" customFormat="1">
      <c r="A582" s="14"/>
      <c r="B582" s="235"/>
      <c r="C582" s="236"/>
      <c r="D582" s="226" t="s">
        <v>170</v>
      </c>
      <c r="E582" s="237" t="s">
        <v>19</v>
      </c>
      <c r="F582" s="238" t="s">
        <v>579</v>
      </c>
      <c r="G582" s="236"/>
      <c r="H582" s="239">
        <v>2.4750000000000001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170</v>
      </c>
      <c r="AU582" s="245" t="s">
        <v>83</v>
      </c>
      <c r="AV582" s="14" t="s">
        <v>83</v>
      </c>
      <c r="AW582" s="14" t="s">
        <v>35</v>
      </c>
      <c r="AX582" s="14" t="s">
        <v>73</v>
      </c>
      <c r="AY582" s="245" t="s">
        <v>159</v>
      </c>
    </row>
    <row r="583" s="15" customFormat="1">
      <c r="A583" s="15"/>
      <c r="B583" s="246"/>
      <c r="C583" s="247"/>
      <c r="D583" s="226" t="s">
        <v>170</v>
      </c>
      <c r="E583" s="248" t="s">
        <v>19</v>
      </c>
      <c r="F583" s="249" t="s">
        <v>178</v>
      </c>
      <c r="G583" s="247"/>
      <c r="H583" s="250">
        <v>2.4750000000000001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170</v>
      </c>
      <c r="AU583" s="256" t="s">
        <v>83</v>
      </c>
      <c r="AV583" s="15" t="s">
        <v>166</v>
      </c>
      <c r="AW583" s="15" t="s">
        <v>35</v>
      </c>
      <c r="AX583" s="15" t="s">
        <v>81</v>
      </c>
      <c r="AY583" s="256" t="s">
        <v>159</v>
      </c>
    </row>
    <row r="584" s="2" customFormat="1" ht="24.15" customHeight="1">
      <c r="A584" s="40"/>
      <c r="B584" s="41"/>
      <c r="C584" s="206" t="s">
        <v>580</v>
      </c>
      <c r="D584" s="206" t="s">
        <v>161</v>
      </c>
      <c r="E584" s="207" t="s">
        <v>581</v>
      </c>
      <c r="F584" s="208" t="s">
        <v>582</v>
      </c>
      <c r="G584" s="209" t="s">
        <v>164</v>
      </c>
      <c r="H584" s="210">
        <v>240.90799999999999</v>
      </c>
      <c r="I584" s="211"/>
      <c r="J584" s="212">
        <f>ROUND(I584*H584,2)</f>
        <v>0</v>
      </c>
      <c r="K584" s="208" t="s">
        <v>165</v>
      </c>
      <c r="L584" s="46"/>
      <c r="M584" s="213" t="s">
        <v>19</v>
      </c>
      <c r="N584" s="214" t="s">
        <v>44</v>
      </c>
      <c r="O584" s="86"/>
      <c r="P584" s="215">
        <f>O584*H584</f>
        <v>0</v>
      </c>
      <c r="Q584" s="215">
        <v>0.030300000000000001</v>
      </c>
      <c r="R584" s="215">
        <f>Q584*H584</f>
        <v>7.2995123999999993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166</v>
      </c>
      <c r="AT584" s="217" t="s">
        <v>161</v>
      </c>
      <c r="AU584" s="217" t="s">
        <v>83</v>
      </c>
      <c r="AY584" s="19" t="s">
        <v>159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81</v>
      </c>
      <c r="BK584" s="218">
        <f>ROUND(I584*H584,2)</f>
        <v>0</v>
      </c>
      <c r="BL584" s="19" t="s">
        <v>166</v>
      </c>
      <c r="BM584" s="217" t="s">
        <v>583</v>
      </c>
    </row>
    <row r="585" s="2" customFormat="1">
      <c r="A585" s="40"/>
      <c r="B585" s="41"/>
      <c r="C585" s="42"/>
      <c r="D585" s="219" t="s">
        <v>168</v>
      </c>
      <c r="E585" s="42"/>
      <c r="F585" s="220" t="s">
        <v>584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168</v>
      </c>
      <c r="AU585" s="19" t="s">
        <v>83</v>
      </c>
    </row>
    <row r="586" s="13" customFormat="1">
      <c r="A586" s="13"/>
      <c r="B586" s="224"/>
      <c r="C586" s="225"/>
      <c r="D586" s="226" t="s">
        <v>170</v>
      </c>
      <c r="E586" s="227" t="s">
        <v>19</v>
      </c>
      <c r="F586" s="228" t="s">
        <v>511</v>
      </c>
      <c r="G586" s="225"/>
      <c r="H586" s="227" t="s">
        <v>19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170</v>
      </c>
      <c r="AU586" s="234" t="s">
        <v>83</v>
      </c>
      <c r="AV586" s="13" t="s">
        <v>81</v>
      </c>
      <c r="AW586" s="13" t="s">
        <v>35</v>
      </c>
      <c r="AX586" s="13" t="s">
        <v>73</v>
      </c>
      <c r="AY586" s="234" t="s">
        <v>159</v>
      </c>
    </row>
    <row r="587" s="13" customFormat="1">
      <c r="A587" s="13"/>
      <c r="B587" s="224"/>
      <c r="C587" s="225"/>
      <c r="D587" s="226" t="s">
        <v>170</v>
      </c>
      <c r="E587" s="227" t="s">
        <v>19</v>
      </c>
      <c r="F587" s="228" t="s">
        <v>585</v>
      </c>
      <c r="G587" s="225"/>
      <c r="H587" s="227" t="s">
        <v>19</v>
      </c>
      <c r="I587" s="229"/>
      <c r="J587" s="225"/>
      <c r="K587" s="225"/>
      <c r="L587" s="230"/>
      <c r="M587" s="231"/>
      <c r="N587" s="232"/>
      <c r="O587" s="232"/>
      <c r="P587" s="232"/>
      <c r="Q587" s="232"/>
      <c r="R587" s="232"/>
      <c r="S587" s="232"/>
      <c r="T587" s="23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4" t="s">
        <v>170</v>
      </c>
      <c r="AU587" s="234" t="s">
        <v>83</v>
      </c>
      <c r="AV587" s="13" t="s">
        <v>81</v>
      </c>
      <c r="AW587" s="13" t="s">
        <v>35</v>
      </c>
      <c r="AX587" s="13" t="s">
        <v>73</v>
      </c>
      <c r="AY587" s="234" t="s">
        <v>159</v>
      </c>
    </row>
    <row r="588" s="14" customFormat="1">
      <c r="A588" s="14"/>
      <c r="B588" s="235"/>
      <c r="C588" s="236"/>
      <c r="D588" s="226" t="s">
        <v>170</v>
      </c>
      <c r="E588" s="237" t="s">
        <v>19</v>
      </c>
      <c r="F588" s="238" t="s">
        <v>586</v>
      </c>
      <c r="G588" s="236"/>
      <c r="H588" s="239">
        <v>72.694999999999993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170</v>
      </c>
      <c r="AU588" s="245" t="s">
        <v>83</v>
      </c>
      <c r="AV588" s="14" t="s">
        <v>83</v>
      </c>
      <c r="AW588" s="14" t="s">
        <v>35</v>
      </c>
      <c r="AX588" s="14" t="s">
        <v>73</v>
      </c>
      <c r="AY588" s="245" t="s">
        <v>159</v>
      </c>
    </row>
    <row r="589" s="14" customFormat="1">
      <c r="A589" s="14"/>
      <c r="B589" s="235"/>
      <c r="C589" s="236"/>
      <c r="D589" s="226" t="s">
        <v>170</v>
      </c>
      <c r="E589" s="237" t="s">
        <v>19</v>
      </c>
      <c r="F589" s="238" t="s">
        <v>587</v>
      </c>
      <c r="G589" s="236"/>
      <c r="H589" s="239">
        <v>0.39900000000000002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170</v>
      </c>
      <c r="AU589" s="245" t="s">
        <v>83</v>
      </c>
      <c r="AV589" s="14" t="s">
        <v>83</v>
      </c>
      <c r="AW589" s="14" t="s">
        <v>35</v>
      </c>
      <c r="AX589" s="14" t="s">
        <v>73</v>
      </c>
      <c r="AY589" s="245" t="s">
        <v>159</v>
      </c>
    </row>
    <row r="590" s="14" customFormat="1">
      <c r="A590" s="14"/>
      <c r="B590" s="235"/>
      <c r="C590" s="236"/>
      <c r="D590" s="226" t="s">
        <v>170</v>
      </c>
      <c r="E590" s="237" t="s">
        <v>19</v>
      </c>
      <c r="F590" s="238" t="s">
        <v>588</v>
      </c>
      <c r="G590" s="236"/>
      <c r="H590" s="239">
        <v>1.71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170</v>
      </c>
      <c r="AU590" s="245" t="s">
        <v>83</v>
      </c>
      <c r="AV590" s="14" t="s">
        <v>83</v>
      </c>
      <c r="AW590" s="14" t="s">
        <v>35</v>
      </c>
      <c r="AX590" s="14" t="s">
        <v>73</v>
      </c>
      <c r="AY590" s="245" t="s">
        <v>159</v>
      </c>
    </row>
    <row r="591" s="14" customFormat="1">
      <c r="A591" s="14"/>
      <c r="B591" s="235"/>
      <c r="C591" s="236"/>
      <c r="D591" s="226" t="s">
        <v>170</v>
      </c>
      <c r="E591" s="237" t="s">
        <v>19</v>
      </c>
      <c r="F591" s="238" t="s">
        <v>589</v>
      </c>
      <c r="G591" s="236"/>
      <c r="H591" s="239">
        <v>0.82399999999999995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170</v>
      </c>
      <c r="AU591" s="245" t="s">
        <v>83</v>
      </c>
      <c r="AV591" s="14" t="s">
        <v>83</v>
      </c>
      <c r="AW591" s="14" t="s">
        <v>35</v>
      </c>
      <c r="AX591" s="14" t="s">
        <v>73</v>
      </c>
      <c r="AY591" s="245" t="s">
        <v>159</v>
      </c>
    </row>
    <row r="592" s="14" customFormat="1">
      <c r="A592" s="14"/>
      <c r="B592" s="235"/>
      <c r="C592" s="236"/>
      <c r="D592" s="226" t="s">
        <v>170</v>
      </c>
      <c r="E592" s="237" t="s">
        <v>19</v>
      </c>
      <c r="F592" s="238" t="s">
        <v>590</v>
      </c>
      <c r="G592" s="236"/>
      <c r="H592" s="239">
        <v>0.79900000000000004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170</v>
      </c>
      <c r="AU592" s="245" t="s">
        <v>83</v>
      </c>
      <c r="AV592" s="14" t="s">
        <v>83</v>
      </c>
      <c r="AW592" s="14" t="s">
        <v>35</v>
      </c>
      <c r="AX592" s="14" t="s">
        <v>73</v>
      </c>
      <c r="AY592" s="245" t="s">
        <v>159</v>
      </c>
    </row>
    <row r="593" s="14" customFormat="1">
      <c r="A593" s="14"/>
      <c r="B593" s="235"/>
      <c r="C593" s="236"/>
      <c r="D593" s="226" t="s">
        <v>170</v>
      </c>
      <c r="E593" s="237" t="s">
        <v>19</v>
      </c>
      <c r="F593" s="238" t="s">
        <v>591</v>
      </c>
      <c r="G593" s="236"/>
      <c r="H593" s="239">
        <v>-11.166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170</v>
      </c>
      <c r="AU593" s="245" t="s">
        <v>83</v>
      </c>
      <c r="AV593" s="14" t="s">
        <v>83</v>
      </c>
      <c r="AW593" s="14" t="s">
        <v>35</v>
      </c>
      <c r="AX593" s="14" t="s">
        <v>73</v>
      </c>
      <c r="AY593" s="245" t="s">
        <v>159</v>
      </c>
    </row>
    <row r="594" s="13" customFormat="1">
      <c r="A594" s="13"/>
      <c r="B594" s="224"/>
      <c r="C594" s="225"/>
      <c r="D594" s="226" t="s">
        <v>170</v>
      </c>
      <c r="E594" s="227" t="s">
        <v>19</v>
      </c>
      <c r="F594" s="228" t="s">
        <v>592</v>
      </c>
      <c r="G594" s="225"/>
      <c r="H594" s="227" t="s">
        <v>19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170</v>
      </c>
      <c r="AU594" s="234" t="s">
        <v>83</v>
      </c>
      <c r="AV594" s="13" t="s">
        <v>81</v>
      </c>
      <c r="AW594" s="13" t="s">
        <v>35</v>
      </c>
      <c r="AX594" s="13" t="s">
        <v>73</v>
      </c>
      <c r="AY594" s="234" t="s">
        <v>159</v>
      </c>
    </row>
    <row r="595" s="14" customFormat="1">
      <c r="A595" s="14"/>
      <c r="B595" s="235"/>
      <c r="C595" s="236"/>
      <c r="D595" s="226" t="s">
        <v>170</v>
      </c>
      <c r="E595" s="237" t="s">
        <v>19</v>
      </c>
      <c r="F595" s="238" t="s">
        <v>593</v>
      </c>
      <c r="G595" s="236"/>
      <c r="H595" s="239">
        <v>39.277000000000001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170</v>
      </c>
      <c r="AU595" s="245" t="s">
        <v>83</v>
      </c>
      <c r="AV595" s="14" t="s">
        <v>83</v>
      </c>
      <c r="AW595" s="14" t="s">
        <v>35</v>
      </c>
      <c r="AX595" s="14" t="s">
        <v>73</v>
      </c>
      <c r="AY595" s="245" t="s">
        <v>159</v>
      </c>
    </row>
    <row r="596" s="14" customFormat="1">
      <c r="A596" s="14"/>
      <c r="B596" s="235"/>
      <c r="C596" s="236"/>
      <c r="D596" s="226" t="s">
        <v>170</v>
      </c>
      <c r="E596" s="237" t="s">
        <v>19</v>
      </c>
      <c r="F596" s="238" t="s">
        <v>589</v>
      </c>
      <c r="G596" s="236"/>
      <c r="H596" s="239">
        <v>0.82399999999999995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170</v>
      </c>
      <c r="AU596" s="245" t="s">
        <v>83</v>
      </c>
      <c r="AV596" s="14" t="s">
        <v>83</v>
      </c>
      <c r="AW596" s="14" t="s">
        <v>35</v>
      </c>
      <c r="AX596" s="14" t="s">
        <v>73</v>
      </c>
      <c r="AY596" s="245" t="s">
        <v>159</v>
      </c>
    </row>
    <row r="597" s="14" customFormat="1">
      <c r="A597" s="14"/>
      <c r="B597" s="235"/>
      <c r="C597" s="236"/>
      <c r="D597" s="226" t="s">
        <v>170</v>
      </c>
      <c r="E597" s="237" t="s">
        <v>19</v>
      </c>
      <c r="F597" s="238" t="s">
        <v>589</v>
      </c>
      <c r="G597" s="236"/>
      <c r="H597" s="239">
        <v>0.82399999999999995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5" t="s">
        <v>170</v>
      </c>
      <c r="AU597" s="245" t="s">
        <v>83</v>
      </c>
      <c r="AV597" s="14" t="s">
        <v>83</v>
      </c>
      <c r="AW597" s="14" t="s">
        <v>35</v>
      </c>
      <c r="AX597" s="14" t="s">
        <v>73</v>
      </c>
      <c r="AY597" s="245" t="s">
        <v>159</v>
      </c>
    </row>
    <row r="598" s="14" customFormat="1">
      <c r="A598" s="14"/>
      <c r="B598" s="235"/>
      <c r="C598" s="236"/>
      <c r="D598" s="226" t="s">
        <v>170</v>
      </c>
      <c r="E598" s="237" t="s">
        <v>19</v>
      </c>
      <c r="F598" s="238" t="s">
        <v>594</v>
      </c>
      <c r="G598" s="236"/>
      <c r="H598" s="239">
        <v>-9.1890000000000001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170</v>
      </c>
      <c r="AU598" s="245" t="s">
        <v>83</v>
      </c>
      <c r="AV598" s="14" t="s">
        <v>83</v>
      </c>
      <c r="AW598" s="14" t="s">
        <v>35</v>
      </c>
      <c r="AX598" s="14" t="s">
        <v>73</v>
      </c>
      <c r="AY598" s="245" t="s">
        <v>159</v>
      </c>
    </row>
    <row r="599" s="13" customFormat="1">
      <c r="A599" s="13"/>
      <c r="B599" s="224"/>
      <c r="C599" s="225"/>
      <c r="D599" s="226" t="s">
        <v>170</v>
      </c>
      <c r="E599" s="227" t="s">
        <v>19</v>
      </c>
      <c r="F599" s="228" t="s">
        <v>595</v>
      </c>
      <c r="G599" s="225"/>
      <c r="H599" s="227" t="s">
        <v>19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170</v>
      </c>
      <c r="AU599" s="234" t="s">
        <v>83</v>
      </c>
      <c r="AV599" s="13" t="s">
        <v>81</v>
      </c>
      <c r="AW599" s="13" t="s">
        <v>35</v>
      </c>
      <c r="AX599" s="13" t="s">
        <v>73</v>
      </c>
      <c r="AY599" s="234" t="s">
        <v>159</v>
      </c>
    </row>
    <row r="600" s="14" customFormat="1">
      <c r="A600" s="14"/>
      <c r="B600" s="235"/>
      <c r="C600" s="236"/>
      <c r="D600" s="226" t="s">
        <v>170</v>
      </c>
      <c r="E600" s="237" t="s">
        <v>19</v>
      </c>
      <c r="F600" s="238" t="s">
        <v>596</v>
      </c>
      <c r="G600" s="236"/>
      <c r="H600" s="239">
        <v>18.010999999999999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170</v>
      </c>
      <c r="AU600" s="245" t="s">
        <v>83</v>
      </c>
      <c r="AV600" s="14" t="s">
        <v>83</v>
      </c>
      <c r="AW600" s="14" t="s">
        <v>35</v>
      </c>
      <c r="AX600" s="14" t="s">
        <v>73</v>
      </c>
      <c r="AY600" s="245" t="s">
        <v>159</v>
      </c>
    </row>
    <row r="601" s="14" customFormat="1">
      <c r="A601" s="14"/>
      <c r="B601" s="235"/>
      <c r="C601" s="236"/>
      <c r="D601" s="226" t="s">
        <v>170</v>
      </c>
      <c r="E601" s="237" t="s">
        <v>19</v>
      </c>
      <c r="F601" s="238" t="s">
        <v>597</v>
      </c>
      <c r="G601" s="236"/>
      <c r="H601" s="239">
        <v>0.51200000000000001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170</v>
      </c>
      <c r="AU601" s="245" t="s">
        <v>83</v>
      </c>
      <c r="AV601" s="14" t="s">
        <v>83</v>
      </c>
      <c r="AW601" s="14" t="s">
        <v>35</v>
      </c>
      <c r="AX601" s="14" t="s">
        <v>73</v>
      </c>
      <c r="AY601" s="245" t="s">
        <v>159</v>
      </c>
    </row>
    <row r="602" s="14" customFormat="1">
      <c r="A602" s="14"/>
      <c r="B602" s="235"/>
      <c r="C602" s="236"/>
      <c r="D602" s="226" t="s">
        <v>170</v>
      </c>
      <c r="E602" s="237" t="s">
        <v>19</v>
      </c>
      <c r="F602" s="238" t="s">
        <v>598</v>
      </c>
      <c r="G602" s="236"/>
      <c r="H602" s="239">
        <v>-0.91800000000000004</v>
      </c>
      <c r="I602" s="240"/>
      <c r="J602" s="236"/>
      <c r="K602" s="236"/>
      <c r="L602" s="241"/>
      <c r="M602" s="242"/>
      <c r="N602" s="243"/>
      <c r="O602" s="243"/>
      <c r="P602" s="243"/>
      <c r="Q602" s="243"/>
      <c r="R602" s="243"/>
      <c r="S602" s="243"/>
      <c r="T602" s="24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5" t="s">
        <v>170</v>
      </c>
      <c r="AU602" s="245" t="s">
        <v>83</v>
      </c>
      <c r="AV602" s="14" t="s">
        <v>83</v>
      </c>
      <c r="AW602" s="14" t="s">
        <v>35</v>
      </c>
      <c r="AX602" s="14" t="s">
        <v>73</v>
      </c>
      <c r="AY602" s="245" t="s">
        <v>159</v>
      </c>
    </row>
    <row r="603" s="13" customFormat="1">
      <c r="A603" s="13"/>
      <c r="B603" s="224"/>
      <c r="C603" s="225"/>
      <c r="D603" s="226" t="s">
        <v>170</v>
      </c>
      <c r="E603" s="227" t="s">
        <v>19</v>
      </c>
      <c r="F603" s="228" t="s">
        <v>599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170</v>
      </c>
      <c r="AU603" s="234" t="s">
        <v>83</v>
      </c>
      <c r="AV603" s="13" t="s">
        <v>81</v>
      </c>
      <c r="AW603" s="13" t="s">
        <v>35</v>
      </c>
      <c r="AX603" s="13" t="s">
        <v>73</v>
      </c>
      <c r="AY603" s="234" t="s">
        <v>159</v>
      </c>
    </row>
    <row r="604" s="14" customFormat="1">
      <c r="A604" s="14"/>
      <c r="B604" s="235"/>
      <c r="C604" s="236"/>
      <c r="D604" s="226" t="s">
        <v>170</v>
      </c>
      <c r="E604" s="237" t="s">
        <v>19</v>
      </c>
      <c r="F604" s="238" t="s">
        <v>600</v>
      </c>
      <c r="G604" s="236"/>
      <c r="H604" s="239">
        <v>30.535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170</v>
      </c>
      <c r="AU604" s="245" t="s">
        <v>83</v>
      </c>
      <c r="AV604" s="14" t="s">
        <v>83</v>
      </c>
      <c r="AW604" s="14" t="s">
        <v>35</v>
      </c>
      <c r="AX604" s="14" t="s">
        <v>73</v>
      </c>
      <c r="AY604" s="245" t="s">
        <v>159</v>
      </c>
    </row>
    <row r="605" s="14" customFormat="1">
      <c r="A605" s="14"/>
      <c r="B605" s="235"/>
      <c r="C605" s="236"/>
      <c r="D605" s="226" t="s">
        <v>170</v>
      </c>
      <c r="E605" s="237" t="s">
        <v>19</v>
      </c>
      <c r="F605" s="238" t="s">
        <v>601</v>
      </c>
      <c r="G605" s="236"/>
      <c r="H605" s="239">
        <v>0.82699999999999996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170</v>
      </c>
      <c r="AU605" s="245" t="s">
        <v>83</v>
      </c>
      <c r="AV605" s="14" t="s">
        <v>83</v>
      </c>
      <c r="AW605" s="14" t="s">
        <v>35</v>
      </c>
      <c r="AX605" s="14" t="s">
        <v>73</v>
      </c>
      <c r="AY605" s="245" t="s">
        <v>159</v>
      </c>
    </row>
    <row r="606" s="14" customFormat="1">
      <c r="A606" s="14"/>
      <c r="B606" s="235"/>
      <c r="C606" s="236"/>
      <c r="D606" s="226" t="s">
        <v>170</v>
      </c>
      <c r="E606" s="237" t="s">
        <v>19</v>
      </c>
      <c r="F606" s="238" t="s">
        <v>601</v>
      </c>
      <c r="G606" s="236"/>
      <c r="H606" s="239">
        <v>0.82699999999999996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170</v>
      </c>
      <c r="AU606" s="245" t="s">
        <v>83</v>
      </c>
      <c r="AV606" s="14" t="s">
        <v>83</v>
      </c>
      <c r="AW606" s="14" t="s">
        <v>35</v>
      </c>
      <c r="AX606" s="14" t="s">
        <v>73</v>
      </c>
      <c r="AY606" s="245" t="s">
        <v>159</v>
      </c>
    </row>
    <row r="607" s="14" customFormat="1">
      <c r="A607" s="14"/>
      <c r="B607" s="235"/>
      <c r="C607" s="236"/>
      <c r="D607" s="226" t="s">
        <v>170</v>
      </c>
      <c r="E607" s="237" t="s">
        <v>19</v>
      </c>
      <c r="F607" s="238" t="s">
        <v>602</v>
      </c>
      <c r="G607" s="236"/>
      <c r="H607" s="239">
        <v>-9.2140000000000004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170</v>
      </c>
      <c r="AU607" s="245" t="s">
        <v>83</v>
      </c>
      <c r="AV607" s="14" t="s">
        <v>83</v>
      </c>
      <c r="AW607" s="14" t="s">
        <v>35</v>
      </c>
      <c r="AX607" s="14" t="s">
        <v>73</v>
      </c>
      <c r="AY607" s="245" t="s">
        <v>159</v>
      </c>
    </row>
    <row r="608" s="13" customFormat="1">
      <c r="A608" s="13"/>
      <c r="B608" s="224"/>
      <c r="C608" s="225"/>
      <c r="D608" s="226" t="s">
        <v>170</v>
      </c>
      <c r="E608" s="227" t="s">
        <v>19</v>
      </c>
      <c r="F608" s="228" t="s">
        <v>603</v>
      </c>
      <c r="G608" s="225"/>
      <c r="H608" s="227" t="s">
        <v>19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170</v>
      </c>
      <c r="AU608" s="234" t="s">
        <v>83</v>
      </c>
      <c r="AV608" s="13" t="s">
        <v>81</v>
      </c>
      <c r="AW608" s="13" t="s">
        <v>35</v>
      </c>
      <c r="AX608" s="13" t="s">
        <v>73</v>
      </c>
      <c r="AY608" s="234" t="s">
        <v>159</v>
      </c>
    </row>
    <row r="609" s="13" customFormat="1">
      <c r="A609" s="13"/>
      <c r="B609" s="224"/>
      <c r="C609" s="225"/>
      <c r="D609" s="226" t="s">
        <v>170</v>
      </c>
      <c r="E609" s="227" t="s">
        <v>19</v>
      </c>
      <c r="F609" s="228" t="s">
        <v>604</v>
      </c>
      <c r="G609" s="225"/>
      <c r="H609" s="227" t="s">
        <v>19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170</v>
      </c>
      <c r="AU609" s="234" t="s">
        <v>83</v>
      </c>
      <c r="AV609" s="13" t="s">
        <v>81</v>
      </c>
      <c r="AW609" s="13" t="s">
        <v>35</v>
      </c>
      <c r="AX609" s="13" t="s">
        <v>73</v>
      </c>
      <c r="AY609" s="234" t="s">
        <v>159</v>
      </c>
    </row>
    <row r="610" s="14" customFormat="1">
      <c r="A610" s="14"/>
      <c r="B610" s="235"/>
      <c r="C610" s="236"/>
      <c r="D610" s="226" t="s">
        <v>170</v>
      </c>
      <c r="E610" s="237" t="s">
        <v>19</v>
      </c>
      <c r="F610" s="238" t="s">
        <v>605</v>
      </c>
      <c r="G610" s="236"/>
      <c r="H610" s="239">
        <v>7.5389999999999997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170</v>
      </c>
      <c r="AU610" s="245" t="s">
        <v>83</v>
      </c>
      <c r="AV610" s="14" t="s">
        <v>83</v>
      </c>
      <c r="AW610" s="14" t="s">
        <v>35</v>
      </c>
      <c r="AX610" s="14" t="s">
        <v>73</v>
      </c>
      <c r="AY610" s="245" t="s">
        <v>159</v>
      </c>
    </row>
    <row r="611" s="14" customFormat="1">
      <c r="A611" s="14"/>
      <c r="B611" s="235"/>
      <c r="C611" s="236"/>
      <c r="D611" s="226" t="s">
        <v>170</v>
      </c>
      <c r="E611" s="237" t="s">
        <v>19</v>
      </c>
      <c r="F611" s="238" t="s">
        <v>606</v>
      </c>
      <c r="G611" s="236"/>
      <c r="H611" s="239">
        <v>-2.4199999999999999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170</v>
      </c>
      <c r="AU611" s="245" t="s">
        <v>83</v>
      </c>
      <c r="AV611" s="14" t="s">
        <v>83</v>
      </c>
      <c r="AW611" s="14" t="s">
        <v>35</v>
      </c>
      <c r="AX611" s="14" t="s">
        <v>73</v>
      </c>
      <c r="AY611" s="245" t="s">
        <v>159</v>
      </c>
    </row>
    <row r="612" s="13" customFormat="1">
      <c r="A612" s="13"/>
      <c r="B612" s="224"/>
      <c r="C612" s="225"/>
      <c r="D612" s="226" t="s">
        <v>170</v>
      </c>
      <c r="E612" s="227" t="s">
        <v>19</v>
      </c>
      <c r="F612" s="228" t="s">
        <v>607</v>
      </c>
      <c r="G612" s="225"/>
      <c r="H612" s="227" t="s">
        <v>19</v>
      </c>
      <c r="I612" s="229"/>
      <c r="J612" s="225"/>
      <c r="K612" s="225"/>
      <c r="L612" s="230"/>
      <c r="M612" s="231"/>
      <c r="N612" s="232"/>
      <c r="O612" s="232"/>
      <c r="P612" s="232"/>
      <c r="Q612" s="232"/>
      <c r="R612" s="232"/>
      <c r="S612" s="232"/>
      <c r="T612" s="23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4" t="s">
        <v>170</v>
      </c>
      <c r="AU612" s="234" t="s">
        <v>83</v>
      </c>
      <c r="AV612" s="13" t="s">
        <v>81</v>
      </c>
      <c r="AW612" s="13" t="s">
        <v>35</v>
      </c>
      <c r="AX612" s="13" t="s">
        <v>73</v>
      </c>
      <c r="AY612" s="234" t="s">
        <v>159</v>
      </c>
    </row>
    <row r="613" s="14" customFormat="1">
      <c r="A613" s="14"/>
      <c r="B613" s="235"/>
      <c r="C613" s="236"/>
      <c r="D613" s="226" t="s">
        <v>170</v>
      </c>
      <c r="E613" s="237" t="s">
        <v>19</v>
      </c>
      <c r="F613" s="238" t="s">
        <v>608</v>
      </c>
      <c r="G613" s="236"/>
      <c r="H613" s="239">
        <v>39.572000000000003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5" t="s">
        <v>170</v>
      </c>
      <c r="AU613" s="245" t="s">
        <v>83</v>
      </c>
      <c r="AV613" s="14" t="s">
        <v>83</v>
      </c>
      <c r="AW613" s="14" t="s">
        <v>35</v>
      </c>
      <c r="AX613" s="14" t="s">
        <v>73</v>
      </c>
      <c r="AY613" s="245" t="s">
        <v>159</v>
      </c>
    </row>
    <row r="614" s="14" customFormat="1">
      <c r="A614" s="14"/>
      <c r="B614" s="235"/>
      <c r="C614" s="236"/>
      <c r="D614" s="226" t="s">
        <v>170</v>
      </c>
      <c r="E614" s="237" t="s">
        <v>19</v>
      </c>
      <c r="F614" s="238" t="s">
        <v>609</v>
      </c>
      <c r="G614" s="236"/>
      <c r="H614" s="239">
        <v>0.83899999999999997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170</v>
      </c>
      <c r="AU614" s="245" t="s">
        <v>83</v>
      </c>
      <c r="AV614" s="14" t="s">
        <v>83</v>
      </c>
      <c r="AW614" s="14" t="s">
        <v>35</v>
      </c>
      <c r="AX614" s="14" t="s">
        <v>73</v>
      </c>
      <c r="AY614" s="245" t="s">
        <v>159</v>
      </c>
    </row>
    <row r="615" s="14" customFormat="1">
      <c r="A615" s="14"/>
      <c r="B615" s="235"/>
      <c r="C615" s="236"/>
      <c r="D615" s="226" t="s">
        <v>170</v>
      </c>
      <c r="E615" s="237" t="s">
        <v>19</v>
      </c>
      <c r="F615" s="238" t="s">
        <v>609</v>
      </c>
      <c r="G615" s="236"/>
      <c r="H615" s="239">
        <v>0.83899999999999997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170</v>
      </c>
      <c r="AU615" s="245" t="s">
        <v>83</v>
      </c>
      <c r="AV615" s="14" t="s">
        <v>83</v>
      </c>
      <c r="AW615" s="14" t="s">
        <v>35</v>
      </c>
      <c r="AX615" s="14" t="s">
        <v>73</v>
      </c>
      <c r="AY615" s="245" t="s">
        <v>159</v>
      </c>
    </row>
    <row r="616" s="14" customFormat="1">
      <c r="A616" s="14"/>
      <c r="B616" s="235"/>
      <c r="C616" s="236"/>
      <c r="D616" s="226" t="s">
        <v>170</v>
      </c>
      <c r="E616" s="237" t="s">
        <v>19</v>
      </c>
      <c r="F616" s="238" t="s">
        <v>610</v>
      </c>
      <c r="G616" s="236"/>
      <c r="H616" s="239">
        <v>-5.4249999999999998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170</v>
      </c>
      <c r="AU616" s="245" t="s">
        <v>83</v>
      </c>
      <c r="AV616" s="14" t="s">
        <v>83</v>
      </c>
      <c r="AW616" s="14" t="s">
        <v>35</v>
      </c>
      <c r="AX616" s="14" t="s">
        <v>73</v>
      </c>
      <c r="AY616" s="245" t="s">
        <v>159</v>
      </c>
    </row>
    <row r="617" s="14" customFormat="1">
      <c r="A617" s="14"/>
      <c r="B617" s="235"/>
      <c r="C617" s="236"/>
      <c r="D617" s="226" t="s">
        <v>170</v>
      </c>
      <c r="E617" s="237" t="s">
        <v>19</v>
      </c>
      <c r="F617" s="238" t="s">
        <v>611</v>
      </c>
      <c r="G617" s="236"/>
      <c r="H617" s="239">
        <v>-1.7729999999999999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170</v>
      </c>
      <c r="AU617" s="245" t="s">
        <v>83</v>
      </c>
      <c r="AV617" s="14" t="s">
        <v>83</v>
      </c>
      <c r="AW617" s="14" t="s">
        <v>35</v>
      </c>
      <c r="AX617" s="14" t="s">
        <v>73</v>
      </c>
      <c r="AY617" s="245" t="s">
        <v>159</v>
      </c>
    </row>
    <row r="618" s="13" customFormat="1">
      <c r="A618" s="13"/>
      <c r="B618" s="224"/>
      <c r="C618" s="225"/>
      <c r="D618" s="226" t="s">
        <v>170</v>
      </c>
      <c r="E618" s="227" t="s">
        <v>19</v>
      </c>
      <c r="F618" s="228" t="s">
        <v>612</v>
      </c>
      <c r="G618" s="225"/>
      <c r="H618" s="227" t="s">
        <v>19</v>
      </c>
      <c r="I618" s="229"/>
      <c r="J618" s="225"/>
      <c r="K618" s="225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170</v>
      </c>
      <c r="AU618" s="234" t="s">
        <v>83</v>
      </c>
      <c r="AV618" s="13" t="s">
        <v>81</v>
      </c>
      <c r="AW618" s="13" t="s">
        <v>35</v>
      </c>
      <c r="AX618" s="13" t="s">
        <v>73</v>
      </c>
      <c r="AY618" s="234" t="s">
        <v>159</v>
      </c>
    </row>
    <row r="619" s="14" customFormat="1">
      <c r="A619" s="14"/>
      <c r="B619" s="235"/>
      <c r="C619" s="236"/>
      <c r="D619" s="226" t="s">
        <v>170</v>
      </c>
      <c r="E619" s="237" t="s">
        <v>19</v>
      </c>
      <c r="F619" s="238" t="s">
        <v>613</v>
      </c>
      <c r="G619" s="236"/>
      <c r="H619" s="239">
        <v>19.806000000000001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170</v>
      </c>
      <c r="AU619" s="245" t="s">
        <v>83</v>
      </c>
      <c r="AV619" s="14" t="s">
        <v>83</v>
      </c>
      <c r="AW619" s="14" t="s">
        <v>35</v>
      </c>
      <c r="AX619" s="14" t="s">
        <v>73</v>
      </c>
      <c r="AY619" s="245" t="s">
        <v>159</v>
      </c>
    </row>
    <row r="620" s="14" customFormat="1">
      <c r="A620" s="14"/>
      <c r="B620" s="235"/>
      <c r="C620" s="236"/>
      <c r="D620" s="226" t="s">
        <v>170</v>
      </c>
      <c r="E620" s="237" t="s">
        <v>19</v>
      </c>
      <c r="F620" s="238" t="s">
        <v>609</v>
      </c>
      <c r="G620" s="236"/>
      <c r="H620" s="239">
        <v>0.83899999999999997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170</v>
      </c>
      <c r="AU620" s="245" t="s">
        <v>83</v>
      </c>
      <c r="AV620" s="14" t="s">
        <v>83</v>
      </c>
      <c r="AW620" s="14" t="s">
        <v>35</v>
      </c>
      <c r="AX620" s="14" t="s">
        <v>73</v>
      </c>
      <c r="AY620" s="245" t="s">
        <v>159</v>
      </c>
    </row>
    <row r="621" s="14" customFormat="1">
      <c r="A621" s="14"/>
      <c r="B621" s="235"/>
      <c r="C621" s="236"/>
      <c r="D621" s="226" t="s">
        <v>170</v>
      </c>
      <c r="E621" s="237" t="s">
        <v>19</v>
      </c>
      <c r="F621" s="238" t="s">
        <v>609</v>
      </c>
      <c r="G621" s="236"/>
      <c r="H621" s="239">
        <v>0.83899999999999997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170</v>
      </c>
      <c r="AU621" s="245" t="s">
        <v>83</v>
      </c>
      <c r="AV621" s="14" t="s">
        <v>83</v>
      </c>
      <c r="AW621" s="14" t="s">
        <v>35</v>
      </c>
      <c r="AX621" s="14" t="s">
        <v>73</v>
      </c>
      <c r="AY621" s="245" t="s">
        <v>159</v>
      </c>
    </row>
    <row r="622" s="14" customFormat="1">
      <c r="A622" s="14"/>
      <c r="B622" s="235"/>
      <c r="C622" s="236"/>
      <c r="D622" s="226" t="s">
        <v>170</v>
      </c>
      <c r="E622" s="237" t="s">
        <v>19</v>
      </c>
      <c r="F622" s="238" t="s">
        <v>610</v>
      </c>
      <c r="G622" s="236"/>
      <c r="H622" s="239">
        <v>-5.4249999999999998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170</v>
      </c>
      <c r="AU622" s="245" t="s">
        <v>83</v>
      </c>
      <c r="AV622" s="14" t="s">
        <v>83</v>
      </c>
      <c r="AW622" s="14" t="s">
        <v>35</v>
      </c>
      <c r="AX622" s="14" t="s">
        <v>73</v>
      </c>
      <c r="AY622" s="245" t="s">
        <v>159</v>
      </c>
    </row>
    <row r="623" s="13" customFormat="1">
      <c r="A623" s="13"/>
      <c r="B623" s="224"/>
      <c r="C623" s="225"/>
      <c r="D623" s="226" t="s">
        <v>170</v>
      </c>
      <c r="E623" s="227" t="s">
        <v>19</v>
      </c>
      <c r="F623" s="228" t="s">
        <v>614</v>
      </c>
      <c r="G623" s="225"/>
      <c r="H623" s="227" t="s">
        <v>19</v>
      </c>
      <c r="I623" s="229"/>
      <c r="J623" s="225"/>
      <c r="K623" s="225"/>
      <c r="L623" s="230"/>
      <c r="M623" s="231"/>
      <c r="N623" s="232"/>
      <c r="O623" s="232"/>
      <c r="P623" s="232"/>
      <c r="Q623" s="232"/>
      <c r="R623" s="232"/>
      <c r="S623" s="232"/>
      <c r="T623" s="23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4" t="s">
        <v>170</v>
      </c>
      <c r="AU623" s="234" t="s">
        <v>83</v>
      </c>
      <c r="AV623" s="13" t="s">
        <v>81</v>
      </c>
      <c r="AW623" s="13" t="s">
        <v>35</v>
      </c>
      <c r="AX623" s="13" t="s">
        <v>73</v>
      </c>
      <c r="AY623" s="234" t="s">
        <v>159</v>
      </c>
    </row>
    <row r="624" s="14" customFormat="1">
      <c r="A624" s="14"/>
      <c r="B624" s="235"/>
      <c r="C624" s="236"/>
      <c r="D624" s="226" t="s">
        <v>170</v>
      </c>
      <c r="E624" s="237" t="s">
        <v>19</v>
      </c>
      <c r="F624" s="238" t="s">
        <v>615</v>
      </c>
      <c r="G624" s="236"/>
      <c r="H624" s="239">
        <v>34.398000000000003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5" t="s">
        <v>170</v>
      </c>
      <c r="AU624" s="245" t="s">
        <v>83</v>
      </c>
      <c r="AV624" s="14" t="s">
        <v>83</v>
      </c>
      <c r="AW624" s="14" t="s">
        <v>35</v>
      </c>
      <c r="AX624" s="14" t="s">
        <v>73</v>
      </c>
      <c r="AY624" s="245" t="s">
        <v>159</v>
      </c>
    </row>
    <row r="625" s="14" customFormat="1">
      <c r="A625" s="14"/>
      <c r="B625" s="235"/>
      <c r="C625" s="236"/>
      <c r="D625" s="226" t="s">
        <v>170</v>
      </c>
      <c r="E625" s="237" t="s">
        <v>19</v>
      </c>
      <c r="F625" s="238" t="s">
        <v>609</v>
      </c>
      <c r="G625" s="236"/>
      <c r="H625" s="239">
        <v>0.83899999999999997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170</v>
      </c>
      <c r="AU625" s="245" t="s">
        <v>83</v>
      </c>
      <c r="AV625" s="14" t="s">
        <v>83</v>
      </c>
      <c r="AW625" s="14" t="s">
        <v>35</v>
      </c>
      <c r="AX625" s="14" t="s">
        <v>73</v>
      </c>
      <c r="AY625" s="245" t="s">
        <v>159</v>
      </c>
    </row>
    <row r="626" s="14" customFormat="1">
      <c r="A626" s="14"/>
      <c r="B626" s="235"/>
      <c r="C626" s="236"/>
      <c r="D626" s="226" t="s">
        <v>170</v>
      </c>
      <c r="E626" s="237" t="s">
        <v>19</v>
      </c>
      <c r="F626" s="238" t="s">
        <v>616</v>
      </c>
      <c r="G626" s="236"/>
      <c r="H626" s="239">
        <v>-2.7130000000000001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170</v>
      </c>
      <c r="AU626" s="245" t="s">
        <v>83</v>
      </c>
      <c r="AV626" s="14" t="s">
        <v>83</v>
      </c>
      <c r="AW626" s="14" t="s">
        <v>35</v>
      </c>
      <c r="AX626" s="14" t="s">
        <v>73</v>
      </c>
      <c r="AY626" s="245" t="s">
        <v>159</v>
      </c>
    </row>
    <row r="627" s="13" customFormat="1">
      <c r="A627" s="13"/>
      <c r="B627" s="224"/>
      <c r="C627" s="225"/>
      <c r="D627" s="226" t="s">
        <v>170</v>
      </c>
      <c r="E627" s="227" t="s">
        <v>19</v>
      </c>
      <c r="F627" s="228" t="s">
        <v>617</v>
      </c>
      <c r="G627" s="225"/>
      <c r="H627" s="227" t="s">
        <v>19</v>
      </c>
      <c r="I627" s="229"/>
      <c r="J627" s="225"/>
      <c r="K627" s="225"/>
      <c r="L627" s="230"/>
      <c r="M627" s="231"/>
      <c r="N627" s="232"/>
      <c r="O627" s="232"/>
      <c r="P627" s="232"/>
      <c r="Q627" s="232"/>
      <c r="R627" s="232"/>
      <c r="S627" s="232"/>
      <c r="T627" s="23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4" t="s">
        <v>170</v>
      </c>
      <c r="AU627" s="234" t="s">
        <v>83</v>
      </c>
      <c r="AV627" s="13" t="s">
        <v>81</v>
      </c>
      <c r="AW627" s="13" t="s">
        <v>35</v>
      </c>
      <c r="AX627" s="13" t="s">
        <v>73</v>
      </c>
      <c r="AY627" s="234" t="s">
        <v>159</v>
      </c>
    </row>
    <row r="628" s="14" customFormat="1">
      <c r="A628" s="14"/>
      <c r="B628" s="235"/>
      <c r="C628" s="236"/>
      <c r="D628" s="226" t="s">
        <v>170</v>
      </c>
      <c r="E628" s="237" t="s">
        <v>19</v>
      </c>
      <c r="F628" s="238" t="s">
        <v>618</v>
      </c>
      <c r="G628" s="236"/>
      <c r="H628" s="239">
        <v>17.997</v>
      </c>
      <c r="I628" s="240"/>
      <c r="J628" s="236"/>
      <c r="K628" s="236"/>
      <c r="L628" s="241"/>
      <c r="M628" s="242"/>
      <c r="N628" s="243"/>
      <c r="O628" s="243"/>
      <c r="P628" s="243"/>
      <c r="Q628" s="243"/>
      <c r="R628" s="243"/>
      <c r="S628" s="243"/>
      <c r="T628" s="24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5" t="s">
        <v>170</v>
      </c>
      <c r="AU628" s="245" t="s">
        <v>83</v>
      </c>
      <c r="AV628" s="14" t="s">
        <v>83</v>
      </c>
      <c r="AW628" s="14" t="s">
        <v>35</v>
      </c>
      <c r="AX628" s="14" t="s">
        <v>73</v>
      </c>
      <c r="AY628" s="245" t="s">
        <v>159</v>
      </c>
    </row>
    <row r="629" s="14" customFormat="1">
      <c r="A629" s="14"/>
      <c r="B629" s="235"/>
      <c r="C629" s="236"/>
      <c r="D629" s="226" t="s">
        <v>170</v>
      </c>
      <c r="E629" s="237" t="s">
        <v>19</v>
      </c>
      <c r="F629" s="238" t="s">
        <v>606</v>
      </c>
      <c r="G629" s="236"/>
      <c r="H629" s="239">
        <v>-2.4199999999999999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170</v>
      </c>
      <c r="AU629" s="245" t="s">
        <v>83</v>
      </c>
      <c r="AV629" s="14" t="s">
        <v>83</v>
      </c>
      <c r="AW629" s="14" t="s">
        <v>35</v>
      </c>
      <c r="AX629" s="14" t="s">
        <v>73</v>
      </c>
      <c r="AY629" s="245" t="s">
        <v>159</v>
      </c>
    </row>
    <row r="630" s="15" customFormat="1">
      <c r="A630" s="15"/>
      <c r="B630" s="246"/>
      <c r="C630" s="247"/>
      <c r="D630" s="226" t="s">
        <v>170</v>
      </c>
      <c r="E630" s="248" t="s">
        <v>19</v>
      </c>
      <c r="F630" s="249" t="s">
        <v>178</v>
      </c>
      <c r="G630" s="247"/>
      <c r="H630" s="250">
        <v>240.90799999999999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170</v>
      </c>
      <c r="AU630" s="256" t="s">
        <v>83</v>
      </c>
      <c r="AV630" s="15" t="s">
        <v>166</v>
      </c>
      <c r="AW630" s="15" t="s">
        <v>35</v>
      </c>
      <c r="AX630" s="15" t="s">
        <v>81</v>
      </c>
      <c r="AY630" s="256" t="s">
        <v>159</v>
      </c>
    </row>
    <row r="631" s="2" customFormat="1" ht="16.5" customHeight="1">
      <c r="A631" s="40"/>
      <c r="B631" s="41"/>
      <c r="C631" s="206" t="s">
        <v>619</v>
      </c>
      <c r="D631" s="206" t="s">
        <v>161</v>
      </c>
      <c r="E631" s="207" t="s">
        <v>620</v>
      </c>
      <c r="F631" s="208" t="s">
        <v>621</v>
      </c>
      <c r="G631" s="209" t="s">
        <v>164</v>
      </c>
      <c r="H631" s="210">
        <v>7.3499999999999996</v>
      </c>
      <c r="I631" s="211"/>
      <c r="J631" s="212">
        <f>ROUND(I631*H631,2)</f>
        <v>0</v>
      </c>
      <c r="K631" s="208" t="s">
        <v>165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0.00025999999999999998</v>
      </c>
      <c r="R631" s="215">
        <f>Q631*H631</f>
        <v>0.0019109999999999997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166</v>
      </c>
      <c r="AT631" s="217" t="s">
        <v>161</v>
      </c>
      <c r="AU631" s="217" t="s">
        <v>83</v>
      </c>
      <c r="AY631" s="19" t="s">
        <v>159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81</v>
      </c>
      <c r="BK631" s="218">
        <f>ROUND(I631*H631,2)</f>
        <v>0</v>
      </c>
      <c r="BL631" s="19" t="s">
        <v>166</v>
      </c>
      <c r="BM631" s="217" t="s">
        <v>622</v>
      </c>
    </row>
    <row r="632" s="2" customFormat="1">
      <c r="A632" s="40"/>
      <c r="B632" s="41"/>
      <c r="C632" s="42"/>
      <c r="D632" s="219" t="s">
        <v>168</v>
      </c>
      <c r="E632" s="42"/>
      <c r="F632" s="220" t="s">
        <v>623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168</v>
      </c>
      <c r="AU632" s="19" t="s">
        <v>83</v>
      </c>
    </row>
    <row r="633" s="13" customFormat="1">
      <c r="A633" s="13"/>
      <c r="B633" s="224"/>
      <c r="C633" s="225"/>
      <c r="D633" s="226" t="s">
        <v>170</v>
      </c>
      <c r="E633" s="227" t="s">
        <v>19</v>
      </c>
      <c r="F633" s="228" t="s">
        <v>624</v>
      </c>
      <c r="G633" s="225"/>
      <c r="H633" s="227" t="s">
        <v>19</v>
      </c>
      <c r="I633" s="229"/>
      <c r="J633" s="225"/>
      <c r="K633" s="225"/>
      <c r="L633" s="230"/>
      <c r="M633" s="231"/>
      <c r="N633" s="232"/>
      <c r="O633" s="232"/>
      <c r="P633" s="232"/>
      <c r="Q633" s="232"/>
      <c r="R633" s="232"/>
      <c r="S633" s="232"/>
      <c r="T633" s="23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4" t="s">
        <v>170</v>
      </c>
      <c r="AU633" s="234" t="s">
        <v>83</v>
      </c>
      <c r="AV633" s="13" t="s">
        <v>81</v>
      </c>
      <c r="AW633" s="13" t="s">
        <v>35</v>
      </c>
      <c r="AX633" s="13" t="s">
        <v>73</v>
      </c>
      <c r="AY633" s="234" t="s">
        <v>159</v>
      </c>
    </row>
    <row r="634" s="14" customFormat="1">
      <c r="A634" s="14"/>
      <c r="B634" s="235"/>
      <c r="C634" s="236"/>
      <c r="D634" s="226" t="s">
        <v>170</v>
      </c>
      <c r="E634" s="237" t="s">
        <v>19</v>
      </c>
      <c r="F634" s="238" t="s">
        <v>625</v>
      </c>
      <c r="G634" s="236"/>
      <c r="H634" s="239">
        <v>12.15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170</v>
      </c>
      <c r="AU634" s="245" t="s">
        <v>83</v>
      </c>
      <c r="AV634" s="14" t="s">
        <v>83</v>
      </c>
      <c r="AW634" s="14" t="s">
        <v>35</v>
      </c>
      <c r="AX634" s="14" t="s">
        <v>73</v>
      </c>
      <c r="AY634" s="245" t="s">
        <v>159</v>
      </c>
    </row>
    <row r="635" s="14" customFormat="1">
      <c r="A635" s="14"/>
      <c r="B635" s="235"/>
      <c r="C635" s="236"/>
      <c r="D635" s="226" t="s">
        <v>170</v>
      </c>
      <c r="E635" s="237" t="s">
        <v>19</v>
      </c>
      <c r="F635" s="238" t="s">
        <v>341</v>
      </c>
      <c r="G635" s="236"/>
      <c r="H635" s="239">
        <v>-4.7999999999999998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170</v>
      </c>
      <c r="AU635" s="245" t="s">
        <v>83</v>
      </c>
      <c r="AV635" s="14" t="s">
        <v>83</v>
      </c>
      <c r="AW635" s="14" t="s">
        <v>35</v>
      </c>
      <c r="AX635" s="14" t="s">
        <v>73</v>
      </c>
      <c r="AY635" s="245" t="s">
        <v>159</v>
      </c>
    </row>
    <row r="636" s="15" customFormat="1">
      <c r="A636" s="15"/>
      <c r="B636" s="246"/>
      <c r="C636" s="247"/>
      <c r="D636" s="226" t="s">
        <v>170</v>
      </c>
      <c r="E636" s="248" t="s">
        <v>19</v>
      </c>
      <c r="F636" s="249" t="s">
        <v>178</v>
      </c>
      <c r="G636" s="247"/>
      <c r="H636" s="250">
        <v>7.3500000000000005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170</v>
      </c>
      <c r="AU636" s="256" t="s">
        <v>83</v>
      </c>
      <c r="AV636" s="15" t="s">
        <v>166</v>
      </c>
      <c r="AW636" s="15" t="s">
        <v>35</v>
      </c>
      <c r="AX636" s="15" t="s">
        <v>81</v>
      </c>
      <c r="AY636" s="256" t="s">
        <v>159</v>
      </c>
    </row>
    <row r="637" s="2" customFormat="1" ht="24.15" customHeight="1">
      <c r="A637" s="40"/>
      <c r="B637" s="41"/>
      <c r="C637" s="206" t="s">
        <v>626</v>
      </c>
      <c r="D637" s="206" t="s">
        <v>161</v>
      </c>
      <c r="E637" s="207" t="s">
        <v>627</v>
      </c>
      <c r="F637" s="208" t="s">
        <v>628</v>
      </c>
      <c r="G637" s="209" t="s">
        <v>164</v>
      </c>
      <c r="H637" s="210">
        <v>1.3500000000000001</v>
      </c>
      <c r="I637" s="211"/>
      <c r="J637" s="212">
        <f>ROUND(I637*H637,2)</f>
        <v>0</v>
      </c>
      <c r="K637" s="208" t="s">
        <v>165</v>
      </c>
      <c r="L637" s="46"/>
      <c r="M637" s="213" t="s">
        <v>19</v>
      </c>
      <c r="N637" s="214" t="s">
        <v>44</v>
      </c>
      <c r="O637" s="86"/>
      <c r="P637" s="215">
        <f>O637*H637</f>
        <v>0</v>
      </c>
      <c r="Q637" s="215">
        <v>0.0043800000000000002</v>
      </c>
      <c r="R637" s="215">
        <f>Q637*H637</f>
        <v>0.0059130000000000007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166</v>
      </c>
      <c r="AT637" s="217" t="s">
        <v>161</v>
      </c>
      <c r="AU637" s="217" t="s">
        <v>83</v>
      </c>
      <c r="AY637" s="19" t="s">
        <v>159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81</v>
      </c>
      <c r="BK637" s="218">
        <f>ROUND(I637*H637,2)</f>
        <v>0</v>
      </c>
      <c r="BL637" s="19" t="s">
        <v>166</v>
      </c>
      <c r="BM637" s="217" t="s">
        <v>629</v>
      </c>
    </row>
    <row r="638" s="2" customFormat="1">
      <c r="A638" s="40"/>
      <c r="B638" s="41"/>
      <c r="C638" s="42"/>
      <c r="D638" s="219" t="s">
        <v>168</v>
      </c>
      <c r="E638" s="42"/>
      <c r="F638" s="220" t="s">
        <v>630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168</v>
      </c>
      <c r="AU638" s="19" t="s">
        <v>83</v>
      </c>
    </row>
    <row r="639" s="13" customFormat="1">
      <c r="A639" s="13"/>
      <c r="B639" s="224"/>
      <c r="C639" s="225"/>
      <c r="D639" s="226" t="s">
        <v>170</v>
      </c>
      <c r="E639" s="227" t="s">
        <v>19</v>
      </c>
      <c r="F639" s="228" t="s">
        <v>631</v>
      </c>
      <c r="G639" s="225"/>
      <c r="H639" s="227" t="s">
        <v>19</v>
      </c>
      <c r="I639" s="229"/>
      <c r="J639" s="225"/>
      <c r="K639" s="225"/>
      <c r="L639" s="230"/>
      <c r="M639" s="231"/>
      <c r="N639" s="232"/>
      <c r="O639" s="232"/>
      <c r="P639" s="232"/>
      <c r="Q639" s="232"/>
      <c r="R639" s="232"/>
      <c r="S639" s="232"/>
      <c r="T639" s="23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4" t="s">
        <v>170</v>
      </c>
      <c r="AU639" s="234" t="s">
        <v>83</v>
      </c>
      <c r="AV639" s="13" t="s">
        <v>81</v>
      </c>
      <c r="AW639" s="13" t="s">
        <v>35</v>
      </c>
      <c r="AX639" s="13" t="s">
        <v>73</v>
      </c>
      <c r="AY639" s="234" t="s">
        <v>159</v>
      </c>
    </row>
    <row r="640" s="14" customFormat="1">
      <c r="A640" s="14"/>
      <c r="B640" s="235"/>
      <c r="C640" s="236"/>
      <c r="D640" s="226" t="s">
        <v>170</v>
      </c>
      <c r="E640" s="237" t="s">
        <v>19</v>
      </c>
      <c r="F640" s="238" t="s">
        <v>632</v>
      </c>
      <c r="G640" s="236"/>
      <c r="H640" s="239">
        <v>1.77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170</v>
      </c>
      <c r="AU640" s="245" t="s">
        <v>83</v>
      </c>
      <c r="AV640" s="14" t="s">
        <v>83</v>
      </c>
      <c r="AW640" s="14" t="s">
        <v>35</v>
      </c>
      <c r="AX640" s="14" t="s">
        <v>73</v>
      </c>
      <c r="AY640" s="245" t="s">
        <v>159</v>
      </c>
    </row>
    <row r="641" s="14" customFormat="1">
      <c r="A641" s="14"/>
      <c r="B641" s="235"/>
      <c r="C641" s="236"/>
      <c r="D641" s="226" t="s">
        <v>170</v>
      </c>
      <c r="E641" s="237" t="s">
        <v>19</v>
      </c>
      <c r="F641" s="238" t="s">
        <v>633</v>
      </c>
      <c r="G641" s="236"/>
      <c r="H641" s="239">
        <v>-0.41999999999999998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170</v>
      </c>
      <c r="AU641" s="245" t="s">
        <v>83</v>
      </c>
      <c r="AV641" s="14" t="s">
        <v>83</v>
      </c>
      <c r="AW641" s="14" t="s">
        <v>35</v>
      </c>
      <c r="AX641" s="14" t="s">
        <v>73</v>
      </c>
      <c r="AY641" s="245" t="s">
        <v>159</v>
      </c>
    </row>
    <row r="642" s="15" customFormat="1">
      <c r="A642" s="15"/>
      <c r="B642" s="246"/>
      <c r="C642" s="247"/>
      <c r="D642" s="226" t="s">
        <v>170</v>
      </c>
      <c r="E642" s="248" t="s">
        <v>19</v>
      </c>
      <c r="F642" s="249" t="s">
        <v>178</v>
      </c>
      <c r="G642" s="247"/>
      <c r="H642" s="250">
        <v>1.3500000000000001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170</v>
      </c>
      <c r="AU642" s="256" t="s">
        <v>83</v>
      </c>
      <c r="AV642" s="15" t="s">
        <v>166</v>
      </c>
      <c r="AW642" s="15" t="s">
        <v>35</v>
      </c>
      <c r="AX642" s="15" t="s">
        <v>81</v>
      </c>
      <c r="AY642" s="256" t="s">
        <v>159</v>
      </c>
    </row>
    <row r="643" s="2" customFormat="1" ht="33" customHeight="1">
      <c r="A643" s="40"/>
      <c r="B643" s="41"/>
      <c r="C643" s="206" t="s">
        <v>634</v>
      </c>
      <c r="D643" s="206" t="s">
        <v>161</v>
      </c>
      <c r="E643" s="207" t="s">
        <v>635</v>
      </c>
      <c r="F643" s="208" t="s">
        <v>636</v>
      </c>
      <c r="G643" s="209" t="s">
        <v>322</v>
      </c>
      <c r="H643" s="210">
        <v>29.800000000000001</v>
      </c>
      <c r="I643" s="211"/>
      <c r="J643" s="212">
        <f>ROUND(I643*H643,2)</f>
        <v>0</v>
      </c>
      <c r="K643" s="208" t="s">
        <v>165</v>
      </c>
      <c r="L643" s="46"/>
      <c r="M643" s="213" t="s">
        <v>19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166</v>
      </c>
      <c r="AT643" s="217" t="s">
        <v>161</v>
      </c>
      <c r="AU643" s="217" t="s">
        <v>83</v>
      </c>
      <c r="AY643" s="19" t="s">
        <v>159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81</v>
      </c>
      <c r="BK643" s="218">
        <f>ROUND(I643*H643,2)</f>
        <v>0</v>
      </c>
      <c r="BL643" s="19" t="s">
        <v>166</v>
      </c>
      <c r="BM643" s="217" t="s">
        <v>637</v>
      </c>
    </row>
    <row r="644" s="2" customFormat="1">
      <c r="A644" s="40"/>
      <c r="B644" s="41"/>
      <c r="C644" s="42"/>
      <c r="D644" s="219" t="s">
        <v>168</v>
      </c>
      <c r="E644" s="42"/>
      <c r="F644" s="220" t="s">
        <v>638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168</v>
      </c>
      <c r="AU644" s="19" t="s">
        <v>83</v>
      </c>
    </row>
    <row r="645" s="14" customFormat="1">
      <c r="A645" s="14"/>
      <c r="B645" s="235"/>
      <c r="C645" s="236"/>
      <c r="D645" s="226" t="s">
        <v>170</v>
      </c>
      <c r="E645" s="237" t="s">
        <v>19</v>
      </c>
      <c r="F645" s="238" t="s">
        <v>639</v>
      </c>
      <c r="G645" s="236"/>
      <c r="H645" s="239">
        <v>9.1999999999999993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170</v>
      </c>
      <c r="AU645" s="245" t="s">
        <v>83</v>
      </c>
      <c r="AV645" s="14" t="s">
        <v>83</v>
      </c>
      <c r="AW645" s="14" t="s">
        <v>35</v>
      </c>
      <c r="AX645" s="14" t="s">
        <v>73</v>
      </c>
      <c r="AY645" s="245" t="s">
        <v>159</v>
      </c>
    </row>
    <row r="646" s="14" customFormat="1">
      <c r="A646" s="14"/>
      <c r="B646" s="235"/>
      <c r="C646" s="236"/>
      <c r="D646" s="226" t="s">
        <v>170</v>
      </c>
      <c r="E646" s="237" t="s">
        <v>19</v>
      </c>
      <c r="F646" s="238" t="s">
        <v>640</v>
      </c>
      <c r="G646" s="236"/>
      <c r="H646" s="239">
        <v>20.600000000000001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170</v>
      </c>
      <c r="AU646" s="245" t="s">
        <v>83</v>
      </c>
      <c r="AV646" s="14" t="s">
        <v>83</v>
      </c>
      <c r="AW646" s="14" t="s">
        <v>35</v>
      </c>
      <c r="AX646" s="14" t="s">
        <v>73</v>
      </c>
      <c r="AY646" s="245" t="s">
        <v>159</v>
      </c>
    </row>
    <row r="647" s="15" customFormat="1">
      <c r="A647" s="15"/>
      <c r="B647" s="246"/>
      <c r="C647" s="247"/>
      <c r="D647" s="226" t="s">
        <v>170</v>
      </c>
      <c r="E647" s="248" t="s">
        <v>19</v>
      </c>
      <c r="F647" s="249" t="s">
        <v>178</v>
      </c>
      <c r="G647" s="247"/>
      <c r="H647" s="250">
        <v>29.800000000000001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170</v>
      </c>
      <c r="AU647" s="256" t="s">
        <v>83</v>
      </c>
      <c r="AV647" s="15" t="s">
        <v>166</v>
      </c>
      <c r="AW647" s="15" t="s">
        <v>35</v>
      </c>
      <c r="AX647" s="15" t="s">
        <v>81</v>
      </c>
      <c r="AY647" s="256" t="s">
        <v>159</v>
      </c>
    </row>
    <row r="648" s="2" customFormat="1" ht="16.5" customHeight="1">
      <c r="A648" s="40"/>
      <c r="B648" s="41"/>
      <c r="C648" s="257" t="s">
        <v>641</v>
      </c>
      <c r="D648" s="257" t="s">
        <v>328</v>
      </c>
      <c r="E648" s="258" t="s">
        <v>642</v>
      </c>
      <c r="F648" s="259" t="s">
        <v>643</v>
      </c>
      <c r="G648" s="260" t="s">
        <v>322</v>
      </c>
      <c r="H648" s="261">
        <v>9.6600000000000001</v>
      </c>
      <c r="I648" s="262"/>
      <c r="J648" s="263">
        <f>ROUND(I648*H648,2)</f>
        <v>0</v>
      </c>
      <c r="K648" s="259" t="s">
        <v>165</v>
      </c>
      <c r="L648" s="264"/>
      <c r="M648" s="265" t="s">
        <v>19</v>
      </c>
      <c r="N648" s="266" t="s">
        <v>44</v>
      </c>
      <c r="O648" s="86"/>
      <c r="P648" s="215">
        <f>O648*H648</f>
        <v>0</v>
      </c>
      <c r="Q648" s="215">
        <v>4.0000000000000003E-05</v>
      </c>
      <c r="R648" s="215">
        <f>Q648*H648</f>
        <v>0.00038640000000000001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231</v>
      </c>
      <c r="AT648" s="217" t="s">
        <v>328</v>
      </c>
      <c r="AU648" s="217" t="s">
        <v>83</v>
      </c>
      <c r="AY648" s="19" t="s">
        <v>159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81</v>
      </c>
      <c r="BK648" s="218">
        <f>ROUND(I648*H648,2)</f>
        <v>0</v>
      </c>
      <c r="BL648" s="19" t="s">
        <v>166</v>
      </c>
      <c r="BM648" s="217" t="s">
        <v>644</v>
      </c>
    </row>
    <row r="649" s="13" customFormat="1">
      <c r="A649" s="13"/>
      <c r="B649" s="224"/>
      <c r="C649" s="225"/>
      <c r="D649" s="226" t="s">
        <v>170</v>
      </c>
      <c r="E649" s="227" t="s">
        <v>19</v>
      </c>
      <c r="F649" s="228" t="s">
        <v>338</v>
      </c>
      <c r="G649" s="225"/>
      <c r="H649" s="227" t="s">
        <v>19</v>
      </c>
      <c r="I649" s="229"/>
      <c r="J649" s="225"/>
      <c r="K649" s="225"/>
      <c r="L649" s="230"/>
      <c r="M649" s="231"/>
      <c r="N649" s="232"/>
      <c r="O649" s="232"/>
      <c r="P649" s="232"/>
      <c r="Q649" s="232"/>
      <c r="R649" s="232"/>
      <c r="S649" s="232"/>
      <c r="T649" s="23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4" t="s">
        <v>170</v>
      </c>
      <c r="AU649" s="234" t="s">
        <v>83</v>
      </c>
      <c r="AV649" s="13" t="s">
        <v>81</v>
      </c>
      <c r="AW649" s="13" t="s">
        <v>35</v>
      </c>
      <c r="AX649" s="13" t="s">
        <v>73</v>
      </c>
      <c r="AY649" s="234" t="s">
        <v>159</v>
      </c>
    </row>
    <row r="650" s="14" customFormat="1">
      <c r="A650" s="14"/>
      <c r="B650" s="235"/>
      <c r="C650" s="236"/>
      <c r="D650" s="226" t="s">
        <v>170</v>
      </c>
      <c r="E650" s="237" t="s">
        <v>19</v>
      </c>
      <c r="F650" s="238" t="s">
        <v>645</v>
      </c>
      <c r="G650" s="236"/>
      <c r="H650" s="239">
        <v>6.5999999999999996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5" t="s">
        <v>170</v>
      </c>
      <c r="AU650" s="245" t="s">
        <v>83</v>
      </c>
      <c r="AV650" s="14" t="s">
        <v>83</v>
      </c>
      <c r="AW650" s="14" t="s">
        <v>35</v>
      </c>
      <c r="AX650" s="14" t="s">
        <v>73</v>
      </c>
      <c r="AY650" s="245" t="s">
        <v>159</v>
      </c>
    </row>
    <row r="651" s="14" customFormat="1">
      <c r="A651" s="14"/>
      <c r="B651" s="235"/>
      <c r="C651" s="236"/>
      <c r="D651" s="226" t="s">
        <v>170</v>
      </c>
      <c r="E651" s="237" t="s">
        <v>19</v>
      </c>
      <c r="F651" s="238" t="s">
        <v>646</v>
      </c>
      <c r="G651" s="236"/>
      <c r="H651" s="239">
        <v>2.6000000000000001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170</v>
      </c>
      <c r="AU651" s="245" t="s">
        <v>83</v>
      </c>
      <c r="AV651" s="14" t="s">
        <v>83</v>
      </c>
      <c r="AW651" s="14" t="s">
        <v>35</v>
      </c>
      <c r="AX651" s="14" t="s">
        <v>73</v>
      </c>
      <c r="AY651" s="245" t="s">
        <v>159</v>
      </c>
    </row>
    <row r="652" s="15" customFormat="1">
      <c r="A652" s="15"/>
      <c r="B652" s="246"/>
      <c r="C652" s="247"/>
      <c r="D652" s="226" t="s">
        <v>170</v>
      </c>
      <c r="E652" s="248" t="s">
        <v>19</v>
      </c>
      <c r="F652" s="249" t="s">
        <v>178</v>
      </c>
      <c r="G652" s="247"/>
      <c r="H652" s="250">
        <v>9.1999999999999993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6" t="s">
        <v>170</v>
      </c>
      <c r="AU652" s="256" t="s">
        <v>83</v>
      </c>
      <c r="AV652" s="15" t="s">
        <v>166</v>
      </c>
      <c r="AW652" s="15" t="s">
        <v>35</v>
      </c>
      <c r="AX652" s="15" t="s">
        <v>81</v>
      </c>
      <c r="AY652" s="256" t="s">
        <v>159</v>
      </c>
    </row>
    <row r="653" s="14" customFormat="1">
      <c r="A653" s="14"/>
      <c r="B653" s="235"/>
      <c r="C653" s="236"/>
      <c r="D653" s="226" t="s">
        <v>170</v>
      </c>
      <c r="E653" s="236"/>
      <c r="F653" s="238" t="s">
        <v>647</v>
      </c>
      <c r="G653" s="236"/>
      <c r="H653" s="239">
        <v>9.6600000000000001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170</v>
      </c>
      <c r="AU653" s="245" t="s">
        <v>83</v>
      </c>
      <c r="AV653" s="14" t="s">
        <v>83</v>
      </c>
      <c r="AW653" s="14" t="s">
        <v>4</v>
      </c>
      <c r="AX653" s="14" t="s">
        <v>81</v>
      </c>
      <c r="AY653" s="245" t="s">
        <v>159</v>
      </c>
    </row>
    <row r="654" s="2" customFormat="1" ht="16.5" customHeight="1">
      <c r="A654" s="40"/>
      <c r="B654" s="41"/>
      <c r="C654" s="257" t="s">
        <v>648</v>
      </c>
      <c r="D654" s="257" t="s">
        <v>328</v>
      </c>
      <c r="E654" s="258" t="s">
        <v>649</v>
      </c>
      <c r="F654" s="259" t="s">
        <v>650</v>
      </c>
      <c r="G654" s="260" t="s">
        <v>322</v>
      </c>
      <c r="H654" s="261">
        <v>21.629999999999999</v>
      </c>
      <c r="I654" s="262"/>
      <c r="J654" s="263">
        <f>ROUND(I654*H654,2)</f>
        <v>0</v>
      </c>
      <c r="K654" s="259" t="s">
        <v>165</v>
      </c>
      <c r="L654" s="264"/>
      <c r="M654" s="265" t="s">
        <v>19</v>
      </c>
      <c r="N654" s="266" t="s">
        <v>44</v>
      </c>
      <c r="O654" s="86"/>
      <c r="P654" s="215">
        <f>O654*H654</f>
        <v>0</v>
      </c>
      <c r="Q654" s="215">
        <v>0.00029999999999999997</v>
      </c>
      <c r="R654" s="215">
        <f>Q654*H654</f>
        <v>0.0064889999999999991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231</v>
      </c>
      <c r="AT654" s="217" t="s">
        <v>328</v>
      </c>
      <c r="AU654" s="217" t="s">
        <v>83</v>
      </c>
      <c r="AY654" s="19" t="s">
        <v>159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81</v>
      </c>
      <c r="BK654" s="218">
        <f>ROUND(I654*H654,2)</f>
        <v>0</v>
      </c>
      <c r="BL654" s="19" t="s">
        <v>166</v>
      </c>
      <c r="BM654" s="217" t="s">
        <v>651</v>
      </c>
    </row>
    <row r="655" s="13" customFormat="1">
      <c r="A655" s="13"/>
      <c r="B655" s="224"/>
      <c r="C655" s="225"/>
      <c r="D655" s="226" t="s">
        <v>170</v>
      </c>
      <c r="E655" s="227" t="s">
        <v>19</v>
      </c>
      <c r="F655" s="228" t="s">
        <v>338</v>
      </c>
      <c r="G655" s="225"/>
      <c r="H655" s="227" t="s">
        <v>19</v>
      </c>
      <c r="I655" s="229"/>
      <c r="J655" s="225"/>
      <c r="K655" s="225"/>
      <c r="L655" s="230"/>
      <c r="M655" s="231"/>
      <c r="N655" s="232"/>
      <c r="O655" s="232"/>
      <c r="P655" s="232"/>
      <c r="Q655" s="232"/>
      <c r="R655" s="232"/>
      <c r="S655" s="232"/>
      <c r="T655" s="23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4" t="s">
        <v>170</v>
      </c>
      <c r="AU655" s="234" t="s">
        <v>83</v>
      </c>
      <c r="AV655" s="13" t="s">
        <v>81</v>
      </c>
      <c r="AW655" s="13" t="s">
        <v>35</v>
      </c>
      <c r="AX655" s="13" t="s">
        <v>73</v>
      </c>
      <c r="AY655" s="234" t="s">
        <v>159</v>
      </c>
    </row>
    <row r="656" s="14" customFormat="1">
      <c r="A656" s="14"/>
      <c r="B656" s="235"/>
      <c r="C656" s="236"/>
      <c r="D656" s="226" t="s">
        <v>170</v>
      </c>
      <c r="E656" s="237" t="s">
        <v>19</v>
      </c>
      <c r="F656" s="238" t="s">
        <v>645</v>
      </c>
      <c r="G656" s="236"/>
      <c r="H656" s="239">
        <v>6.5999999999999996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170</v>
      </c>
      <c r="AU656" s="245" t="s">
        <v>83</v>
      </c>
      <c r="AV656" s="14" t="s">
        <v>83</v>
      </c>
      <c r="AW656" s="14" t="s">
        <v>35</v>
      </c>
      <c r="AX656" s="14" t="s">
        <v>73</v>
      </c>
      <c r="AY656" s="245" t="s">
        <v>159</v>
      </c>
    </row>
    <row r="657" s="14" customFormat="1">
      <c r="A657" s="14"/>
      <c r="B657" s="235"/>
      <c r="C657" s="236"/>
      <c r="D657" s="226" t="s">
        <v>170</v>
      </c>
      <c r="E657" s="237" t="s">
        <v>19</v>
      </c>
      <c r="F657" s="238" t="s">
        <v>652</v>
      </c>
      <c r="G657" s="236"/>
      <c r="H657" s="239">
        <v>11.4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170</v>
      </c>
      <c r="AU657" s="245" t="s">
        <v>83</v>
      </c>
      <c r="AV657" s="14" t="s">
        <v>83</v>
      </c>
      <c r="AW657" s="14" t="s">
        <v>35</v>
      </c>
      <c r="AX657" s="14" t="s">
        <v>73</v>
      </c>
      <c r="AY657" s="245" t="s">
        <v>159</v>
      </c>
    </row>
    <row r="658" s="14" customFormat="1">
      <c r="A658" s="14"/>
      <c r="B658" s="235"/>
      <c r="C658" s="236"/>
      <c r="D658" s="226" t="s">
        <v>170</v>
      </c>
      <c r="E658" s="237" t="s">
        <v>19</v>
      </c>
      <c r="F658" s="238" t="s">
        <v>646</v>
      </c>
      <c r="G658" s="236"/>
      <c r="H658" s="239">
        <v>2.6000000000000001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170</v>
      </c>
      <c r="AU658" s="245" t="s">
        <v>83</v>
      </c>
      <c r="AV658" s="14" t="s">
        <v>83</v>
      </c>
      <c r="AW658" s="14" t="s">
        <v>35</v>
      </c>
      <c r="AX658" s="14" t="s">
        <v>73</v>
      </c>
      <c r="AY658" s="245" t="s">
        <v>159</v>
      </c>
    </row>
    <row r="659" s="15" customFormat="1">
      <c r="A659" s="15"/>
      <c r="B659" s="246"/>
      <c r="C659" s="247"/>
      <c r="D659" s="226" t="s">
        <v>170</v>
      </c>
      <c r="E659" s="248" t="s">
        <v>19</v>
      </c>
      <c r="F659" s="249" t="s">
        <v>178</v>
      </c>
      <c r="G659" s="247"/>
      <c r="H659" s="250">
        <v>20.600000000000001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6" t="s">
        <v>170</v>
      </c>
      <c r="AU659" s="256" t="s">
        <v>83</v>
      </c>
      <c r="AV659" s="15" t="s">
        <v>166</v>
      </c>
      <c r="AW659" s="15" t="s">
        <v>35</v>
      </c>
      <c r="AX659" s="15" t="s">
        <v>81</v>
      </c>
      <c r="AY659" s="256" t="s">
        <v>159</v>
      </c>
    </row>
    <row r="660" s="14" customFormat="1">
      <c r="A660" s="14"/>
      <c r="B660" s="235"/>
      <c r="C660" s="236"/>
      <c r="D660" s="226" t="s">
        <v>170</v>
      </c>
      <c r="E660" s="236"/>
      <c r="F660" s="238" t="s">
        <v>653</v>
      </c>
      <c r="G660" s="236"/>
      <c r="H660" s="239">
        <v>21.629999999999999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170</v>
      </c>
      <c r="AU660" s="245" t="s">
        <v>83</v>
      </c>
      <c r="AV660" s="14" t="s">
        <v>83</v>
      </c>
      <c r="AW660" s="14" t="s">
        <v>4</v>
      </c>
      <c r="AX660" s="14" t="s">
        <v>81</v>
      </c>
      <c r="AY660" s="245" t="s">
        <v>159</v>
      </c>
    </row>
    <row r="661" s="2" customFormat="1" ht="16.5" customHeight="1">
      <c r="A661" s="40"/>
      <c r="B661" s="41"/>
      <c r="C661" s="206" t="s">
        <v>654</v>
      </c>
      <c r="D661" s="206" t="s">
        <v>161</v>
      </c>
      <c r="E661" s="207" t="s">
        <v>655</v>
      </c>
      <c r="F661" s="208" t="s">
        <v>656</v>
      </c>
      <c r="G661" s="209" t="s">
        <v>164</v>
      </c>
      <c r="H661" s="210">
        <v>7.3499999999999996</v>
      </c>
      <c r="I661" s="211"/>
      <c r="J661" s="212">
        <f>ROUND(I661*H661,2)</f>
        <v>0</v>
      </c>
      <c r="K661" s="208" t="s">
        <v>165</v>
      </c>
      <c r="L661" s="46"/>
      <c r="M661" s="213" t="s">
        <v>19</v>
      </c>
      <c r="N661" s="214" t="s">
        <v>44</v>
      </c>
      <c r="O661" s="86"/>
      <c r="P661" s="215">
        <f>O661*H661</f>
        <v>0</v>
      </c>
      <c r="Q661" s="215">
        <v>0.00029999999999999997</v>
      </c>
      <c r="R661" s="215">
        <f>Q661*H661</f>
        <v>0.0022049999999999995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166</v>
      </c>
      <c r="AT661" s="217" t="s">
        <v>161</v>
      </c>
      <c r="AU661" s="217" t="s">
        <v>83</v>
      </c>
      <c r="AY661" s="19" t="s">
        <v>159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81</v>
      </c>
      <c r="BK661" s="218">
        <f>ROUND(I661*H661,2)</f>
        <v>0</v>
      </c>
      <c r="BL661" s="19" t="s">
        <v>166</v>
      </c>
      <c r="BM661" s="217" t="s">
        <v>657</v>
      </c>
    </row>
    <row r="662" s="2" customFormat="1">
      <c r="A662" s="40"/>
      <c r="B662" s="41"/>
      <c r="C662" s="42"/>
      <c r="D662" s="219" t="s">
        <v>168</v>
      </c>
      <c r="E662" s="42"/>
      <c r="F662" s="220" t="s">
        <v>658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168</v>
      </c>
      <c r="AU662" s="19" t="s">
        <v>83</v>
      </c>
    </row>
    <row r="663" s="13" customFormat="1">
      <c r="A663" s="13"/>
      <c r="B663" s="224"/>
      <c r="C663" s="225"/>
      <c r="D663" s="226" t="s">
        <v>170</v>
      </c>
      <c r="E663" s="227" t="s">
        <v>19</v>
      </c>
      <c r="F663" s="228" t="s">
        <v>624</v>
      </c>
      <c r="G663" s="225"/>
      <c r="H663" s="227" t="s">
        <v>19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4" t="s">
        <v>170</v>
      </c>
      <c r="AU663" s="234" t="s">
        <v>83</v>
      </c>
      <c r="AV663" s="13" t="s">
        <v>81</v>
      </c>
      <c r="AW663" s="13" t="s">
        <v>35</v>
      </c>
      <c r="AX663" s="13" t="s">
        <v>73</v>
      </c>
      <c r="AY663" s="234" t="s">
        <v>159</v>
      </c>
    </row>
    <row r="664" s="14" customFormat="1">
      <c r="A664" s="14"/>
      <c r="B664" s="235"/>
      <c r="C664" s="236"/>
      <c r="D664" s="226" t="s">
        <v>170</v>
      </c>
      <c r="E664" s="237" t="s">
        <v>19</v>
      </c>
      <c r="F664" s="238" t="s">
        <v>625</v>
      </c>
      <c r="G664" s="236"/>
      <c r="H664" s="239">
        <v>12.15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170</v>
      </c>
      <c r="AU664" s="245" t="s">
        <v>83</v>
      </c>
      <c r="AV664" s="14" t="s">
        <v>83</v>
      </c>
      <c r="AW664" s="14" t="s">
        <v>35</v>
      </c>
      <c r="AX664" s="14" t="s">
        <v>73</v>
      </c>
      <c r="AY664" s="245" t="s">
        <v>159</v>
      </c>
    </row>
    <row r="665" s="14" customFormat="1">
      <c r="A665" s="14"/>
      <c r="B665" s="235"/>
      <c r="C665" s="236"/>
      <c r="D665" s="226" t="s">
        <v>170</v>
      </c>
      <c r="E665" s="237" t="s">
        <v>19</v>
      </c>
      <c r="F665" s="238" t="s">
        <v>341</v>
      </c>
      <c r="G665" s="236"/>
      <c r="H665" s="239">
        <v>-4.7999999999999998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5" t="s">
        <v>170</v>
      </c>
      <c r="AU665" s="245" t="s">
        <v>83</v>
      </c>
      <c r="AV665" s="14" t="s">
        <v>83</v>
      </c>
      <c r="AW665" s="14" t="s">
        <v>35</v>
      </c>
      <c r="AX665" s="14" t="s">
        <v>73</v>
      </c>
      <c r="AY665" s="245" t="s">
        <v>159</v>
      </c>
    </row>
    <row r="666" s="15" customFormat="1">
      <c r="A666" s="15"/>
      <c r="B666" s="246"/>
      <c r="C666" s="247"/>
      <c r="D666" s="226" t="s">
        <v>170</v>
      </c>
      <c r="E666" s="248" t="s">
        <v>19</v>
      </c>
      <c r="F666" s="249" t="s">
        <v>178</v>
      </c>
      <c r="G666" s="247"/>
      <c r="H666" s="250">
        <v>7.3500000000000005</v>
      </c>
      <c r="I666" s="251"/>
      <c r="J666" s="247"/>
      <c r="K666" s="247"/>
      <c r="L666" s="252"/>
      <c r="M666" s="253"/>
      <c r="N666" s="254"/>
      <c r="O666" s="254"/>
      <c r="P666" s="254"/>
      <c r="Q666" s="254"/>
      <c r="R666" s="254"/>
      <c r="S666" s="254"/>
      <c r="T666" s="25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56" t="s">
        <v>170</v>
      </c>
      <c r="AU666" s="256" t="s">
        <v>83</v>
      </c>
      <c r="AV666" s="15" t="s">
        <v>166</v>
      </c>
      <c r="AW666" s="15" t="s">
        <v>35</v>
      </c>
      <c r="AX666" s="15" t="s">
        <v>81</v>
      </c>
      <c r="AY666" s="256" t="s">
        <v>159</v>
      </c>
    </row>
    <row r="667" s="2" customFormat="1" ht="16.5" customHeight="1">
      <c r="A667" s="40"/>
      <c r="B667" s="41"/>
      <c r="C667" s="206" t="s">
        <v>659</v>
      </c>
      <c r="D667" s="206" t="s">
        <v>161</v>
      </c>
      <c r="E667" s="207" t="s">
        <v>660</v>
      </c>
      <c r="F667" s="208" t="s">
        <v>661</v>
      </c>
      <c r="G667" s="209" t="s">
        <v>164</v>
      </c>
      <c r="H667" s="210">
        <v>1.3500000000000001</v>
      </c>
      <c r="I667" s="211"/>
      <c r="J667" s="212">
        <f>ROUND(I667*H667,2)</f>
        <v>0</v>
      </c>
      <c r="K667" s="208" t="s">
        <v>165</v>
      </c>
      <c r="L667" s="46"/>
      <c r="M667" s="213" t="s">
        <v>19</v>
      </c>
      <c r="N667" s="214" t="s">
        <v>44</v>
      </c>
      <c r="O667" s="86"/>
      <c r="P667" s="215">
        <f>O667*H667</f>
        <v>0</v>
      </c>
      <c r="Q667" s="215">
        <v>0.00020000000000000001</v>
      </c>
      <c r="R667" s="215">
        <f>Q667*H667</f>
        <v>0.00027000000000000006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166</v>
      </c>
      <c r="AT667" s="217" t="s">
        <v>161</v>
      </c>
      <c r="AU667" s="217" t="s">
        <v>83</v>
      </c>
      <c r="AY667" s="19" t="s">
        <v>159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81</v>
      </c>
      <c r="BK667" s="218">
        <f>ROUND(I667*H667,2)</f>
        <v>0</v>
      </c>
      <c r="BL667" s="19" t="s">
        <v>166</v>
      </c>
      <c r="BM667" s="217" t="s">
        <v>662</v>
      </c>
    </row>
    <row r="668" s="2" customFormat="1">
      <c r="A668" s="40"/>
      <c r="B668" s="41"/>
      <c r="C668" s="42"/>
      <c r="D668" s="219" t="s">
        <v>168</v>
      </c>
      <c r="E668" s="42"/>
      <c r="F668" s="220" t="s">
        <v>663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168</v>
      </c>
      <c r="AU668" s="19" t="s">
        <v>83</v>
      </c>
    </row>
    <row r="669" s="13" customFormat="1">
      <c r="A669" s="13"/>
      <c r="B669" s="224"/>
      <c r="C669" s="225"/>
      <c r="D669" s="226" t="s">
        <v>170</v>
      </c>
      <c r="E669" s="227" t="s">
        <v>19</v>
      </c>
      <c r="F669" s="228" t="s">
        <v>631</v>
      </c>
      <c r="G669" s="225"/>
      <c r="H669" s="227" t="s">
        <v>19</v>
      </c>
      <c r="I669" s="229"/>
      <c r="J669" s="225"/>
      <c r="K669" s="225"/>
      <c r="L669" s="230"/>
      <c r="M669" s="231"/>
      <c r="N669" s="232"/>
      <c r="O669" s="232"/>
      <c r="P669" s="232"/>
      <c r="Q669" s="232"/>
      <c r="R669" s="232"/>
      <c r="S669" s="232"/>
      <c r="T669" s="23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4" t="s">
        <v>170</v>
      </c>
      <c r="AU669" s="234" t="s">
        <v>83</v>
      </c>
      <c r="AV669" s="13" t="s">
        <v>81</v>
      </c>
      <c r="AW669" s="13" t="s">
        <v>35</v>
      </c>
      <c r="AX669" s="13" t="s">
        <v>73</v>
      </c>
      <c r="AY669" s="234" t="s">
        <v>159</v>
      </c>
    </row>
    <row r="670" s="14" customFormat="1">
      <c r="A670" s="14"/>
      <c r="B670" s="235"/>
      <c r="C670" s="236"/>
      <c r="D670" s="226" t="s">
        <v>170</v>
      </c>
      <c r="E670" s="237" t="s">
        <v>19</v>
      </c>
      <c r="F670" s="238" t="s">
        <v>632</v>
      </c>
      <c r="G670" s="236"/>
      <c r="H670" s="239">
        <v>1.77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170</v>
      </c>
      <c r="AU670" s="245" t="s">
        <v>83</v>
      </c>
      <c r="AV670" s="14" t="s">
        <v>83</v>
      </c>
      <c r="AW670" s="14" t="s">
        <v>35</v>
      </c>
      <c r="AX670" s="14" t="s">
        <v>73</v>
      </c>
      <c r="AY670" s="245" t="s">
        <v>159</v>
      </c>
    </row>
    <row r="671" s="14" customFormat="1">
      <c r="A671" s="14"/>
      <c r="B671" s="235"/>
      <c r="C671" s="236"/>
      <c r="D671" s="226" t="s">
        <v>170</v>
      </c>
      <c r="E671" s="237" t="s">
        <v>19</v>
      </c>
      <c r="F671" s="238" t="s">
        <v>633</v>
      </c>
      <c r="G671" s="236"/>
      <c r="H671" s="239">
        <v>-0.41999999999999998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170</v>
      </c>
      <c r="AU671" s="245" t="s">
        <v>83</v>
      </c>
      <c r="AV671" s="14" t="s">
        <v>83</v>
      </c>
      <c r="AW671" s="14" t="s">
        <v>35</v>
      </c>
      <c r="AX671" s="14" t="s">
        <v>73</v>
      </c>
      <c r="AY671" s="245" t="s">
        <v>159</v>
      </c>
    </row>
    <row r="672" s="15" customFormat="1">
      <c r="A672" s="15"/>
      <c r="B672" s="246"/>
      <c r="C672" s="247"/>
      <c r="D672" s="226" t="s">
        <v>170</v>
      </c>
      <c r="E672" s="248" t="s">
        <v>19</v>
      </c>
      <c r="F672" s="249" t="s">
        <v>178</v>
      </c>
      <c r="G672" s="247"/>
      <c r="H672" s="250">
        <v>1.3500000000000001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170</v>
      </c>
      <c r="AU672" s="256" t="s">
        <v>83</v>
      </c>
      <c r="AV672" s="15" t="s">
        <v>166</v>
      </c>
      <c r="AW672" s="15" t="s">
        <v>35</v>
      </c>
      <c r="AX672" s="15" t="s">
        <v>81</v>
      </c>
      <c r="AY672" s="256" t="s">
        <v>159</v>
      </c>
    </row>
    <row r="673" s="2" customFormat="1" ht="33" customHeight="1">
      <c r="A673" s="40"/>
      <c r="B673" s="41"/>
      <c r="C673" s="206" t="s">
        <v>664</v>
      </c>
      <c r="D673" s="206" t="s">
        <v>161</v>
      </c>
      <c r="E673" s="207" t="s">
        <v>665</v>
      </c>
      <c r="F673" s="208" t="s">
        <v>666</v>
      </c>
      <c r="G673" s="209" t="s">
        <v>164</v>
      </c>
      <c r="H673" s="210">
        <v>7.3499999999999996</v>
      </c>
      <c r="I673" s="211"/>
      <c r="J673" s="212">
        <f>ROUND(I673*H673,2)</f>
        <v>0</v>
      </c>
      <c r="K673" s="208" t="s">
        <v>165</v>
      </c>
      <c r="L673" s="46"/>
      <c r="M673" s="213" t="s">
        <v>19</v>
      </c>
      <c r="N673" s="214" t="s">
        <v>44</v>
      </c>
      <c r="O673" s="86"/>
      <c r="P673" s="215">
        <f>O673*H673</f>
        <v>0</v>
      </c>
      <c r="Q673" s="215">
        <v>0.01159</v>
      </c>
      <c r="R673" s="215">
        <f>Q673*H673</f>
        <v>0.085186499999999998</v>
      </c>
      <c r="S673" s="215">
        <v>0</v>
      </c>
      <c r="T673" s="216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17" t="s">
        <v>166</v>
      </c>
      <c r="AT673" s="217" t="s">
        <v>161</v>
      </c>
      <c r="AU673" s="217" t="s">
        <v>83</v>
      </c>
      <c r="AY673" s="19" t="s">
        <v>159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81</v>
      </c>
      <c r="BK673" s="218">
        <f>ROUND(I673*H673,2)</f>
        <v>0</v>
      </c>
      <c r="BL673" s="19" t="s">
        <v>166</v>
      </c>
      <c r="BM673" s="217" t="s">
        <v>667</v>
      </c>
    </row>
    <row r="674" s="2" customFormat="1">
      <c r="A674" s="40"/>
      <c r="B674" s="41"/>
      <c r="C674" s="42"/>
      <c r="D674" s="219" t="s">
        <v>168</v>
      </c>
      <c r="E674" s="42"/>
      <c r="F674" s="220" t="s">
        <v>668</v>
      </c>
      <c r="G674" s="42"/>
      <c r="H674" s="42"/>
      <c r="I674" s="221"/>
      <c r="J674" s="42"/>
      <c r="K674" s="42"/>
      <c r="L674" s="46"/>
      <c r="M674" s="222"/>
      <c r="N674" s="223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168</v>
      </c>
      <c r="AU674" s="19" t="s">
        <v>83</v>
      </c>
    </row>
    <row r="675" s="13" customFormat="1">
      <c r="A675" s="13"/>
      <c r="B675" s="224"/>
      <c r="C675" s="225"/>
      <c r="D675" s="226" t="s">
        <v>170</v>
      </c>
      <c r="E675" s="227" t="s">
        <v>19</v>
      </c>
      <c r="F675" s="228" t="s">
        <v>624</v>
      </c>
      <c r="G675" s="225"/>
      <c r="H675" s="227" t="s">
        <v>19</v>
      </c>
      <c r="I675" s="229"/>
      <c r="J675" s="225"/>
      <c r="K675" s="225"/>
      <c r="L675" s="230"/>
      <c r="M675" s="231"/>
      <c r="N675" s="232"/>
      <c r="O675" s="232"/>
      <c r="P675" s="232"/>
      <c r="Q675" s="232"/>
      <c r="R675" s="232"/>
      <c r="S675" s="232"/>
      <c r="T675" s="23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4" t="s">
        <v>170</v>
      </c>
      <c r="AU675" s="234" t="s">
        <v>83</v>
      </c>
      <c r="AV675" s="13" t="s">
        <v>81</v>
      </c>
      <c r="AW675" s="13" t="s">
        <v>35</v>
      </c>
      <c r="AX675" s="13" t="s">
        <v>73</v>
      </c>
      <c r="AY675" s="234" t="s">
        <v>159</v>
      </c>
    </row>
    <row r="676" s="14" customFormat="1">
      <c r="A676" s="14"/>
      <c r="B676" s="235"/>
      <c r="C676" s="236"/>
      <c r="D676" s="226" t="s">
        <v>170</v>
      </c>
      <c r="E676" s="237" t="s">
        <v>19</v>
      </c>
      <c r="F676" s="238" t="s">
        <v>625</v>
      </c>
      <c r="G676" s="236"/>
      <c r="H676" s="239">
        <v>12.15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170</v>
      </c>
      <c r="AU676" s="245" t="s">
        <v>83</v>
      </c>
      <c r="AV676" s="14" t="s">
        <v>83</v>
      </c>
      <c r="AW676" s="14" t="s">
        <v>35</v>
      </c>
      <c r="AX676" s="14" t="s">
        <v>73</v>
      </c>
      <c r="AY676" s="245" t="s">
        <v>159</v>
      </c>
    </row>
    <row r="677" s="14" customFormat="1">
      <c r="A677" s="14"/>
      <c r="B677" s="235"/>
      <c r="C677" s="236"/>
      <c r="D677" s="226" t="s">
        <v>170</v>
      </c>
      <c r="E677" s="237" t="s">
        <v>19</v>
      </c>
      <c r="F677" s="238" t="s">
        <v>341</v>
      </c>
      <c r="G677" s="236"/>
      <c r="H677" s="239">
        <v>-4.7999999999999998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170</v>
      </c>
      <c r="AU677" s="245" t="s">
        <v>83</v>
      </c>
      <c r="AV677" s="14" t="s">
        <v>83</v>
      </c>
      <c r="AW677" s="14" t="s">
        <v>35</v>
      </c>
      <c r="AX677" s="14" t="s">
        <v>73</v>
      </c>
      <c r="AY677" s="245" t="s">
        <v>159</v>
      </c>
    </row>
    <row r="678" s="15" customFormat="1">
      <c r="A678" s="15"/>
      <c r="B678" s="246"/>
      <c r="C678" s="247"/>
      <c r="D678" s="226" t="s">
        <v>170</v>
      </c>
      <c r="E678" s="248" t="s">
        <v>19</v>
      </c>
      <c r="F678" s="249" t="s">
        <v>178</v>
      </c>
      <c r="G678" s="247"/>
      <c r="H678" s="250">
        <v>7.3500000000000005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170</v>
      </c>
      <c r="AU678" s="256" t="s">
        <v>83</v>
      </c>
      <c r="AV678" s="15" t="s">
        <v>166</v>
      </c>
      <c r="AW678" s="15" t="s">
        <v>35</v>
      </c>
      <c r="AX678" s="15" t="s">
        <v>81</v>
      </c>
      <c r="AY678" s="256" t="s">
        <v>159</v>
      </c>
    </row>
    <row r="679" s="2" customFormat="1" ht="16.5" customHeight="1">
      <c r="A679" s="40"/>
      <c r="B679" s="41"/>
      <c r="C679" s="257" t="s">
        <v>669</v>
      </c>
      <c r="D679" s="257" t="s">
        <v>328</v>
      </c>
      <c r="E679" s="258" t="s">
        <v>670</v>
      </c>
      <c r="F679" s="259" t="s">
        <v>671</v>
      </c>
      <c r="G679" s="260" t="s">
        <v>164</v>
      </c>
      <c r="H679" s="261">
        <v>7.718</v>
      </c>
      <c r="I679" s="262"/>
      <c r="J679" s="263">
        <f>ROUND(I679*H679,2)</f>
        <v>0</v>
      </c>
      <c r="K679" s="259" t="s">
        <v>165</v>
      </c>
      <c r="L679" s="264"/>
      <c r="M679" s="265" t="s">
        <v>19</v>
      </c>
      <c r="N679" s="266" t="s">
        <v>44</v>
      </c>
      <c r="O679" s="86"/>
      <c r="P679" s="215">
        <f>O679*H679</f>
        <v>0</v>
      </c>
      <c r="Q679" s="215">
        <v>0.0135</v>
      </c>
      <c r="R679" s="215">
        <f>Q679*H679</f>
        <v>0.10419299999999999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231</v>
      </c>
      <c r="AT679" s="217" t="s">
        <v>328</v>
      </c>
      <c r="AU679" s="217" t="s">
        <v>83</v>
      </c>
      <c r="AY679" s="19" t="s">
        <v>159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81</v>
      </c>
      <c r="BK679" s="218">
        <f>ROUND(I679*H679,2)</f>
        <v>0</v>
      </c>
      <c r="BL679" s="19" t="s">
        <v>166</v>
      </c>
      <c r="BM679" s="217" t="s">
        <v>672</v>
      </c>
    </row>
    <row r="680" s="13" customFormat="1">
      <c r="A680" s="13"/>
      <c r="B680" s="224"/>
      <c r="C680" s="225"/>
      <c r="D680" s="226" t="s">
        <v>170</v>
      </c>
      <c r="E680" s="227" t="s">
        <v>19</v>
      </c>
      <c r="F680" s="228" t="s">
        <v>624</v>
      </c>
      <c r="G680" s="225"/>
      <c r="H680" s="227" t="s">
        <v>19</v>
      </c>
      <c r="I680" s="229"/>
      <c r="J680" s="225"/>
      <c r="K680" s="225"/>
      <c r="L680" s="230"/>
      <c r="M680" s="231"/>
      <c r="N680" s="232"/>
      <c r="O680" s="232"/>
      <c r="P680" s="232"/>
      <c r="Q680" s="232"/>
      <c r="R680" s="232"/>
      <c r="S680" s="232"/>
      <c r="T680" s="23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4" t="s">
        <v>170</v>
      </c>
      <c r="AU680" s="234" t="s">
        <v>83</v>
      </c>
      <c r="AV680" s="13" t="s">
        <v>81</v>
      </c>
      <c r="AW680" s="13" t="s">
        <v>35</v>
      </c>
      <c r="AX680" s="13" t="s">
        <v>73</v>
      </c>
      <c r="AY680" s="234" t="s">
        <v>159</v>
      </c>
    </row>
    <row r="681" s="14" customFormat="1">
      <c r="A681" s="14"/>
      <c r="B681" s="235"/>
      <c r="C681" s="236"/>
      <c r="D681" s="226" t="s">
        <v>170</v>
      </c>
      <c r="E681" s="237" t="s">
        <v>19</v>
      </c>
      <c r="F681" s="238" t="s">
        <v>625</v>
      </c>
      <c r="G681" s="236"/>
      <c r="H681" s="239">
        <v>12.15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170</v>
      </c>
      <c r="AU681" s="245" t="s">
        <v>83</v>
      </c>
      <c r="AV681" s="14" t="s">
        <v>83</v>
      </c>
      <c r="AW681" s="14" t="s">
        <v>35</v>
      </c>
      <c r="AX681" s="14" t="s">
        <v>73</v>
      </c>
      <c r="AY681" s="245" t="s">
        <v>159</v>
      </c>
    </row>
    <row r="682" s="14" customFormat="1">
      <c r="A682" s="14"/>
      <c r="B682" s="235"/>
      <c r="C682" s="236"/>
      <c r="D682" s="226" t="s">
        <v>170</v>
      </c>
      <c r="E682" s="237" t="s">
        <v>19</v>
      </c>
      <c r="F682" s="238" t="s">
        <v>341</v>
      </c>
      <c r="G682" s="236"/>
      <c r="H682" s="239">
        <v>-4.7999999999999998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170</v>
      </c>
      <c r="AU682" s="245" t="s">
        <v>83</v>
      </c>
      <c r="AV682" s="14" t="s">
        <v>83</v>
      </c>
      <c r="AW682" s="14" t="s">
        <v>35</v>
      </c>
      <c r="AX682" s="14" t="s">
        <v>73</v>
      </c>
      <c r="AY682" s="245" t="s">
        <v>159</v>
      </c>
    </row>
    <row r="683" s="15" customFormat="1">
      <c r="A683" s="15"/>
      <c r="B683" s="246"/>
      <c r="C683" s="247"/>
      <c r="D683" s="226" t="s">
        <v>170</v>
      </c>
      <c r="E683" s="248" t="s">
        <v>19</v>
      </c>
      <c r="F683" s="249" t="s">
        <v>178</v>
      </c>
      <c r="G683" s="247"/>
      <c r="H683" s="250">
        <v>7.3500000000000005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6" t="s">
        <v>170</v>
      </c>
      <c r="AU683" s="256" t="s">
        <v>83</v>
      </c>
      <c r="AV683" s="15" t="s">
        <v>166</v>
      </c>
      <c r="AW683" s="15" t="s">
        <v>35</v>
      </c>
      <c r="AX683" s="15" t="s">
        <v>81</v>
      </c>
      <c r="AY683" s="256" t="s">
        <v>159</v>
      </c>
    </row>
    <row r="684" s="14" customFormat="1">
      <c r="A684" s="14"/>
      <c r="B684" s="235"/>
      <c r="C684" s="236"/>
      <c r="D684" s="226" t="s">
        <v>170</v>
      </c>
      <c r="E684" s="236"/>
      <c r="F684" s="238" t="s">
        <v>673</v>
      </c>
      <c r="G684" s="236"/>
      <c r="H684" s="239">
        <v>7.718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170</v>
      </c>
      <c r="AU684" s="245" t="s">
        <v>83</v>
      </c>
      <c r="AV684" s="14" t="s">
        <v>83</v>
      </c>
      <c r="AW684" s="14" t="s">
        <v>4</v>
      </c>
      <c r="AX684" s="14" t="s">
        <v>81</v>
      </c>
      <c r="AY684" s="245" t="s">
        <v>159</v>
      </c>
    </row>
    <row r="685" s="2" customFormat="1" ht="37.8" customHeight="1">
      <c r="A685" s="40"/>
      <c r="B685" s="41"/>
      <c r="C685" s="206" t="s">
        <v>674</v>
      </c>
      <c r="D685" s="206" t="s">
        <v>161</v>
      </c>
      <c r="E685" s="207" t="s">
        <v>675</v>
      </c>
      <c r="F685" s="208" t="s">
        <v>676</v>
      </c>
      <c r="G685" s="209" t="s">
        <v>322</v>
      </c>
      <c r="H685" s="210">
        <v>6.2000000000000002</v>
      </c>
      <c r="I685" s="211"/>
      <c r="J685" s="212">
        <f>ROUND(I685*H685,2)</f>
        <v>0</v>
      </c>
      <c r="K685" s="208" t="s">
        <v>165</v>
      </c>
      <c r="L685" s="46"/>
      <c r="M685" s="213" t="s">
        <v>19</v>
      </c>
      <c r="N685" s="214" t="s">
        <v>44</v>
      </c>
      <c r="O685" s="86"/>
      <c r="P685" s="215">
        <f>O685*H685</f>
        <v>0</v>
      </c>
      <c r="Q685" s="215">
        <v>0.0017600000000000001</v>
      </c>
      <c r="R685" s="215">
        <f>Q685*H685</f>
        <v>0.010912000000000002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166</v>
      </c>
      <c r="AT685" s="217" t="s">
        <v>161</v>
      </c>
      <c r="AU685" s="217" t="s">
        <v>83</v>
      </c>
      <c r="AY685" s="19" t="s">
        <v>159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81</v>
      </c>
      <c r="BK685" s="218">
        <f>ROUND(I685*H685,2)</f>
        <v>0</v>
      </c>
      <c r="BL685" s="19" t="s">
        <v>166</v>
      </c>
      <c r="BM685" s="217" t="s">
        <v>677</v>
      </c>
    </row>
    <row r="686" s="2" customFormat="1">
      <c r="A686" s="40"/>
      <c r="B686" s="41"/>
      <c r="C686" s="42"/>
      <c r="D686" s="219" t="s">
        <v>168</v>
      </c>
      <c r="E686" s="42"/>
      <c r="F686" s="220" t="s">
        <v>678</v>
      </c>
      <c r="G686" s="42"/>
      <c r="H686" s="42"/>
      <c r="I686" s="221"/>
      <c r="J686" s="42"/>
      <c r="K686" s="42"/>
      <c r="L686" s="46"/>
      <c r="M686" s="222"/>
      <c r="N686" s="223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168</v>
      </c>
      <c r="AU686" s="19" t="s">
        <v>83</v>
      </c>
    </row>
    <row r="687" s="13" customFormat="1">
      <c r="A687" s="13"/>
      <c r="B687" s="224"/>
      <c r="C687" s="225"/>
      <c r="D687" s="226" t="s">
        <v>170</v>
      </c>
      <c r="E687" s="227" t="s">
        <v>19</v>
      </c>
      <c r="F687" s="228" t="s">
        <v>624</v>
      </c>
      <c r="G687" s="225"/>
      <c r="H687" s="227" t="s">
        <v>19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4" t="s">
        <v>170</v>
      </c>
      <c r="AU687" s="234" t="s">
        <v>83</v>
      </c>
      <c r="AV687" s="13" t="s">
        <v>81</v>
      </c>
      <c r="AW687" s="13" t="s">
        <v>35</v>
      </c>
      <c r="AX687" s="13" t="s">
        <v>73</v>
      </c>
      <c r="AY687" s="234" t="s">
        <v>159</v>
      </c>
    </row>
    <row r="688" s="14" customFormat="1">
      <c r="A688" s="14"/>
      <c r="B688" s="235"/>
      <c r="C688" s="236"/>
      <c r="D688" s="226" t="s">
        <v>170</v>
      </c>
      <c r="E688" s="237" t="s">
        <v>19</v>
      </c>
      <c r="F688" s="238" t="s">
        <v>679</v>
      </c>
      <c r="G688" s="236"/>
      <c r="H688" s="239">
        <v>4.0999999999999996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170</v>
      </c>
      <c r="AU688" s="245" t="s">
        <v>83</v>
      </c>
      <c r="AV688" s="14" t="s">
        <v>83</v>
      </c>
      <c r="AW688" s="14" t="s">
        <v>35</v>
      </c>
      <c r="AX688" s="14" t="s">
        <v>73</v>
      </c>
      <c r="AY688" s="245" t="s">
        <v>159</v>
      </c>
    </row>
    <row r="689" s="14" customFormat="1">
      <c r="A689" s="14"/>
      <c r="B689" s="235"/>
      <c r="C689" s="236"/>
      <c r="D689" s="226" t="s">
        <v>170</v>
      </c>
      <c r="E689" s="237" t="s">
        <v>19</v>
      </c>
      <c r="F689" s="238" t="s">
        <v>680</v>
      </c>
      <c r="G689" s="236"/>
      <c r="H689" s="239">
        <v>2.1000000000000001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170</v>
      </c>
      <c r="AU689" s="245" t="s">
        <v>83</v>
      </c>
      <c r="AV689" s="14" t="s">
        <v>83</v>
      </c>
      <c r="AW689" s="14" t="s">
        <v>35</v>
      </c>
      <c r="AX689" s="14" t="s">
        <v>73</v>
      </c>
      <c r="AY689" s="245" t="s">
        <v>159</v>
      </c>
    </row>
    <row r="690" s="15" customFormat="1">
      <c r="A690" s="15"/>
      <c r="B690" s="246"/>
      <c r="C690" s="247"/>
      <c r="D690" s="226" t="s">
        <v>170</v>
      </c>
      <c r="E690" s="248" t="s">
        <v>19</v>
      </c>
      <c r="F690" s="249" t="s">
        <v>178</v>
      </c>
      <c r="G690" s="247"/>
      <c r="H690" s="250">
        <v>6.1999999999999993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170</v>
      </c>
      <c r="AU690" s="256" t="s">
        <v>83</v>
      </c>
      <c r="AV690" s="15" t="s">
        <v>166</v>
      </c>
      <c r="AW690" s="15" t="s">
        <v>35</v>
      </c>
      <c r="AX690" s="15" t="s">
        <v>81</v>
      </c>
      <c r="AY690" s="256" t="s">
        <v>159</v>
      </c>
    </row>
    <row r="691" s="2" customFormat="1" ht="16.5" customHeight="1">
      <c r="A691" s="40"/>
      <c r="B691" s="41"/>
      <c r="C691" s="257" t="s">
        <v>681</v>
      </c>
      <c r="D691" s="257" t="s">
        <v>328</v>
      </c>
      <c r="E691" s="258" t="s">
        <v>682</v>
      </c>
      <c r="F691" s="259" t="s">
        <v>683</v>
      </c>
      <c r="G691" s="260" t="s">
        <v>164</v>
      </c>
      <c r="H691" s="261">
        <v>0.68200000000000005</v>
      </c>
      <c r="I691" s="262"/>
      <c r="J691" s="263">
        <f>ROUND(I691*H691,2)</f>
        <v>0</v>
      </c>
      <c r="K691" s="259" t="s">
        <v>165</v>
      </c>
      <c r="L691" s="264"/>
      <c r="M691" s="265" t="s">
        <v>19</v>
      </c>
      <c r="N691" s="266" t="s">
        <v>44</v>
      </c>
      <c r="O691" s="86"/>
      <c r="P691" s="215">
        <f>O691*H691</f>
        <v>0</v>
      </c>
      <c r="Q691" s="215">
        <v>0.0060000000000000001</v>
      </c>
      <c r="R691" s="215">
        <f>Q691*H691</f>
        <v>0.0040920000000000002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231</v>
      </c>
      <c r="AT691" s="217" t="s">
        <v>328</v>
      </c>
      <c r="AU691" s="217" t="s">
        <v>83</v>
      </c>
      <c r="AY691" s="19" t="s">
        <v>159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81</v>
      </c>
      <c r="BK691" s="218">
        <f>ROUND(I691*H691,2)</f>
        <v>0</v>
      </c>
      <c r="BL691" s="19" t="s">
        <v>166</v>
      </c>
      <c r="BM691" s="217" t="s">
        <v>684</v>
      </c>
    </row>
    <row r="692" s="13" customFormat="1">
      <c r="A692" s="13"/>
      <c r="B692" s="224"/>
      <c r="C692" s="225"/>
      <c r="D692" s="226" t="s">
        <v>170</v>
      </c>
      <c r="E692" s="227" t="s">
        <v>19</v>
      </c>
      <c r="F692" s="228" t="s">
        <v>624</v>
      </c>
      <c r="G692" s="225"/>
      <c r="H692" s="227" t="s">
        <v>19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170</v>
      </c>
      <c r="AU692" s="234" t="s">
        <v>83</v>
      </c>
      <c r="AV692" s="13" t="s">
        <v>81</v>
      </c>
      <c r="AW692" s="13" t="s">
        <v>35</v>
      </c>
      <c r="AX692" s="13" t="s">
        <v>73</v>
      </c>
      <c r="AY692" s="234" t="s">
        <v>159</v>
      </c>
    </row>
    <row r="693" s="14" customFormat="1">
      <c r="A693" s="14"/>
      <c r="B693" s="235"/>
      <c r="C693" s="236"/>
      <c r="D693" s="226" t="s">
        <v>170</v>
      </c>
      <c r="E693" s="237" t="s">
        <v>19</v>
      </c>
      <c r="F693" s="238" t="s">
        <v>685</v>
      </c>
      <c r="G693" s="236"/>
      <c r="H693" s="239">
        <v>0.40999999999999998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170</v>
      </c>
      <c r="AU693" s="245" t="s">
        <v>83</v>
      </c>
      <c r="AV693" s="14" t="s">
        <v>83</v>
      </c>
      <c r="AW693" s="14" t="s">
        <v>35</v>
      </c>
      <c r="AX693" s="14" t="s">
        <v>73</v>
      </c>
      <c r="AY693" s="245" t="s">
        <v>159</v>
      </c>
    </row>
    <row r="694" s="14" customFormat="1">
      <c r="A694" s="14"/>
      <c r="B694" s="235"/>
      <c r="C694" s="236"/>
      <c r="D694" s="226" t="s">
        <v>170</v>
      </c>
      <c r="E694" s="237" t="s">
        <v>19</v>
      </c>
      <c r="F694" s="238" t="s">
        <v>686</v>
      </c>
      <c r="G694" s="236"/>
      <c r="H694" s="239">
        <v>0.20999999999999999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170</v>
      </c>
      <c r="AU694" s="245" t="s">
        <v>83</v>
      </c>
      <c r="AV694" s="14" t="s">
        <v>83</v>
      </c>
      <c r="AW694" s="14" t="s">
        <v>35</v>
      </c>
      <c r="AX694" s="14" t="s">
        <v>73</v>
      </c>
      <c r="AY694" s="245" t="s">
        <v>159</v>
      </c>
    </row>
    <row r="695" s="15" customFormat="1">
      <c r="A695" s="15"/>
      <c r="B695" s="246"/>
      <c r="C695" s="247"/>
      <c r="D695" s="226" t="s">
        <v>170</v>
      </c>
      <c r="E695" s="248" t="s">
        <v>19</v>
      </c>
      <c r="F695" s="249" t="s">
        <v>178</v>
      </c>
      <c r="G695" s="247"/>
      <c r="H695" s="250">
        <v>0.62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170</v>
      </c>
      <c r="AU695" s="256" t="s">
        <v>83</v>
      </c>
      <c r="AV695" s="15" t="s">
        <v>166</v>
      </c>
      <c r="AW695" s="15" t="s">
        <v>35</v>
      </c>
      <c r="AX695" s="15" t="s">
        <v>81</v>
      </c>
      <c r="AY695" s="256" t="s">
        <v>159</v>
      </c>
    </row>
    <row r="696" s="14" customFormat="1">
      <c r="A696" s="14"/>
      <c r="B696" s="235"/>
      <c r="C696" s="236"/>
      <c r="D696" s="226" t="s">
        <v>170</v>
      </c>
      <c r="E696" s="236"/>
      <c r="F696" s="238" t="s">
        <v>687</v>
      </c>
      <c r="G696" s="236"/>
      <c r="H696" s="239">
        <v>0.68200000000000005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170</v>
      </c>
      <c r="AU696" s="245" t="s">
        <v>83</v>
      </c>
      <c r="AV696" s="14" t="s">
        <v>83</v>
      </c>
      <c r="AW696" s="14" t="s">
        <v>4</v>
      </c>
      <c r="AX696" s="14" t="s">
        <v>81</v>
      </c>
      <c r="AY696" s="245" t="s">
        <v>159</v>
      </c>
    </row>
    <row r="697" s="2" customFormat="1" ht="16.5" customHeight="1">
      <c r="A697" s="40"/>
      <c r="B697" s="41"/>
      <c r="C697" s="206" t="s">
        <v>688</v>
      </c>
      <c r="D697" s="206" t="s">
        <v>161</v>
      </c>
      <c r="E697" s="207" t="s">
        <v>689</v>
      </c>
      <c r="F697" s="208" t="s">
        <v>690</v>
      </c>
      <c r="G697" s="209" t="s">
        <v>322</v>
      </c>
      <c r="H697" s="210">
        <v>2.4500000000000002</v>
      </c>
      <c r="I697" s="211"/>
      <c r="J697" s="212">
        <f>ROUND(I697*H697,2)</f>
        <v>0</v>
      </c>
      <c r="K697" s="208" t="s">
        <v>165</v>
      </c>
      <c r="L697" s="46"/>
      <c r="M697" s="213" t="s">
        <v>19</v>
      </c>
      <c r="N697" s="214" t="s">
        <v>44</v>
      </c>
      <c r="O697" s="86"/>
      <c r="P697" s="215">
        <f>O697*H697</f>
        <v>0</v>
      </c>
      <c r="Q697" s="215">
        <v>3.0000000000000001E-05</v>
      </c>
      <c r="R697" s="215">
        <f>Q697*H697</f>
        <v>7.3500000000000011E-05</v>
      </c>
      <c r="S697" s="215">
        <v>0</v>
      </c>
      <c r="T697" s="21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7" t="s">
        <v>166</v>
      </c>
      <c r="AT697" s="217" t="s">
        <v>161</v>
      </c>
      <c r="AU697" s="217" t="s">
        <v>83</v>
      </c>
      <c r="AY697" s="19" t="s">
        <v>159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9" t="s">
        <v>81</v>
      </c>
      <c r="BK697" s="218">
        <f>ROUND(I697*H697,2)</f>
        <v>0</v>
      </c>
      <c r="BL697" s="19" t="s">
        <v>166</v>
      </c>
      <c r="BM697" s="217" t="s">
        <v>691</v>
      </c>
    </row>
    <row r="698" s="2" customFormat="1">
      <c r="A698" s="40"/>
      <c r="B698" s="41"/>
      <c r="C698" s="42"/>
      <c r="D698" s="219" t="s">
        <v>168</v>
      </c>
      <c r="E698" s="42"/>
      <c r="F698" s="220" t="s">
        <v>692</v>
      </c>
      <c r="G698" s="42"/>
      <c r="H698" s="42"/>
      <c r="I698" s="221"/>
      <c r="J698" s="42"/>
      <c r="K698" s="42"/>
      <c r="L698" s="46"/>
      <c r="M698" s="222"/>
      <c r="N698" s="223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168</v>
      </c>
      <c r="AU698" s="19" t="s">
        <v>83</v>
      </c>
    </row>
    <row r="699" s="14" customFormat="1">
      <c r="A699" s="14"/>
      <c r="B699" s="235"/>
      <c r="C699" s="236"/>
      <c r="D699" s="226" t="s">
        <v>170</v>
      </c>
      <c r="E699" s="237" t="s">
        <v>19</v>
      </c>
      <c r="F699" s="238" t="s">
        <v>693</v>
      </c>
      <c r="G699" s="236"/>
      <c r="H699" s="239">
        <v>2.4500000000000002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170</v>
      </c>
      <c r="AU699" s="245" t="s">
        <v>83</v>
      </c>
      <c r="AV699" s="14" t="s">
        <v>83</v>
      </c>
      <c r="AW699" s="14" t="s">
        <v>35</v>
      </c>
      <c r="AX699" s="14" t="s">
        <v>73</v>
      </c>
      <c r="AY699" s="245" t="s">
        <v>159</v>
      </c>
    </row>
    <row r="700" s="15" customFormat="1">
      <c r="A700" s="15"/>
      <c r="B700" s="246"/>
      <c r="C700" s="247"/>
      <c r="D700" s="226" t="s">
        <v>170</v>
      </c>
      <c r="E700" s="248" t="s">
        <v>19</v>
      </c>
      <c r="F700" s="249" t="s">
        <v>178</v>
      </c>
      <c r="G700" s="247"/>
      <c r="H700" s="250">
        <v>2.4500000000000002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6" t="s">
        <v>170</v>
      </c>
      <c r="AU700" s="256" t="s">
        <v>83</v>
      </c>
      <c r="AV700" s="15" t="s">
        <v>166</v>
      </c>
      <c r="AW700" s="15" t="s">
        <v>35</v>
      </c>
      <c r="AX700" s="15" t="s">
        <v>81</v>
      </c>
      <c r="AY700" s="256" t="s">
        <v>159</v>
      </c>
    </row>
    <row r="701" s="2" customFormat="1" ht="16.5" customHeight="1">
      <c r="A701" s="40"/>
      <c r="B701" s="41"/>
      <c r="C701" s="257" t="s">
        <v>694</v>
      </c>
      <c r="D701" s="257" t="s">
        <v>328</v>
      </c>
      <c r="E701" s="258" t="s">
        <v>695</v>
      </c>
      <c r="F701" s="259" t="s">
        <v>696</v>
      </c>
      <c r="G701" s="260" t="s">
        <v>322</v>
      </c>
      <c r="H701" s="261">
        <v>2.573</v>
      </c>
      <c r="I701" s="262"/>
      <c r="J701" s="263">
        <f>ROUND(I701*H701,2)</f>
        <v>0</v>
      </c>
      <c r="K701" s="259" t="s">
        <v>165</v>
      </c>
      <c r="L701" s="264"/>
      <c r="M701" s="265" t="s">
        <v>19</v>
      </c>
      <c r="N701" s="266" t="s">
        <v>44</v>
      </c>
      <c r="O701" s="86"/>
      <c r="P701" s="215">
        <f>O701*H701</f>
        <v>0</v>
      </c>
      <c r="Q701" s="215">
        <v>0.00032000000000000003</v>
      </c>
      <c r="R701" s="215">
        <f>Q701*H701</f>
        <v>0.00082336000000000009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231</v>
      </c>
      <c r="AT701" s="217" t="s">
        <v>328</v>
      </c>
      <c r="AU701" s="217" t="s">
        <v>83</v>
      </c>
      <c r="AY701" s="19" t="s">
        <v>159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81</v>
      </c>
      <c r="BK701" s="218">
        <f>ROUND(I701*H701,2)</f>
        <v>0</v>
      </c>
      <c r="BL701" s="19" t="s">
        <v>166</v>
      </c>
      <c r="BM701" s="217" t="s">
        <v>697</v>
      </c>
    </row>
    <row r="702" s="14" customFormat="1">
      <c r="A702" s="14"/>
      <c r="B702" s="235"/>
      <c r="C702" s="236"/>
      <c r="D702" s="226" t="s">
        <v>170</v>
      </c>
      <c r="E702" s="237" t="s">
        <v>19</v>
      </c>
      <c r="F702" s="238" t="s">
        <v>693</v>
      </c>
      <c r="G702" s="236"/>
      <c r="H702" s="239">
        <v>2.4500000000000002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170</v>
      </c>
      <c r="AU702" s="245" t="s">
        <v>83</v>
      </c>
      <c r="AV702" s="14" t="s">
        <v>83</v>
      </c>
      <c r="AW702" s="14" t="s">
        <v>35</v>
      </c>
      <c r="AX702" s="14" t="s">
        <v>73</v>
      </c>
      <c r="AY702" s="245" t="s">
        <v>159</v>
      </c>
    </row>
    <row r="703" s="15" customFormat="1">
      <c r="A703" s="15"/>
      <c r="B703" s="246"/>
      <c r="C703" s="247"/>
      <c r="D703" s="226" t="s">
        <v>170</v>
      </c>
      <c r="E703" s="248" t="s">
        <v>19</v>
      </c>
      <c r="F703" s="249" t="s">
        <v>178</v>
      </c>
      <c r="G703" s="247"/>
      <c r="H703" s="250">
        <v>2.4500000000000002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56" t="s">
        <v>170</v>
      </c>
      <c r="AU703" s="256" t="s">
        <v>83</v>
      </c>
      <c r="AV703" s="15" t="s">
        <v>166</v>
      </c>
      <c r="AW703" s="15" t="s">
        <v>35</v>
      </c>
      <c r="AX703" s="15" t="s">
        <v>81</v>
      </c>
      <c r="AY703" s="256" t="s">
        <v>159</v>
      </c>
    </row>
    <row r="704" s="14" customFormat="1">
      <c r="A704" s="14"/>
      <c r="B704" s="235"/>
      <c r="C704" s="236"/>
      <c r="D704" s="226" t="s">
        <v>170</v>
      </c>
      <c r="E704" s="236"/>
      <c r="F704" s="238" t="s">
        <v>698</v>
      </c>
      <c r="G704" s="236"/>
      <c r="H704" s="239">
        <v>2.573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170</v>
      </c>
      <c r="AU704" s="245" t="s">
        <v>83</v>
      </c>
      <c r="AV704" s="14" t="s">
        <v>83</v>
      </c>
      <c r="AW704" s="14" t="s">
        <v>4</v>
      </c>
      <c r="AX704" s="14" t="s">
        <v>81</v>
      </c>
      <c r="AY704" s="245" t="s">
        <v>159</v>
      </c>
    </row>
    <row r="705" s="2" customFormat="1" ht="16.5" customHeight="1">
      <c r="A705" s="40"/>
      <c r="B705" s="41"/>
      <c r="C705" s="206" t="s">
        <v>699</v>
      </c>
      <c r="D705" s="206" t="s">
        <v>161</v>
      </c>
      <c r="E705" s="207" t="s">
        <v>700</v>
      </c>
      <c r="F705" s="208" t="s">
        <v>701</v>
      </c>
      <c r="G705" s="209" t="s">
        <v>322</v>
      </c>
      <c r="H705" s="210">
        <v>16.899999999999999</v>
      </c>
      <c r="I705" s="211"/>
      <c r="J705" s="212">
        <f>ROUND(I705*H705,2)</f>
        <v>0</v>
      </c>
      <c r="K705" s="208" t="s">
        <v>165</v>
      </c>
      <c r="L705" s="46"/>
      <c r="M705" s="213" t="s">
        <v>19</v>
      </c>
      <c r="N705" s="214" t="s">
        <v>44</v>
      </c>
      <c r="O705" s="86"/>
      <c r="P705" s="215">
        <f>O705*H705</f>
        <v>0</v>
      </c>
      <c r="Q705" s="215">
        <v>0</v>
      </c>
      <c r="R705" s="215">
        <f>Q705*H705</f>
        <v>0</v>
      </c>
      <c r="S705" s="215">
        <v>0</v>
      </c>
      <c r="T705" s="21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7" t="s">
        <v>166</v>
      </c>
      <c r="AT705" s="217" t="s">
        <v>161</v>
      </c>
      <c r="AU705" s="217" t="s">
        <v>83</v>
      </c>
      <c r="AY705" s="19" t="s">
        <v>159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9" t="s">
        <v>81</v>
      </c>
      <c r="BK705" s="218">
        <f>ROUND(I705*H705,2)</f>
        <v>0</v>
      </c>
      <c r="BL705" s="19" t="s">
        <v>166</v>
      </c>
      <c r="BM705" s="217" t="s">
        <v>702</v>
      </c>
    </row>
    <row r="706" s="2" customFormat="1">
      <c r="A706" s="40"/>
      <c r="B706" s="41"/>
      <c r="C706" s="42"/>
      <c r="D706" s="219" t="s">
        <v>168</v>
      </c>
      <c r="E706" s="42"/>
      <c r="F706" s="220" t="s">
        <v>703</v>
      </c>
      <c r="G706" s="42"/>
      <c r="H706" s="42"/>
      <c r="I706" s="221"/>
      <c r="J706" s="42"/>
      <c r="K706" s="42"/>
      <c r="L706" s="46"/>
      <c r="M706" s="222"/>
      <c r="N706" s="223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168</v>
      </c>
      <c r="AU706" s="19" t="s">
        <v>83</v>
      </c>
    </row>
    <row r="707" s="14" customFormat="1">
      <c r="A707" s="14"/>
      <c r="B707" s="235"/>
      <c r="C707" s="236"/>
      <c r="D707" s="226" t="s">
        <v>170</v>
      </c>
      <c r="E707" s="237" t="s">
        <v>19</v>
      </c>
      <c r="F707" s="238" t="s">
        <v>704</v>
      </c>
      <c r="G707" s="236"/>
      <c r="H707" s="239">
        <v>6.0999999999999996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170</v>
      </c>
      <c r="AU707" s="245" t="s">
        <v>83</v>
      </c>
      <c r="AV707" s="14" t="s">
        <v>83</v>
      </c>
      <c r="AW707" s="14" t="s">
        <v>35</v>
      </c>
      <c r="AX707" s="14" t="s">
        <v>73</v>
      </c>
      <c r="AY707" s="245" t="s">
        <v>159</v>
      </c>
    </row>
    <row r="708" s="14" customFormat="1">
      <c r="A708" s="14"/>
      <c r="B708" s="235"/>
      <c r="C708" s="236"/>
      <c r="D708" s="226" t="s">
        <v>170</v>
      </c>
      <c r="E708" s="237" t="s">
        <v>19</v>
      </c>
      <c r="F708" s="238" t="s">
        <v>219</v>
      </c>
      <c r="G708" s="236"/>
      <c r="H708" s="239">
        <v>6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170</v>
      </c>
      <c r="AU708" s="245" t="s">
        <v>83</v>
      </c>
      <c r="AV708" s="14" t="s">
        <v>83</v>
      </c>
      <c r="AW708" s="14" t="s">
        <v>35</v>
      </c>
      <c r="AX708" s="14" t="s">
        <v>73</v>
      </c>
      <c r="AY708" s="245" t="s">
        <v>159</v>
      </c>
    </row>
    <row r="709" s="14" customFormat="1">
      <c r="A709" s="14"/>
      <c r="B709" s="235"/>
      <c r="C709" s="236"/>
      <c r="D709" s="226" t="s">
        <v>170</v>
      </c>
      <c r="E709" s="237" t="s">
        <v>19</v>
      </c>
      <c r="F709" s="238" t="s">
        <v>705</v>
      </c>
      <c r="G709" s="236"/>
      <c r="H709" s="239">
        <v>3.2000000000000002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170</v>
      </c>
      <c r="AU709" s="245" t="s">
        <v>83</v>
      </c>
      <c r="AV709" s="14" t="s">
        <v>83</v>
      </c>
      <c r="AW709" s="14" t="s">
        <v>35</v>
      </c>
      <c r="AX709" s="14" t="s">
        <v>73</v>
      </c>
      <c r="AY709" s="245" t="s">
        <v>159</v>
      </c>
    </row>
    <row r="710" s="14" customFormat="1">
      <c r="A710" s="14"/>
      <c r="B710" s="235"/>
      <c r="C710" s="236"/>
      <c r="D710" s="226" t="s">
        <v>170</v>
      </c>
      <c r="E710" s="237" t="s">
        <v>19</v>
      </c>
      <c r="F710" s="238" t="s">
        <v>706</v>
      </c>
      <c r="G710" s="236"/>
      <c r="H710" s="239">
        <v>1.6000000000000001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170</v>
      </c>
      <c r="AU710" s="245" t="s">
        <v>83</v>
      </c>
      <c r="AV710" s="14" t="s">
        <v>83</v>
      </c>
      <c r="AW710" s="14" t="s">
        <v>35</v>
      </c>
      <c r="AX710" s="14" t="s">
        <v>73</v>
      </c>
      <c r="AY710" s="245" t="s">
        <v>159</v>
      </c>
    </row>
    <row r="711" s="15" customFormat="1">
      <c r="A711" s="15"/>
      <c r="B711" s="246"/>
      <c r="C711" s="247"/>
      <c r="D711" s="226" t="s">
        <v>170</v>
      </c>
      <c r="E711" s="248" t="s">
        <v>19</v>
      </c>
      <c r="F711" s="249" t="s">
        <v>178</v>
      </c>
      <c r="G711" s="247"/>
      <c r="H711" s="250">
        <v>16.900000000000002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170</v>
      </c>
      <c r="AU711" s="256" t="s">
        <v>83</v>
      </c>
      <c r="AV711" s="15" t="s">
        <v>166</v>
      </c>
      <c r="AW711" s="15" t="s">
        <v>35</v>
      </c>
      <c r="AX711" s="15" t="s">
        <v>81</v>
      </c>
      <c r="AY711" s="256" t="s">
        <v>159</v>
      </c>
    </row>
    <row r="712" s="2" customFormat="1" ht="16.5" customHeight="1">
      <c r="A712" s="40"/>
      <c r="B712" s="41"/>
      <c r="C712" s="257" t="s">
        <v>707</v>
      </c>
      <c r="D712" s="257" t="s">
        <v>328</v>
      </c>
      <c r="E712" s="258" t="s">
        <v>708</v>
      </c>
      <c r="F712" s="259" t="s">
        <v>709</v>
      </c>
      <c r="G712" s="260" t="s">
        <v>322</v>
      </c>
      <c r="H712" s="261">
        <v>6.4050000000000002</v>
      </c>
      <c r="I712" s="262"/>
      <c r="J712" s="263">
        <f>ROUND(I712*H712,2)</f>
        <v>0</v>
      </c>
      <c r="K712" s="259" t="s">
        <v>165</v>
      </c>
      <c r="L712" s="264"/>
      <c r="M712" s="265" t="s">
        <v>19</v>
      </c>
      <c r="N712" s="266" t="s">
        <v>44</v>
      </c>
      <c r="O712" s="86"/>
      <c r="P712" s="215">
        <f>O712*H712</f>
        <v>0</v>
      </c>
      <c r="Q712" s="215">
        <v>0.00011</v>
      </c>
      <c r="R712" s="215">
        <f>Q712*H712</f>
        <v>0.00070455000000000008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231</v>
      </c>
      <c r="AT712" s="217" t="s">
        <v>328</v>
      </c>
      <c r="AU712" s="217" t="s">
        <v>83</v>
      </c>
      <c r="AY712" s="19" t="s">
        <v>159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81</v>
      </c>
      <c r="BK712" s="218">
        <f>ROUND(I712*H712,2)</f>
        <v>0</v>
      </c>
      <c r="BL712" s="19" t="s">
        <v>166</v>
      </c>
      <c r="BM712" s="217" t="s">
        <v>710</v>
      </c>
    </row>
    <row r="713" s="14" customFormat="1">
      <c r="A713" s="14"/>
      <c r="B713" s="235"/>
      <c r="C713" s="236"/>
      <c r="D713" s="226" t="s">
        <v>170</v>
      </c>
      <c r="E713" s="237" t="s">
        <v>19</v>
      </c>
      <c r="F713" s="238" t="s">
        <v>711</v>
      </c>
      <c r="G713" s="236"/>
      <c r="H713" s="239">
        <v>4.0999999999999996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170</v>
      </c>
      <c r="AU713" s="245" t="s">
        <v>83</v>
      </c>
      <c r="AV713" s="14" t="s">
        <v>83</v>
      </c>
      <c r="AW713" s="14" t="s">
        <v>35</v>
      </c>
      <c r="AX713" s="14" t="s">
        <v>73</v>
      </c>
      <c r="AY713" s="245" t="s">
        <v>159</v>
      </c>
    </row>
    <row r="714" s="14" customFormat="1">
      <c r="A714" s="14"/>
      <c r="B714" s="235"/>
      <c r="C714" s="236"/>
      <c r="D714" s="226" t="s">
        <v>170</v>
      </c>
      <c r="E714" s="237" t="s">
        <v>19</v>
      </c>
      <c r="F714" s="238" t="s">
        <v>712</v>
      </c>
      <c r="G714" s="236"/>
      <c r="H714" s="239">
        <v>2</v>
      </c>
      <c r="I714" s="240"/>
      <c r="J714" s="236"/>
      <c r="K714" s="236"/>
      <c r="L714" s="241"/>
      <c r="M714" s="242"/>
      <c r="N714" s="243"/>
      <c r="O714" s="243"/>
      <c r="P714" s="243"/>
      <c r="Q714" s="243"/>
      <c r="R714" s="243"/>
      <c r="S714" s="243"/>
      <c r="T714" s="24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5" t="s">
        <v>170</v>
      </c>
      <c r="AU714" s="245" t="s">
        <v>83</v>
      </c>
      <c r="AV714" s="14" t="s">
        <v>83</v>
      </c>
      <c r="AW714" s="14" t="s">
        <v>35</v>
      </c>
      <c r="AX714" s="14" t="s">
        <v>73</v>
      </c>
      <c r="AY714" s="245" t="s">
        <v>159</v>
      </c>
    </row>
    <row r="715" s="15" customFormat="1">
      <c r="A715" s="15"/>
      <c r="B715" s="246"/>
      <c r="C715" s="247"/>
      <c r="D715" s="226" t="s">
        <v>170</v>
      </c>
      <c r="E715" s="248" t="s">
        <v>19</v>
      </c>
      <c r="F715" s="249" t="s">
        <v>178</v>
      </c>
      <c r="G715" s="247"/>
      <c r="H715" s="250">
        <v>6.0999999999999996</v>
      </c>
      <c r="I715" s="251"/>
      <c r="J715" s="247"/>
      <c r="K715" s="247"/>
      <c r="L715" s="252"/>
      <c r="M715" s="253"/>
      <c r="N715" s="254"/>
      <c r="O715" s="254"/>
      <c r="P715" s="254"/>
      <c r="Q715" s="254"/>
      <c r="R715" s="254"/>
      <c r="S715" s="254"/>
      <c r="T715" s="25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6" t="s">
        <v>170</v>
      </c>
      <c r="AU715" s="256" t="s">
        <v>83</v>
      </c>
      <c r="AV715" s="15" t="s">
        <v>166</v>
      </c>
      <c r="AW715" s="15" t="s">
        <v>35</v>
      </c>
      <c r="AX715" s="15" t="s">
        <v>81</v>
      </c>
      <c r="AY715" s="256" t="s">
        <v>159</v>
      </c>
    </row>
    <row r="716" s="14" customFormat="1">
      <c r="A716" s="14"/>
      <c r="B716" s="235"/>
      <c r="C716" s="236"/>
      <c r="D716" s="226" t="s">
        <v>170</v>
      </c>
      <c r="E716" s="236"/>
      <c r="F716" s="238" t="s">
        <v>713</v>
      </c>
      <c r="G716" s="236"/>
      <c r="H716" s="239">
        <v>6.4050000000000002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170</v>
      </c>
      <c r="AU716" s="245" t="s">
        <v>83</v>
      </c>
      <c r="AV716" s="14" t="s">
        <v>83</v>
      </c>
      <c r="AW716" s="14" t="s">
        <v>4</v>
      </c>
      <c r="AX716" s="14" t="s">
        <v>81</v>
      </c>
      <c r="AY716" s="245" t="s">
        <v>159</v>
      </c>
    </row>
    <row r="717" s="2" customFormat="1" ht="16.5" customHeight="1">
      <c r="A717" s="40"/>
      <c r="B717" s="41"/>
      <c r="C717" s="257" t="s">
        <v>714</v>
      </c>
      <c r="D717" s="257" t="s">
        <v>328</v>
      </c>
      <c r="E717" s="258" t="s">
        <v>715</v>
      </c>
      <c r="F717" s="259" t="s">
        <v>716</v>
      </c>
      <c r="G717" s="260" t="s">
        <v>322</v>
      </c>
      <c r="H717" s="261">
        <v>6.2999999999999998</v>
      </c>
      <c r="I717" s="262"/>
      <c r="J717" s="263">
        <f>ROUND(I717*H717,2)</f>
        <v>0</v>
      </c>
      <c r="K717" s="259" t="s">
        <v>165</v>
      </c>
      <c r="L717" s="264"/>
      <c r="M717" s="265" t="s">
        <v>19</v>
      </c>
      <c r="N717" s="266" t="s">
        <v>44</v>
      </c>
      <c r="O717" s="86"/>
      <c r="P717" s="215">
        <f>O717*H717</f>
        <v>0</v>
      </c>
      <c r="Q717" s="215">
        <v>0.00050000000000000001</v>
      </c>
      <c r="R717" s="215">
        <f>Q717*H717</f>
        <v>0.00315</v>
      </c>
      <c r="S717" s="215">
        <v>0</v>
      </c>
      <c r="T717" s="21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17" t="s">
        <v>231</v>
      </c>
      <c r="AT717" s="217" t="s">
        <v>328</v>
      </c>
      <c r="AU717" s="217" t="s">
        <v>83</v>
      </c>
      <c r="AY717" s="19" t="s">
        <v>159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9" t="s">
        <v>81</v>
      </c>
      <c r="BK717" s="218">
        <f>ROUND(I717*H717,2)</f>
        <v>0</v>
      </c>
      <c r="BL717" s="19" t="s">
        <v>166</v>
      </c>
      <c r="BM717" s="217" t="s">
        <v>717</v>
      </c>
    </row>
    <row r="718" s="14" customFormat="1">
      <c r="A718" s="14"/>
      <c r="B718" s="235"/>
      <c r="C718" s="236"/>
      <c r="D718" s="226" t="s">
        <v>170</v>
      </c>
      <c r="E718" s="237" t="s">
        <v>19</v>
      </c>
      <c r="F718" s="238" t="s">
        <v>718</v>
      </c>
      <c r="G718" s="236"/>
      <c r="H718" s="239">
        <v>6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170</v>
      </c>
      <c r="AU718" s="245" t="s">
        <v>83</v>
      </c>
      <c r="AV718" s="14" t="s">
        <v>83</v>
      </c>
      <c r="AW718" s="14" t="s">
        <v>35</v>
      </c>
      <c r="AX718" s="14" t="s">
        <v>73</v>
      </c>
      <c r="AY718" s="245" t="s">
        <v>159</v>
      </c>
    </row>
    <row r="719" s="15" customFormat="1">
      <c r="A719" s="15"/>
      <c r="B719" s="246"/>
      <c r="C719" s="247"/>
      <c r="D719" s="226" t="s">
        <v>170</v>
      </c>
      <c r="E719" s="248" t="s">
        <v>19</v>
      </c>
      <c r="F719" s="249" t="s">
        <v>178</v>
      </c>
      <c r="G719" s="247"/>
      <c r="H719" s="250">
        <v>6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170</v>
      </c>
      <c r="AU719" s="256" t="s">
        <v>83</v>
      </c>
      <c r="AV719" s="15" t="s">
        <v>166</v>
      </c>
      <c r="AW719" s="15" t="s">
        <v>35</v>
      </c>
      <c r="AX719" s="15" t="s">
        <v>81</v>
      </c>
      <c r="AY719" s="256" t="s">
        <v>159</v>
      </c>
    </row>
    <row r="720" s="14" customFormat="1">
      <c r="A720" s="14"/>
      <c r="B720" s="235"/>
      <c r="C720" s="236"/>
      <c r="D720" s="226" t="s">
        <v>170</v>
      </c>
      <c r="E720" s="236"/>
      <c r="F720" s="238" t="s">
        <v>719</v>
      </c>
      <c r="G720" s="236"/>
      <c r="H720" s="239">
        <v>6.2999999999999998</v>
      </c>
      <c r="I720" s="240"/>
      <c r="J720" s="236"/>
      <c r="K720" s="236"/>
      <c r="L720" s="241"/>
      <c r="M720" s="242"/>
      <c r="N720" s="243"/>
      <c r="O720" s="243"/>
      <c r="P720" s="243"/>
      <c r="Q720" s="243"/>
      <c r="R720" s="243"/>
      <c r="S720" s="243"/>
      <c r="T720" s="24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5" t="s">
        <v>170</v>
      </c>
      <c r="AU720" s="245" t="s">
        <v>83</v>
      </c>
      <c r="AV720" s="14" t="s">
        <v>83</v>
      </c>
      <c r="AW720" s="14" t="s">
        <v>4</v>
      </c>
      <c r="AX720" s="14" t="s">
        <v>81</v>
      </c>
      <c r="AY720" s="245" t="s">
        <v>159</v>
      </c>
    </row>
    <row r="721" s="2" customFormat="1" ht="16.5" customHeight="1">
      <c r="A721" s="40"/>
      <c r="B721" s="41"/>
      <c r="C721" s="257" t="s">
        <v>720</v>
      </c>
      <c r="D721" s="257" t="s">
        <v>328</v>
      </c>
      <c r="E721" s="258" t="s">
        <v>721</v>
      </c>
      <c r="F721" s="259" t="s">
        <v>722</v>
      </c>
      <c r="G721" s="260" t="s">
        <v>322</v>
      </c>
      <c r="H721" s="261">
        <v>3.3599999999999999</v>
      </c>
      <c r="I721" s="262"/>
      <c r="J721" s="263">
        <f>ROUND(I721*H721,2)</f>
        <v>0</v>
      </c>
      <c r="K721" s="259" t="s">
        <v>165</v>
      </c>
      <c r="L721" s="264"/>
      <c r="M721" s="265" t="s">
        <v>19</v>
      </c>
      <c r="N721" s="266" t="s">
        <v>44</v>
      </c>
      <c r="O721" s="86"/>
      <c r="P721" s="215">
        <f>O721*H721</f>
        <v>0</v>
      </c>
      <c r="Q721" s="215">
        <v>0.00029999999999999997</v>
      </c>
      <c r="R721" s="215">
        <f>Q721*H721</f>
        <v>0.0010079999999999998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231</v>
      </c>
      <c r="AT721" s="217" t="s">
        <v>328</v>
      </c>
      <c r="AU721" s="217" t="s">
        <v>83</v>
      </c>
      <c r="AY721" s="19" t="s">
        <v>159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81</v>
      </c>
      <c r="BK721" s="218">
        <f>ROUND(I721*H721,2)</f>
        <v>0</v>
      </c>
      <c r="BL721" s="19" t="s">
        <v>166</v>
      </c>
      <c r="BM721" s="217" t="s">
        <v>723</v>
      </c>
    </row>
    <row r="722" s="14" customFormat="1">
      <c r="A722" s="14"/>
      <c r="B722" s="235"/>
      <c r="C722" s="236"/>
      <c r="D722" s="226" t="s">
        <v>170</v>
      </c>
      <c r="E722" s="237" t="s">
        <v>19</v>
      </c>
      <c r="F722" s="238" t="s">
        <v>724</v>
      </c>
      <c r="G722" s="236"/>
      <c r="H722" s="239">
        <v>3.2000000000000002</v>
      </c>
      <c r="I722" s="240"/>
      <c r="J722" s="236"/>
      <c r="K722" s="236"/>
      <c r="L722" s="241"/>
      <c r="M722" s="242"/>
      <c r="N722" s="243"/>
      <c r="O722" s="243"/>
      <c r="P722" s="243"/>
      <c r="Q722" s="243"/>
      <c r="R722" s="243"/>
      <c r="S722" s="243"/>
      <c r="T722" s="24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5" t="s">
        <v>170</v>
      </c>
      <c r="AU722" s="245" t="s">
        <v>83</v>
      </c>
      <c r="AV722" s="14" t="s">
        <v>83</v>
      </c>
      <c r="AW722" s="14" t="s">
        <v>35</v>
      </c>
      <c r="AX722" s="14" t="s">
        <v>73</v>
      </c>
      <c r="AY722" s="245" t="s">
        <v>159</v>
      </c>
    </row>
    <row r="723" s="15" customFormat="1">
      <c r="A723" s="15"/>
      <c r="B723" s="246"/>
      <c r="C723" s="247"/>
      <c r="D723" s="226" t="s">
        <v>170</v>
      </c>
      <c r="E723" s="248" t="s">
        <v>19</v>
      </c>
      <c r="F723" s="249" t="s">
        <v>178</v>
      </c>
      <c r="G723" s="247"/>
      <c r="H723" s="250">
        <v>3.2000000000000002</v>
      </c>
      <c r="I723" s="251"/>
      <c r="J723" s="247"/>
      <c r="K723" s="247"/>
      <c r="L723" s="252"/>
      <c r="M723" s="253"/>
      <c r="N723" s="254"/>
      <c r="O723" s="254"/>
      <c r="P723" s="254"/>
      <c r="Q723" s="254"/>
      <c r="R723" s="254"/>
      <c r="S723" s="254"/>
      <c r="T723" s="25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6" t="s">
        <v>170</v>
      </c>
      <c r="AU723" s="256" t="s">
        <v>83</v>
      </c>
      <c r="AV723" s="15" t="s">
        <v>166</v>
      </c>
      <c r="AW723" s="15" t="s">
        <v>35</v>
      </c>
      <c r="AX723" s="15" t="s">
        <v>81</v>
      </c>
      <c r="AY723" s="256" t="s">
        <v>159</v>
      </c>
    </row>
    <row r="724" s="14" customFormat="1">
      <c r="A724" s="14"/>
      <c r="B724" s="235"/>
      <c r="C724" s="236"/>
      <c r="D724" s="226" t="s">
        <v>170</v>
      </c>
      <c r="E724" s="236"/>
      <c r="F724" s="238" t="s">
        <v>725</v>
      </c>
      <c r="G724" s="236"/>
      <c r="H724" s="239">
        <v>3.3599999999999999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170</v>
      </c>
      <c r="AU724" s="245" t="s">
        <v>83</v>
      </c>
      <c r="AV724" s="14" t="s">
        <v>83</v>
      </c>
      <c r="AW724" s="14" t="s">
        <v>4</v>
      </c>
      <c r="AX724" s="14" t="s">
        <v>81</v>
      </c>
      <c r="AY724" s="245" t="s">
        <v>159</v>
      </c>
    </row>
    <row r="725" s="2" customFormat="1" ht="16.5" customHeight="1">
      <c r="A725" s="40"/>
      <c r="B725" s="41"/>
      <c r="C725" s="257" t="s">
        <v>726</v>
      </c>
      <c r="D725" s="257" t="s">
        <v>328</v>
      </c>
      <c r="E725" s="258" t="s">
        <v>727</v>
      </c>
      <c r="F725" s="259" t="s">
        <v>728</v>
      </c>
      <c r="G725" s="260" t="s">
        <v>322</v>
      </c>
      <c r="H725" s="261">
        <v>1.6799999999999999</v>
      </c>
      <c r="I725" s="262"/>
      <c r="J725" s="263">
        <f>ROUND(I725*H725,2)</f>
        <v>0</v>
      </c>
      <c r="K725" s="259" t="s">
        <v>165</v>
      </c>
      <c r="L725" s="264"/>
      <c r="M725" s="265" t="s">
        <v>19</v>
      </c>
      <c r="N725" s="266" t="s">
        <v>44</v>
      </c>
      <c r="O725" s="86"/>
      <c r="P725" s="215">
        <f>O725*H725</f>
        <v>0</v>
      </c>
      <c r="Q725" s="215">
        <v>0.00020000000000000001</v>
      </c>
      <c r="R725" s="215">
        <f>Q725*H725</f>
        <v>0.00033599999999999998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231</v>
      </c>
      <c r="AT725" s="217" t="s">
        <v>328</v>
      </c>
      <c r="AU725" s="217" t="s">
        <v>83</v>
      </c>
      <c r="AY725" s="19" t="s">
        <v>159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81</v>
      </c>
      <c r="BK725" s="218">
        <f>ROUND(I725*H725,2)</f>
        <v>0</v>
      </c>
      <c r="BL725" s="19" t="s">
        <v>166</v>
      </c>
      <c r="BM725" s="217" t="s">
        <v>729</v>
      </c>
    </row>
    <row r="726" s="14" customFormat="1">
      <c r="A726" s="14"/>
      <c r="B726" s="235"/>
      <c r="C726" s="236"/>
      <c r="D726" s="226" t="s">
        <v>170</v>
      </c>
      <c r="E726" s="237" t="s">
        <v>19</v>
      </c>
      <c r="F726" s="238" t="s">
        <v>706</v>
      </c>
      <c r="G726" s="236"/>
      <c r="H726" s="239">
        <v>1.6000000000000001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5" t="s">
        <v>170</v>
      </c>
      <c r="AU726" s="245" t="s">
        <v>83</v>
      </c>
      <c r="AV726" s="14" t="s">
        <v>83</v>
      </c>
      <c r="AW726" s="14" t="s">
        <v>35</v>
      </c>
      <c r="AX726" s="14" t="s">
        <v>73</v>
      </c>
      <c r="AY726" s="245" t="s">
        <v>159</v>
      </c>
    </row>
    <row r="727" s="15" customFormat="1">
      <c r="A727" s="15"/>
      <c r="B727" s="246"/>
      <c r="C727" s="247"/>
      <c r="D727" s="226" t="s">
        <v>170</v>
      </c>
      <c r="E727" s="248" t="s">
        <v>19</v>
      </c>
      <c r="F727" s="249" t="s">
        <v>178</v>
      </c>
      <c r="G727" s="247"/>
      <c r="H727" s="250">
        <v>1.6000000000000001</v>
      </c>
      <c r="I727" s="251"/>
      <c r="J727" s="247"/>
      <c r="K727" s="247"/>
      <c r="L727" s="252"/>
      <c r="M727" s="253"/>
      <c r="N727" s="254"/>
      <c r="O727" s="254"/>
      <c r="P727" s="254"/>
      <c r="Q727" s="254"/>
      <c r="R727" s="254"/>
      <c r="S727" s="254"/>
      <c r="T727" s="25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56" t="s">
        <v>170</v>
      </c>
      <c r="AU727" s="256" t="s">
        <v>83</v>
      </c>
      <c r="AV727" s="15" t="s">
        <v>166</v>
      </c>
      <c r="AW727" s="15" t="s">
        <v>35</v>
      </c>
      <c r="AX727" s="15" t="s">
        <v>81</v>
      </c>
      <c r="AY727" s="256" t="s">
        <v>159</v>
      </c>
    </row>
    <row r="728" s="14" customFormat="1">
      <c r="A728" s="14"/>
      <c r="B728" s="235"/>
      <c r="C728" s="236"/>
      <c r="D728" s="226" t="s">
        <v>170</v>
      </c>
      <c r="E728" s="236"/>
      <c r="F728" s="238" t="s">
        <v>730</v>
      </c>
      <c r="G728" s="236"/>
      <c r="H728" s="239">
        <v>1.6799999999999999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170</v>
      </c>
      <c r="AU728" s="245" t="s">
        <v>83</v>
      </c>
      <c r="AV728" s="14" t="s">
        <v>83</v>
      </c>
      <c r="AW728" s="14" t="s">
        <v>4</v>
      </c>
      <c r="AX728" s="14" t="s">
        <v>81</v>
      </c>
      <c r="AY728" s="245" t="s">
        <v>159</v>
      </c>
    </row>
    <row r="729" s="2" customFormat="1" ht="21.75" customHeight="1">
      <c r="A729" s="40"/>
      <c r="B729" s="41"/>
      <c r="C729" s="206" t="s">
        <v>731</v>
      </c>
      <c r="D729" s="206" t="s">
        <v>161</v>
      </c>
      <c r="E729" s="207" t="s">
        <v>732</v>
      </c>
      <c r="F729" s="208" t="s">
        <v>733</v>
      </c>
      <c r="G729" s="209" t="s">
        <v>164</v>
      </c>
      <c r="H729" s="210">
        <v>1.3500000000000001</v>
      </c>
      <c r="I729" s="211"/>
      <c r="J729" s="212">
        <f>ROUND(I729*H729,2)</f>
        <v>0</v>
      </c>
      <c r="K729" s="208" t="s">
        <v>165</v>
      </c>
      <c r="L729" s="46"/>
      <c r="M729" s="213" t="s">
        <v>19</v>
      </c>
      <c r="N729" s="214" t="s">
        <v>44</v>
      </c>
      <c r="O729" s="86"/>
      <c r="P729" s="215">
        <f>O729*H729</f>
        <v>0</v>
      </c>
      <c r="Q729" s="215">
        <v>0.0057000000000000002</v>
      </c>
      <c r="R729" s="215">
        <f>Q729*H729</f>
        <v>0.0076950000000000005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166</v>
      </c>
      <c r="AT729" s="217" t="s">
        <v>161</v>
      </c>
      <c r="AU729" s="217" t="s">
        <v>83</v>
      </c>
      <c r="AY729" s="19" t="s">
        <v>159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81</v>
      </c>
      <c r="BK729" s="218">
        <f>ROUND(I729*H729,2)</f>
        <v>0</v>
      </c>
      <c r="BL729" s="19" t="s">
        <v>166</v>
      </c>
      <c r="BM729" s="217" t="s">
        <v>734</v>
      </c>
    </row>
    <row r="730" s="2" customFormat="1">
      <c r="A730" s="40"/>
      <c r="B730" s="41"/>
      <c r="C730" s="42"/>
      <c r="D730" s="219" t="s">
        <v>168</v>
      </c>
      <c r="E730" s="42"/>
      <c r="F730" s="220" t="s">
        <v>735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168</v>
      </c>
      <c r="AU730" s="19" t="s">
        <v>83</v>
      </c>
    </row>
    <row r="731" s="13" customFormat="1">
      <c r="A731" s="13"/>
      <c r="B731" s="224"/>
      <c r="C731" s="225"/>
      <c r="D731" s="226" t="s">
        <v>170</v>
      </c>
      <c r="E731" s="227" t="s">
        <v>19</v>
      </c>
      <c r="F731" s="228" t="s">
        <v>631</v>
      </c>
      <c r="G731" s="225"/>
      <c r="H731" s="227" t="s">
        <v>19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170</v>
      </c>
      <c r="AU731" s="234" t="s">
        <v>83</v>
      </c>
      <c r="AV731" s="13" t="s">
        <v>81</v>
      </c>
      <c r="AW731" s="13" t="s">
        <v>35</v>
      </c>
      <c r="AX731" s="13" t="s">
        <v>73</v>
      </c>
      <c r="AY731" s="234" t="s">
        <v>159</v>
      </c>
    </row>
    <row r="732" s="14" customFormat="1">
      <c r="A732" s="14"/>
      <c r="B732" s="235"/>
      <c r="C732" s="236"/>
      <c r="D732" s="226" t="s">
        <v>170</v>
      </c>
      <c r="E732" s="237" t="s">
        <v>19</v>
      </c>
      <c r="F732" s="238" t="s">
        <v>632</v>
      </c>
      <c r="G732" s="236"/>
      <c r="H732" s="239">
        <v>1.77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5" t="s">
        <v>170</v>
      </c>
      <c r="AU732" s="245" t="s">
        <v>83</v>
      </c>
      <c r="AV732" s="14" t="s">
        <v>83</v>
      </c>
      <c r="AW732" s="14" t="s">
        <v>35</v>
      </c>
      <c r="AX732" s="14" t="s">
        <v>73</v>
      </c>
      <c r="AY732" s="245" t="s">
        <v>159</v>
      </c>
    </row>
    <row r="733" s="14" customFormat="1">
      <c r="A733" s="14"/>
      <c r="B733" s="235"/>
      <c r="C733" s="236"/>
      <c r="D733" s="226" t="s">
        <v>170</v>
      </c>
      <c r="E733" s="237" t="s">
        <v>19</v>
      </c>
      <c r="F733" s="238" t="s">
        <v>633</v>
      </c>
      <c r="G733" s="236"/>
      <c r="H733" s="239">
        <v>-0.41999999999999998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170</v>
      </c>
      <c r="AU733" s="245" t="s">
        <v>83</v>
      </c>
      <c r="AV733" s="14" t="s">
        <v>83</v>
      </c>
      <c r="AW733" s="14" t="s">
        <v>35</v>
      </c>
      <c r="AX733" s="14" t="s">
        <v>73</v>
      </c>
      <c r="AY733" s="245" t="s">
        <v>159</v>
      </c>
    </row>
    <row r="734" s="15" customFormat="1">
      <c r="A734" s="15"/>
      <c r="B734" s="246"/>
      <c r="C734" s="247"/>
      <c r="D734" s="226" t="s">
        <v>170</v>
      </c>
      <c r="E734" s="248" t="s">
        <v>19</v>
      </c>
      <c r="F734" s="249" t="s">
        <v>178</v>
      </c>
      <c r="G734" s="247"/>
      <c r="H734" s="250">
        <v>1.3500000000000001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6" t="s">
        <v>170</v>
      </c>
      <c r="AU734" s="256" t="s">
        <v>83</v>
      </c>
      <c r="AV734" s="15" t="s">
        <v>166</v>
      </c>
      <c r="AW734" s="15" t="s">
        <v>35</v>
      </c>
      <c r="AX734" s="15" t="s">
        <v>81</v>
      </c>
      <c r="AY734" s="256" t="s">
        <v>159</v>
      </c>
    </row>
    <row r="735" s="2" customFormat="1" ht="24.15" customHeight="1">
      <c r="A735" s="40"/>
      <c r="B735" s="41"/>
      <c r="C735" s="206" t="s">
        <v>736</v>
      </c>
      <c r="D735" s="206" t="s">
        <v>161</v>
      </c>
      <c r="E735" s="207" t="s">
        <v>737</v>
      </c>
      <c r="F735" s="208" t="s">
        <v>738</v>
      </c>
      <c r="G735" s="209" t="s">
        <v>164</v>
      </c>
      <c r="H735" s="210">
        <v>7.9699999999999998</v>
      </c>
      <c r="I735" s="211"/>
      <c r="J735" s="212">
        <f>ROUND(I735*H735,2)</f>
        <v>0</v>
      </c>
      <c r="K735" s="208" t="s">
        <v>165</v>
      </c>
      <c r="L735" s="46"/>
      <c r="M735" s="213" t="s">
        <v>19</v>
      </c>
      <c r="N735" s="214" t="s">
        <v>44</v>
      </c>
      <c r="O735" s="86"/>
      <c r="P735" s="215">
        <f>O735*H735</f>
        <v>0</v>
      </c>
      <c r="Q735" s="215">
        <v>0.0033</v>
      </c>
      <c r="R735" s="215">
        <f>Q735*H735</f>
        <v>0.026300999999999998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166</v>
      </c>
      <c r="AT735" s="217" t="s">
        <v>161</v>
      </c>
      <c r="AU735" s="217" t="s">
        <v>83</v>
      </c>
      <c r="AY735" s="19" t="s">
        <v>159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81</v>
      </c>
      <c r="BK735" s="218">
        <f>ROUND(I735*H735,2)</f>
        <v>0</v>
      </c>
      <c r="BL735" s="19" t="s">
        <v>166</v>
      </c>
      <c r="BM735" s="217" t="s">
        <v>739</v>
      </c>
    </row>
    <row r="736" s="2" customFormat="1">
      <c r="A736" s="40"/>
      <c r="B736" s="41"/>
      <c r="C736" s="42"/>
      <c r="D736" s="219" t="s">
        <v>168</v>
      </c>
      <c r="E736" s="42"/>
      <c r="F736" s="220" t="s">
        <v>740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168</v>
      </c>
      <c r="AU736" s="19" t="s">
        <v>83</v>
      </c>
    </row>
    <row r="737" s="13" customFormat="1">
      <c r="A737" s="13"/>
      <c r="B737" s="224"/>
      <c r="C737" s="225"/>
      <c r="D737" s="226" t="s">
        <v>170</v>
      </c>
      <c r="E737" s="227" t="s">
        <v>19</v>
      </c>
      <c r="F737" s="228" t="s">
        <v>624</v>
      </c>
      <c r="G737" s="225"/>
      <c r="H737" s="227" t="s">
        <v>19</v>
      </c>
      <c r="I737" s="229"/>
      <c r="J737" s="225"/>
      <c r="K737" s="225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170</v>
      </c>
      <c r="AU737" s="234" t="s">
        <v>83</v>
      </c>
      <c r="AV737" s="13" t="s">
        <v>81</v>
      </c>
      <c r="AW737" s="13" t="s">
        <v>35</v>
      </c>
      <c r="AX737" s="13" t="s">
        <v>73</v>
      </c>
      <c r="AY737" s="234" t="s">
        <v>159</v>
      </c>
    </row>
    <row r="738" s="14" customFormat="1">
      <c r="A738" s="14"/>
      <c r="B738" s="235"/>
      <c r="C738" s="236"/>
      <c r="D738" s="226" t="s">
        <v>170</v>
      </c>
      <c r="E738" s="237" t="s">
        <v>19</v>
      </c>
      <c r="F738" s="238" t="s">
        <v>625</v>
      </c>
      <c r="G738" s="236"/>
      <c r="H738" s="239">
        <v>12.15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170</v>
      </c>
      <c r="AU738" s="245" t="s">
        <v>83</v>
      </c>
      <c r="AV738" s="14" t="s">
        <v>83</v>
      </c>
      <c r="AW738" s="14" t="s">
        <v>35</v>
      </c>
      <c r="AX738" s="14" t="s">
        <v>73</v>
      </c>
      <c r="AY738" s="245" t="s">
        <v>159</v>
      </c>
    </row>
    <row r="739" s="14" customFormat="1">
      <c r="A739" s="14"/>
      <c r="B739" s="235"/>
      <c r="C739" s="236"/>
      <c r="D739" s="226" t="s">
        <v>170</v>
      </c>
      <c r="E739" s="237" t="s">
        <v>19</v>
      </c>
      <c r="F739" s="238" t="s">
        <v>341</v>
      </c>
      <c r="G739" s="236"/>
      <c r="H739" s="239">
        <v>-4.7999999999999998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5" t="s">
        <v>170</v>
      </c>
      <c r="AU739" s="245" t="s">
        <v>83</v>
      </c>
      <c r="AV739" s="14" t="s">
        <v>83</v>
      </c>
      <c r="AW739" s="14" t="s">
        <v>35</v>
      </c>
      <c r="AX739" s="14" t="s">
        <v>73</v>
      </c>
      <c r="AY739" s="245" t="s">
        <v>159</v>
      </c>
    </row>
    <row r="740" s="14" customFormat="1">
      <c r="A740" s="14"/>
      <c r="B740" s="235"/>
      <c r="C740" s="236"/>
      <c r="D740" s="226" t="s">
        <v>170</v>
      </c>
      <c r="E740" s="237" t="s">
        <v>19</v>
      </c>
      <c r="F740" s="238" t="s">
        <v>685</v>
      </c>
      <c r="G740" s="236"/>
      <c r="H740" s="239">
        <v>0.40999999999999998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5" t="s">
        <v>170</v>
      </c>
      <c r="AU740" s="245" t="s">
        <v>83</v>
      </c>
      <c r="AV740" s="14" t="s">
        <v>83</v>
      </c>
      <c r="AW740" s="14" t="s">
        <v>35</v>
      </c>
      <c r="AX740" s="14" t="s">
        <v>73</v>
      </c>
      <c r="AY740" s="245" t="s">
        <v>159</v>
      </c>
    </row>
    <row r="741" s="14" customFormat="1">
      <c r="A741" s="14"/>
      <c r="B741" s="235"/>
      <c r="C741" s="236"/>
      <c r="D741" s="226" t="s">
        <v>170</v>
      </c>
      <c r="E741" s="237" t="s">
        <v>19</v>
      </c>
      <c r="F741" s="238" t="s">
        <v>686</v>
      </c>
      <c r="G741" s="236"/>
      <c r="H741" s="239">
        <v>0.20999999999999999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5" t="s">
        <v>170</v>
      </c>
      <c r="AU741" s="245" t="s">
        <v>83</v>
      </c>
      <c r="AV741" s="14" t="s">
        <v>83</v>
      </c>
      <c r="AW741" s="14" t="s">
        <v>35</v>
      </c>
      <c r="AX741" s="14" t="s">
        <v>73</v>
      </c>
      <c r="AY741" s="245" t="s">
        <v>159</v>
      </c>
    </row>
    <row r="742" s="15" customFormat="1">
      <c r="A742" s="15"/>
      <c r="B742" s="246"/>
      <c r="C742" s="247"/>
      <c r="D742" s="226" t="s">
        <v>170</v>
      </c>
      <c r="E742" s="248" t="s">
        <v>19</v>
      </c>
      <c r="F742" s="249" t="s">
        <v>178</v>
      </c>
      <c r="G742" s="247"/>
      <c r="H742" s="250">
        <v>7.9700000000000006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6" t="s">
        <v>170</v>
      </c>
      <c r="AU742" s="256" t="s">
        <v>83</v>
      </c>
      <c r="AV742" s="15" t="s">
        <v>166</v>
      </c>
      <c r="AW742" s="15" t="s">
        <v>35</v>
      </c>
      <c r="AX742" s="15" t="s">
        <v>81</v>
      </c>
      <c r="AY742" s="256" t="s">
        <v>159</v>
      </c>
    </row>
    <row r="743" s="2" customFormat="1" ht="24.15" customHeight="1">
      <c r="A743" s="40"/>
      <c r="B743" s="41"/>
      <c r="C743" s="206" t="s">
        <v>741</v>
      </c>
      <c r="D743" s="206" t="s">
        <v>161</v>
      </c>
      <c r="E743" s="207" t="s">
        <v>742</v>
      </c>
      <c r="F743" s="208" t="s">
        <v>743</v>
      </c>
      <c r="G743" s="209" t="s">
        <v>164</v>
      </c>
      <c r="H743" s="210">
        <v>4.7999999999999998</v>
      </c>
      <c r="I743" s="211"/>
      <c r="J743" s="212">
        <f>ROUND(I743*H743,2)</f>
        <v>0</v>
      </c>
      <c r="K743" s="208" t="s">
        <v>165</v>
      </c>
      <c r="L743" s="46"/>
      <c r="M743" s="213" t="s">
        <v>19</v>
      </c>
      <c r="N743" s="214" t="s">
        <v>44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166</v>
      </c>
      <c r="AT743" s="217" t="s">
        <v>161</v>
      </c>
      <c r="AU743" s="217" t="s">
        <v>83</v>
      </c>
      <c r="AY743" s="19" t="s">
        <v>159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81</v>
      </c>
      <c r="BK743" s="218">
        <f>ROUND(I743*H743,2)</f>
        <v>0</v>
      </c>
      <c r="BL743" s="19" t="s">
        <v>166</v>
      </c>
      <c r="BM743" s="217" t="s">
        <v>744</v>
      </c>
    </row>
    <row r="744" s="2" customFormat="1">
      <c r="A744" s="40"/>
      <c r="B744" s="41"/>
      <c r="C744" s="42"/>
      <c r="D744" s="219" t="s">
        <v>168</v>
      </c>
      <c r="E744" s="42"/>
      <c r="F744" s="220" t="s">
        <v>745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168</v>
      </c>
      <c r="AU744" s="19" t="s">
        <v>83</v>
      </c>
    </row>
    <row r="745" s="13" customFormat="1">
      <c r="A745" s="13"/>
      <c r="B745" s="224"/>
      <c r="C745" s="225"/>
      <c r="D745" s="226" t="s">
        <v>170</v>
      </c>
      <c r="E745" s="227" t="s">
        <v>19</v>
      </c>
      <c r="F745" s="228" t="s">
        <v>338</v>
      </c>
      <c r="G745" s="225"/>
      <c r="H745" s="227" t="s">
        <v>19</v>
      </c>
      <c r="I745" s="229"/>
      <c r="J745" s="225"/>
      <c r="K745" s="225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170</v>
      </c>
      <c r="AU745" s="234" t="s">
        <v>83</v>
      </c>
      <c r="AV745" s="13" t="s">
        <v>81</v>
      </c>
      <c r="AW745" s="13" t="s">
        <v>35</v>
      </c>
      <c r="AX745" s="13" t="s">
        <v>73</v>
      </c>
      <c r="AY745" s="234" t="s">
        <v>159</v>
      </c>
    </row>
    <row r="746" s="14" customFormat="1">
      <c r="A746" s="14"/>
      <c r="B746" s="235"/>
      <c r="C746" s="236"/>
      <c r="D746" s="226" t="s">
        <v>170</v>
      </c>
      <c r="E746" s="237" t="s">
        <v>19</v>
      </c>
      <c r="F746" s="238" t="s">
        <v>746</v>
      </c>
      <c r="G746" s="236"/>
      <c r="H746" s="239">
        <v>4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170</v>
      </c>
      <c r="AU746" s="245" t="s">
        <v>83</v>
      </c>
      <c r="AV746" s="14" t="s">
        <v>83</v>
      </c>
      <c r="AW746" s="14" t="s">
        <v>35</v>
      </c>
      <c r="AX746" s="14" t="s">
        <v>73</v>
      </c>
      <c r="AY746" s="245" t="s">
        <v>159</v>
      </c>
    </row>
    <row r="747" s="14" customFormat="1">
      <c r="A747" s="14"/>
      <c r="B747" s="235"/>
      <c r="C747" s="236"/>
      <c r="D747" s="226" t="s">
        <v>170</v>
      </c>
      <c r="E747" s="237" t="s">
        <v>19</v>
      </c>
      <c r="F747" s="238" t="s">
        <v>747</v>
      </c>
      <c r="G747" s="236"/>
      <c r="H747" s="239">
        <v>0.80000000000000004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5" t="s">
        <v>170</v>
      </c>
      <c r="AU747" s="245" t="s">
        <v>83</v>
      </c>
      <c r="AV747" s="14" t="s">
        <v>83</v>
      </c>
      <c r="AW747" s="14" t="s">
        <v>35</v>
      </c>
      <c r="AX747" s="14" t="s">
        <v>73</v>
      </c>
      <c r="AY747" s="245" t="s">
        <v>159</v>
      </c>
    </row>
    <row r="748" s="15" customFormat="1">
      <c r="A748" s="15"/>
      <c r="B748" s="246"/>
      <c r="C748" s="247"/>
      <c r="D748" s="226" t="s">
        <v>170</v>
      </c>
      <c r="E748" s="248" t="s">
        <v>19</v>
      </c>
      <c r="F748" s="249" t="s">
        <v>178</v>
      </c>
      <c r="G748" s="247"/>
      <c r="H748" s="250">
        <v>4.7999999999999998</v>
      </c>
      <c r="I748" s="251"/>
      <c r="J748" s="247"/>
      <c r="K748" s="247"/>
      <c r="L748" s="252"/>
      <c r="M748" s="253"/>
      <c r="N748" s="254"/>
      <c r="O748" s="254"/>
      <c r="P748" s="254"/>
      <c r="Q748" s="254"/>
      <c r="R748" s="254"/>
      <c r="S748" s="254"/>
      <c r="T748" s="25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6" t="s">
        <v>170</v>
      </c>
      <c r="AU748" s="256" t="s">
        <v>83</v>
      </c>
      <c r="AV748" s="15" t="s">
        <v>166</v>
      </c>
      <c r="AW748" s="15" t="s">
        <v>35</v>
      </c>
      <c r="AX748" s="15" t="s">
        <v>81</v>
      </c>
      <c r="AY748" s="256" t="s">
        <v>159</v>
      </c>
    </row>
    <row r="749" s="2" customFormat="1" ht="24.15" customHeight="1">
      <c r="A749" s="40"/>
      <c r="B749" s="41"/>
      <c r="C749" s="206" t="s">
        <v>748</v>
      </c>
      <c r="D749" s="206" t="s">
        <v>161</v>
      </c>
      <c r="E749" s="207" t="s">
        <v>749</v>
      </c>
      <c r="F749" s="208" t="s">
        <v>750</v>
      </c>
      <c r="G749" s="209" t="s">
        <v>181</v>
      </c>
      <c r="H749" s="210">
        <v>0.32500000000000001</v>
      </c>
      <c r="I749" s="211"/>
      <c r="J749" s="212">
        <f>ROUND(I749*H749,2)</f>
        <v>0</v>
      </c>
      <c r="K749" s="208" t="s">
        <v>165</v>
      </c>
      <c r="L749" s="46"/>
      <c r="M749" s="213" t="s">
        <v>19</v>
      </c>
      <c r="N749" s="214" t="s">
        <v>44</v>
      </c>
      <c r="O749" s="86"/>
      <c r="P749" s="215">
        <f>O749*H749</f>
        <v>0</v>
      </c>
      <c r="Q749" s="215">
        <v>2.3010199999999998</v>
      </c>
      <c r="R749" s="215">
        <f>Q749*H749</f>
        <v>0.74783149999999998</v>
      </c>
      <c r="S749" s="215">
        <v>0</v>
      </c>
      <c r="T749" s="21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7" t="s">
        <v>166</v>
      </c>
      <c r="AT749" s="217" t="s">
        <v>161</v>
      </c>
      <c r="AU749" s="217" t="s">
        <v>83</v>
      </c>
      <c r="AY749" s="19" t="s">
        <v>159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9" t="s">
        <v>81</v>
      </c>
      <c r="BK749" s="218">
        <f>ROUND(I749*H749,2)</f>
        <v>0</v>
      </c>
      <c r="BL749" s="19" t="s">
        <v>166</v>
      </c>
      <c r="BM749" s="217" t="s">
        <v>751</v>
      </c>
    </row>
    <row r="750" s="2" customFormat="1">
      <c r="A750" s="40"/>
      <c r="B750" s="41"/>
      <c r="C750" s="42"/>
      <c r="D750" s="219" t="s">
        <v>168</v>
      </c>
      <c r="E750" s="42"/>
      <c r="F750" s="220" t="s">
        <v>752</v>
      </c>
      <c r="G750" s="42"/>
      <c r="H750" s="42"/>
      <c r="I750" s="221"/>
      <c r="J750" s="42"/>
      <c r="K750" s="42"/>
      <c r="L750" s="46"/>
      <c r="M750" s="222"/>
      <c r="N750" s="223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168</v>
      </c>
      <c r="AU750" s="19" t="s">
        <v>83</v>
      </c>
    </row>
    <row r="751" s="13" customFormat="1">
      <c r="A751" s="13"/>
      <c r="B751" s="224"/>
      <c r="C751" s="225"/>
      <c r="D751" s="226" t="s">
        <v>170</v>
      </c>
      <c r="E751" s="227" t="s">
        <v>19</v>
      </c>
      <c r="F751" s="228" t="s">
        <v>499</v>
      </c>
      <c r="G751" s="225"/>
      <c r="H751" s="227" t="s">
        <v>19</v>
      </c>
      <c r="I751" s="229"/>
      <c r="J751" s="225"/>
      <c r="K751" s="225"/>
      <c r="L751" s="230"/>
      <c r="M751" s="231"/>
      <c r="N751" s="232"/>
      <c r="O751" s="232"/>
      <c r="P751" s="232"/>
      <c r="Q751" s="232"/>
      <c r="R751" s="232"/>
      <c r="S751" s="232"/>
      <c r="T751" s="23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4" t="s">
        <v>170</v>
      </c>
      <c r="AU751" s="234" t="s">
        <v>83</v>
      </c>
      <c r="AV751" s="13" t="s">
        <v>81</v>
      </c>
      <c r="AW751" s="13" t="s">
        <v>35</v>
      </c>
      <c r="AX751" s="13" t="s">
        <v>73</v>
      </c>
      <c r="AY751" s="234" t="s">
        <v>159</v>
      </c>
    </row>
    <row r="752" s="14" customFormat="1">
      <c r="A752" s="14"/>
      <c r="B752" s="235"/>
      <c r="C752" s="236"/>
      <c r="D752" s="226" t="s">
        <v>170</v>
      </c>
      <c r="E752" s="237" t="s">
        <v>19</v>
      </c>
      <c r="F752" s="238" t="s">
        <v>753</v>
      </c>
      <c r="G752" s="236"/>
      <c r="H752" s="239">
        <v>0.084000000000000005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5" t="s">
        <v>170</v>
      </c>
      <c r="AU752" s="245" t="s">
        <v>83</v>
      </c>
      <c r="AV752" s="14" t="s">
        <v>83</v>
      </c>
      <c r="AW752" s="14" t="s">
        <v>35</v>
      </c>
      <c r="AX752" s="14" t="s">
        <v>73</v>
      </c>
      <c r="AY752" s="245" t="s">
        <v>159</v>
      </c>
    </row>
    <row r="753" s="14" customFormat="1">
      <c r="A753" s="14"/>
      <c r="B753" s="235"/>
      <c r="C753" s="236"/>
      <c r="D753" s="226" t="s">
        <v>170</v>
      </c>
      <c r="E753" s="237" t="s">
        <v>19</v>
      </c>
      <c r="F753" s="238" t="s">
        <v>501</v>
      </c>
      <c r="G753" s="236"/>
      <c r="H753" s="239">
        <v>0.17100000000000001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5" t="s">
        <v>170</v>
      </c>
      <c r="AU753" s="245" t="s">
        <v>83</v>
      </c>
      <c r="AV753" s="14" t="s">
        <v>83</v>
      </c>
      <c r="AW753" s="14" t="s">
        <v>35</v>
      </c>
      <c r="AX753" s="14" t="s">
        <v>73</v>
      </c>
      <c r="AY753" s="245" t="s">
        <v>159</v>
      </c>
    </row>
    <row r="754" s="13" customFormat="1">
      <c r="A754" s="13"/>
      <c r="B754" s="224"/>
      <c r="C754" s="225"/>
      <c r="D754" s="226" t="s">
        <v>170</v>
      </c>
      <c r="E754" s="227" t="s">
        <v>19</v>
      </c>
      <c r="F754" s="228" t="s">
        <v>502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170</v>
      </c>
      <c r="AU754" s="234" t="s">
        <v>83</v>
      </c>
      <c r="AV754" s="13" t="s">
        <v>81</v>
      </c>
      <c r="AW754" s="13" t="s">
        <v>35</v>
      </c>
      <c r="AX754" s="13" t="s">
        <v>73</v>
      </c>
      <c r="AY754" s="234" t="s">
        <v>159</v>
      </c>
    </row>
    <row r="755" s="14" customFormat="1">
      <c r="A755" s="14"/>
      <c r="B755" s="235"/>
      <c r="C755" s="236"/>
      <c r="D755" s="226" t="s">
        <v>170</v>
      </c>
      <c r="E755" s="237" t="s">
        <v>19</v>
      </c>
      <c r="F755" s="238" t="s">
        <v>754</v>
      </c>
      <c r="G755" s="236"/>
      <c r="H755" s="239">
        <v>0.070000000000000007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5" t="s">
        <v>170</v>
      </c>
      <c r="AU755" s="245" t="s">
        <v>83</v>
      </c>
      <c r="AV755" s="14" t="s">
        <v>83</v>
      </c>
      <c r="AW755" s="14" t="s">
        <v>35</v>
      </c>
      <c r="AX755" s="14" t="s">
        <v>73</v>
      </c>
      <c r="AY755" s="245" t="s">
        <v>159</v>
      </c>
    </row>
    <row r="756" s="15" customFormat="1">
      <c r="A756" s="15"/>
      <c r="B756" s="246"/>
      <c r="C756" s="247"/>
      <c r="D756" s="226" t="s">
        <v>170</v>
      </c>
      <c r="E756" s="248" t="s">
        <v>19</v>
      </c>
      <c r="F756" s="249" t="s">
        <v>178</v>
      </c>
      <c r="G756" s="247"/>
      <c r="H756" s="250">
        <v>0.32500000000000001</v>
      </c>
      <c r="I756" s="251"/>
      <c r="J756" s="247"/>
      <c r="K756" s="247"/>
      <c r="L756" s="252"/>
      <c r="M756" s="253"/>
      <c r="N756" s="254"/>
      <c r="O756" s="254"/>
      <c r="P756" s="254"/>
      <c r="Q756" s="254"/>
      <c r="R756" s="254"/>
      <c r="S756" s="254"/>
      <c r="T756" s="25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6" t="s">
        <v>170</v>
      </c>
      <c r="AU756" s="256" t="s">
        <v>83</v>
      </c>
      <c r="AV756" s="15" t="s">
        <v>166</v>
      </c>
      <c r="AW756" s="15" t="s">
        <v>35</v>
      </c>
      <c r="AX756" s="15" t="s">
        <v>81</v>
      </c>
      <c r="AY756" s="256" t="s">
        <v>159</v>
      </c>
    </row>
    <row r="757" s="2" customFormat="1" ht="16.5" customHeight="1">
      <c r="A757" s="40"/>
      <c r="B757" s="41"/>
      <c r="C757" s="206" t="s">
        <v>755</v>
      </c>
      <c r="D757" s="206" t="s">
        <v>161</v>
      </c>
      <c r="E757" s="207" t="s">
        <v>756</v>
      </c>
      <c r="F757" s="208" t="s">
        <v>757</v>
      </c>
      <c r="G757" s="209" t="s">
        <v>164</v>
      </c>
      <c r="H757" s="210">
        <v>6.75</v>
      </c>
      <c r="I757" s="211"/>
      <c r="J757" s="212">
        <f>ROUND(I757*H757,2)</f>
        <v>0</v>
      </c>
      <c r="K757" s="208" t="s">
        <v>165</v>
      </c>
      <c r="L757" s="46"/>
      <c r="M757" s="213" t="s">
        <v>19</v>
      </c>
      <c r="N757" s="214" t="s">
        <v>44</v>
      </c>
      <c r="O757" s="86"/>
      <c r="P757" s="215">
        <f>O757*H757</f>
        <v>0</v>
      </c>
      <c r="Q757" s="215">
        <v>0.11169999999999999</v>
      </c>
      <c r="R757" s="215">
        <f>Q757*H757</f>
        <v>0.75397499999999995</v>
      </c>
      <c r="S757" s="215">
        <v>0</v>
      </c>
      <c r="T757" s="21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17" t="s">
        <v>166</v>
      </c>
      <c r="AT757" s="217" t="s">
        <v>161</v>
      </c>
      <c r="AU757" s="217" t="s">
        <v>83</v>
      </c>
      <c r="AY757" s="19" t="s">
        <v>159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9" t="s">
        <v>81</v>
      </c>
      <c r="BK757" s="218">
        <f>ROUND(I757*H757,2)</f>
        <v>0</v>
      </c>
      <c r="BL757" s="19" t="s">
        <v>166</v>
      </c>
      <c r="BM757" s="217" t="s">
        <v>758</v>
      </c>
    </row>
    <row r="758" s="2" customFormat="1">
      <c r="A758" s="40"/>
      <c r="B758" s="41"/>
      <c r="C758" s="42"/>
      <c r="D758" s="219" t="s">
        <v>168</v>
      </c>
      <c r="E758" s="42"/>
      <c r="F758" s="220" t="s">
        <v>759</v>
      </c>
      <c r="G758" s="42"/>
      <c r="H758" s="42"/>
      <c r="I758" s="221"/>
      <c r="J758" s="42"/>
      <c r="K758" s="42"/>
      <c r="L758" s="46"/>
      <c r="M758" s="222"/>
      <c r="N758" s="22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168</v>
      </c>
      <c r="AU758" s="19" t="s">
        <v>83</v>
      </c>
    </row>
    <row r="759" s="13" customFormat="1">
      <c r="A759" s="13"/>
      <c r="B759" s="224"/>
      <c r="C759" s="225"/>
      <c r="D759" s="226" t="s">
        <v>170</v>
      </c>
      <c r="E759" s="227" t="s">
        <v>19</v>
      </c>
      <c r="F759" s="228" t="s">
        <v>338</v>
      </c>
      <c r="G759" s="225"/>
      <c r="H759" s="227" t="s">
        <v>19</v>
      </c>
      <c r="I759" s="229"/>
      <c r="J759" s="225"/>
      <c r="K759" s="225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170</v>
      </c>
      <c r="AU759" s="234" t="s">
        <v>83</v>
      </c>
      <c r="AV759" s="13" t="s">
        <v>81</v>
      </c>
      <c r="AW759" s="13" t="s">
        <v>35</v>
      </c>
      <c r="AX759" s="13" t="s">
        <v>73</v>
      </c>
      <c r="AY759" s="234" t="s">
        <v>159</v>
      </c>
    </row>
    <row r="760" s="14" customFormat="1">
      <c r="A760" s="14"/>
      <c r="B760" s="235"/>
      <c r="C760" s="236"/>
      <c r="D760" s="226" t="s">
        <v>170</v>
      </c>
      <c r="E760" s="237" t="s">
        <v>19</v>
      </c>
      <c r="F760" s="238" t="s">
        <v>760</v>
      </c>
      <c r="G760" s="236"/>
      <c r="H760" s="239">
        <v>6.75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5" t="s">
        <v>170</v>
      </c>
      <c r="AU760" s="245" t="s">
        <v>83</v>
      </c>
      <c r="AV760" s="14" t="s">
        <v>83</v>
      </c>
      <c r="AW760" s="14" t="s">
        <v>35</v>
      </c>
      <c r="AX760" s="14" t="s">
        <v>73</v>
      </c>
      <c r="AY760" s="245" t="s">
        <v>159</v>
      </c>
    </row>
    <row r="761" s="15" customFormat="1">
      <c r="A761" s="15"/>
      <c r="B761" s="246"/>
      <c r="C761" s="247"/>
      <c r="D761" s="226" t="s">
        <v>170</v>
      </c>
      <c r="E761" s="248" t="s">
        <v>19</v>
      </c>
      <c r="F761" s="249" t="s">
        <v>178</v>
      </c>
      <c r="G761" s="247"/>
      <c r="H761" s="250">
        <v>6.75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6" t="s">
        <v>170</v>
      </c>
      <c r="AU761" s="256" t="s">
        <v>83</v>
      </c>
      <c r="AV761" s="15" t="s">
        <v>166</v>
      </c>
      <c r="AW761" s="15" t="s">
        <v>35</v>
      </c>
      <c r="AX761" s="15" t="s">
        <v>81</v>
      </c>
      <c r="AY761" s="256" t="s">
        <v>159</v>
      </c>
    </row>
    <row r="762" s="2" customFormat="1" ht="16.5" customHeight="1">
      <c r="A762" s="40"/>
      <c r="B762" s="41"/>
      <c r="C762" s="206" t="s">
        <v>761</v>
      </c>
      <c r="D762" s="206" t="s">
        <v>161</v>
      </c>
      <c r="E762" s="207" t="s">
        <v>762</v>
      </c>
      <c r="F762" s="208" t="s">
        <v>763</v>
      </c>
      <c r="G762" s="209" t="s">
        <v>164</v>
      </c>
      <c r="H762" s="210">
        <v>6.75</v>
      </c>
      <c r="I762" s="211"/>
      <c r="J762" s="212">
        <f>ROUND(I762*H762,2)</f>
        <v>0</v>
      </c>
      <c r="K762" s="208" t="s">
        <v>165</v>
      </c>
      <c r="L762" s="46"/>
      <c r="M762" s="213" t="s">
        <v>19</v>
      </c>
      <c r="N762" s="214" t="s">
        <v>44</v>
      </c>
      <c r="O762" s="86"/>
      <c r="P762" s="215">
        <f>O762*H762</f>
        <v>0</v>
      </c>
      <c r="Q762" s="215">
        <v>0.00012999999999999999</v>
      </c>
      <c r="R762" s="215">
        <f>Q762*H762</f>
        <v>0.00087749999999999992</v>
      </c>
      <c r="S762" s="215">
        <v>0</v>
      </c>
      <c r="T762" s="21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17" t="s">
        <v>166</v>
      </c>
      <c r="AT762" s="217" t="s">
        <v>161</v>
      </c>
      <c r="AU762" s="217" t="s">
        <v>83</v>
      </c>
      <c r="AY762" s="19" t="s">
        <v>159</v>
      </c>
      <c r="BE762" s="218">
        <f>IF(N762="základní",J762,0)</f>
        <v>0</v>
      </c>
      <c r="BF762" s="218">
        <f>IF(N762="snížená",J762,0)</f>
        <v>0</v>
      </c>
      <c r="BG762" s="218">
        <f>IF(N762="zákl. přenesená",J762,0)</f>
        <v>0</v>
      </c>
      <c r="BH762" s="218">
        <f>IF(N762="sníž. přenesená",J762,0)</f>
        <v>0</v>
      </c>
      <c r="BI762" s="218">
        <f>IF(N762="nulová",J762,0)</f>
        <v>0</v>
      </c>
      <c r="BJ762" s="19" t="s">
        <v>81</v>
      </c>
      <c r="BK762" s="218">
        <f>ROUND(I762*H762,2)</f>
        <v>0</v>
      </c>
      <c r="BL762" s="19" t="s">
        <v>166</v>
      </c>
      <c r="BM762" s="217" t="s">
        <v>764</v>
      </c>
    </row>
    <row r="763" s="2" customFormat="1">
      <c r="A763" s="40"/>
      <c r="B763" s="41"/>
      <c r="C763" s="42"/>
      <c r="D763" s="219" t="s">
        <v>168</v>
      </c>
      <c r="E763" s="42"/>
      <c r="F763" s="220" t="s">
        <v>765</v>
      </c>
      <c r="G763" s="42"/>
      <c r="H763" s="42"/>
      <c r="I763" s="221"/>
      <c r="J763" s="42"/>
      <c r="K763" s="42"/>
      <c r="L763" s="46"/>
      <c r="M763" s="222"/>
      <c r="N763" s="22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168</v>
      </c>
      <c r="AU763" s="19" t="s">
        <v>83</v>
      </c>
    </row>
    <row r="764" s="13" customFormat="1">
      <c r="A764" s="13"/>
      <c r="B764" s="224"/>
      <c r="C764" s="225"/>
      <c r="D764" s="226" t="s">
        <v>170</v>
      </c>
      <c r="E764" s="227" t="s">
        <v>19</v>
      </c>
      <c r="F764" s="228" t="s">
        <v>338</v>
      </c>
      <c r="G764" s="225"/>
      <c r="H764" s="227" t="s">
        <v>19</v>
      </c>
      <c r="I764" s="229"/>
      <c r="J764" s="225"/>
      <c r="K764" s="225"/>
      <c r="L764" s="230"/>
      <c r="M764" s="231"/>
      <c r="N764" s="232"/>
      <c r="O764" s="232"/>
      <c r="P764" s="232"/>
      <c r="Q764" s="232"/>
      <c r="R764" s="232"/>
      <c r="S764" s="232"/>
      <c r="T764" s="23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4" t="s">
        <v>170</v>
      </c>
      <c r="AU764" s="234" t="s">
        <v>83</v>
      </c>
      <c r="AV764" s="13" t="s">
        <v>81</v>
      </c>
      <c r="AW764" s="13" t="s">
        <v>35</v>
      </c>
      <c r="AX764" s="13" t="s">
        <v>73</v>
      </c>
      <c r="AY764" s="234" t="s">
        <v>159</v>
      </c>
    </row>
    <row r="765" s="14" customFormat="1">
      <c r="A765" s="14"/>
      <c r="B765" s="235"/>
      <c r="C765" s="236"/>
      <c r="D765" s="226" t="s">
        <v>170</v>
      </c>
      <c r="E765" s="237" t="s">
        <v>19</v>
      </c>
      <c r="F765" s="238" t="s">
        <v>760</v>
      </c>
      <c r="G765" s="236"/>
      <c r="H765" s="239">
        <v>6.75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5" t="s">
        <v>170</v>
      </c>
      <c r="AU765" s="245" t="s">
        <v>83</v>
      </c>
      <c r="AV765" s="14" t="s">
        <v>83</v>
      </c>
      <c r="AW765" s="14" t="s">
        <v>35</v>
      </c>
      <c r="AX765" s="14" t="s">
        <v>73</v>
      </c>
      <c r="AY765" s="245" t="s">
        <v>159</v>
      </c>
    </row>
    <row r="766" s="15" customFormat="1">
      <c r="A766" s="15"/>
      <c r="B766" s="246"/>
      <c r="C766" s="247"/>
      <c r="D766" s="226" t="s">
        <v>170</v>
      </c>
      <c r="E766" s="248" t="s">
        <v>19</v>
      </c>
      <c r="F766" s="249" t="s">
        <v>178</v>
      </c>
      <c r="G766" s="247"/>
      <c r="H766" s="250">
        <v>6.75</v>
      </c>
      <c r="I766" s="251"/>
      <c r="J766" s="247"/>
      <c r="K766" s="247"/>
      <c r="L766" s="252"/>
      <c r="M766" s="253"/>
      <c r="N766" s="254"/>
      <c r="O766" s="254"/>
      <c r="P766" s="254"/>
      <c r="Q766" s="254"/>
      <c r="R766" s="254"/>
      <c r="S766" s="254"/>
      <c r="T766" s="25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6" t="s">
        <v>170</v>
      </c>
      <c r="AU766" s="256" t="s">
        <v>83</v>
      </c>
      <c r="AV766" s="15" t="s">
        <v>166</v>
      </c>
      <c r="AW766" s="15" t="s">
        <v>35</v>
      </c>
      <c r="AX766" s="15" t="s">
        <v>81</v>
      </c>
      <c r="AY766" s="256" t="s">
        <v>159</v>
      </c>
    </row>
    <row r="767" s="2" customFormat="1" ht="24.15" customHeight="1">
      <c r="A767" s="40"/>
      <c r="B767" s="41"/>
      <c r="C767" s="206" t="s">
        <v>766</v>
      </c>
      <c r="D767" s="206" t="s">
        <v>161</v>
      </c>
      <c r="E767" s="207" t="s">
        <v>767</v>
      </c>
      <c r="F767" s="208" t="s">
        <v>768</v>
      </c>
      <c r="G767" s="209" t="s">
        <v>322</v>
      </c>
      <c r="H767" s="210">
        <v>15</v>
      </c>
      <c r="I767" s="211"/>
      <c r="J767" s="212">
        <f>ROUND(I767*H767,2)</f>
        <v>0</v>
      </c>
      <c r="K767" s="208" t="s">
        <v>165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2.0000000000000002E-05</v>
      </c>
      <c r="R767" s="215">
        <f>Q767*H767</f>
        <v>0.00030000000000000003</v>
      </c>
      <c r="S767" s="215">
        <v>0</v>
      </c>
      <c r="T767" s="21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166</v>
      </c>
      <c r="AT767" s="217" t="s">
        <v>161</v>
      </c>
      <c r="AU767" s="217" t="s">
        <v>83</v>
      </c>
      <c r="AY767" s="19" t="s">
        <v>159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81</v>
      </c>
      <c r="BK767" s="218">
        <f>ROUND(I767*H767,2)</f>
        <v>0</v>
      </c>
      <c r="BL767" s="19" t="s">
        <v>166</v>
      </c>
      <c r="BM767" s="217" t="s">
        <v>769</v>
      </c>
    </row>
    <row r="768" s="2" customFormat="1">
      <c r="A768" s="40"/>
      <c r="B768" s="41"/>
      <c r="C768" s="42"/>
      <c r="D768" s="219" t="s">
        <v>168</v>
      </c>
      <c r="E768" s="42"/>
      <c r="F768" s="220" t="s">
        <v>770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168</v>
      </c>
      <c r="AU768" s="19" t="s">
        <v>83</v>
      </c>
    </row>
    <row r="769" s="13" customFormat="1">
      <c r="A769" s="13"/>
      <c r="B769" s="224"/>
      <c r="C769" s="225"/>
      <c r="D769" s="226" t="s">
        <v>170</v>
      </c>
      <c r="E769" s="227" t="s">
        <v>19</v>
      </c>
      <c r="F769" s="228" t="s">
        <v>338</v>
      </c>
      <c r="G769" s="225"/>
      <c r="H769" s="227" t="s">
        <v>19</v>
      </c>
      <c r="I769" s="229"/>
      <c r="J769" s="225"/>
      <c r="K769" s="225"/>
      <c r="L769" s="230"/>
      <c r="M769" s="231"/>
      <c r="N769" s="232"/>
      <c r="O769" s="232"/>
      <c r="P769" s="232"/>
      <c r="Q769" s="232"/>
      <c r="R769" s="232"/>
      <c r="S769" s="232"/>
      <c r="T769" s="23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4" t="s">
        <v>170</v>
      </c>
      <c r="AU769" s="234" t="s">
        <v>83</v>
      </c>
      <c r="AV769" s="13" t="s">
        <v>81</v>
      </c>
      <c r="AW769" s="13" t="s">
        <v>35</v>
      </c>
      <c r="AX769" s="13" t="s">
        <v>73</v>
      </c>
      <c r="AY769" s="234" t="s">
        <v>159</v>
      </c>
    </row>
    <row r="770" s="14" customFormat="1">
      <c r="A770" s="14"/>
      <c r="B770" s="235"/>
      <c r="C770" s="236"/>
      <c r="D770" s="226" t="s">
        <v>170</v>
      </c>
      <c r="E770" s="237" t="s">
        <v>19</v>
      </c>
      <c r="F770" s="238" t="s">
        <v>771</v>
      </c>
      <c r="G770" s="236"/>
      <c r="H770" s="239">
        <v>7.0999999999999996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5" t="s">
        <v>170</v>
      </c>
      <c r="AU770" s="245" t="s">
        <v>83</v>
      </c>
      <c r="AV770" s="14" t="s">
        <v>83</v>
      </c>
      <c r="AW770" s="14" t="s">
        <v>35</v>
      </c>
      <c r="AX770" s="14" t="s">
        <v>73</v>
      </c>
      <c r="AY770" s="245" t="s">
        <v>159</v>
      </c>
    </row>
    <row r="771" s="14" customFormat="1">
      <c r="A771" s="14"/>
      <c r="B771" s="235"/>
      <c r="C771" s="236"/>
      <c r="D771" s="226" t="s">
        <v>170</v>
      </c>
      <c r="E771" s="237" t="s">
        <v>19</v>
      </c>
      <c r="F771" s="238" t="s">
        <v>772</v>
      </c>
      <c r="G771" s="236"/>
      <c r="H771" s="239">
        <v>7.9000000000000004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5" t="s">
        <v>170</v>
      </c>
      <c r="AU771" s="245" t="s">
        <v>83</v>
      </c>
      <c r="AV771" s="14" t="s">
        <v>83</v>
      </c>
      <c r="AW771" s="14" t="s">
        <v>35</v>
      </c>
      <c r="AX771" s="14" t="s">
        <v>73</v>
      </c>
      <c r="AY771" s="245" t="s">
        <v>159</v>
      </c>
    </row>
    <row r="772" s="15" customFormat="1">
      <c r="A772" s="15"/>
      <c r="B772" s="246"/>
      <c r="C772" s="247"/>
      <c r="D772" s="226" t="s">
        <v>170</v>
      </c>
      <c r="E772" s="248" t="s">
        <v>19</v>
      </c>
      <c r="F772" s="249" t="s">
        <v>178</v>
      </c>
      <c r="G772" s="247"/>
      <c r="H772" s="250">
        <v>15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170</v>
      </c>
      <c r="AU772" s="256" t="s">
        <v>83</v>
      </c>
      <c r="AV772" s="15" t="s">
        <v>166</v>
      </c>
      <c r="AW772" s="15" t="s">
        <v>35</v>
      </c>
      <c r="AX772" s="15" t="s">
        <v>81</v>
      </c>
      <c r="AY772" s="256" t="s">
        <v>159</v>
      </c>
    </row>
    <row r="773" s="2" customFormat="1" ht="24.15" customHeight="1">
      <c r="A773" s="40"/>
      <c r="B773" s="41"/>
      <c r="C773" s="206" t="s">
        <v>773</v>
      </c>
      <c r="D773" s="206" t="s">
        <v>161</v>
      </c>
      <c r="E773" s="207" t="s">
        <v>774</v>
      </c>
      <c r="F773" s="208" t="s">
        <v>775</v>
      </c>
      <c r="G773" s="209" t="s">
        <v>776</v>
      </c>
      <c r="H773" s="210">
        <v>1</v>
      </c>
      <c r="I773" s="211"/>
      <c r="J773" s="212">
        <f>ROUND(I773*H773,2)</f>
        <v>0</v>
      </c>
      <c r="K773" s="208" t="s">
        <v>165</v>
      </c>
      <c r="L773" s="46"/>
      <c r="M773" s="213" t="s">
        <v>19</v>
      </c>
      <c r="N773" s="214" t="s">
        <v>44</v>
      </c>
      <c r="O773" s="86"/>
      <c r="P773" s="215">
        <f>O773*H773</f>
        <v>0</v>
      </c>
      <c r="Q773" s="215">
        <v>0.017770000000000001</v>
      </c>
      <c r="R773" s="215">
        <f>Q773*H773</f>
        <v>0.017770000000000001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166</v>
      </c>
      <c r="AT773" s="217" t="s">
        <v>161</v>
      </c>
      <c r="AU773" s="217" t="s">
        <v>83</v>
      </c>
      <c r="AY773" s="19" t="s">
        <v>159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81</v>
      </c>
      <c r="BK773" s="218">
        <f>ROUND(I773*H773,2)</f>
        <v>0</v>
      </c>
      <c r="BL773" s="19" t="s">
        <v>166</v>
      </c>
      <c r="BM773" s="217" t="s">
        <v>777</v>
      </c>
    </row>
    <row r="774" s="2" customFormat="1">
      <c r="A774" s="40"/>
      <c r="B774" s="41"/>
      <c r="C774" s="42"/>
      <c r="D774" s="219" t="s">
        <v>168</v>
      </c>
      <c r="E774" s="42"/>
      <c r="F774" s="220" t="s">
        <v>778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168</v>
      </c>
      <c r="AU774" s="19" t="s">
        <v>83</v>
      </c>
    </row>
    <row r="775" s="13" customFormat="1">
      <c r="A775" s="13"/>
      <c r="B775" s="224"/>
      <c r="C775" s="225"/>
      <c r="D775" s="226" t="s">
        <v>170</v>
      </c>
      <c r="E775" s="227" t="s">
        <v>19</v>
      </c>
      <c r="F775" s="228" t="s">
        <v>418</v>
      </c>
      <c r="G775" s="225"/>
      <c r="H775" s="227" t="s">
        <v>19</v>
      </c>
      <c r="I775" s="229"/>
      <c r="J775" s="225"/>
      <c r="K775" s="225"/>
      <c r="L775" s="230"/>
      <c r="M775" s="231"/>
      <c r="N775" s="232"/>
      <c r="O775" s="232"/>
      <c r="P775" s="232"/>
      <c r="Q775" s="232"/>
      <c r="R775" s="232"/>
      <c r="S775" s="232"/>
      <c r="T775" s="23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4" t="s">
        <v>170</v>
      </c>
      <c r="AU775" s="234" t="s">
        <v>83</v>
      </c>
      <c r="AV775" s="13" t="s">
        <v>81</v>
      </c>
      <c r="AW775" s="13" t="s">
        <v>35</v>
      </c>
      <c r="AX775" s="13" t="s">
        <v>73</v>
      </c>
      <c r="AY775" s="234" t="s">
        <v>159</v>
      </c>
    </row>
    <row r="776" s="14" customFormat="1">
      <c r="A776" s="14"/>
      <c r="B776" s="235"/>
      <c r="C776" s="236"/>
      <c r="D776" s="226" t="s">
        <v>170</v>
      </c>
      <c r="E776" s="237" t="s">
        <v>19</v>
      </c>
      <c r="F776" s="238" t="s">
        <v>81</v>
      </c>
      <c r="G776" s="236"/>
      <c r="H776" s="239">
        <v>1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5" t="s">
        <v>170</v>
      </c>
      <c r="AU776" s="245" t="s">
        <v>83</v>
      </c>
      <c r="AV776" s="14" t="s">
        <v>83</v>
      </c>
      <c r="AW776" s="14" t="s">
        <v>35</v>
      </c>
      <c r="AX776" s="14" t="s">
        <v>73</v>
      </c>
      <c r="AY776" s="245" t="s">
        <v>159</v>
      </c>
    </row>
    <row r="777" s="15" customFormat="1">
      <c r="A777" s="15"/>
      <c r="B777" s="246"/>
      <c r="C777" s="247"/>
      <c r="D777" s="226" t="s">
        <v>170</v>
      </c>
      <c r="E777" s="248" t="s">
        <v>19</v>
      </c>
      <c r="F777" s="249" t="s">
        <v>178</v>
      </c>
      <c r="G777" s="247"/>
      <c r="H777" s="250">
        <v>1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56" t="s">
        <v>170</v>
      </c>
      <c r="AU777" s="256" t="s">
        <v>83</v>
      </c>
      <c r="AV777" s="15" t="s">
        <v>166</v>
      </c>
      <c r="AW777" s="15" t="s">
        <v>35</v>
      </c>
      <c r="AX777" s="15" t="s">
        <v>81</v>
      </c>
      <c r="AY777" s="256" t="s">
        <v>159</v>
      </c>
    </row>
    <row r="778" s="2" customFormat="1" ht="16.5" customHeight="1">
      <c r="A778" s="40"/>
      <c r="B778" s="41"/>
      <c r="C778" s="257" t="s">
        <v>779</v>
      </c>
      <c r="D778" s="257" t="s">
        <v>328</v>
      </c>
      <c r="E778" s="258" t="s">
        <v>780</v>
      </c>
      <c r="F778" s="259" t="s">
        <v>781</v>
      </c>
      <c r="G778" s="260" t="s">
        <v>776</v>
      </c>
      <c r="H778" s="261">
        <v>1</v>
      </c>
      <c r="I778" s="262"/>
      <c r="J778" s="263">
        <f>ROUND(I778*H778,2)</f>
        <v>0</v>
      </c>
      <c r="K778" s="259" t="s">
        <v>165</v>
      </c>
      <c r="L778" s="264"/>
      <c r="M778" s="265" t="s">
        <v>19</v>
      </c>
      <c r="N778" s="266" t="s">
        <v>44</v>
      </c>
      <c r="O778" s="86"/>
      <c r="P778" s="215">
        <f>O778*H778</f>
        <v>0</v>
      </c>
      <c r="Q778" s="215">
        <v>0.01201</v>
      </c>
      <c r="R778" s="215">
        <f>Q778*H778</f>
        <v>0.01201</v>
      </c>
      <c r="S778" s="215">
        <v>0</v>
      </c>
      <c r="T778" s="21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17" t="s">
        <v>231</v>
      </c>
      <c r="AT778" s="217" t="s">
        <v>328</v>
      </c>
      <c r="AU778" s="217" t="s">
        <v>83</v>
      </c>
      <c r="AY778" s="19" t="s">
        <v>159</v>
      </c>
      <c r="BE778" s="218">
        <f>IF(N778="základní",J778,0)</f>
        <v>0</v>
      </c>
      <c r="BF778" s="218">
        <f>IF(N778="snížená",J778,0)</f>
        <v>0</v>
      </c>
      <c r="BG778" s="218">
        <f>IF(N778="zákl. přenesená",J778,0)</f>
        <v>0</v>
      </c>
      <c r="BH778" s="218">
        <f>IF(N778="sníž. přenesená",J778,0)</f>
        <v>0</v>
      </c>
      <c r="BI778" s="218">
        <f>IF(N778="nulová",J778,0)</f>
        <v>0</v>
      </c>
      <c r="BJ778" s="19" t="s">
        <v>81</v>
      </c>
      <c r="BK778" s="218">
        <f>ROUND(I778*H778,2)</f>
        <v>0</v>
      </c>
      <c r="BL778" s="19" t="s">
        <v>166</v>
      </c>
      <c r="BM778" s="217" t="s">
        <v>782</v>
      </c>
    </row>
    <row r="779" s="13" customFormat="1">
      <c r="A779" s="13"/>
      <c r="B779" s="224"/>
      <c r="C779" s="225"/>
      <c r="D779" s="226" t="s">
        <v>170</v>
      </c>
      <c r="E779" s="227" t="s">
        <v>19</v>
      </c>
      <c r="F779" s="228" t="s">
        <v>418</v>
      </c>
      <c r="G779" s="225"/>
      <c r="H779" s="227" t="s">
        <v>19</v>
      </c>
      <c r="I779" s="229"/>
      <c r="J779" s="225"/>
      <c r="K779" s="225"/>
      <c r="L779" s="230"/>
      <c r="M779" s="231"/>
      <c r="N779" s="232"/>
      <c r="O779" s="232"/>
      <c r="P779" s="232"/>
      <c r="Q779" s="232"/>
      <c r="R779" s="232"/>
      <c r="S779" s="232"/>
      <c r="T779" s="23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4" t="s">
        <v>170</v>
      </c>
      <c r="AU779" s="234" t="s">
        <v>83</v>
      </c>
      <c r="AV779" s="13" t="s">
        <v>81</v>
      </c>
      <c r="AW779" s="13" t="s">
        <v>35</v>
      </c>
      <c r="AX779" s="13" t="s">
        <v>73</v>
      </c>
      <c r="AY779" s="234" t="s">
        <v>159</v>
      </c>
    </row>
    <row r="780" s="14" customFormat="1">
      <c r="A780" s="14"/>
      <c r="B780" s="235"/>
      <c r="C780" s="236"/>
      <c r="D780" s="226" t="s">
        <v>170</v>
      </c>
      <c r="E780" s="237" t="s">
        <v>19</v>
      </c>
      <c r="F780" s="238" t="s">
        <v>81</v>
      </c>
      <c r="G780" s="236"/>
      <c r="H780" s="239">
        <v>1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5" t="s">
        <v>170</v>
      </c>
      <c r="AU780" s="245" t="s">
        <v>83</v>
      </c>
      <c r="AV780" s="14" t="s">
        <v>83</v>
      </c>
      <c r="AW780" s="14" t="s">
        <v>35</v>
      </c>
      <c r="AX780" s="14" t="s">
        <v>73</v>
      </c>
      <c r="AY780" s="245" t="s">
        <v>159</v>
      </c>
    </row>
    <row r="781" s="15" customFormat="1">
      <c r="A781" s="15"/>
      <c r="B781" s="246"/>
      <c r="C781" s="247"/>
      <c r="D781" s="226" t="s">
        <v>170</v>
      </c>
      <c r="E781" s="248" t="s">
        <v>19</v>
      </c>
      <c r="F781" s="249" t="s">
        <v>178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6" t="s">
        <v>170</v>
      </c>
      <c r="AU781" s="256" t="s">
        <v>83</v>
      </c>
      <c r="AV781" s="15" t="s">
        <v>166</v>
      </c>
      <c r="AW781" s="15" t="s">
        <v>35</v>
      </c>
      <c r="AX781" s="15" t="s">
        <v>81</v>
      </c>
      <c r="AY781" s="256" t="s">
        <v>159</v>
      </c>
    </row>
    <row r="782" s="12" customFormat="1" ht="22.8" customHeight="1">
      <c r="A782" s="12"/>
      <c r="B782" s="190"/>
      <c r="C782" s="191"/>
      <c r="D782" s="192" t="s">
        <v>72</v>
      </c>
      <c r="E782" s="204" t="s">
        <v>231</v>
      </c>
      <c r="F782" s="204" t="s">
        <v>783</v>
      </c>
      <c r="G782" s="191"/>
      <c r="H782" s="191"/>
      <c r="I782" s="194"/>
      <c r="J782" s="205">
        <f>BK782</f>
        <v>0</v>
      </c>
      <c r="K782" s="191"/>
      <c r="L782" s="196"/>
      <c r="M782" s="197"/>
      <c r="N782" s="198"/>
      <c r="O782" s="198"/>
      <c r="P782" s="199">
        <f>SUM(P783:P793)</f>
        <v>0</v>
      </c>
      <c r="Q782" s="198"/>
      <c r="R782" s="199">
        <f>SUM(R783:R793)</f>
        <v>0.10071000000000002</v>
      </c>
      <c r="S782" s="198"/>
      <c r="T782" s="200">
        <f>SUM(T783:T793)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01" t="s">
        <v>81</v>
      </c>
      <c r="AT782" s="202" t="s">
        <v>72</v>
      </c>
      <c r="AU782" s="202" t="s">
        <v>81</v>
      </c>
      <c r="AY782" s="201" t="s">
        <v>159</v>
      </c>
      <c r="BK782" s="203">
        <f>SUM(BK783:BK793)</f>
        <v>0</v>
      </c>
    </row>
    <row r="783" s="2" customFormat="1" ht="16.5" customHeight="1">
      <c r="A783" s="40"/>
      <c r="B783" s="41"/>
      <c r="C783" s="206" t="s">
        <v>784</v>
      </c>
      <c r="D783" s="206" t="s">
        <v>161</v>
      </c>
      <c r="E783" s="207" t="s">
        <v>785</v>
      </c>
      <c r="F783" s="208" t="s">
        <v>786</v>
      </c>
      <c r="G783" s="209" t="s">
        <v>322</v>
      </c>
      <c r="H783" s="210">
        <v>3</v>
      </c>
      <c r="I783" s="211"/>
      <c r="J783" s="212">
        <f>ROUND(I783*H783,2)</f>
        <v>0</v>
      </c>
      <c r="K783" s="208" t="s">
        <v>165</v>
      </c>
      <c r="L783" s="46"/>
      <c r="M783" s="213" t="s">
        <v>19</v>
      </c>
      <c r="N783" s="214" t="s">
        <v>44</v>
      </c>
      <c r="O783" s="86"/>
      <c r="P783" s="215">
        <f>O783*H783</f>
        <v>0</v>
      </c>
      <c r="Q783" s="215">
        <v>0.00051999999999999995</v>
      </c>
      <c r="R783" s="215">
        <f>Q783*H783</f>
        <v>0.0015599999999999998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166</v>
      </c>
      <c r="AT783" s="217" t="s">
        <v>161</v>
      </c>
      <c r="AU783" s="217" t="s">
        <v>83</v>
      </c>
      <c r="AY783" s="19" t="s">
        <v>159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81</v>
      </c>
      <c r="BK783" s="218">
        <f>ROUND(I783*H783,2)</f>
        <v>0</v>
      </c>
      <c r="BL783" s="19" t="s">
        <v>166</v>
      </c>
      <c r="BM783" s="217" t="s">
        <v>787</v>
      </c>
    </row>
    <row r="784" s="2" customFormat="1">
      <c r="A784" s="40"/>
      <c r="B784" s="41"/>
      <c r="C784" s="42"/>
      <c r="D784" s="219" t="s">
        <v>168</v>
      </c>
      <c r="E784" s="42"/>
      <c r="F784" s="220" t="s">
        <v>788</v>
      </c>
      <c r="G784" s="42"/>
      <c r="H784" s="42"/>
      <c r="I784" s="221"/>
      <c r="J784" s="42"/>
      <c r="K784" s="42"/>
      <c r="L784" s="46"/>
      <c r="M784" s="222"/>
      <c r="N784" s="223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168</v>
      </c>
      <c r="AU784" s="19" t="s">
        <v>83</v>
      </c>
    </row>
    <row r="785" s="13" customFormat="1">
      <c r="A785" s="13"/>
      <c r="B785" s="224"/>
      <c r="C785" s="225"/>
      <c r="D785" s="226" t="s">
        <v>170</v>
      </c>
      <c r="E785" s="227" t="s">
        <v>19</v>
      </c>
      <c r="F785" s="228" t="s">
        <v>244</v>
      </c>
      <c r="G785" s="225"/>
      <c r="H785" s="227" t="s">
        <v>19</v>
      </c>
      <c r="I785" s="229"/>
      <c r="J785" s="225"/>
      <c r="K785" s="225"/>
      <c r="L785" s="230"/>
      <c r="M785" s="231"/>
      <c r="N785" s="232"/>
      <c r="O785" s="232"/>
      <c r="P785" s="232"/>
      <c r="Q785" s="232"/>
      <c r="R785" s="232"/>
      <c r="S785" s="232"/>
      <c r="T785" s="23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4" t="s">
        <v>170</v>
      </c>
      <c r="AU785" s="234" t="s">
        <v>83</v>
      </c>
      <c r="AV785" s="13" t="s">
        <v>81</v>
      </c>
      <c r="AW785" s="13" t="s">
        <v>35</v>
      </c>
      <c r="AX785" s="13" t="s">
        <v>73</v>
      </c>
      <c r="AY785" s="234" t="s">
        <v>159</v>
      </c>
    </row>
    <row r="786" s="13" customFormat="1">
      <c r="A786" s="13"/>
      <c r="B786" s="224"/>
      <c r="C786" s="225"/>
      <c r="D786" s="226" t="s">
        <v>170</v>
      </c>
      <c r="E786" s="227" t="s">
        <v>19</v>
      </c>
      <c r="F786" s="228" t="s">
        <v>789</v>
      </c>
      <c r="G786" s="225"/>
      <c r="H786" s="227" t="s">
        <v>19</v>
      </c>
      <c r="I786" s="229"/>
      <c r="J786" s="225"/>
      <c r="K786" s="225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170</v>
      </c>
      <c r="AU786" s="234" t="s">
        <v>83</v>
      </c>
      <c r="AV786" s="13" t="s">
        <v>81</v>
      </c>
      <c r="AW786" s="13" t="s">
        <v>35</v>
      </c>
      <c r="AX786" s="13" t="s">
        <v>73</v>
      </c>
      <c r="AY786" s="234" t="s">
        <v>159</v>
      </c>
    </row>
    <row r="787" s="14" customFormat="1">
      <c r="A787" s="14"/>
      <c r="B787" s="235"/>
      <c r="C787" s="236"/>
      <c r="D787" s="226" t="s">
        <v>170</v>
      </c>
      <c r="E787" s="237" t="s">
        <v>19</v>
      </c>
      <c r="F787" s="238" t="s">
        <v>189</v>
      </c>
      <c r="G787" s="236"/>
      <c r="H787" s="239">
        <v>3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170</v>
      </c>
      <c r="AU787" s="245" t="s">
        <v>83</v>
      </c>
      <c r="AV787" s="14" t="s">
        <v>83</v>
      </c>
      <c r="AW787" s="14" t="s">
        <v>35</v>
      </c>
      <c r="AX787" s="14" t="s">
        <v>73</v>
      </c>
      <c r="AY787" s="245" t="s">
        <v>159</v>
      </c>
    </row>
    <row r="788" s="15" customFormat="1">
      <c r="A788" s="15"/>
      <c r="B788" s="246"/>
      <c r="C788" s="247"/>
      <c r="D788" s="226" t="s">
        <v>170</v>
      </c>
      <c r="E788" s="248" t="s">
        <v>19</v>
      </c>
      <c r="F788" s="249" t="s">
        <v>178</v>
      </c>
      <c r="G788" s="247"/>
      <c r="H788" s="250">
        <v>3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6" t="s">
        <v>170</v>
      </c>
      <c r="AU788" s="256" t="s">
        <v>83</v>
      </c>
      <c r="AV788" s="15" t="s">
        <v>166</v>
      </c>
      <c r="AW788" s="15" t="s">
        <v>35</v>
      </c>
      <c r="AX788" s="15" t="s">
        <v>81</v>
      </c>
      <c r="AY788" s="256" t="s">
        <v>159</v>
      </c>
    </row>
    <row r="789" s="2" customFormat="1" ht="16.5" customHeight="1">
      <c r="A789" s="40"/>
      <c r="B789" s="41"/>
      <c r="C789" s="257" t="s">
        <v>790</v>
      </c>
      <c r="D789" s="257" t="s">
        <v>328</v>
      </c>
      <c r="E789" s="258" t="s">
        <v>791</v>
      </c>
      <c r="F789" s="259" t="s">
        <v>792</v>
      </c>
      <c r="G789" s="260" t="s">
        <v>322</v>
      </c>
      <c r="H789" s="261">
        <v>3</v>
      </c>
      <c r="I789" s="262"/>
      <c r="J789" s="263">
        <f>ROUND(I789*H789,2)</f>
        <v>0</v>
      </c>
      <c r="K789" s="259" t="s">
        <v>165</v>
      </c>
      <c r="L789" s="264"/>
      <c r="M789" s="265" t="s">
        <v>19</v>
      </c>
      <c r="N789" s="266" t="s">
        <v>44</v>
      </c>
      <c r="O789" s="86"/>
      <c r="P789" s="215">
        <f>O789*H789</f>
        <v>0</v>
      </c>
      <c r="Q789" s="215">
        <v>0.033050000000000003</v>
      </c>
      <c r="R789" s="215">
        <f>Q789*H789</f>
        <v>0.099150000000000016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231</v>
      </c>
      <c r="AT789" s="217" t="s">
        <v>328</v>
      </c>
      <c r="AU789" s="217" t="s">
        <v>83</v>
      </c>
      <c r="AY789" s="19" t="s">
        <v>159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81</v>
      </c>
      <c r="BK789" s="218">
        <f>ROUND(I789*H789,2)</f>
        <v>0</v>
      </c>
      <c r="BL789" s="19" t="s">
        <v>166</v>
      </c>
      <c r="BM789" s="217" t="s">
        <v>793</v>
      </c>
    </row>
    <row r="790" s="13" customFormat="1">
      <c r="A790" s="13"/>
      <c r="B790" s="224"/>
      <c r="C790" s="225"/>
      <c r="D790" s="226" t="s">
        <v>170</v>
      </c>
      <c r="E790" s="227" t="s">
        <v>19</v>
      </c>
      <c r="F790" s="228" t="s">
        <v>244</v>
      </c>
      <c r="G790" s="225"/>
      <c r="H790" s="227" t="s">
        <v>19</v>
      </c>
      <c r="I790" s="229"/>
      <c r="J790" s="225"/>
      <c r="K790" s="225"/>
      <c r="L790" s="230"/>
      <c r="M790" s="231"/>
      <c r="N790" s="232"/>
      <c r="O790" s="232"/>
      <c r="P790" s="232"/>
      <c r="Q790" s="232"/>
      <c r="R790" s="232"/>
      <c r="S790" s="232"/>
      <c r="T790" s="23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4" t="s">
        <v>170</v>
      </c>
      <c r="AU790" s="234" t="s">
        <v>83</v>
      </c>
      <c r="AV790" s="13" t="s">
        <v>81</v>
      </c>
      <c r="AW790" s="13" t="s">
        <v>35</v>
      </c>
      <c r="AX790" s="13" t="s">
        <v>73</v>
      </c>
      <c r="AY790" s="234" t="s">
        <v>159</v>
      </c>
    </row>
    <row r="791" s="13" customFormat="1">
      <c r="A791" s="13"/>
      <c r="B791" s="224"/>
      <c r="C791" s="225"/>
      <c r="D791" s="226" t="s">
        <v>170</v>
      </c>
      <c r="E791" s="227" t="s">
        <v>19</v>
      </c>
      <c r="F791" s="228" t="s">
        <v>789</v>
      </c>
      <c r="G791" s="225"/>
      <c r="H791" s="227" t="s">
        <v>19</v>
      </c>
      <c r="I791" s="229"/>
      <c r="J791" s="225"/>
      <c r="K791" s="225"/>
      <c r="L791" s="230"/>
      <c r="M791" s="231"/>
      <c r="N791" s="232"/>
      <c r="O791" s="232"/>
      <c r="P791" s="232"/>
      <c r="Q791" s="232"/>
      <c r="R791" s="232"/>
      <c r="S791" s="232"/>
      <c r="T791" s="23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4" t="s">
        <v>170</v>
      </c>
      <c r="AU791" s="234" t="s">
        <v>83</v>
      </c>
      <c r="AV791" s="13" t="s">
        <v>81</v>
      </c>
      <c r="AW791" s="13" t="s">
        <v>35</v>
      </c>
      <c r="AX791" s="13" t="s">
        <v>73</v>
      </c>
      <c r="AY791" s="234" t="s">
        <v>159</v>
      </c>
    </row>
    <row r="792" s="14" customFormat="1">
      <c r="A792" s="14"/>
      <c r="B792" s="235"/>
      <c r="C792" s="236"/>
      <c r="D792" s="226" t="s">
        <v>170</v>
      </c>
      <c r="E792" s="237" t="s">
        <v>19</v>
      </c>
      <c r="F792" s="238" t="s">
        <v>189</v>
      </c>
      <c r="G792" s="236"/>
      <c r="H792" s="239">
        <v>3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5" t="s">
        <v>170</v>
      </c>
      <c r="AU792" s="245" t="s">
        <v>83</v>
      </c>
      <c r="AV792" s="14" t="s">
        <v>83</v>
      </c>
      <c r="AW792" s="14" t="s">
        <v>35</v>
      </c>
      <c r="AX792" s="14" t="s">
        <v>73</v>
      </c>
      <c r="AY792" s="245" t="s">
        <v>159</v>
      </c>
    </row>
    <row r="793" s="15" customFormat="1">
      <c r="A793" s="15"/>
      <c r="B793" s="246"/>
      <c r="C793" s="247"/>
      <c r="D793" s="226" t="s">
        <v>170</v>
      </c>
      <c r="E793" s="248" t="s">
        <v>19</v>
      </c>
      <c r="F793" s="249" t="s">
        <v>178</v>
      </c>
      <c r="G793" s="247"/>
      <c r="H793" s="250">
        <v>3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6" t="s">
        <v>170</v>
      </c>
      <c r="AU793" s="256" t="s">
        <v>83</v>
      </c>
      <c r="AV793" s="15" t="s">
        <v>166</v>
      </c>
      <c r="AW793" s="15" t="s">
        <v>35</v>
      </c>
      <c r="AX793" s="15" t="s">
        <v>81</v>
      </c>
      <c r="AY793" s="256" t="s">
        <v>159</v>
      </c>
    </row>
    <row r="794" s="12" customFormat="1" ht="22.8" customHeight="1">
      <c r="A794" s="12"/>
      <c r="B794" s="190"/>
      <c r="C794" s="191"/>
      <c r="D794" s="192" t="s">
        <v>72</v>
      </c>
      <c r="E794" s="204" t="s">
        <v>239</v>
      </c>
      <c r="F794" s="204" t="s">
        <v>794</v>
      </c>
      <c r="G794" s="191"/>
      <c r="H794" s="191"/>
      <c r="I794" s="194"/>
      <c r="J794" s="205">
        <f>BK794</f>
        <v>0</v>
      </c>
      <c r="K794" s="191"/>
      <c r="L794" s="196"/>
      <c r="M794" s="197"/>
      <c r="N794" s="198"/>
      <c r="O794" s="198"/>
      <c r="P794" s="199">
        <f>SUM(P795:P992)</f>
        <v>0</v>
      </c>
      <c r="Q794" s="198"/>
      <c r="R794" s="199">
        <f>SUM(R795:R992)</f>
        <v>11.187886020000001</v>
      </c>
      <c r="S794" s="198"/>
      <c r="T794" s="200">
        <f>SUM(T795:T992)</f>
        <v>27.962754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01" t="s">
        <v>81</v>
      </c>
      <c r="AT794" s="202" t="s">
        <v>72</v>
      </c>
      <c r="AU794" s="202" t="s">
        <v>81</v>
      </c>
      <c r="AY794" s="201" t="s">
        <v>159</v>
      </c>
      <c r="BK794" s="203">
        <f>SUM(BK795:BK992)</f>
        <v>0</v>
      </c>
    </row>
    <row r="795" s="2" customFormat="1" ht="24.15" customHeight="1">
      <c r="A795" s="40"/>
      <c r="B795" s="41"/>
      <c r="C795" s="206" t="s">
        <v>795</v>
      </c>
      <c r="D795" s="206" t="s">
        <v>161</v>
      </c>
      <c r="E795" s="207" t="s">
        <v>796</v>
      </c>
      <c r="F795" s="208" t="s">
        <v>797</v>
      </c>
      <c r="G795" s="209" t="s">
        <v>322</v>
      </c>
      <c r="H795" s="210">
        <v>57.32</v>
      </c>
      <c r="I795" s="211"/>
      <c r="J795" s="212">
        <f>ROUND(I795*H795,2)</f>
        <v>0</v>
      </c>
      <c r="K795" s="208" t="s">
        <v>165</v>
      </c>
      <c r="L795" s="46"/>
      <c r="M795" s="213" t="s">
        <v>19</v>
      </c>
      <c r="N795" s="214" t="s">
        <v>44</v>
      </c>
      <c r="O795" s="86"/>
      <c r="P795" s="215">
        <f>O795*H795</f>
        <v>0</v>
      </c>
      <c r="Q795" s="215">
        <v>0.1295</v>
      </c>
      <c r="R795" s="215">
        <f>Q795*H795</f>
        <v>7.4229400000000005</v>
      </c>
      <c r="S795" s="215">
        <v>0</v>
      </c>
      <c r="T795" s="21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7" t="s">
        <v>166</v>
      </c>
      <c r="AT795" s="217" t="s">
        <v>161</v>
      </c>
      <c r="AU795" s="217" t="s">
        <v>83</v>
      </c>
      <c r="AY795" s="19" t="s">
        <v>159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81</v>
      </c>
      <c r="BK795" s="218">
        <f>ROUND(I795*H795,2)</f>
        <v>0</v>
      </c>
      <c r="BL795" s="19" t="s">
        <v>166</v>
      </c>
      <c r="BM795" s="217" t="s">
        <v>798</v>
      </c>
    </row>
    <row r="796" s="2" customFormat="1">
      <c r="A796" s="40"/>
      <c r="B796" s="41"/>
      <c r="C796" s="42"/>
      <c r="D796" s="219" t="s">
        <v>168</v>
      </c>
      <c r="E796" s="42"/>
      <c r="F796" s="220" t="s">
        <v>799</v>
      </c>
      <c r="G796" s="42"/>
      <c r="H796" s="42"/>
      <c r="I796" s="221"/>
      <c r="J796" s="42"/>
      <c r="K796" s="42"/>
      <c r="L796" s="46"/>
      <c r="M796" s="222"/>
      <c r="N796" s="223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168</v>
      </c>
      <c r="AU796" s="19" t="s">
        <v>83</v>
      </c>
    </row>
    <row r="797" s="13" customFormat="1">
      <c r="A797" s="13"/>
      <c r="B797" s="224"/>
      <c r="C797" s="225"/>
      <c r="D797" s="226" t="s">
        <v>170</v>
      </c>
      <c r="E797" s="227" t="s">
        <v>19</v>
      </c>
      <c r="F797" s="228" t="s">
        <v>174</v>
      </c>
      <c r="G797" s="225"/>
      <c r="H797" s="227" t="s">
        <v>19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4" t="s">
        <v>170</v>
      </c>
      <c r="AU797" s="234" t="s">
        <v>83</v>
      </c>
      <c r="AV797" s="13" t="s">
        <v>81</v>
      </c>
      <c r="AW797" s="13" t="s">
        <v>35</v>
      </c>
      <c r="AX797" s="13" t="s">
        <v>73</v>
      </c>
      <c r="AY797" s="234" t="s">
        <v>159</v>
      </c>
    </row>
    <row r="798" s="14" customFormat="1">
      <c r="A798" s="14"/>
      <c r="B798" s="235"/>
      <c r="C798" s="236"/>
      <c r="D798" s="226" t="s">
        <v>170</v>
      </c>
      <c r="E798" s="237" t="s">
        <v>19</v>
      </c>
      <c r="F798" s="238" t="s">
        <v>800</v>
      </c>
      <c r="G798" s="236"/>
      <c r="H798" s="239">
        <v>57.32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170</v>
      </c>
      <c r="AU798" s="245" t="s">
        <v>83</v>
      </c>
      <c r="AV798" s="14" t="s">
        <v>83</v>
      </c>
      <c r="AW798" s="14" t="s">
        <v>35</v>
      </c>
      <c r="AX798" s="14" t="s">
        <v>73</v>
      </c>
      <c r="AY798" s="245" t="s">
        <v>159</v>
      </c>
    </row>
    <row r="799" s="15" customFormat="1">
      <c r="A799" s="15"/>
      <c r="B799" s="246"/>
      <c r="C799" s="247"/>
      <c r="D799" s="226" t="s">
        <v>170</v>
      </c>
      <c r="E799" s="248" t="s">
        <v>19</v>
      </c>
      <c r="F799" s="249" t="s">
        <v>178</v>
      </c>
      <c r="G799" s="247"/>
      <c r="H799" s="250">
        <v>57.32</v>
      </c>
      <c r="I799" s="251"/>
      <c r="J799" s="247"/>
      <c r="K799" s="247"/>
      <c r="L799" s="252"/>
      <c r="M799" s="253"/>
      <c r="N799" s="254"/>
      <c r="O799" s="254"/>
      <c r="P799" s="254"/>
      <c r="Q799" s="254"/>
      <c r="R799" s="254"/>
      <c r="S799" s="254"/>
      <c r="T799" s="25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6" t="s">
        <v>170</v>
      </c>
      <c r="AU799" s="256" t="s">
        <v>83</v>
      </c>
      <c r="AV799" s="15" t="s">
        <v>166</v>
      </c>
      <c r="AW799" s="15" t="s">
        <v>35</v>
      </c>
      <c r="AX799" s="15" t="s">
        <v>81</v>
      </c>
      <c r="AY799" s="256" t="s">
        <v>159</v>
      </c>
    </row>
    <row r="800" s="2" customFormat="1" ht="16.5" customHeight="1">
      <c r="A800" s="40"/>
      <c r="B800" s="41"/>
      <c r="C800" s="257" t="s">
        <v>801</v>
      </c>
      <c r="D800" s="257" t="s">
        <v>328</v>
      </c>
      <c r="E800" s="258" t="s">
        <v>802</v>
      </c>
      <c r="F800" s="259" t="s">
        <v>803</v>
      </c>
      <c r="G800" s="260" t="s">
        <v>322</v>
      </c>
      <c r="H800" s="261">
        <v>58.466000000000001</v>
      </c>
      <c r="I800" s="262"/>
      <c r="J800" s="263">
        <f>ROUND(I800*H800,2)</f>
        <v>0</v>
      </c>
      <c r="K800" s="259" t="s">
        <v>165</v>
      </c>
      <c r="L800" s="264"/>
      <c r="M800" s="265" t="s">
        <v>19</v>
      </c>
      <c r="N800" s="266" t="s">
        <v>44</v>
      </c>
      <c r="O800" s="86"/>
      <c r="P800" s="215">
        <f>O800*H800</f>
        <v>0</v>
      </c>
      <c r="Q800" s="215">
        <v>0.056120000000000003</v>
      </c>
      <c r="R800" s="215">
        <f>Q800*H800</f>
        <v>3.2811119200000003</v>
      </c>
      <c r="S800" s="215">
        <v>0</v>
      </c>
      <c r="T800" s="216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17" t="s">
        <v>231</v>
      </c>
      <c r="AT800" s="217" t="s">
        <v>328</v>
      </c>
      <c r="AU800" s="217" t="s">
        <v>83</v>
      </c>
      <c r="AY800" s="19" t="s">
        <v>159</v>
      </c>
      <c r="BE800" s="218">
        <f>IF(N800="základní",J800,0)</f>
        <v>0</v>
      </c>
      <c r="BF800" s="218">
        <f>IF(N800="snížená",J800,0)</f>
        <v>0</v>
      </c>
      <c r="BG800" s="218">
        <f>IF(N800="zákl. přenesená",J800,0)</f>
        <v>0</v>
      </c>
      <c r="BH800" s="218">
        <f>IF(N800="sníž. přenesená",J800,0)</f>
        <v>0</v>
      </c>
      <c r="BI800" s="218">
        <f>IF(N800="nulová",J800,0)</f>
        <v>0</v>
      </c>
      <c r="BJ800" s="19" t="s">
        <v>81</v>
      </c>
      <c r="BK800" s="218">
        <f>ROUND(I800*H800,2)</f>
        <v>0</v>
      </c>
      <c r="BL800" s="19" t="s">
        <v>166</v>
      </c>
      <c r="BM800" s="217" t="s">
        <v>804</v>
      </c>
    </row>
    <row r="801" s="13" customFormat="1">
      <c r="A801" s="13"/>
      <c r="B801" s="224"/>
      <c r="C801" s="225"/>
      <c r="D801" s="226" t="s">
        <v>170</v>
      </c>
      <c r="E801" s="227" t="s">
        <v>19</v>
      </c>
      <c r="F801" s="228" t="s">
        <v>174</v>
      </c>
      <c r="G801" s="225"/>
      <c r="H801" s="227" t="s">
        <v>19</v>
      </c>
      <c r="I801" s="229"/>
      <c r="J801" s="225"/>
      <c r="K801" s="225"/>
      <c r="L801" s="230"/>
      <c r="M801" s="231"/>
      <c r="N801" s="232"/>
      <c r="O801" s="232"/>
      <c r="P801" s="232"/>
      <c r="Q801" s="232"/>
      <c r="R801" s="232"/>
      <c r="S801" s="232"/>
      <c r="T801" s="23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4" t="s">
        <v>170</v>
      </c>
      <c r="AU801" s="234" t="s">
        <v>83</v>
      </c>
      <c r="AV801" s="13" t="s">
        <v>81</v>
      </c>
      <c r="AW801" s="13" t="s">
        <v>35</v>
      </c>
      <c r="AX801" s="13" t="s">
        <v>73</v>
      </c>
      <c r="AY801" s="234" t="s">
        <v>159</v>
      </c>
    </row>
    <row r="802" s="14" customFormat="1">
      <c r="A802" s="14"/>
      <c r="B802" s="235"/>
      <c r="C802" s="236"/>
      <c r="D802" s="226" t="s">
        <v>170</v>
      </c>
      <c r="E802" s="237" t="s">
        <v>19</v>
      </c>
      <c r="F802" s="238" t="s">
        <v>800</v>
      </c>
      <c r="G802" s="236"/>
      <c r="H802" s="239">
        <v>57.32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170</v>
      </c>
      <c r="AU802" s="245" t="s">
        <v>83</v>
      </c>
      <c r="AV802" s="14" t="s">
        <v>83</v>
      </c>
      <c r="AW802" s="14" t="s">
        <v>35</v>
      </c>
      <c r="AX802" s="14" t="s">
        <v>73</v>
      </c>
      <c r="AY802" s="245" t="s">
        <v>159</v>
      </c>
    </row>
    <row r="803" s="15" customFormat="1">
      <c r="A803" s="15"/>
      <c r="B803" s="246"/>
      <c r="C803" s="247"/>
      <c r="D803" s="226" t="s">
        <v>170</v>
      </c>
      <c r="E803" s="248" t="s">
        <v>19</v>
      </c>
      <c r="F803" s="249" t="s">
        <v>178</v>
      </c>
      <c r="G803" s="247"/>
      <c r="H803" s="250">
        <v>57.32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170</v>
      </c>
      <c r="AU803" s="256" t="s">
        <v>83</v>
      </c>
      <c r="AV803" s="15" t="s">
        <v>166</v>
      </c>
      <c r="AW803" s="15" t="s">
        <v>35</v>
      </c>
      <c r="AX803" s="15" t="s">
        <v>81</v>
      </c>
      <c r="AY803" s="256" t="s">
        <v>159</v>
      </c>
    </row>
    <row r="804" s="14" customFormat="1">
      <c r="A804" s="14"/>
      <c r="B804" s="235"/>
      <c r="C804" s="236"/>
      <c r="D804" s="226" t="s">
        <v>170</v>
      </c>
      <c r="E804" s="236"/>
      <c r="F804" s="238" t="s">
        <v>805</v>
      </c>
      <c r="G804" s="236"/>
      <c r="H804" s="239">
        <v>58.466000000000001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170</v>
      </c>
      <c r="AU804" s="245" t="s">
        <v>83</v>
      </c>
      <c r="AV804" s="14" t="s">
        <v>83</v>
      </c>
      <c r="AW804" s="14" t="s">
        <v>4</v>
      </c>
      <c r="AX804" s="14" t="s">
        <v>81</v>
      </c>
      <c r="AY804" s="245" t="s">
        <v>159</v>
      </c>
    </row>
    <row r="805" s="2" customFormat="1" ht="24.15" customHeight="1">
      <c r="A805" s="40"/>
      <c r="B805" s="41"/>
      <c r="C805" s="206" t="s">
        <v>806</v>
      </c>
      <c r="D805" s="206" t="s">
        <v>161</v>
      </c>
      <c r="E805" s="207" t="s">
        <v>807</v>
      </c>
      <c r="F805" s="208" t="s">
        <v>808</v>
      </c>
      <c r="G805" s="209" t="s">
        <v>164</v>
      </c>
      <c r="H805" s="210">
        <v>41.475000000000001</v>
      </c>
      <c r="I805" s="211"/>
      <c r="J805" s="212">
        <f>ROUND(I805*H805,2)</f>
        <v>0</v>
      </c>
      <c r="K805" s="208" t="s">
        <v>165</v>
      </c>
      <c r="L805" s="46"/>
      <c r="M805" s="213" t="s">
        <v>19</v>
      </c>
      <c r="N805" s="214" t="s">
        <v>44</v>
      </c>
      <c r="O805" s="86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7" t="s">
        <v>166</v>
      </c>
      <c r="AT805" s="217" t="s">
        <v>161</v>
      </c>
      <c r="AU805" s="217" t="s">
        <v>83</v>
      </c>
      <c r="AY805" s="19" t="s">
        <v>159</v>
      </c>
      <c r="BE805" s="218">
        <f>IF(N805="základní",J805,0)</f>
        <v>0</v>
      </c>
      <c r="BF805" s="218">
        <f>IF(N805="snížená",J805,0)</f>
        <v>0</v>
      </c>
      <c r="BG805" s="218">
        <f>IF(N805="zákl. přenesená",J805,0)</f>
        <v>0</v>
      </c>
      <c r="BH805" s="218">
        <f>IF(N805="sníž. přenesená",J805,0)</f>
        <v>0</v>
      </c>
      <c r="BI805" s="218">
        <f>IF(N805="nulová",J805,0)</f>
        <v>0</v>
      </c>
      <c r="BJ805" s="19" t="s">
        <v>81</v>
      </c>
      <c r="BK805" s="218">
        <f>ROUND(I805*H805,2)</f>
        <v>0</v>
      </c>
      <c r="BL805" s="19" t="s">
        <v>166</v>
      </c>
      <c r="BM805" s="217" t="s">
        <v>809</v>
      </c>
    </row>
    <row r="806" s="2" customFormat="1">
      <c r="A806" s="40"/>
      <c r="B806" s="41"/>
      <c r="C806" s="42"/>
      <c r="D806" s="219" t="s">
        <v>168</v>
      </c>
      <c r="E806" s="42"/>
      <c r="F806" s="220" t="s">
        <v>810</v>
      </c>
      <c r="G806" s="42"/>
      <c r="H806" s="42"/>
      <c r="I806" s="221"/>
      <c r="J806" s="42"/>
      <c r="K806" s="42"/>
      <c r="L806" s="46"/>
      <c r="M806" s="222"/>
      <c r="N806" s="223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168</v>
      </c>
      <c r="AU806" s="19" t="s">
        <v>83</v>
      </c>
    </row>
    <row r="807" s="14" customFormat="1">
      <c r="A807" s="14"/>
      <c r="B807" s="235"/>
      <c r="C807" s="236"/>
      <c r="D807" s="226" t="s">
        <v>170</v>
      </c>
      <c r="E807" s="237" t="s">
        <v>19</v>
      </c>
      <c r="F807" s="238" t="s">
        <v>811</v>
      </c>
      <c r="G807" s="236"/>
      <c r="H807" s="239">
        <v>41.475000000000001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5" t="s">
        <v>170</v>
      </c>
      <c r="AU807" s="245" t="s">
        <v>83</v>
      </c>
      <c r="AV807" s="14" t="s">
        <v>83</v>
      </c>
      <c r="AW807" s="14" t="s">
        <v>35</v>
      </c>
      <c r="AX807" s="14" t="s">
        <v>73</v>
      </c>
      <c r="AY807" s="245" t="s">
        <v>159</v>
      </c>
    </row>
    <row r="808" s="15" customFormat="1">
      <c r="A808" s="15"/>
      <c r="B808" s="246"/>
      <c r="C808" s="247"/>
      <c r="D808" s="226" t="s">
        <v>170</v>
      </c>
      <c r="E808" s="248" t="s">
        <v>19</v>
      </c>
      <c r="F808" s="249" t="s">
        <v>178</v>
      </c>
      <c r="G808" s="247"/>
      <c r="H808" s="250">
        <v>41.475000000000001</v>
      </c>
      <c r="I808" s="251"/>
      <c r="J808" s="247"/>
      <c r="K808" s="247"/>
      <c r="L808" s="252"/>
      <c r="M808" s="253"/>
      <c r="N808" s="254"/>
      <c r="O808" s="254"/>
      <c r="P808" s="254"/>
      <c r="Q808" s="254"/>
      <c r="R808" s="254"/>
      <c r="S808" s="254"/>
      <c r="T808" s="25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6" t="s">
        <v>170</v>
      </c>
      <c r="AU808" s="256" t="s">
        <v>83</v>
      </c>
      <c r="AV808" s="15" t="s">
        <v>166</v>
      </c>
      <c r="AW808" s="15" t="s">
        <v>35</v>
      </c>
      <c r="AX808" s="15" t="s">
        <v>81</v>
      </c>
      <c r="AY808" s="256" t="s">
        <v>159</v>
      </c>
    </row>
    <row r="809" s="2" customFormat="1" ht="24.15" customHeight="1">
      <c r="A809" s="40"/>
      <c r="B809" s="41"/>
      <c r="C809" s="206" t="s">
        <v>812</v>
      </c>
      <c r="D809" s="206" t="s">
        <v>161</v>
      </c>
      <c r="E809" s="207" t="s">
        <v>813</v>
      </c>
      <c r="F809" s="208" t="s">
        <v>814</v>
      </c>
      <c r="G809" s="209" t="s">
        <v>164</v>
      </c>
      <c r="H809" s="210">
        <v>3732.75</v>
      </c>
      <c r="I809" s="211"/>
      <c r="J809" s="212">
        <f>ROUND(I809*H809,2)</f>
        <v>0</v>
      </c>
      <c r="K809" s="208" t="s">
        <v>165</v>
      </c>
      <c r="L809" s="46"/>
      <c r="M809" s="213" t="s">
        <v>19</v>
      </c>
      <c r="N809" s="214" t="s">
        <v>44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166</v>
      </c>
      <c r="AT809" s="217" t="s">
        <v>161</v>
      </c>
      <c r="AU809" s="217" t="s">
        <v>83</v>
      </c>
      <c r="AY809" s="19" t="s">
        <v>159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81</v>
      </c>
      <c r="BK809" s="218">
        <f>ROUND(I809*H809,2)</f>
        <v>0</v>
      </c>
      <c r="BL809" s="19" t="s">
        <v>166</v>
      </c>
      <c r="BM809" s="217" t="s">
        <v>815</v>
      </c>
    </row>
    <row r="810" s="2" customFormat="1">
      <c r="A810" s="40"/>
      <c r="B810" s="41"/>
      <c r="C810" s="42"/>
      <c r="D810" s="219" t="s">
        <v>168</v>
      </c>
      <c r="E810" s="42"/>
      <c r="F810" s="220" t="s">
        <v>816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168</v>
      </c>
      <c r="AU810" s="19" t="s">
        <v>83</v>
      </c>
    </row>
    <row r="811" s="14" customFormat="1">
      <c r="A811" s="14"/>
      <c r="B811" s="235"/>
      <c r="C811" s="236"/>
      <c r="D811" s="226" t="s">
        <v>170</v>
      </c>
      <c r="E811" s="237" t="s">
        <v>19</v>
      </c>
      <c r="F811" s="238" t="s">
        <v>817</v>
      </c>
      <c r="G811" s="236"/>
      <c r="H811" s="239">
        <v>3732.75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170</v>
      </c>
      <c r="AU811" s="245" t="s">
        <v>83</v>
      </c>
      <c r="AV811" s="14" t="s">
        <v>83</v>
      </c>
      <c r="AW811" s="14" t="s">
        <v>35</v>
      </c>
      <c r="AX811" s="14" t="s">
        <v>73</v>
      </c>
      <c r="AY811" s="245" t="s">
        <v>159</v>
      </c>
    </row>
    <row r="812" s="15" customFormat="1">
      <c r="A812" s="15"/>
      <c r="B812" s="246"/>
      <c r="C812" s="247"/>
      <c r="D812" s="226" t="s">
        <v>170</v>
      </c>
      <c r="E812" s="248" t="s">
        <v>19</v>
      </c>
      <c r="F812" s="249" t="s">
        <v>178</v>
      </c>
      <c r="G812" s="247"/>
      <c r="H812" s="250">
        <v>3732.75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170</v>
      </c>
      <c r="AU812" s="256" t="s">
        <v>83</v>
      </c>
      <c r="AV812" s="15" t="s">
        <v>166</v>
      </c>
      <c r="AW812" s="15" t="s">
        <v>35</v>
      </c>
      <c r="AX812" s="15" t="s">
        <v>81</v>
      </c>
      <c r="AY812" s="256" t="s">
        <v>159</v>
      </c>
    </row>
    <row r="813" s="2" customFormat="1" ht="33" customHeight="1">
      <c r="A813" s="40"/>
      <c r="B813" s="41"/>
      <c r="C813" s="206" t="s">
        <v>818</v>
      </c>
      <c r="D813" s="206" t="s">
        <v>161</v>
      </c>
      <c r="E813" s="207" t="s">
        <v>819</v>
      </c>
      <c r="F813" s="208" t="s">
        <v>820</v>
      </c>
      <c r="G813" s="209" t="s">
        <v>776</v>
      </c>
      <c r="H813" s="210">
        <v>1</v>
      </c>
      <c r="I813" s="211"/>
      <c r="J813" s="212">
        <f>ROUND(I813*H813,2)</f>
        <v>0</v>
      </c>
      <c r="K813" s="208" t="s">
        <v>165</v>
      </c>
      <c r="L813" s="46"/>
      <c r="M813" s="213" t="s">
        <v>19</v>
      </c>
      <c r="N813" s="214" t="s">
        <v>44</v>
      </c>
      <c r="O813" s="86"/>
      <c r="P813" s="215">
        <f>O813*H813</f>
        <v>0</v>
      </c>
      <c r="Q813" s="215">
        <v>0</v>
      </c>
      <c r="R813" s="215">
        <f>Q813*H813</f>
        <v>0</v>
      </c>
      <c r="S813" s="215">
        <v>0</v>
      </c>
      <c r="T813" s="21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17" t="s">
        <v>166</v>
      </c>
      <c r="AT813" s="217" t="s">
        <v>161</v>
      </c>
      <c r="AU813" s="217" t="s">
        <v>83</v>
      </c>
      <c r="AY813" s="19" t="s">
        <v>159</v>
      </c>
      <c r="BE813" s="218">
        <f>IF(N813="základní",J813,0)</f>
        <v>0</v>
      </c>
      <c r="BF813" s="218">
        <f>IF(N813="snížená",J813,0)</f>
        <v>0</v>
      </c>
      <c r="BG813" s="218">
        <f>IF(N813="zákl. přenesená",J813,0)</f>
        <v>0</v>
      </c>
      <c r="BH813" s="218">
        <f>IF(N813="sníž. přenesená",J813,0)</f>
        <v>0</v>
      </c>
      <c r="BI813" s="218">
        <f>IF(N813="nulová",J813,0)</f>
        <v>0</v>
      </c>
      <c r="BJ813" s="19" t="s">
        <v>81</v>
      </c>
      <c r="BK813" s="218">
        <f>ROUND(I813*H813,2)</f>
        <v>0</v>
      </c>
      <c r="BL813" s="19" t="s">
        <v>166</v>
      </c>
      <c r="BM813" s="217" t="s">
        <v>821</v>
      </c>
    </row>
    <row r="814" s="2" customFormat="1">
      <c r="A814" s="40"/>
      <c r="B814" s="41"/>
      <c r="C814" s="42"/>
      <c r="D814" s="219" t="s">
        <v>168</v>
      </c>
      <c r="E814" s="42"/>
      <c r="F814" s="220" t="s">
        <v>822</v>
      </c>
      <c r="G814" s="42"/>
      <c r="H814" s="42"/>
      <c r="I814" s="221"/>
      <c r="J814" s="42"/>
      <c r="K814" s="42"/>
      <c r="L814" s="46"/>
      <c r="M814" s="222"/>
      <c r="N814" s="223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168</v>
      </c>
      <c r="AU814" s="19" t="s">
        <v>83</v>
      </c>
    </row>
    <row r="815" s="14" customFormat="1">
      <c r="A815" s="14"/>
      <c r="B815" s="235"/>
      <c r="C815" s="236"/>
      <c r="D815" s="226" t="s">
        <v>170</v>
      </c>
      <c r="E815" s="237" t="s">
        <v>19</v>
      </c>
      <c r="F815" s="238" t="s">
        <v>81</v>
      </c>
      <c r="G815" s="236"/>
      <c r="H815" s="239">
        <v>1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170</v>
      </c>
      <c r="AU815" s="245" t="s">
        <v>83</v>
      </c>
      <c r="AV815" s="14" t="s">
        <v>83</v>
      </c>
      <c r="AW815" s="14" t="s">
        <v>35</v>
      </c>
      <c r="AX815" s="14" t="s">
        <v>73</v>
      </c>
      <c r="AY815" s="245" t="s">
        <v>159</v>
      </c>
    </row>
    <row r="816" s="15" customFormat="1">
      <c r="A816" s="15"/>
      <c r="B816" s="246"/>
      <c r="C816" s="247"/>
      <c r="D816" s="226" t="s">
        <v>170</v>
      </c>
      <c r="E816" s="248" t="s">
        <v>19</v>
      </c>
      <c r="F816" s="249" t="s">
        <v>178</v>
      </c>
      <c r="G816" s="247"/>
      <c r="H816" s="250">
        <v>1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170</v>
      </c>
      <c r="AU816" s="256" t="s">
        <v>83</v>
      </c>
      <c r="AV816" s="15" t="s">
        <v>166</v>
      </c>
      <c r="AW816" s="15" t="s">
        <v>35</v>
      </c>
      <c r="AX816" s="15" t="s">
        <v>81</v>
      </c>
      <c r="AY816" s="256" t="s">
        <v>159</v>
      </c>
    </row>
    <row r="817" s="2" customFormat="1" ht="24.15" customHeight="1">
      <c r="A817" s="40"/>
      <c r="B817" s="41"/>
      <c r="C817" s="206" t="s">
        <v>823</v>
      </c>
      <c r="D817" s="206" t="s">
        <v>161</v>
      </c>
      <c r="E817" s="207" t="s">
        <v>824</v>
      </c>
      <c r="F817" s="208" t="s">
        <v>825</v>
      </c>
      <c r="G817" s="209" t="s">
        <v>164</v>
      </c>
      <c r="H817" s="210">
        <v>41.475000000000001</v>
      </c>
      <c r="I817" s="211"/>
      <c r="J817" s="212">
        <f>ROUND(I817*H817,2)</f>
        <v>0</v>
      </c>
      <c r="K817" s="208" t="s">
        <v>165</v>
      </c>
      <c r="L817" s="46"/>
      <c r="M817" s="213" t="s">
        <v>19</v>
      </c>
      <c r="N817" s="214" t="s">
        <v>44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166</v>
      </c>
      <c r="AT817" s="217" t="s">
        <v>161</v>
      </c>
      <c r="AU817" s="217" t="s">
        <v>83</v>
      </c>
      <c r="AY817" s="19" t="s">
        <v>159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81</v>
      </c>
      <c r="BK817" s="218">
        <f>ROUND(I817*H817,2)</f>
        <v>0</v>
      </c>
      <c r="BL817" s="19" t="s">
        <v>166</v>
      </c>
      <c r="BM817" s="217" t="s">
        <v>826</v>
      </c>
    </row>
    <row r="818" s="2" customFormat="1">
      <c r="A818" s="40"/>
      <c r="B818" s="41"/>
      <c r="C818" s="42"/>
      <c r="D818" s="219" t="s">
        <v>168</v>
      </c>
      <c r="E818" s="42"/>
      <c r="F818" s="220" t="s">
        <v>827</v>
      </c>
      <c r="G818" s="42"/>
      <c r="H818" s="42"/>
      <c r="I818" s="221"/>
      <c r="J818" s="42"/>
      <c r="K818" s="42"/>
      <c r="L818" s="46"/>
      <c r="M818" s="222"/>
      <c r="N818" s="223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168</v>
      </c>
      <c r="AU818" s="19" t="s">
        <v>83</v>
      </c>
    </row>
    <row r="819" s="14" customFormat="1">
      <c r="A819" s="14"/>
      <c r="B819" s="235"/>
      <c r="C819" s="236"/>
      <c r="D819" s="226" t="s">
        <v>170</v>
      </c>
      <c r="E819" s="237" t="s">
        <v>19</v>
      </c>
      <c r="F819" s="238" t="s">
        <v>811</v>
      </c>
      <c r="G819" s="236"/>
      <c r="H819" s="239">
        <v>41.475000000000001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170</v>
      </c>
      <c r="AU819" s="245" t="s">
        <v>83</v>
      </c>
      <c r="AV819" s="14" t="s">
        <v>83</v>
      </c>
      <c r="AW819" s="14" t="s">
        <v>35</v>
      </c>
      <c r="AX819" s="14" t="s">
        <v>73</v>
      </c>
      <c r="AY819" s="245" t="s">
        <v>159</v>
      </c>
    </row>
    <row r="820" s="15" customFormat="1">
      <c r="A820" s="15"/>
      <c r="B820" s="246"/>
      <c r="C820" s="247"/>
      <c r="D820" s="226" t="s">
        <v>170</v>
      </c>
      <c r="E820" s="248" t="s">
        <v>19</v>
      </c>
      <c r="F820" s="249" t="s">
        <v>178</v>
      </c>
      <c r="G820" s="247"/>
      <c r="H820" s="250">
        <v>41.475000000000001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170</v>
      </c>
      <c r="AU820" s="256" t="s">
        <v>83</v>
      </c>
      <c r="AV820" s="15" t="s">
        <v>166</v>
      </c>
      <c r="AW820" s="15" t="s">
        <v>35</v>
      </c>
      <c r="AX820" s="15" t="s">
        <v>81</v>
      </c>
      <c r="AY820" s="256" t="s">
        <v>159</v>
      </c>
    </row>
    <row r="821" s="2" customFormat="1" ht="16.5" customHeight="1">
      <c r="A821" s="40"/>
      <c r="B821" s="41"/>
      <c r="C821" s="206" t="s">
        <v>828</v>
      </c>
      <c r="D821" s="206" t="s">
        <v>161</v>
      </c>
      <c r="E821" s="207" t="s">
        <v>829</v>
      </c>
      <c r="F821" s="208" t="s">
        <v>830</v>
      </c>
      <c r="G821" s="209" t="s">
        <v>164</v>
      </c>
      <c r="H821" s="210">
        <v>41.475000000000001</v>
      </c>
      <c r="I821" s="211"/>
      <c r="J821" s="212">
        <f>ROUND(I821*H821,2)</f>
        <v>0</v>
      </c>
      <c r="K821" s="208" t="s">
        <v>165</v>
      </c>
      <c r="L821" s="46"/>
      <c r="M821" s="213" t="s">
        <v>19</v>
      </c>
      <c r="N821" s="214" t="s">
        <v>44</v>
      </c>
      <c r="O821" s="86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7" t="s">
        <v>166</v>
      </c>
      <c r="AT821" s="217" t="s">
        <v>161</v>
      </c>
      <c r="AU821" s="217" t="s">
        <v>83</v>
      </c>
      <c r="AY821" s="19" t="s">
        <v>159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81</v>
      </c>
      <c r="BK821" s="218">
        <f>ROUND(I821*H821,2)</f>
        <v>0</v>
      </c>
      <c r="BL821" s="19" t="s">
        <v>166</v>
      </c>
      <c r="BM821" s="217" t="s">
        <v>831</v>
      </c>
    </row>
    <row r="822" s="2" customFormat="1">
      <c r="A822" s="40"/>
      <c r="B822" s="41"/>
      <c r="C822" s="42"/>
      <c r="D822" s="219" t="s">
        <v>168</v>
      </c>
      <c r="E822" s="42"/>
      <c r="F822" s="220" t="s">
        <v>832</v>
      </c>
      <c r="G822" s="42"/>
      <c r="H822" s="42"/>
      <c r="I822" s="221"/>
      <c r="J822" s="42"/>
      <c r="K822" s="42"/>
      <c r="L822" s="46"/>
      <c r="M822" s="222"/>
      <c r="N822" s="223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168</v>
      </c>
      <c r="AU822" s="19" t="s">
        <v>83</v>
      </c>
    </row>
    <row r="823" s="14" customFormat="1">
      <c r="A823" s="14"/>
      <c r="B823" s="235"/>
      <c r="C823" s="236"/>
      <c r="D823" s="226" t="s">
        <v>170</v>
      </c>
      <c r="E823" s="237" t="s">
        <v>19</v>
      </c>
      <c r="F823" s="238" t="s">
        <v>811</v>
      </c>
      <c r="G823" s="236"/>
      <c r="H823" s="239">
        <v>41.475000000000001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5" t="s">
        <v>170</v>
      </c>
      <c r="AU823" s="245" t="s">
        <v>83</v>
      </c>
      <c r="AV823" s="14" t="s">
        <v>83</v>
      </c>
      <c r="AW823" s="14" t="s">
        <v>35</v>
      </c>
      <c r="AX823" s="14" t="s">
        <v>73</v>
      </c>
      <c r="AY823" s="245" t="s">
        <v>159</v>
      </c>
    </row>
    <row r="824" s="15" customFormat="1">
      <c r="A824" s="15"/>
      <c r="B824" s="246"/>
      <c r="C824" s="247"/>
      <c r="D824" s="226" t="s">
        <v>170</v>
      </c>
      <c r="E824" s="248" t="s">
        <v>19</v>
      </c>
      <c r="F824" s="249" t="s">
        <v>178</v>
      </c>
      <c r="G824" s="247"/>
      <c r="H824" s="250">
        <v>41.475000000000001</v>
      </c>
      <c r="I824" s="251"/>
      <c r="J824" s="247"/>
      <c r="K824" s="247"/>
      <c r="L824" s="252"/>
      <c r="M824" s="253"/>
      <c r="N824" s="254"/>
      <c r="O824" s="254"/>
      <c r="P824" s="254"/>
      <c r="Q824" s="254"/>
      <c r="R824" s="254"/>
      <c r="S824" s="254"/>
      <c r="T824" s="25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6" t="s">
        <v>170</v>
      </c>
      <c r="AU824" s="256" t="s">
        <v>83</v>
      </c>
      <c r="AV824" s="15" t="s">
        <v>166</v>
      </c>
      <c r="AW824" s="15" t="s">
        <v>35</v>
      </c>
      <c r="AX824" s="15" t="s">
        <v>81</v>
      </c>
      <c r="AY824" s="256" t="s">
        <v>159</v>
      </c>
    </row>
    <row r="825" s="2" customFormat="1" ht="16.5" customHeight="1">
      <c r="A825" s="40"/>
      <c r="B825" s="41"/>
      <c r="C825" s="206" t="s">
        <v>833</v>
      </c>
      <c r="D825" s="206" t="s">
        <v>161</v>
      </c>
      <c r="E825" s="207" t="s">
        <v>834</v>
      </c>
      <c r="F825" s="208" t="s">
        <v>835</v>
      </c>
      <c r="G825" s="209" t="s">
        <v>164</v>
      </c>
      <c r="H825" s="210">
        <v>3732.75</v>
      </c>
      <c r="I825" s="211"/>
      <c r="J825" s="212">
        <f>ROUND(I825*H825,2)</f>
        <v>0</v>
      </c>
      <c r="K825" s="208" t="s">
        <v>165</v>
      </c>
      <c r="L825" s="46"/>
      <c r="M825" s="213" t="s">
        <v>19</v>
      </c>
      <c r="N825" s="214" t="s">
        <v>44</v>
      </c>
      <c r="O825" s="86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166</v>
      </c>
      <c r="AT825" s="217" t="s">
        <v>161</v>
      </c>
      <c r="AU825" s="217" t="s">
        <v>83</v>
      </c>
      <c r="AY825" s="19" t="s">
        <v>159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81</v>
      </c>
      <c r="BK825" s="218">
        <f>ROUND(I825*H825,2)</f>
        <v>0</v>
      </c>
      <c r="BL825" s="19" t="s">
        <v>166</v>
      </c>
      <c r="BM825" s="217" t="s">
        <v>836</v>
      </c>
    </row>
    <row r="826" s="2" customFormat="1">
      <c r="A826" s="40"/>
      <c r="B826" s="41"/>
      <c r="C826" s="42"/>
      <c r="D826" s="219" t="s">
        <v>168</v>
      </c>
      <c r="E826" s="42"/>
      <c r="F826" s="220" t="s">
        <v>837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168</v>
      </c>
      <c r="AU826" s="19" t="s">
        <v>83</v>
      </c>
    </row>
    <row r="827" s="14" customFormat="1">
      <c r="A827" s="14"/>
      <c r="B827" s="235"/>
      <c r="C827" s="236"/>
      <c r="D827" s="226" t="s">
        <v>170</v>
      </c>
      <c r="E827" s="237" t="s">
        <v>19</v>
      </c>
      <c r="F827" s="238" t="s">
        <v>817</v>
      </c>
      <c r="G827" s="236"/>
      <c r="H827" s="239">
        <v>3732.75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170</v>
      </c>
      <c r="AU827" s="245" t="s">
        <v>83</v>
      </c>
      <c r="AV827" s="14" t="s">
        <v>83</v>
      </c>
      <c r="AW827" s="14" t="s">
        <v>35</v>
      </c>
      <c r="AX827" s="14" t="s">
        <v>73</v>
      </c>
      <c r="AY827" s="245" t="s">
        <v>159</v>
      </c>
    </row>
    <row r="828" s="15" customFormat="1">
      <c r="A828" s="15"/>
      <c r="B828" s="246"/>
      <c r="C828" s="247"/>
      <c r="D828" s="226" t="s">
        <v>170</v>
      </c>
      <c r="E828" s="248" t="s">
        <v>19</v>
      </c>
      <c r="F828" s="249" t="s">
        <v>178</v>
      </c>
      <c r="G828" s="247"/>
      <c r="H828" s="250">
        <v>3732.75</v>
      </c>
      <c r="I828" s="251"/>
      <c r="J828" s="247"/>
      <c r="K828" s="247"/>
      <c r="L828" s="252"/>
      <c r="M828" s="253"/>
      <c r="N828" s="254"/>
      <c r="O828" s="254"/>
      <c r="P828" s="254"/>
      <c r="Q828" s="254"/>
      <c r="R828" s="254"/>
      <c r="S828" s="254"/>
      <c r="T828" s="25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6" t="s">
        <v>170</v>
      </c>
      <c r="AU828" s="256" t="s">
        <v>83</v>
      </c>
      <c r="AV828" s="15" t="s">
        <v>166</v>
      </c>
      <c r="AW828" s="15" t="s">
        <v>35</v>
      </c>
      <c r="AX828" s="15" t="s">
        <v>81</v>
      </c>
      <c r="AY828" s="256" t="s">
        <v>159</v>
      </c>
    </row>
    <row r="829" s="2" customFormat="1" ht="16.5" customHeight="1">
      <c r="A829" s="40"/>
      <c r="B829" s="41"/>
      <c r="C829" s="206" t="s">
        <v>838</v>
      </c>
      <c r="D829" s="206" t="s">
        <v>161</v>
      </c>
      <c r="E829" s="207" t="s">
        <v>839</v>
      </c>
      <c r="F829" s="208" t="s">
        <v>840</v>
      </c>
      <c r="G829" s="209" t="s">
        <v>164</v>
      </c>
      <c r="H829" s="210">
        <v>41.475000000000001</v>
      </c>
      <c r="I829" s="211"/>
      <c r="J829" s="212">
        <f>ROUND(I829*H829,2)</f>
        <v>0</v>
      </c>
      <c r="K829" s="208" t="s">
        <v>165</v>
      </c>
      <c r="L829" s="46"/>
      <c r="M829" s="213" t="s">
        <v>19</v>
      </c>
      <c r="N829" s="214" t="s">
        <v>44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166</v>
      </c>
      <c r="AT829" s="217" t="s">
        <v>161</v>
      </c>
      <c r="AU829" s="217" t="s">
        <v>83</v>
      </c>
      <c r="AY829" s="19" t="s">
        <v>159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81</v>
      </c>
      <c r="BK829" s="218">
        <f>ROUND(I829*H829,2)</f>
        <v>0</v>
      </c>
      <c r="BL829" s="19" t="s">
        <v>166</v>
      </c>
      <c r="BM829" s="217" t="s">
        <v>841</v>
      </c>
    </row>
    <row r="830" s="2" customFormat="1">
      <c r="A830" s="40"/>
      <c r="B830" s="41"/>
      <c r="C830" s="42"/>
      <c r="D830" s="219" t="s">
        <v>168</v>
      </c>
      <c r="E830" s="42"/>
      <c r="F830" s="220" t="s">
        <v>842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168</v>
      </c>
      <c r="AU830" s="19" t="s">
        <v>83</v>
      </c>
    </row>
    <row r="831" s="14" customFormat="1">
      <c r="A831" s="14"/>
      <c r="B831" s="235"/>
      <c r="C831" s="236"/>
      <c r="D831" s="226" t="s">
        <v>170</v>
      </c>
      <c r="E831" s="237" t="s">
        <v>19</v>
      </c>
      <c r="F831" s="238" t="s">
        <v>811</v>
      </c>
      <c r="G831" s="236"/>
      <c r="H831" s="239">
        <v>41.475000000000001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170</v>
      </c>
      <c r="AU831" s="245" t="s">
        <v>83</v>
      </c>
      <c r="AV831" s="14" t="s">
        <v>83</v>
      </c>
      <c r="AW831" s="14" t="s">
        <v>35</v>
      </c>
      <c r="AX831" s="14" t="s">
        <v>73</v>
      </c>
      <c r="AY831" s="245" t="s">
        <v>159</v>
      </c>
    </row>
    <row r="832" s="15" customFormat="1">
      <c r="A832" s="15"/>
      <c r="B832" s="246"/>
      <c r="C832" s="247"/>
      <c r="D832" s="226" t="s">
        <v>170</v>
      </c>
      <c r="E832" s="248" t="s">
        <v>19</v>
      </c>
      <c r="F832" s="249" t="s">
        <v>178</v>
      </c>
      <c r="G832" s="247"/>
      <c r="H832" s="250">
        <v>41.475000000000001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170</v>
      </c>
      <c r="AU832" s="256" t="s">
        <v>83</v>
      </c>
      <c r="AV832" s="15" t="s">
        <v>166</v>
      </c>
      <c r="AW832" s="15" t="s">
        <v>35</v>
      </c>
      <c r="AX832" s="15" t="s">
        <v>81</v>
      </c>
      <c r="AY832" s="256" t="s">
        <v>159</v>
      </c>
    </row>
    <row r="833" s="2" customFormat="1" ht="24.15" customHeight="1">
      <c r="A833" s="40"/>
      <c r="B833" s="41"/>
      <c r="C833" s="206" t="s">
        <v>843</v>
      </c>
      <c r="D833" s="206" t="s">
        <v>161</v>
      </c>
      <c r="E833" s="207" t="s">
        <v>844</v>
      </c>
      <c r="F833" s="208" t="s">
        <v>845</v>
      </c>
      <c r="G833" s="209" t="s">
        <v>164</v>
      </c>
      <c r="H833" s="210">
        <v>115.84999999999999</v>
      </c>
      <c r="I833" s="211"/>
      <c r="J833" s="212">
        <f>ROUND(I833*H833,2)</f>
        <v>0</v>
      </c>
      <c r="K833" s="208" t="s">
        <v>165</v>
      </c>
      <c r="L833" s="46"/>
      <c r="M833" s="213" t="s">
        <v>19</v>
      </c>
      <c r="N833" s="214" t="s">
        <v>44</v>
      </c>
      <c r="O833" s="86"/>
      <c r="P833" s="215">
        <f>O833*H833</f>
        <v>0</v>
      </c>
      <c r="Q833" s="215">
        <v>0.00012999999999999999</v>
      </c>
      <c r="R833" s="215">
        <f>Q833*H833</f>
        <v>0.015060499999999998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166</v>
      </c>
      <c r="AT833" s="217" t="s">
        <v>161</v>
      </c>
      <c r="AU833" s="217" t="s">
        <v>83</v>
      </c>
      <c r="AY833" s="19" t="s">
        <v>159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81</v>
      </c>
      <c r="BK833" s="218">
        <f>ROUND(I833*H833,2)</f>
        <v>0</v>
      </c>
      <c r="BL833" s="19" t="s">
        <v>166</v>
      </c>
      <c r="BM833" s="217" t="s">
        <v>846</v>
      </c>
    </row>
    <row r="834" s="2" customFormat="1">
      <c r="A834" s="40"/>
      <c r="B834" s="41"/>
      <c r="C834" s="42"/>
      <c r="D834" s="219" t="s">
        <v>168</v>
      </c>
      <c r="E834" s="42"/>
      <c r="F834" s="220" t="s">
        <v>847</v>
      </c>
      <c r="G834" s="42"/>
      <c r="H834" s="42"/>
      <c r="I834" s="221"/>
      <c r="J834" s="42"/>
      <c r="K834" s="42"/>
      <c r="L834" s="46"/>
      <c r="M834" s="222"/>
      <c r="N834" s="223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168</v>
      </c>
      <c r="AU834" s="19" t="s">
        <v>83</v>
      </c>
    </row>
    <row r="835" s="14" customFormat="1">
      <c r="A835" s="14"/>
      <c r="B835" s="235"/>
      <c r="C835" s="236"/>
      <c r="D835" s="226" t="s">
        <v>170</v>
      </c>
      <c r="E835" s="237" t="s">
        <v>19</v>
      </c>
      <c r="F835" s="238" t="s">
        <v>510</v>
      </c>
      <c r="G835" s="236"/>
      <c r="H835" s="239">
        <v>10.35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170</v>
      </c>
      <c r="AU835" s="245" t="s">
        <v>83</v>
      </c>
      <c r="AV835" s="14" t="s">
        <v>83</v>
      </c>
      <c r="AW835" s="14" t="s">
        <v>35</v>
      </c>
      <c r="AX835" s="14" t="s">
        <v>73</v>
      </c>
      <c r="AY835" s="245" t="s">
        <v>159</v>
      </c>
    </row>
    <row r="836" s="14" customFormat="1">
      <c r="A836" s="14"/>
      <c r="B836" s="235"/>
      <c r="C836" s="236"/>
      <c r="D836" s="226" t="s">
        <v>170</v>
      </c>
      <c r="E836" s="237" t="s">
        <v>19</v>
      </c>
      <c r="F836" s="238" t="s">
        <v>848</v>
      </c>
      <c r="G836" s="236"/>
      <c r="H836" s="239">
        <v>71.010000000000005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170</v>
      </c>
      <c r="AU836" s="245" t="s">
        <v>83</v>
      </c>
      <c r="AV836" s="14" t="s">
        <v>83</v>
      </c>
      <c r="AW836" s="14" t="s">
        <v>35</v>
      </c>
      <c r="AX836" s="14" t="s">
        <v>73</v>
      </c>
      <c r="AY836" s="245" t="s">
        <v>159</v>
      </c>
    </row>
    <row r="837" s="14" customFormat="1">
      <c r="A837" s="14"/>
      <c r="B837" s="235"/>
      <c r="C837" s="236"/>
      <c r="D837" s="226" t="s">
        <v>170</v>
      </c>
      <c r="E837" s="237" t="s">
        <v>19</v>
      </c>
      <c r="F837" s="238" t="s">
        <v>849</v>
      </c>
      <c r="G837" s="236"/>
      <c r="H837" s="239">
        <v>34.490000000000002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170</v>
      </c>
      <c r="AU837" s="245" t="s">
        <v>83</v>
      </c>
      <c r="AV837" s="14" t="s">
        <v>83</v>
      </c>
      <c r="AW837" s="14" t="s">
        <v>35</v>
      </c>
      <c r="AX837" s="14" t="s">
        <v>73</v>
      </c>
      <c r="AY837" s="245" t="s">
        <v>159</v>
      </c>
    </row>
    <row r="838" s="15" customFormat="1">
      <c r="A838" s="15"/>
      <c r="B838" s="246"/>
      <c r="C838" s="247"/>
      <c r="D838" s="226" t="s">
        <v>170</v>
      </c>
      <c r="E838" s="248" t="s">
        <v>19</v>
      </c>
      <c r="F838" s="249" t="s">
        <v>178</v>
      </c>
      <c r="G838" s="247"/>
      <c r="H838" s="250">
        <v>115.84999999999999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6" t="s">
        <v>170</v>
      </c>
      <c r="AU838" s="256" t="s">
        <v>83</v>
      </c>
      <c r="AV838" s="15" t="s">
        <v>166</v>
      </c>
      <c r="AW838" s="15" t="s">
        <v>35</v>
      </c>
      <c r="AX838" s="15" t="s">
        <v>81</v>
      </c>
      <c r="AY838" s="256" t="s">
        <v>159</v>
      </c>
    </row>
    <row r="839" s="2" customFormat="1" ht="24.15" customHeight="1">
      <c r="A839" s="40"/>
      <c r="B839" s="41"/>
      <c r="C839" s="206" t="s">
        <v>850</v>
      </c>
      <c r="D839" s="206" t="s">
        <v>161</v>
      </c>
      <c r="E839" s="207" t="s">
        <v>851</v>
      </c>
      <c r="F839" s="208" t="s">
        <v>852</v>
      </c>
      <c r="G839" s="209" t="s">
        <v>164</v>
      </c>
      <c r="H839" s="210">
        <v>115.84999999999999</v>
      </c>
      <c r="I839" s="211"/>
      <c r="J839" s="212">
        <f>ROUND(I839*H839,2)</f>
        <v>0</v>
      </c>
      <c r="K839" s="208" t="s">
        <v>165</v>
      </c>
      <c r="L839" s="46"/>
      <c r="M839" s="213" t="s">
        <v>19</v>
      </c>
      <c r="N839" s="214" t="s">
        <v>44</v>
      </c>
      <c r="O839" s="86"/>
      <c r="P839" s="215">
        <f>O839*H839</f>
        <v>0</v>
      </c>
      <c r="Q839" s="215">
        <v>4.0000000000000003E-05</v>
      </c>
      <c r="R839" s="215">
        <f>Q839*H839</f>
        <v>0.0046340000000000001</v>
      </c>
      <c r="S839" s="215">
        <v>0</v>
      </c>
      <c r="T839" s="21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7" t="s">
        <v>166</v>
      </c>
      <c r="AT839" s="217" t="s">
        <v>161</v>
      </c>
      <c r="AU839" s="217" t="s">
        <v>83</v>
      </c>
      <c r="AY839" s="19" t="s">
        <v>159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9" t="s">
        <v>81</v>
      </c>
      <c r="BK839" s="218">
        <f>ROUND(I839*H839,2)</f>
        <v>0</v>
      </c>
      <c r="BL839" s="19" t="s">
        <v>166</v>
      </c>
      <c r="BM839" s="217" t="s">
        <v>853</v>
      </c>
    </row>
    <row r="840" s="2" customFormat="1">
      <c r="A840" s="40"/>
      <c r="B840" s="41"/>
      <c r="C840" s="42"/>
      <c r="D840" s="219" t="s">
        <v>168</v>
      </c>
      <c r="E840" s="42"/>
      <c r="F840" s="220" t="s">
        <v>854</v>
      </c>
      <c r="G840" s="42"/>
      <c r="H840" s="42"/>
      <c r="I840" s="221"/>
      <c r="J840" s="42"/>
      <c r="K840" s="42"/>
      <c r="L840" s="46"/>
      <c r="M840" s="222"/>
      <c r="N840" s="22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168</v>
      </c>
      <c r="AU840" s="19" t="s">
        <v>83</v>
      </c>
    </row>
    <row r="841" s="14" customFormat="1">
      <c r="A841" s="14"/>
      <c r="B841" s="235"/>
      <c r="C841" s="236"/>
      <c r="D841" s="226" t="s">
        <v>170</v>
      </c>
      <c r="E841" s="237" t="s">
        <v>19</v>
      </c>
      <c r="F841" s="238" t="s">
        <v>510</v>
      </c>
      <c r="G841" s="236"/>
      <c r="H841" s="239">
        <v>10.35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170</v>
      </c>
      <c r="AU841" s="245" t="s">
        <v>83</v>
      </c>
      <c r="AV841" s="14" t="s">
        <v>83</v>
      </c>
      <c r="AW841" s="14" t="s">
        <v>35</v>
      </c>
      <c r="AX841" s="14" t="s">
        <v>73</v>
      </c>
      <c r="AY841" s="245" t="s">
        <v>159</v>
      </c>
    </row>
    <row r="842" s="14" customFormat="1">
      <c r="A842" s="14"/>
      <c r="B842" s="235"/>
      <c r="C842" s="236"/>
      <c r="D842" s="226" t="s">
        <v>170</v>
      </c>
      <c r="E842" s="237" t="s">
        <v>19</v>
      </c>
      <c r="F842" s="238" t="s">
        <v>848</v>
      </c>
      <c r="G842" s="236"/>
      <c r="H842" s="239">
        <v>71.010000000000005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170</v>
      </c>
      <c r="AU842" s="245" t="s">
        <v>83</v>
      </c>
      <c r="AV842" s="14" t="s">
        <v>83</v>
      </c>
      <c r="AW842" s="14" t="s">
        <v>35</v>
      </c>
      <c r="AX842" s="14" t="s">
        <v>73</v>
      </c>
      <c r="AY842" s="245" t="s">
        <v>159</v>
      </c>
    </row>
    <row r="843" s="14" customFormat="1">
      <c r="A843" s="14"/>
      <c r="B843" s="235"/>
      <c r="C843" s="236"/>
      <c r="D843" s="226" t="s">
        <v>170</v>
      </c>
      <c r="E843" s="237" t="s">
        <v>19</v>
      </c>
      <c r="F843" s="238" t="s">
        <v>849</v>
      </c>
      <c r="G843" s="236"/>
      <c r="H843" s="239">
        <v>34.490000000000002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170</v>
      </c>
      <c r="AU843" s="245" t="s">
        <v>83</v>
      </c>
      <c r="AV843" s="14" t="s">
        <v>83</v>
      </c>
      <c r="AW843" s="14" t="s">
        <v>35</v>
      </c>
      <c r="AX843" s="14" t="s">
        <v>73</v>
      </c>
      <c r="AY843" s="245" t="s">
        <v>159</v>
      </c>
    </row>
    <row r="844" s="15" customFormat="1">
      <c r="A844" s="15"/>
      <c r="B844" s="246"/>
      <c r="C844" s="247"/>
      <c r="D844" s="226" t="s">
        <v>170</v>
      </c>
      <c r="E844" s="248" t="s">
        <v>19</v>
      </c>
      <c r="F844" s="249" t="s">
        <v>178</v>
      </c>
      <c r="G844" s="247"/>
      <c r="H844" s="250">
        <v>115.84999999999999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56" t="s">
        <v>170</v>
      </c>
      <c r="AU844" s="256" t="s">
        <v>83</v>
      </c>
      <c r="AV844" s="15" t="s">
        <v>166</v>
      </c>
      <c r="AW844" s="15" t="s">
        <v>35</v>
      </c>
      <c r="AX844" s="15" t="s">
        <v>81</v>
      </c>
      <c r="AY844" s="256" t="s">
        <v>159</v>
      </c>
    </row>
    <row r="845" s="2" customFormat="1" ht="24.15" customHeight="1">
      <c r="A845" s="40"/>
      <c r="B845" s="41"/>
      <c r="C845" s="206" t="s">
        <v>855</v>
      </c>
      <c r="D845" s="206" t="s">
        <v>161</v>
      </c>
      <c r="E845" s="207" t="s">
        <v>856</v>
      </c>
      <c r="F845" s="208" t="s">
        <v>857</v>
      </c>
      <c r="G845" s="209" t="s">
        <v>164</v>
      </c>
      <c r="H845" s="210">
        <v>2.1680000000000001</v>
      </c>
      <c r="I845" s="211"/>
      <c r="J845" s="212">
        <f>ROUND(I845*H845,2)</f>
        <v>0</v>
      </c>
      <c r="K845" s="208" t="s">
        <v>165</v>
      </c>
      <c r="L845" s="46"/>
      <c r="M845" s="213" t="s">
        <v>19</v>
      </c>
      <c r="N845" s="214" t="s">
        <v>44</v>
      </c>
      <c r="O845" s="86"/>
      <c r="P845" s="215">
        <f>O845*H845</f>
        <v>0</v>
      </c>
      <c r="Q845" s="215">
        <v>0.00095</v>
      </c>
      <c r="R845" s="215">
        <f>Q845*H845</f>
        <v>0.0020596</v>
      </c>
      <c r="S845" s="215">
        <v>0</v>
      </c>
      <c r="T845" s="216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17" t="s">
        <v>166</v>
      </c>
      <c r="AT845" s="217" t="s">
        <v>161</v>
      </c>
      <c r="AU845" s="217" t="s">
        <v>83</v>
      </c>
      <c r="AY845" s="19" t="s">
        <v>159</v>
      </c>
      <c r="BE845" s="218">
        <f>IF(N845="základní",J845,0)</f>
        <v>0</v>
      </c>
      <c r="BF845" s="218">
        <f>IF(N845="snížená",J845,0)</f>
        <v>0</v>
      </c>
      <c r="BG845" s="218">
        <f>IF(N845="zákl. přenesená",J845,0)</f>
        <v>0</v>
      </c>
      <c r="BH845" s="218">
        <f>IF(N845="sníž. přenesená",J845,0)</f>
        <v>0</v>
      </c>
      <c r="BI845" s="218">
        <f>IF(N845="nulová",J845,0)</f>
        <v>0</v>
      </c>
      <c r="BJ845" s="19" t="s">
        <v>81</v>
      </c>
      <c r="BK845" s="218">
        <f>ROUND(I845*H845,2)</f>
        <v>0</v>
      </c>
      <c r="BL845" s="19" t="s">
        <v>166</v>
      </c>
      <c r="BM845" s="217" t="s">
        <v>858</v>
      </c>
    </row>
    <row r="846" s="2" customFormat="1">
      <c r="A846" s="40"/>
      <c r="B846" s="41"/>
      <c r="C846" s="42"/>
      <c r="D846" s="219" t="s">
        <v>168</v>
      </c>
      <c r="E846" s="42"/>
      <c r="F846" s="220" t="s">
        <v>859</v>
      </c>
      <c r="G846" s="42"/>
      <c r="H846" s="42"/>
      <c r="I846" s="221"/>
      <c r="J846" s="42"/>
      <c r="K846" s="42"/>
      <c r="L846" s="46"/>
      <c r="M846" s="222"/>
      <c r="N846" s="223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168</v>
      </c>
      <c r="AU846" s="19" t="s">
        <v>83</v>
      </c>
    </row>
    <row r="847" s="13" customFormat="1">
      <c r="A847" s="13"/>
      <c r="B847" s="224"/>
      <c r="C847" s="225"/>
      <c r="D847" s="226" t="s">
        <v>170</v>
      </c>
      <c r="E847" s="227" t="s">
        <v>19</v>
      </c>
      <c r="F847" s="228" t="s">
        <v>244</v>
      </c>
      <c r="G847" s="225"/>
      <c r="H847" s="227" t="s">
        <v>19</v>
      </c>
      <c r="I847" s="229"/>
      <c r="J847" s="225"/>
      <c r="K847" s="225"/>
      <c r="L847" s="230"/>
      <c r="M847" s="231"/>
      <c r="N847" s="232"/>
      <c r="O847" s="232"/>
      <c r="P847" s="232"/>
      <c r="Q847" s="232"/>
      <c r="R847" s="232"/>
      <c r="S847" s="232"/>
      <c r="T847" s="23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4" t="s">
        <v>170</v>
      </c>
      <c r="AU847" s="234" t="s">
        <v>83</v>
      </c>
      <c r="AV847" s="13" t="s">
        <v>81</v>
      </c>
      <c r="AW847" s="13" t="s">
        <v>35</v>
      </c>
      <c r="AX847" s="13" t="s">
        <v>73</v>
      </c>
      <c r="AY847" s="234" t="s">
        <v>159</v>
      </c>
    </row>
    <row r="848" s="14" customFormat="1">
      <c r="A848" s="14"/>
      <c r="B848" s="235"/>
      <c r="C848" s="236"/>
      <c r="D848" s="226" t="s">
        <v>170</v>
      </c>
      <c r="E848" s="237" t="s">
        <v>19</v>
      </c>
      <c r="F848" s="238" t="s">
        <v>860</v>
      </c>
      <c r="G848" s="236"/>
      <c r="H848" s="239">
        <v>0.78000000000000003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170</v>
      </c>
      <c r="AU848" s="245" t="s">
        <v>83</v>
      </c>
      <c r="AV848" s="14" t="s">
        <v>83</v>
      </c>
      <c r="AW848" s="14" t="s">
        <v>35</v>
      </c>
      <c r="AX848" s="14" t="s">
        <v>73</v>
      </c>
      <c r="AY848" s="245" t="s">
        <v>159</v>
      </c>
    </row>
    <row r="849" s="14" customFormat="1">
      <c r="A849" s="14"/>
      <c r="B849" s="235"/>
      <c r="C849" s="236"/>
      <c r="D849" s="226" t="s">
        <v>170</v>
      </c>
      <c r="E849" s="237" t="s">
        <v>19</v>
      </c>
      <c r="F849" s="238" t="s">
        <v>860</v>
      </c>
      <c r="G849" s="236"/>
      <c r="H849" s="239">
        <v>0.78000000000000003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170</v>
      </c>
      <c r="AU849" s="245" t="s">
        <v>83</v>
      </c>
      <c r="AV849" s="14" t="s">
        <v>83</v>
      </c>
      <c r="AW849" s="14" t="s">
        <v>35</v>
      </c>
      <c r="AX849" s="14" t="s">
        <v>73</v>
      </c>
      <c r="AY849" s="245" t="s">
        <v>159</v>
      </c>
    </row>
    <row r="850" s="14" customFormat="1">
      <c r="A850" s="14"/>
      <c r="B850" s="235"/>
      <c r="C850" s="236"/>
      <c r="D850" s="226" t="s">
        <v>170</v>
      </c>
      <c r="E850" s="237" t="s">
        <v>19</v>
      </c>
      <c r="F850" s="238" t="s">
        <v>861</v>
      </c>
      <c r="G850" s="236"/>
      <c r="H850" s="239">
        <v>0.60799999999999998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5" t="s">
        <v>170</v>
      </c>
      <c r="AU850" s="245" t="s">
        <v>83</v>
      </c>
      <c r="AV850" s="14" t="s">
        <v>83</v>
      </c>
      <c r="AW850" s="14" t="s">
        <v>35</v>
      </c>
      <c r="AX850" s="14" t="s">
        <v>73</v>
      </c>
      <c r="AY850" s="245" t="s">
        <v>159</v>
      </c>
    </row>
    <row r="851" s="15" customFormat="1">
      <c r="A851" s="15"/>
      <c r="B851" s="246"/>
      <c r="C851" s="247"/>
      <c r="D851" s="226" t="s">
        <v>170</v>
      </c>
      <c r="E851" s="248" t="s">
        <v>19</v>
      </c>
      <c r="F851" s="249" t="s">
        <v>178</v>
      </c>
      <c r="G851" s="247"/>
      <c r="H851" s="250">
        <v>2.1680000000000001</v>
      </c>
      <c r="I851" s="251"/>
      <c r="J851" s="247"/>
      <c r="K851" s="247"/>
      <c r="L851" s="252"/>
      <c r="M851" s="253"/>
      <c r="N851" s="254"/>
      <c r="O851" s="254"/>
      <c r="P851" s="254"/>
      <c r="Q851" s="254"/>
      <c r="R851" s="254"/>
      <c r="S851" s="254"/>
      <c r="T851" s="25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6" t="s">
        <v>170</v>
      </c>
      <c r="AU851" s="256" t="s">
        <v>83</v>
      </c>
      <c r="AV851" s="15" t="s">
        <v>166</v>
      </c>
      <c r="AW851" s="15" t="s">
        <v>35</v>
      </c>
      <c r="AX851" s="15" t="s">
        <v>81</v>
      </c>
      <c r="AY851" s="256" t="s">
        <v>159</v>
      </c>
    </row>
    <row r="852" s="2" customFormat="1" ht="24.15" customHeight="1">
      <c r="A852" s="40"/>
      <c r="B852" s="41"/>
      <c r="C852" s="206" t="s">
        <v>862</v>
      </c>
      <c r="D852" s="206" t="s">
        <v>161</v>
      </c>
      <c r="E852" s="207" t="s">
        <v>863</v>
      </c>
      <c r="F852" s="208" t="s">
        <v>864</v>
      </c>
      <c r="G852" s="209" t="s">
        <v>164</v>
      </c>
      <c r="H852" s="210">
        <v>9.3810000000000002</v>
      </c>
      <c r="I852" s="211"/>
      <c r="J852" s="212">
        <f>ROUND(I852*H852,2)</f>
        <v>0</v>
      </c>
      <c r="K852" s="208" t="s">
        <v>165</v>
      </c>
      <c r="L852" s="46"/>
      <c r="M852" s="213" t="s">
        <v>19</v>
      </c>
      <c r="N852" s="214" t="s">
        <v>44</v>
      </c>
      <c r="O852" s="86"/>
      <c r="P852" s="215">
        <f>O852*H852</f>
        <v>0</v>
      </c>
      <c r="Q852" s="215">
        <v>0</v>
      </c>
      <c r="R852" s="215">
        <f>Q852*H852</f>
        <v>0</v>
      </c>
      <c r="S852" s="215">
        <v>0.13100000000000001</v>
      </c>
      <c r="T852" s="216">
        <f>S852*H852</f>
        <v>1.2289110000000001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7" t="s">
        <v>166</v>
      </c>
      <c r="AT852" s="217" t="s">
        <v>161</v>
      </c>
      <c r="AU852" s="217" t="s">
        <v>83</v>
      </c>
      <c r="AY852" s="19" t="s">
        <v>159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9" t="s">
        <v>81</v>
      </c>
      <c r="BK852" s="218">
        <f>ROUND(I852*H852,2)</f>
        <v>0</v>
      </c>
      <c r="BL852" s="19" t="s">
        <v>166</v>
      </c>
      <c r="BM852" s="217" t="s">
        <v>865</v>
      </c>
    </row>
    <row r="853" s="2" customFormat="1">
      <c r="A853" s="40"/>
      <c r="B853" s="41"/>
      <c r="C853" s="42"/>
      <c r="D853" s="219" t="s">
        <v>168</v>
      </c>
      <c r="E853" s="42"/>
      <c r="F853" s="220" t="s">
        <v>866</v>
      </c>
      <c r="G853" s="42"/>
      <c r="H853" s="42"/>
      <c r="I853" s="221"/>
      <c r="J853" s="42"/>
      <c r="K853" s="42"/>
      <c r="L853" s="46"/>
      <c r="M853" s="222"/>
      <c r="N853" s="22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168</v>
      </c>
      <c r="AU853" s="19" t="s">
        <v>83</v>
      </c>
    </row>
    <row r="854" s="13" customFormat="1">
      <c r="A854" s="13"/>
      <c r="B854" s="224"/>
      <c r="C854" s="225"/>
      <c r="D854" s="226" t="s">
        <v>170</v>
      </c>
      <c r="E854" s="227" t="s">
        <v>19</v>
      </c>
      <c r="F854" s="228" t="s">
        <v>867</v>
      </c>
      <c r="G854" s="225"/>
      <c r="H854" s="227" t="s">
        <v>19</v>
      </c>
      <c r="I854" s="229"/>
      <c r="J854" s="225"/>
      <c r="K854" s="225"/>
      <c r="L854" s="230"/>
      <c r="M854" s="231"/>
      <c r="N854" s="232"/>
      <c r="O854" s="232"/>
      <c r="P854" s="232"/>
      <c r="Q854" s="232"/>
      <c r="R854" s="232"/>
      <c r="S854" s="232"/>
      <c r="T854" s="23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4" t="s">
        <v>170</v>
      </c>
      <c r="AU854" s="234" t="s">
        <v>83</v>
      </c>
      <c r="AV854" s="13" t="s">
        <v>81</v>
      </c>
      <c r="AW854" s="13" t="s">
        <v>35</v>
      </c>
      <c r="AX854" s="13" t="s">
        <v>73</v>
      </c>
      <c r="AY854" s="234" t="s">
        <v>159</v>
      </c>
    </row>
    <row r="855" s="14" customFormat="1">
      <c r="A855" s="14"/>
      <c r="B855" s="235"/>
      <c r="C855" s="236"/>
      <c r="D855" s="226" t="s">
        <v>170</v>
      </c>
      <c r="E855" s="237" t="s">
        <v>19</v>
      </c>
      <c r="F855" s="238" t="s">
        <v>868</v>
      </c>
      <c r="G855" s="236"/>
      <c r="H855" s="239">
        <v>2.04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5" t="s">
        <v>170</v>
      </c>
      <c r="AU855" s="245" t="s">
        <v>83</v>
      </c>
      <c r="AV855" s="14" t="s">
        <v>83</v>
      </c>
      <c r="AW855" s="14" t="s">
        <v>35</v>
      </c>
      <c r="AX855" s="14" t="s">
        <v>73</v>
      </c>
      <c r="AY855" s="245" t="s">
        <v>159</v>
      </c>
    </row>
    <row r="856" s="14" customFormat="1">
      <c r="A856" s="14"/>
      <c r="B856" s="235"/>
      <c r="C856" s="236"/>
      <c r="D856" s="226" t="s">
        <v>170</v>
      </c>
      <c r="E856" s="237" t="s">
        <v>19</v>
      </c>
      <c r="F856" s="238" t="s">
        <v>868</v>
      </c>
      <c r="G856" s="236"/>
      <c r="H856" s="239">
        <v>2.04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170</v>
      </c>
      <c r="AU856" s="245" t="s">
        <v>83</v>
      </c>
      <c r="AV856" s="14" t="s">
        <v>83</v>
      </c>
      <c r="AW856" s="14" t="s">
        <v>35</v>
      </c>
      <c r="AX856" s="14" t="s">
        <v>73</v>
      </c>
      <c r="AY856" s="245" t="s">
        <v>159</v>
      </c>
    </row>
    <row r="857" s="13" customFormat="1">
      <c r="A857" s="13"/>
      <c r="B857" s="224"/>
      <c r="C857" s="225"/>
      <c r="D857" s="226" t="s">
        <v>170</v>
      </c>
      <c r="E857" s="227" t="s">
        <v>19</v>
      </c>
      <c r="F857" s="228" t="s">
        <v>499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170</v>
      </c>
      <c r="AU857" s="234" t="s">
        <v>83</v>
      </c>
      <c r="AV857" s="13" t="s">
        <v>81</v>
      </c>
      <c r="AW857" s="13" t="s">
        <v>35</v>
      </c>
      <c r="AX857" s="13" t="s">
        <v>73</v>
      </c>
      <c r="AY857" s="234" t="s">
        <v>159</v>
      </c>
    </row>
    <row r="858" s="14" customFormat="1">
      <c r="A858" s="14"/>
      <c r="B858" s="235"/>
      <c r="C858" s="236"/>
      <c r="D858" s="226" t="s">
        <v>170</v>
      </c>
      <c r="E858" s="237" t="s">
        <v>19</v>
      </c>
      <c r="F858" s="238" t="s">
        <v>869</v>
      </c>
      <c r="G858" s="236"/>
      <c r="H858" s="239">
        <v>5.3010000000000002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170</v>
      </c>
      <c r="AU858" s="245" t="s">
        <v>83</v>
      </c>
      <c r="AV858" s="14" t="s">
        <v>83</v>
      </c>
      <c r="AW858" s="14" t="s">
        <v>35</v>
      </c>
      <c r="AX858" s="14" t="s">
        <v>73</v>
      </c>
      <c r="AY858" s="245" t="s">
        <v>159</v>
      </c>
    </row>
    <row r="859" s="15" customFormat="1">
      <c r="A859" s="15"/>
      <c r="B859" s="246"/>
      <c r="C859" s="247"/>
      <c r="D859" s="226" t="s">
        <v>170</v>
      </c>
      <c r="E859" s="248" t="s">
        <v>19</v>
      </c>
      <c r="F859" s="249" t="s">
        <v>178</v>
      </c>
      <c r="G859" s="247"/>
      <c r="H859" s="250">
        <v>9.3810000000000002</v>
      </c>
      <c r="I859" s="251"/>
      <c r="J859" s="247"/>
      <c r="K859" s="247"/>
      <c r="L859" s="252"/>
      <c r="M859" s="253"/>
      <c r="N859" s="254"/>
      <c r="O859" s="254"/>
      <c r="P859" s="254"/>
      <c r="Q859" s="254"/>
      <c r="R859" s="254"/>
      <c r="S859" s="254"/>
      <c r="T859" s="25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6" t="s">
        <v>170</v>
      </c>
      <c r="AU859" s="256" t="s">
        <v>83</v>
      </c>
      <c r="AV859" s="15" t="s">
        <v>166</v>
      </c>
      <c r="AW859" s="15" t="s">
        <v>35</v>
      </c>
      <c r="AX859" s="15" t="s">
        <v>81</v>
      </c>
      <c r="AY859" s="256" t="s">
        <v>159</v>
      </c>
    </row>
    <row r="860" s="2" customFormat="1" ht="24.15" customHeight="1">
      <c r="A860" s="40"/>
      <c r="B860" s="41"/>
      <c r="C860" s="206" t="s">
        <v>870</v>
      </c>
      <c r="D860" s="206" t="s">
        <v>161</v>
      </c>
      <c r="E860" s="207" t="s">
        <v>871</v>
      </c>
      <c r="F860" s="208" t="s">
        <v>872</v>
      </c>
      <c r="G860" s="209" t="s">
        <v>164</v>
      </c>
      <c r="H860" s="210">
        <v>12.156000000000001</v>
      </c>
      <c r="I860" s="211"/>
      <c r="J860" s="212">
        <f>ROUND(I860*H860,2)</f>
        <v>0</v>
      </c>
      <c r="K860" s="208" t="s">
        <v>165</v>
      </c>
      <c r="L860" s="46"/>
      <c r="M860" s="213" t="s">
        <v>19</v>
      </c>
      <c r="N860" s="214" t="s">
        <v>44</v>
      </c>
      <c r="O860" s="86"/>
      <c r="P860" s="215">
        <f>O860*H860</f>
        <v>0</v>
      </c>
      <c r="Q860" s="215">
        <v>0</v>
      </c>
      <c r="R860" s="215">
        <f>Q860*H860</f>
        <v>0</v>
      </c>
      <c r="S860" s="215">
        <v>0.26100000000000001</v>
      </c>
      <c r="T860" s="216">
        <f>S860*H860</f>
        <v>3.1727160000000003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17" t="s">
        <v>166</v>
      </c>
      <c r="AT860" s="217" t="s">
        <v>161</v>
      </c>
      <c r="AU860" s="217" t="s">
        <v>83</v>
      </c>
      <c r="AY860" s="19" t="s">
        <v>159</v>
      </c>
      <c r="BE860" s="218">
        <f>IF(N860="základní",J860,0)</f>
        <v>0</v>
      </c>
      <c r="BF860" s="218">
        <f>IF(N860="snížená",J860,0)</f>
        <v>0</v>
      </c>
      <c r="BG860" s="218">
        <f>IF(N860="zákl. přenesená",J860,0)</f>
        <v>0</v>
      </c>
      <c r="BH860" s="218">
        <f>IF(N860="sníž. přenesená",J860,0)</f>
        <v>0</v>
      </c>
      <c r="BI860" s="218">
        <f>IF(N860="nulová",J860,0)</f>
        <v>0</v>
      </c>
      <c r="BJ860" s="19" t="s">
        <v>81</v>
      </c>
      <c r="BK860" s="218">
        <f>ROUND(I860*H860,2)</f>
        <v>0</v>
      </c>
      <c r="BL860" s="19" t="s">
        <v>166</v>
      </c>
      <c r="BM860" s="217" t="s">
        <v>873</v>
      </c>
    </row>
    <row r="861" s="2" customFormat="1">
      <c r="A861" s="40"/>
      <c r="B861" s="41"/>
      <c r="C861" s="42"/>
      <c r="D861" s="219" t="s">
        <v>168</v>
      </c>
      <c r="E861" s="42"/>
      <c r="F861" s="220" t="s">
        <v>874</v>
      </c>
      <c r="G861" s="42"/>
      <c r="H861" s="42"/>
      <c r="I861" s="221"/>
      <c r="J861" s="42"/>
      <c r="K861" s="42"/>
      <c r="L861" s="46"/>
      <c r="M861" s="222"/>
      <c r="N861" s="223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168</v>
      </c>
      <c r="AU861" s="19" t="s">
        <v>83</v>
      </c>
    </row>
    <row r="862" s="13" customFormat="1">
      <c r="A862" s="13"/>
      <c r="B862" s="224"/>
      <c r="C862" s="225"/>
      <c r="D862" s="226" t="s">
        <v>170</v>
      </c>
      <c r="E862" s="227" t="s">
        <v>19</v>
      </c>
      <c r="F862" s="228" t="s">
        <v>875</v>
      </c>
      <c r="G862" s="225"/>
      <c r="H862" s="227" t="s">
        <v>19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4" t="s">
        <v>170</v>
      </c>
      <c r="AU862" s="234" t="s">
        <v>83</v>
      </c>
      <c r="AV862" s="13" t="s">
        <v>81</v>
      </c>
      <c r="AW862" s="13" t="s">
        <v>35</v>
      </c>
      <c r="AX862" s="13" t="s">
        <v>73</v>
      </c>
      <c r="AY862" s="234" t="s">
        <v>159</v>
      </c>
    </row>
    <row r="863" s="14" customFormat="1">
      <c r="A863" s="14"/>
      <c r="B863" s="235"/>
      <c r="C863" s="236"/>
      <c r="D863" s="226" t="s">
        <v>170</v>
      </c>
      <c r="E863" s="237" t="s">
        <v>19</v>
      </c>
      <c r="F863" s="238" t="s">
        <v>876</v>
      </c>
      <c r="G863" s="236"/>
      <c r="H863" s="239">
        <v>14.135999999999999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5" t="s">
        <v>170</v>
      </c>
      <c r="AU863" s="245" t="s">
        <v>83</v>
      </c>
      <c r="AV863" s="14" t="s">
        <v>83</v>
      </c>
      <c r="AW863" s="14" t="s">
        <v>35</v>
      </c>
      <c r="AX863" s="14" t="s">
        <v>73</v>
      </c>
      <c r="AY863" s="245" t="s">
        <v>159</v>
      </c>
    </row>
    <row r="864" s="14" customFormat="1">
      <c r="A864" s="14"/>
      <c r="B864" s="235"/>
      <c r="C864" s="236"/>
      <c r="D864" s="226" t="s">
        <v>170</v>
      </c>
      <c r="E864" s="237" t="s">
        <v>19</v>
      </c>
      <c r="F864" s="238" t="s">
        <v>877</v>
      </c>
      <c r="G864" s="236"/>
      <c r="H864" s="239">
        <v>-1.98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5" t="s">
        <v>170</v>
      </c>
      <c r="AU864" s="245" t="s">
        <v>83</v>
      </c>
      <c r="AV864" s="14" t="s">
        <v>83</v>
      </c>
      <c r="AW864" s="14" t="s">
        <v>35</v>
      </c>
      <c r="AX864" s="14" t="s">
        <v>73</v>
      </c>
      <c r="AY864" s="245" t="s">
        <v>159</v>
      </c>
    </row>
    <row r="865" s="15" customFormat="1">
      <c r="A865" s="15"/>
      <c r="B865" s="246"/>
      <c r="C865" s="247"/>
      <c r="D865" s="226" t="s">
        <v>170</v>
      </c>
      <c r="E865" s="248" t="s">
        <v>19</v>
      </c>
      <c r="F865" s="249" t="s">
        <v>178</v>
      </c>
      <c r="G865" s="247"/>
      <c r="H865" s="250">
        <v>12.155999999999999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170</v>
      </c>
      <c r="AU865" s="256" t="s">
        <v>83</v>
      </c>
      <c r="AV865" s="15" t="s">
        <v>166</v>
      </c>
      <c r="AW865" s="15" t="s">
        <v>35</v>
      </c>
      <c r="AX865" s="15" t="s">
        <v>81</v>
      </c>
      <c r="AY865" s="256" t="s">
        <v>159</v>
      </c>
    </row>
    <row r="866" s="2" customFormat="1" ht="24.15" customHeight="1">
      <c r="A866" s="40"/>
      <c r="B866" s="41"/>
      <c r="C866" s="206" t="s">
        <v>878</v>
      </c>
      <c r="D866" s="206" t="s">
        <v>161</v>
      </c>
      <c r="E866" s="207" t="s">
        <v>879</v>
      </c>
      <c r="F866" s="208" t="s">
        <v>880</v>
      </c>
      <c r="G866" s="209" t="s">
        <v>181</v>
      </c>
      <c r="H866" s="210">
        <v>0.79600000000000004</v>
      </c>
      <c r="I866" s="211"/>
      <c r="J866" s="212">
        <f>ROUND(I866*H866,2)</f>
        <v>0</v>
      </c>
      <c r="K866" s="208" t="s">
        <v>165</v>
      </c>
      <c r="L866" s="46"/>
      <c r="M866" s="213" t="s">
        <v>19</v>
      </c>
      <c r="N866" s="214" t="s">
        <v>44</v>
      </c>
      <c r="O866" s="86"/>
      <c r="P866" s="215">
        <f>O866*H866</f>
        <v>0</v>
      </c>
      <c r="Q866" s="215">
        <v>0</v>
      </c>
      <c r="R866" s="215">
        <f>Q866*H866</f>
        <v>0</v>
      </c>
      <c r="S866" s="215">
        <v>1.8</v>
      </c>
      <c r="T866" s="216">
        <f>S866*H866</f>
        <v>1.4328000000000001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166</v>
      </c>
      <c r="AT866" s="217" t="s">
        <v>161</v>
      </c>
      <c r="AU866" s="217" t="s">
        <v>83</v>
      </c>
      <c r="AY866" s="19" t="s">
        <v>159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81</v>
      </c>
      <c r="BK866" s="218">
        <f>ROUND(I866*H866,2)</f>
        <v>0</v>
      </c>
      <c r="BL866" s="19" t="s">
        <v>166</v>
      </c>
      <c r="BM866" s="217" t="s">
        <v>881</v>
      </c>
    </row>
    <row r="867" s="2" customFormat="1">
      <c r="A867" s="40"/>
      <c r="B867" s="41"/>
      <c r="C867" s="42"/>
      <c r="D867" s="219" t="s">
        <v>168</v>
      </c>
      <c r="E867" s="42"/>
      <c r="F867" s="220" t="s">
        <v>882</v>
      </c>
      <c r="G867" s="42"/>
      <c r="H867" s="42"/>
      <c r="I867" s="221"/>
      <c r="J867" s="42"/>
      <c r="K867" s="42"/>
      <c r="L867" s="46"/>
      <c r="M867" s="222"/>
      <c r="N867" s="22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168</v>
      </c>
      <c r="AU867" s="19" t="s">
        <v>83</v>
      </c>
    </row>
    <row r="868" s="13" customFormat="1">
      <c r="A868" s="13"/>
      <c r="B868" s="224"/>
      <c r="C868" s="225"/>
      <c r="D868" s="226" t="s">
        <v>170</v>
      </c>
      <c r="E868" s="227" t="s">
        <v>19</v>
      </c>
      <c r="F868" s="228" t="s">
        <v>499</v>
      </c>
      <c r="G868" s="225"/>
      <c r="H868" s="227" t="s">
        <v>19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4" t="s">
        <v>170</v>
      </c>
      <c r="AU868" s="234" t="s">
        <v>83</v>
      </c>
      <c r="AV868" s="13" t="s">
        <v>81</v>
      </c>
      <c r="AW868" s="13" t="s">
        <v>35</v>
      </c>
      <c r="AX868" s="13" t="s">
        <v>73</v>
      </c>
      <c r="AY868" s="234" t="s">
        <v>159</v>
      </c>
    </row>
    <row r="869" s="14" customFormat="1">
      <c r="A869" s="14"/>
      <c r="B869" s="235"/>
      <c r="C869" s="236"/>
      <c r="D869" s="226" t="s">
        <v>170</v>
      </c>
      <c r="E869" s="237" t="s">
        <v>19</v>
      </c>
      <c r="F869" s="238" t="s">
        <v>883</v>
      </c>
      <c r="G869" s="236"/>
      <c r="H869" s="239">
        <v>1.1779999999999999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170</v>
      </c>
      <c r="AU869" s="245" t="s">
        <v>83</v>
      </c>
      <c r="AV869" s="14" t="s">
        <v>83</v>
      </c>
      <c r="AW869" s="14" t="s">
        <v>35</v>
      </c>
      <c r="AX869" s="14" t="s">
        <v>73</v>
      </c>
      <c r="AY869" s="245" t="s">
        <v>159</v>
      </c>
    </row>
    <row r="870" s="14" customFormat="1">
      <c r="A870" s="14"/>
      <c r="B870" s="235"/>
      <c r="C870" s="236"/>
      <c r="D870" s="226" t="s">
        <v>170</v>
      </c>
      <c r="E870" s="237" t="s">
        <v>19</v>
      </c>
      <c r="F870" s="238" t="s">
        <v>884</v>
      </c>
      <c r="G870" s="236"/>
      <c r="H870" s="239">
        <v>-0.38200000000000001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5" t="s">
        <v>170</v>
      </c>
      <c r="AU870" s="245" t="s">
        <v>83</v>
      </c>
      <c r="AV870" s="14" t="s">
        <v>83</v>
      </c>
      <c r="AW870" s="14" t="s">
        <v>35</v>
      </c>
      <c r="AX870" s="14" t="s">
        <v>73</v>
      </c>
      <c r="AY870" s="245" t="s">
        <v>159</v>
      </c>
    </row>
    <row r="871" s="15" customFormat="1">
      <c r="A871" s="15"/>
      <c r="B871" s="246"/>
      <c r="C871" s="247"/>
      <c r="D871" s="226" t="s">
        <v>170</v>
      </c>
      <c r="E871" s="248" t="s">
        <v>19</v>
      </c>
      <c r="F871" s="249" t="s">
        <v>178</v>
      </c>
      <c r="G871" s="247"/>
      <c r="H871" s="250">
        <v>0.79599999999999993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170</v>
      </c>
      <c r="AU871" s="256" t="s">
        <v>83</v>
      </c>
      <c r="AV871" s="15" t="s">
        <v>166</v>
      </c>
      <c r="AW871" s="15" t="s">
        <v>35</v>
      </c>
      <c r="AX871" s="15" t="s">
        <v>81</v>
      </c>
      <c r="AY871" s="256" t="s">
        <v>159</v>
      </c>
    </row>
    <row r="872" s="2" customFormat="1" ht="24.15" customHeight="1">
      <c r="A872" s="40"/>
      <c r="B872" s="41"/>
      <c r="C872" s="206" t="s">
        <v>885</v>
      </c>
      <c r="D872" s="206" t="s">
        <v>161</v>
      </c>
      <c r="E872" s="207" t="s">
        <v>886</v>
      </c>
      <c r="F872" s="208" t="s">
        <v>887</v>
      </c>
      <c r="G872" s="209" t="s">
        <v>164</v>
      </c>
      <c r="H872" s="210">
        <v>10.35</v>
      </c>
      <c r="I872" s="211"/>
      <c r="J872" s="212">
        <f>ROUND(I872*H872,2)</f>
        <v>0</v>
      </c>
      <c r="K872" s="208" t="s">
        <v>165</v>
      </c>
      <c r="L872" s="46"/>
      <c r="M872" s="213" t="s">
        <v>19</v>
      </c>
      <c r="N872" s="214" t="s">
        <v>44</v>
      </c>
      <c r="O872" s="86"/>
      <c r="P872" s="215">
        <f>O872*H872</f>
        <v>0</v>
      </c>
      <c r="Q872" s="215">
        <v>0</v>
      </c>
      <c r="R872" s="215">
        <f>Q872*H872</f>
        <v>0</v>
      </c>
      <c r="S872" s="215">
        <v>0.035000000000000003</v>
      </c>
      <c r="T872" s="216">
        <f>S872*H872</f>
        <v>0.36225000000000002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166</v>
      </c>
      <c r="AT872" s="217" t="s">
        <v>161</v>
      </c>
      <c r="AU872" s="217" t="s">
        <v>83</v>
      </c>
      <c r="AY872" s="19" t="s">
        <v>159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9" t="s">
        <v>81</v>
      </c>
      <c r="BK872" s="218">
        <f>ROUND(I872*H872,2)</f>
        <v>0</v>
      </c>
      <c r="BL872" s="19" t="s">
        <v>166</v>
      </c>
      <c r="BM872" s="217" t="s">
        <v>888</v>
      </c>
    </row>
    <row r="873" s="2" customFormat="1">
      <c r="A873" s="40"/>
      <c r="B873" s="41"/>
      <c r="C873" s="42"/>
      <c r="D873" s="219" t="s">
        <v>168</v>
      </c>
      <c r="E873" s="42"/>
      <c r="F873" s="220" t="s">
        <v>889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168</v>
      </c>
      <c r="AU873" s="19" t="s">
        <v>83</v>
      </c>
    </row>
    <row r="874" s="13" customFormat="1">
      <c r="A874" s="13"/>
      <c r="B874" s="224"/>
      <c r="C874" s="225"/>
      <c r="D874" s="226" t="s">
        <v>170</v>
      </c>
      <c r="E874" s="227" t="s">
        <v>19</v>
      </c>
      <c r="F874" s="228" t="s">
        <v>867</v>
      </c>
      <c r="G874" s="225"/>
      <c r="H874" s="227" t="s">
        <v>19</v>
      </c>
      <c r="I874" s="229"/>
      <c r="J874" s="225"/>
      <c r="K874" s="225"/>
      <c r="L874" s="230"/>
      <c r="M874" s="231"/>
      <c r="N874" s="232"/>
      <c r="O874" s="232"/>
      <c r="P874" s="232"/>
      <c r="Q874" s="232"/>
      <c r="R874" s="232"/>
      <c r="S874" s="232"/>
      <c r="T874" s="23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4" t="s">
        <v>170</v>
      </c>
      <c r="AU874" s="234" t="s">
        <v>83</v>
      </c>
      <c r="AV874" s="13" t="s">
        <v>81</v>
      </c>
      <c r="AW874" s="13" t="s">
        <v>35</v>
      </c>
      <c r="AX874" s="13" t="s">
        <v>73</v>
      </c>
      <c r="AY874" s="234" t="s">
        <v>159</v>
      </c>
    </row>
    <row r="875" s="14" customFormat="1">
      <c r="A875" s="14"/>
      <c r="B875" s="235"/>
      <c r="C875" s="236"/>
      <c r="D875" s="226" t="s">
        <v>170</v>
      </c>
      <c r="E875" s="237" t="s">
        <v>19</v>
      </c>
      <c r="F875" s="238" t="s">
        <v>510</v>
      </c>
      <c r="G875" s="236"/>
      <c r="H875" s="239">
        <v>10.35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170</v>
      </c>
      <c r="AU875" s="245" t="s">
        <v>83</v>
      </c>
      <c r="AV875" s="14" t="s">
        <v>83</v>
      </c>
      <c r="AW875" s="14" t="s">
        <v>35</v>
      </c>
      <c r="AX875" s="14" t="s">
        <v>73</v>
      </c>
      <c r="AY875" s="245" t="s">
        <v>159</v>
      </c>
    </row>
    <row r="876" s="15" customFormat="1">
      <c r="A876" s="15"/>
      <c r="B876" s="246"/>
      <c r="C876" s="247"/>
      <c r="D876" s="226" t="s">
        <v>170</v>
      </c>
      <c r="E876" s="248" t="s">
        <v>19</v>
      </c>
      <c r="F876" s="249" t="s">
        <v>178</v>
      </c>
      <c r="G876" s="247"/>
      <c r="H876" s="250">
        <v>10.35</v>
      </c>
      <c r="I876" s="251"/>
      <c r="J876" s="247"/>
      <c r="K876" s="247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170</v>
      </c>
      <c r="AU876" s="256" t="s">
        <v>83</v>
      </c>
      <c r="AV876" s="15" t="s">
        <v>166</v>
      </c>
      <c r="AW876" s="15" t="s">
        <v>35</v>
      </c>
      <c r="AX876" s="15" t="s">
        <v>81</v>
      </c>
      <c r="AY876" s="256" t="s">
        <v>159</v>
      </c>
    </row>
    <row r="877" s="2" customFormat="1" ht="24.15" customHeight="1">
      <c r="A877" s="40"/>
      <c r="B877" s="41"/>
      <c r="C877" s="206" t="s">
        <v>890</v>
      </c>
      <c r="D877" s="206" t="s">
        <v>161</v>
      </c>
      <c r="E877" s="207" t="s">
        <v>891</v>
      </c>
      <c r="F877" s="208" t="s">
        <v>892</v>
      </c>
      <c r="G877" s="209" t="s">
        <v>164</v>
      </c>
      <c r="H877" s="210">
        <v>7.9059999999999997</v>
      </c>
      <c r="I877" s="211"/>
      <c r="J877" s="212">
        <f>ROUND(I877*H877,2)</f>
        <v>0</v>
      </c>
      <c r="K877" s="208" t="s">
        <v>165</v>
      </c>
      <c r="L877" s="46"/>
      <c r="M877" s="213" t="s">
        <v>19</v>
      </c>
      <c r="N877" s="214" t="s">
        <v>44</v>
      </c>
      <c r="O877" s="86"/>
      <c r="P877" s="215">
        <f>O877*H877</f>
        <v>0</v>
      </c>
      <c r="Q877" s="215">
        <v>0</v>
      </c>
      <c r="R877" s="215">
        <f>Q877*H877</f>
        <v>0</v>
      </c>
      <c r="S877" s="215">
        <v>0.075999999999999998</v>
      </c>
      <c r="T877" s="216">
        <f>S877*H877</f>
        <v>0.60085599999999995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7" t="s">
        <v>166</v>
      </c>
      <c r="AT877" s="217" t="s">
        <v>161</v>
      </c>
      <c r="AU877" s="217" t="s">
        <v>83</v>
      </c>
      <c r="AY877" s="19" t="s">
        <v>159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81</v>
      </c>
      <c r="BK877" s="218">
        <f>ROUND(I877*H877,2)</f>
        <v>0</v>
      </c>
      <c r="BL877" s="19" t="s">
        <v>166</v>
      </c>
      <c r="BM877" s="217" t="s">
        <v>893</v>
      </c>
    </row>
    <row r="878" s="2" customFormat="1">
      <c r="A878" s="40"/>
      <c r="B878" s="41"/>
      <c r="C878" s="42"/>
      <c r="D878" s="219" t="s">
        <v>168</v>
      </c>
      <c r="E878" s="42"/>
      <c r="F878" s="220" t="s">
        <v>894</v>
      </c>
      <c r="G878" s="42"/>
      <c r="H878" s="42"/>
      <c r="I878" s="221"/>
      <c r="J878" s="42"/>
      <c r="K878" s="42"/>
      <c r="L878" s="46"/>
      <c r="M878" s="222"/>
      <c r="N878" s="223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168</v>
      </c>
      <c r="AU878" s="19" t="s">
        <v>83</v>
      </c>
    </row>
    <row r="879" s="13" customFormat="1">
      <c r="A879" s="13"/>
      <c r="B879" s="224"/>
      <c r="C879" s="225"/>
      <c r="D879" s="226" t="s">
        <v>170</v>
      </c>
      <c r="E879" s="227" t="s">
        <v>19</v>
      </c>
      <c r="F879" s="228" t="s">
        <v>499</v>
      </c>
      <c r="G879" s="225"/>
      <c r="H879" s="227" t="s">
        <v>19</v>
      </c>
      <c r="I879" s="229"/>
      <c r="J879" s="225"/>
      <c r="K879" s="225"/>
      <c r="L879" s="230"/>
      <c r="M879" s="231"/>
      <c r="N879" s="232"/>
      <c r="O879" s="232"/>
      <c r="P879" s="232"/>
      <c r="Q879" s="232"/>
      <c r="R879" s="232"/>
      <c r="S879" s="232"/>
      <c r="T879" s="23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4" t="s">
        <v>170</v>
      </c>
      <c r="AU879" s="234" t="s">
        <v>83</v>
      </c>
      <c r="AV879" s="13" t="s">
        <v>81</v>
      </c>
      <c r="AW879" s="13" t="s">
        <v>35</v>
      </c>
      <c r="AX879" s="13" t="s">
        <v>73</v>
      </c>
      <c r="AY879" s="234" t="s">
        <v>159</v>
      </c>
    </row>
    <row r="880" s="14" customFormat="1">
      <c r="A880" s="14"/>
      <c r="B880" s="235"/>
      <c r="C880" s="236"/>
      <c r="D880" s="226" t="s">
        <v>170</v>
      </c>
      <c r="E880" s="237" t="s">
        <v>19</v>
      </c>
      <c r="F880" s="238" t="s">
        <v>895</v>
      </c>
      <c r="G880" s="236"/>
      <c r="H880" s="239">
        <v>1.8180000000000001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170</v>
      </c>
      <c r="AU880" s="245" t="s">
        <v>83</v>
      </c>
      <c r="AV880" s="14" t="s">
        <v>83</v>
      </c>
      <c r="AW880" s="14" t="s">
        <v>35</v>
      </c>
      <c r="AX880" s="14" t="s">
        <v>73</v>
      </c>
      <c r="AY880" s="245" t="s">
        <v>159</v>
      </c>
    </row>
    <row r="881" s="14" customFormat="1">
      <c r="A881" s="14"/>
      <c r="B881" s="235"/>
      <c r="C881" s="236"/>
      <c r="D881" s="226" t="s">
        <v>170</v>
      </c>
      <c r="E881" s="237" t="s">
        <v>19</v>
      </c>
      <c r="F881" s="238" t="s">
        <v>895</v>
      </c>
      <c r="G881" s="236"/>
      <c r="H881" s="239">
        <v>1.8180000000000001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170</v>
      </c>
      <c r="AU881" s="245" t="s">
        <v>83</v>
      </c>
      <c r="AV881" s="14" t="s">
        <v>83</v>
      </c>
      <c r="AW881" s="14" t="s">
        <v>35</v>
      </c>
      <c r="AX881" s="14" t="s">
        <v>73</v>
      </c>
      <c r="AY881" s="245" t="s">
        <v>159</v>
      </c>
    </row>
    <row r="882" s="13" customFormat="1">
      <c r="A882" s="13"/>
      <c r="B882" s="224"/>
      <c r="C882" s="225"/>
      <c r="D882" s="226" t="s">
        <v>170</v>
      </c>
      <c r="E882" s="227" t="s">
        <v>19</v>
      </c>
      <c r="F882" s="228" t="s">
        <v>875</v>
      </c>
      <c r="G882" s="225"/>
      <c r="H882" s="227" t="s">
        <v>19</v>
      </c>
      <c r="I882" s="229"/>
      <c r="J882" s="225"/>
      <c r="K882" s="225"/>
      <c r="L882" s="230"/>
      <c r="M882" s="231"/>
      <c r="N882" s="232"/>
      <c r="O882" s="232"/>
      <c r="P882" s="232"/>
      <c r="Q882" s="232"/>
      <c r="R882" s="232"/>
      <c r="S882" s="232"/>
      <c r="T882" s="23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4" t="s">
        <v>170</v>
      </c>
      <c r="AU882" s="234" t="s">
        <v>83</v>
      </c>
      <c r="AV882" s="13" t="s">
        <v>81</v>
      </c>
      <c r="AW882" s="13" t="s">
        <v>35</v>
      </c>
      <c r="AX882" s="13" t="s">
        <v>73</v>
      </c>
      <c r="AY882" s="234" t="s">
        <v>159</v>
      </c>
    </row>
    <row r="883" s="14" customFormat="1">
      <c r="A883" s="14"/>
      <c r="B883" s="235"/>
      <c r="C883" s="236"/>
      <c r="D883" s="226" t="s">
        <v>170</v>
      </c>
      <c r="E883" s="237" t="s">
        <v>19</v>
      </c>
      <c r="F883" s="238" t="s">
        <v>896</v>
      </c>
      <c r="G883" s="236"/>
      <c r="H883" s="239">
        <v>2.25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5" t="s">
        <v>170</v>
      </c>
      <c r="AU883" s="245" t="s">
        <v>83</v>
      </c>
      <c r="AV883" s="14" t="s">
        <v>83</v>
      </c>
      <c r="AW883" s="14" t="s">
        <v>35</v>
      </c>
      <c r="AX883" s="14" t="s">
        <v>73</v>
      </c>
      <c r="AY883" s="245" t="s">
        <v>159</v>
      </c>
    </row>
    <row r="884" s="14" customFormat="1">
      <c r="A884" s="14"/>
      <c r="B884" s="235"/>
      <c r="C884" s="236"/>
      <c r="D884" s="226" t="s">
        <v>170</v>
      </c>
      <c r="E884" s="237" t="s">
        <v>19</v>
      </c>
      <c r="F884" s="238" t="s">
        <v>897</v>
      </c>
      <c r="G884" s="236"/>
      <c r="H884" s="239">
        <v>2.02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5" t="s">
        <v>170</v>
      </c>
      <c r="AU884" s="245" t="s">
        <v>83</v>
      </c>
      <c r="AV884" s="14" t="s">
        <v>83</v>
      </c>
      <c r="AW884" s="14" t="s">
        <v>35</v>
      </c>
      <c r="AX884" s="14" t="s">
        <v>73</v>
      </c>
      <c r="AY884" s="245" t="s">
        <v>159</v>
      </c>
    </row>
    <row r="885" s="15" customFormat="1">
      <c r="A885" s="15"/>
      <c r="B885" s="246"/>
      <c r="C885" s="247"/>
      <c r="D885" s="226" t="s">
        <v>170</v>
      </c>
      <c r="E885" s="248" t="s">
        <v>19</v>
      </c>
      <c r="F885" s="249" t="s">
        <v>178</v>
      </c>
      <c r="G885" s="247"/>
      <c r="H885" s="250">
        <v>7.9060000000000006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170</v>
      </c>
      <c r="AU885" s="256" t="s">
        <v>83</v>
      </c>
      <c r="AV885" s="15" t="s">
        <v>166</v>
      </c>
      <c r="AW885" s="15" t="s">
        <v>35</v>
      </c>
      <c r="AX885" s="15" t="s">
        <v>81</v>
      </c>
      <c r="AY885" s="256" t="s">
        <v>159</v>
      </c>
    </row>
    <row r="886" s="2" customFormat="1" ht="24.15" customHeight="1">
      <c r="A886" s="40"/>
      <c r="B886" s="41"/>
      <c r="C886" s="206" t="s">
        <v>898</v>
      </c>
      <c r="D886" s="206" t="s">
        <v>161</v>
      </c>
      <c r="E886" s="207" t="s">
        <v>899</v>
      </c>
      <c r="F886" s="208" t="s">
        <v>900</v>
      </c>
      <c r="G886" s="209" t="s">
        <v>181</v>
      </c>
      <c r="H886" s="210">
        <v>3.452</v>
      </c>
      <c r="I886" s="211"/>
      <c r="J886" s="212">
        <f>ROUND(I886*H886,2)</f>
        <v>0</v>
      </c>
      <c r="K886" s="208" t="s">
        <v>165</v>
      </c>
      <c r="L886" s="46"/>
      <c r="M886" s="213" t="s">
        <v>19</v>
      </c>
      <c r="N886" s="214" t="s">
        <v>44</v>
      </c>
      <c r="O886" s="86"/>
      <c r="P886" s="215">
        <f>O886*H886</f>
        <v>0</v>
      </c>
      <c r="Q886" s="215">
        <v>0</v>
      </c>
      <c r="R886" s="215">
        <f>Q886*H886</f>
        <v>0</v>
      </c>
      <c r="S886" s="215">
        <v>1.95</v>
      </c>
      <c r="T886" s="216">
        <f>S886*H886</f>
        <v>6.7313999999999998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166</v>
      </c>
      <c r="AT886" s="217" t="s">
        <v>161</v>
      </c>
      <c r="AU886" s="217" t="s">
        <v>83</v>
      </c>
      <c r="AY886" s="19" t="s">
        <v>159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81</v>
      </c>
      <c r="BK886" s="218">
        <f>ROUND(I886*H886,2)</f>
        <v>0</v>
      </c>
      <c r="BL886" s="19" t="s">
        <v>166</v>
      </c>
      <c r="BM886" s="217" t="s">
        <v>901</v>
      </c>
    </row>
    <row r="887" s="2" customFormat="1">
      <c r="A887" s="40"/>
      <c r="B887" s="41"/>
      <c r="C887" s="42"/>
      <c r="D887" s="219" t="s">
        <v>168</v>
      </c>
      <c r="E887" s="42"/>
      <c r="F887" s="220" t="s">
        <v>902</v>
      </c>
      <c r="G887" s="42"/>
      <c r="H887" s="42"/>
      <c r="I887" s="221"/>
      <c r="J887" s="42"/>
      <c r="K887" s="42"/>
      <c r="L887" s="46"/>
      <c r="M887" s="222"/>
      <c r="N887" s="223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168</v>
      </c>
      <c r="AU887" s="19" t="s">
        <v>83</v>
      </c>
    </row>
    <row r="888" s="13" customFormat="1">
      <c r="A888" s="13"/>
      <c r="B888" s="224"/>
      <c r="C888" s="225"/>
      <c r="D888" s="226" t="s">
        <v>170</v>
      </c>
      <c r="E888" s="227" t="s">
        <v>19</v>
      </c>
      <c r="F888" s="228" t="s">
        <v>499</v>
      </c>
      <c r="G888" s="225"/>
      <c r="H888" s="227" t="s">
        <v>19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4" t="s">
        <v>170</v>
      </c>
      <c r="AU888" s="234" t="s">
        <v>83</v>
      </c>
      <c r="AV888" s="13" t="s">
        <v>81</v>
      </c>
      <c r="AW888" s="13" t="s">
        <v>35</v>
      </c>
      <c r="AX888" s="13" t="s">
        <v>73</v>
      </c>
      <c r="AY888" s="234" t="s">
        <v>159</v>
      </c>
    </row>
    <row r="889" s="14" customFormat="1">
      <c r="A889" s="14"/>
      <c r="B889" s="235"/>
      <c r="C889" s="236"/>
      <c r="D889" s="226" t="s">
        <v>170</v>
      </c>
      <c r="E889" s="237" t="s">
        <v>19</v>
      </c>
      <c r="F889" s="238" t="s">
        <v>903</v>
      </c>
      <c r="G889" s="236"/>
      <c r="H889" s="239">
        <v>1.4179999999999999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5" t="s">
        <v>170</v>
      </c>
      <c r="AU889" s="245" t="s">
        <v>83</v>
      </c>
      <c r="AV889" s="14" t="s">
        <v>83</v>
      </c>
      <c r="AW889" s="14" t="s">
        <v>35</v>
      </c>
      <c r="AX889" s="14" t="s">
        <v>73</v>
      </c>
      <c r="AY889" s="245" t="s">
        <v>159</v>
      </c>
    </row>
    <row r="890" s="14" customFormat="1">
      <c r="A890" s="14"/>
      <c r="B890" s="235"/>
      <c r="C890" s="236"/>
      <c r="D890" s="226" t="s">
        <v>170</v>
      </c>
      <c r="E890" s="237" t="s">
        <v>19</v>
      </c>
      <c r="F890" s="238" t="s">
        <v>904</v>
      </c>
      <c r="G890" s="236"/>
      <c r="H890" s="239">
        <v>0.94499999999999995</v>
      </c>
      <c r="I890" s="240"/>
      <c r="J890" s="236"/>
      <c r="K890" s="236"/>
      <c r="L890" s="241"/>
      <c r="M890" s="242"/>
      <c r="N890" s="243"/>
      <c r="O890" s="243"/>
      <c r="P890" s="243"/>
      <c r="Q890" s="243"/>
      <c r="R890" s="243"/>
      <c r="S890" s="243"/>
      <c r="T890" s="24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5" t="s">
        <v>170</v>
      </c>
      <c r="AU890" s="245" t="s">
        <v>83</v>
      </c>
      <c r="AV890" s="14" t="s">
        <v>83</v>
      </c>
      <c r="AW890" s="14" t="s">
        <v>35</v>
      </c>
      <c r="AX890" s="14" t="s">
        <v>73</v>
      </c>
      <c r="AY890" s="245" t="s">
        <v>159</v>
      </c>
    </row>
    <row r="891" s="13" customFormat="1">
      <c r="A891" s="13"/>
      <c r="B891" s="224"/>
      <c r="C891" s="225"/>
      <c r="D891" s="226" t="s">
        <v>170</v>
      </c>
      <c r="E891" s="227" t="s">
        <v>19</v>
      </c>
      <c r="F891" s="228" t="s">
        <v>875</v>
      </c>
      <c r="G891" s="225"/>
      <c r="H891" s="227" t="s">
        <v>19</v>
      </c>
      <c r="I891" s="229"/>
      <c r="J891" s="225"/>
      <c r="K891" s="225"/>
      <c r="L891" s="230"/>
      <c r="M891" s="231"/>
      <c r="N891" s="232"/>
      <c r="O891" s="232"/>
      <c r="P891" s="232"/>
      <c r="Q891" s="232"/>
      <c r="R891" s="232"/>
      <c r="S891" s="232"/>
      <c r="T891" s="23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4" t="s">
        <v>170</v>
      </c>
      <c r="AU891" s="234" t="s">
        <v>83</v>
      </c>
      <c r="AV891" s="13" t="s">
        <v>81</v>
      </c>
      <c r="AW891" s="13" t="s">
        <v>35</v>
      </c>
      <c r="AX891" s="13" t="s">
        <v>73</v>
      </c>
      <c r="AY891" s="234" t="s">
        <v>159</v>
      </c>
    </row>
    <row r="892" s="14" customFormat="1">
      <c r="A892" s="14"/>
      <c r="B892" s="235"/>
      <c r="C892" s="236"/>
      <c r="D892" s="226" t="s">
        <v>170</v>
      </c>
      <c r="E892" s="237" t="s">
        <v>19</v>
      </c>
      <c r="F892" s="238" t="s">
        <v>905</v>
      </c>
      <c r="G892" s="236"/>
      <c r="H892" s="239">
        <v>1.089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5" t="s">
        <v>170</v>
      </c>
      <c r="AU892" s="245" t="s">
        <v>83</v>
      </c>
      <c r="AV892" s="14" t="s">
        <v>83</v>
      </c>
      <c r="AW892" s="14" t="s">
        <v>35</v>
      </c>
      <c r="AX892" s="14" t="s">
        <v>73</v>
      </c>
      <c r="AY892" s="245" t="s">
        <v>159</v>
      </c>
    </row>
    <row r="893" s="15" customFormat="1">
      <c r="A893" s="15"/>
      <c r="B893" s="246"/>
      <c r="C893" s="247"/>
      <c r="D893" s="226" t="s">
        <v>170</v>
      </c>
      <c r="E893" s="248" t="s">
        <v>19</v>
      </c>
      <c r="F893" s="249" t="s">
        <v>178</v>
      </c>
      <c r="G893" s="247"/>
      <c r="H893" s="250">
        <v>3.452</v>
      </c>
      <c r="I893" s="251"/>
      <c r="J893" s="247"/>
      <c r="K893" s="247"/>
      <c r="L893" s="252"/>
      <c r="M893" s="253"/>
      <c r="N893" s="254"/>
      <c r="O893" s="254"/>
      <c r="P893" s="254"/>
      <c r="Q893" s="254"/>
      <c r="R893" s="254"/>
      <c r="S893" s="254"/>
      <c r="T893" s="25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6" t="s">
        <v>170</v>
      </c>
      <c r="AU893" s="256" t="s">
        <v>83</v>
      </c>
      <c r="AV893" s="15" t="s">
        <v>166</v>
      </c>
      <c r="AW893" s="15" t="s">
        <v>35</v>
      </c>
      <c r="AX893" s="15" t="s">
        <v>81</v>
      </c>
      <c r="AY893" s="256" t="s">
        <v>159</v>
      </c>
    </row>
    <row r="894" s="2" customFormat="1" ht="24.15" customHeight="1">
      <c r="A894" s="40"/>
      <c r="B894" s="41"/>
      <c r="C894" s="206" t="s">
        <v>906</v>
      </c>
      <c r="D894" s="206" t="s">
        <v>161</v>
      </c>
      <c r="E894" s="207" t="s">
        <v>907</v>
      </c>
      <c r="F894" s="208" t="s">
        <v>908</v>
      </c>
      <c r="G894" s="209" t="s">
        <v>322</v>
      </c>
      <c r="H894" s="210">
        <v>15.199999999999999</v>
      </c>
      <c r="I894" s="211"/>
      <c r="J894" s="212">
        <f>ROUND(I894*H894,2)</f>
        <v>0</v>
      </c>
      <c r="K894" s="208" t="s">
        <v>165</v>
      </c>
      <c r="L894" s="46"/>
      <c r="M894" s="213" t="s">
        <v>19</v>
      </c>
      <c r="N894" s="214" t="s">
        <v>44</v>
      </c>
      <c r="O894" s="86"/>
      <c r="P894" s="215">
        <f>O894*H894</f>
        <v>0</v>
      </c>
      <c r="Q894" s="215">
        <v>0.0304</v>
      </c>
      <c r="R894" s="215">
        <f>Q894*H894</f>
        <v>0.46207999999999999</v>
      </c>
      <c r="S894" s="215">
        <v>0</v>
      </c>
      <c r="T894" s="216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7" t="s">
        <v>166</v>
      </c>
      <c r="AT894" s="217" t="s">
        <v>161</v>
      </c>
      <c r="AU894" s="217" t="s">
        <v>83</v>
      </c>
      <c r="AY894" s="19" t="s">
        <v>159</v>
      </c>
      <c r="BE894" s="218">
        <f>IF(N894="základní",J894,0)</f>
        <v>0</v>
      </c>
      <c r="BF894" s="218">
        <f>IF(N894="snížená",J894,0)</f>
        <v>0</v>
      </c>
      <c r="BG894" s="218">
        <f>IF(N894="zákl. přenesená",J894,0)</f>
        <v>0</v>
      </c>
      <c r="BH894" s="218">
        <f>IF(N894="sníž. přenesená",J894,0)</f>
        <v>0</v>
      </c>
      <c r="BI894" s="218">
        <f>IF(N894="nulová",J894,0)</f>
        <v>0</v>
      </c>
      <c r="BJ894" s="19" t="s">
        <v>81</v>
      </c>
      <c r="BK894" s="218">
        <f>ROUND(I894*H894,2)</f>
        <v>0</v>
      </c>
      <c r="BL894" s="19" t="s">
        <v>166</v>
      </c>
      <c r="BM894" s="217" t="s">
        <v>909</v>
      </c>
    </row>
    <row r="895" s="2" customFormat="1">
      <c r="A895" s="40"/>
      <c r="B895" s="41"/>
      <c r="C895" s="42"/>
      <c r="D895" s="219" t="s">
        <v>168</v>
      </c>
      <c r="E895" s="42"/>
      <c r="F895" s="220" t="s">
        <v>910</v>
      </c>
      <c r="G895" s="42"/>
      <c r="H895" s="42"/>
      <c r="I895" s="221"/>
      <c r="J895" s="42"/>
      <c r="K895" s="42"/>
      <c r="L895" s="46"/>
      <c r="M895" s="222"/>
      <c r="N895" s="223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168</v>
      </c>
      <c r="AU895" s="19" t="s">
        <v>83</v>
      </c>
    </row>
    <row r="896" s="13" customFormat="1">
      <c r="A896" s="13"/>
      <c r="B896" s="224"/>
      <c r="C896" s="225"/>
      <c r="D896" s="226" t="s">
        <v>170</v>
      </c>
      <c r="E896" s="227" t="s">
        <v>19</v>
      </c>
      <c r="F896" s="228" t="s">
        <v>499</v>
      </c>
      <c r="G896" s="225"/>
      <c r="H896" s="227" t="s">
        <v>19</v>
      </c>
      <c r="I896" s="229"/>
      <c r="J896" s="225"/>
      <c r="K896" s="225"/>
      <c r="L896" s="230"/>
      <c r="M896" s="231"/>
      <c r="N896" s="232"/>
      <c r="O896" s="232"/>
      <c r="P896" s="232"/>
      <c r="Q896" s="232"/>
      <c r="R896" s="232"/>
      <c r="S896" s="232"/>
      <c r="T896" s="23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4" t="s">
        <v>170</v>
      </c>
      <c r="AU896" s="234" t="s">
        <v>83</v>
      </c>
      <c r="AV896" s="13" t="s">
        <v>81</v>
      </c>
      <c r="AW896" s="13" t="s">
        <v>35</v>
      </c>
      <c r="AX896" s="13" t="s">
        <v>73</v>
      </c>
      <c r="AY896" s="234" t="s">
        <v>159</v>
      </c>
    </row>
    <row r="897" s="14" customFormat="1">
      <c r="A897" s="14"/>
      <c r="B897" s="235"/>
      <c r="C897" s="236"/>
      <c r="D897" s="226" t="s">
        <v>170</v>
      </c>
      <c r="E897" s="237" t="s">
        <v>19</v>
      </c>
      <c r="F897" s="238" t="s">
        <v>911</v>
      </c>
      <c r="G897" s="236"/>
      <c r="H897" s="239">
        <v>3</v>
      </c>
      <c r="I897" s="240"/>
      <c r="J897" s="236"/>
      <c r="K897" s="236"/>
      <c r="L897" s="241"/>
      <c r="M897" s="242"/>
      <c r="N897" s="243"/>
      <c r="O897" s="243"/>
      <c r="P897" s="243"/>
      <c r="Q897" s="243"/>
      <c r="R897" s="243"/>
      <c r="S897" s="243"/>
      <c r="T897" s="24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5" t="s">
        <v>170</v>
      </c>
      <c r="AU897" s="245" t="s">
        <v>83</v>
      </c>
      <c r="AV897" s="14" t="s">
        <v>83</v>
      </c>
      <c r="AW897" s="14" t="s">
        <v>35</v>
      </c>
      <c r="AX897" s="14" t="s">
        <v>73</v>
      </c>
      <c r="AY897" s="245" t="s">
        <v>159</v>
      </c>
    </row>
    <row r="898" s="14" customFormat="1">
      <c r="A898" s="14"/>
      <c r="B898" s="235"/>
      <c r="C898" s="236"/>
      <c r="D898" s="226" t="s">
        <v>170</v>
      </c>
      <c r="E898" s="237" t="s">
        <v>19</v>
      </c>
      <c r="F898" s="238" t="s">
        <v>912</v>
      </c>
      <c r="G898" s="236"/>
      <c r="H898" s="239">
        <v>2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170</v>
      </c>
      <c r="AU898" s="245" t="s">
        <v>83</v>
      </c>
      <c r="AV898" s="14" t="s">
        <v>83</v>
      </c>
      <c r="AW898" s="14" t="s">
        <v>35</v>
      </c>
      <c r="AX898" s="14" t="s">
        <v>73</v>
      </c>
      <c r="AY898" s="245" t="s">
        <v>159</v>
      </c>
    </row>
    <row r="899" s="14" customFormat="1">
      <c r="A899" s="14"/>
      <c r="B899" s="235"/>
      <c r="C899" s="236"/>
      <c r="D899" s="226" t="s">
        <v>170</v>
      </c>
      <c r="E899" s="237" t="s">
        <v>19</v>
      </c>
      <c r="F899" s="238" t="s">
        <v>913</v>
      </c>
      <c r="G899" s="236"/>
      <c r="H899" s="239">
        <v>7.2000000000000002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5" t="s">
        <v>170</v>
      </c>
      <c r="AU899" s="245" t="s">
        <v>83</v>
      </c>
      <c r="AV899" s="14" t="s">
        <v>83</v>
      </c>
      <c r="AW899" s="14" t="s">
        <v>35</v>
      </c>
      <c r="AX899" s="14" t="s">
        <v>73</v>
      </c>
      <c r="AY899" s="245" t="s">
        <v>159</v>
      </c>
    </row>
    <row r="900" s="13" customFormat="1">
      <c r="A900" s="13"/>
      <c r="B900" s="224"/>
      <c r="C900" s="225"/>
      <c r="D900" s="226" t="s">
        <v>170</v>
      </c>
      <c r="E900" s="227" t="s">
        <v>19</v>
      </c>
      <c r="F900" s="228" t="s">
        <v>875</v>
      </c>
      <c r="G900" s="225"/>
      <c r="H900" s="227" t="s">
        <v>19</v>
      </c>
      <c r="I900" s="229"/>
      <c r="J900" s="225"/>
      <c r="K900" s="225"/>
      <c r="L900" s="230"/>
      <c r="M900" s="231"/>
      <c r="N900" s="232"/>
      <c r="O900" s="232"/>
      <c r="P900" s="232"/>
      <c r="Q900" s="232"/>
      <c r="R900" s="232"/>
      <c r="S900" s="232"/>
      <c r="T900" s="23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4" t="s">
        <v>170</v>
      </c>
      <c r="AU900" s="234" t="s">
        <v>83</v>
      </c>
      <c r="AV900" s="13" t="s">
        <v>81</v>
      </c>
      <c r="AW900" s="13" t="s">
        <v>35</v>
      </c>
      <c r="AX900" s="13" t="s">
        <v>73</v>
      </c>
      <c r="AY900" s="234" t="s">
        <v>159</v>
      </c>
    </row>
    <row r="901" s="14" customFormat="1">
      <c r="A901" s="14"/>
      <c r="B901" s="235"/>
      <c r="C901" s="236"/>
      <c r="D901" s="226" t="s">
        <v>170</v>
      </c>
      <c r="E901" s="237" t="s">
        <v>19</v>
      </c>
      <c r="F901" s="238" t="s">
        <v>911</v>
      </c>
      <c r="G901" s="236"/>
      <c r="H901" s="239">
        <v>3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5" t="s">
        <v>170</v>
      </c>
      <c r="AU901" s="245" t="s">
        <v>83</v>
      </c>
      <c r="AV901" s="14" t="s">
        <v>83</v>
      </c>
      <c r="AW901" s="14" t="s">
        <v>35</v>
      </c>
      <c r="AX901" s="14" t="s">
        <v>73</v>
      </c>
      <c r="AY901" s="245" t="s">
        <v>159</v>
      </c>
    </row>
    <row r="902" s="15" customFormat="1">
      <c r="A902" s="15"/>
      <c r="B902" s="246"/>
      <c r="C902" s="247"/>
      <c r="D902" s="226" t="s">
        <v>170</v>
      </c>
      <c r="E902" s="248" t="s">
        <v>19</v>
      </c>
      <c r="F902" s="249" t="s">
        <v>178</v>
      </c>
      <c r="G902" s="247"/>
      <c r="H902" s="250">
        <v>15.199999999999999</v>
      </c>
      <c r="I902" s="251"/>
      <c r="J902" s="247"/>
      <c r="K902" s="247"/>
      <c r="L902" s="252"/>
      <c r="M902" s="253"/>
      <c r="N902" s="254"/>
      <c r="O902" s="254"/>
      <c r="P902" s="254"/>
      <c r="Q902" s="254"/>
      <c r="R902" s="254"/>
      <c r="S902" s="254"/>
      <c r="T902" s="25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6" t="s">
        <v>170</v>
      </c>
      <c r="AU902" s="256" t="s">
        <v>83</v>
      </c>
      <c r="AV902" s="15" t="s">
        <v>166</v>
      </c>
      <c r="AW902" s="15" t="s">
        <v>35</v>
      </c>
      <c r="AX902" s="15" t="s">
        <v>81</v>
      </c>
      <c r="AY902" s="256" t="s">
        <v>159</v>
      </c>
    </row>
    <row r="903" s="2" customFormat="1" ht="21.75" customHeight="1">
      <c r="A903" s="40"/>
      <c r="B903" s="41"/>
      <c r="C903" s="206" t="s">
        <v>914</v>
      </c>
      <c r="D903" s="206" t="s">
        <v>161</v>
      </c>
      <c r="E903" s="207" t="s">
        <v>915</v>
      </c>
      <c r="F903" s="208" t="s">
        <v>916</v>
      </c>
      <c r="G903" s="209" t="s">
        <v>164</v>
      </c>
      <c r="H903" s="210">
        <v>113.11</v>
      </c>
      <c r="I903" s="211"/>
      <c r="J903" s="212">
        <f>ROUND(I903*H903,2)</f>
        <v>0</v>
      </c>
      <c r="K903" s="208" t="s">
        <v>165</v>
      </c>
      <c r="L903" s="46"/>
      <c r="M903" s="213" t="s">
        <v>19</v>
      </c>
      <c r="N903" s="214" t="s">
        <v>44</v>
      </c>
      <c r="O903" s="86"/>
      <c r="P903" s="215">
        <f>O903*H903</f>
        <v>0</v>
      </c>
      <c r="Q903" s="215">
        <v>0</v>
      </c>
      <c r="R903" s="215">
        <f>Q903*H903</f>
        <v>0</v>
      </c>
      <c r="S903" s="215">
        <v>0.02</v>
      </c>
      <c r="T903" s="216">
        <f>S903*H903</f>
        <v>2.2622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7" t="s">
        <v>166</v>
      </c>
      <c r="AT903" s="217" t="s">
        <v>161</v>
      </c>
      <c r="AU903" s="217" t="s">
        <v>83</v>
      </c>
      <c r="AY903" s="19" t="s">
        <v>159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9" t="s">
        <v>81</v>
      </c>
      <c r="BK903" s="218">
        <f>ROUND(I903*H903,2)</f>
        <v>0</v>
      </c>
      <c r="BL903" s="19" t="s">
        <v>166</v>
      </c>
      <c r="BM903" s="217" t="s">
        <v>917</v>
      </c>
    </row>
    <row r="904" s="2" customFormat="1">
      <c r="A904" s="40"/>
      <c r="B904" s="41"/>
      <c r="C904" s="42"/>
      <c r="D904" s="219" t="s">
        <v>168</v>
      </c>
      <c r="E904" s="42"/>
      <c r="F904" s="220" t="s">
        <v>918</v>
      </c>
      <c r="G904" s="42"/>
      <c r="H904" s="42"/>
      <c r="I904" s="221"/>
      <c r="J904" s="42"/>
      <c r="K904" s="42"/>
      <c r="L904" s="46"/>
      <c r="M904" s="222"/>
      <c r="N904" s="223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168</v>
      </c>
      <c r="AU904" s="19" t="s">
        <v>83</v>
      </c>
    </row>
    <row r="905" s="13" customFormat="1">
      <c r="A905" s="13"/>
      <c r="B905" s="224"/>
      <c r="C905" s="225"/>
      <c r="D905" s="226" t="s">
        <v>170</v>
      </c>
      <c r="E905" s="227" t="s">
        <v>19</v>
      </c>
      <c r="F905" s="228" t="s">
        <v>418</v>
      </c>
      <c r="G905" s="225"/>
      <c r="H905" s="227" t="s">
        <v>19</v>
      </c>
      <c r="I905" s="229"/>
      <c r="J905" s="225"/>
      <c r="K905" s="225"/>
      <c r="L905" s="230"/>
      <c r="M905" s="231"/>
      <c r="N905" s="232"/>
      <c r="O905" s="232"/>
      <c r="P905" s="232"/>
      <c r="Q905" s="232"/>
      <c r="R905" s="232"/>
      <c r="S905" s="232"/>
      <c r="T905" s="23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4" t="s">
        <v>170</v>
      </c>
      <c r="AU905" s="234" t="s">
        <v>83</v>
      </c>
      <c r="AV905" s="13" t="s">
        <v>81</v>
      </c>
      <c r="AW905" s="13" t="s">
        <v>35</v>
      </c>
      <c r="AX905" s="13" t="s">
        <v>73</v>
      </c>
      <c r="AY905" s="234" t="s">
        <v>159</v>
      </c>
    </row>
    <row r="906" s="13" customFormat="1">
      <c r="A906" s="13"/>
      <c r="B906" s="224"/>
      <c r="C906" s="225"/>
      <c r="D906" s="226" t="s">
        <v>170</v>
      </c>
      <c r="E906" s="227" t="s">
        <v>19</v>
      </c>
      <c r="F906" s="228" t="s">
        <v>509</v>
      </c>
      <c r="G906" s="225"/>
      <c r="H906" s="227" t="s">
        <v>19</v>
      </c>
      <c r="I906" s="229"/>
      <c r="J906" s="225"/>
      <c r="K906" s="225"/>
      <c r="L906" s="230"/>
      <c r="M906" s="231"/>
      <c r="N906" s="232"/>
      <c r="O906" s="232"/>
      <c r="P906" s="232"/>
      <c r="Q906" s="232"/>
      <c r="R906" s="232"/>
      <c r="S906" s="232"/>
      <c r="T906" s="23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4" t="s">
        <v>170</v>
      </c>
      <c r="AU906" s="234" t="s">
        <v>83</v>
      </c>
      <c r="AV906" s="13" t="s">
        <v>81</v>
      </c>
      <c r="AW906" s="13" t="s">
        <v>35</v>
      </c>
      <c r="AX906" s="13" t="s">
        <v>73</v>
      </c>
      <c r="AY906" s="234" t="s">
        <v>159</v>
      </c>
    </row>
    <row r="907" s="14" customFormat="1">
      <c r="A907" s="14"/>
      <c r="B907" s="235"/>
      <c r="C907" s="236"/>
      <c r="D907" s="226" t="s">
        <v>170</v>
      </c>
      <c r="E907" s="237" t="s">
        <v>19</v>
      </c>
      <c r="F907" s="238" t="s">
        <v>510</v>
      </c>
      <c r="G907" s="236"/>
      <c r="H907" s="239">
        <v>10.35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5" t="s">
        <v>170</v>
      </c>
      <c r="AU907" s="245" t="s">
        <v>83</v>
      </c>
      <c r="AV907" s="14" t="s">
        <v>83</v>
      </c>
      <c r="AW907" s="14" t="s">
        <v>35</v>
      </c>
      <c r="AX907" s="14" t="s">
        <v>73</v>
      </c>
      <c r="AY907" s="245" t="s">
        <v>159</v>
      </c>
    </row>
    <row r="908" s="13" customFormat="1">
      <c r="A908" s="13"/>
      <c r="B908" s="224"/>
      <c r="C908" s="225"/>
      <c r="D908" s="226" t="s">
        <v>170</v>
      </c>
      <c r="E908" s="227" t="s">
        <v>19</v>
      </c>
      <c r="F908" s="228" t="s">
        <v>511</v>
      </c>
      <c r="G908" s="225"/>
      <c r="H908" s="227" t="s">
        <v>19</v>
      </c>
      <c r="I908" s="229"/>
      <c r="J908" s="225"/>
      <c r="K908" s="225"/>
      <c r="L908" s="230"/>
      <c r="M908" s="231"/>
      <c r="N908" s="232"/>
      <c r="O908" s="232"/>
      <c r="P908" s="232"/>
      <c r="Q908" s="232"/>
      <c r="R908" s="232"/>
      <c r="S908" s="232"/>
      <c r="T908" s="23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4" t="s">
        <v>170</v>
      </c>
      <c r="AU908" s="234" t="s">
        <v>83</v>
      </c>
      <c r="AV908" s="13" t="s">
        <v>81</v>
      </c>
      <c r="AW908" s="13" t="s">
        <v>35</v>
      </c>
      <c r="AX908" s="13" t="s">
        <v>73</v>
      </c>
      <c r="AY908" s="234" t="s">
        <v>159</v>
      </c>
    </row>
    <row r="909" s="14" customFormat="1">
      <c r="A909" s="14"/>
      <c r="B909" s="235"/>
      <c r="C909" s="236"/>
      <c r="D909" s="226" t="s">
        <v>170</v>
      </c>
      <c r="E909" s="237" t="s">
        <v>19</v>
      </c>
      <c r="F909" s="238" t="s">
        <v>512</v>
      </c>
      <c r="G909" s="236"/>
      <c r="H909" s="239">
        <v>55.030000000000001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5" t="s">
        <v>170</v>
      </c>
      <c r="AU909" s="245" t="s">
        <v>83</v>
      </c>
      <c r="AV909" s="14" t="s">
        <v>83</v>
      </c>
      <c r="AW909" s="14" t="s">
        <v>35</v>
      </c>
      <c r="AX909" s="14" t="s">
        <v>73</v>
      </c>
      <c r="AY909" s="245" t="s">
        <v>159</v>
      </c>
    </row>
    <row r="910" s="13" customFormat="1">
      <c r="A910" s="13"/>
      <c r="B910" s="224"/>
      <c r="C910" s="225"/>
      <c r="D910" s="226" t="s">
        <v>170</v>
      </c>
      <c r="E910" s="227" t="s">
        <v>19</v>
      </c>
      <c r="F910" s="228" t="s">
        <v>513</v>
      </c>
      <c r="G910" s="225"/>
      <c r="H910" s="227" t="s">
        <v>19</v>
      </c>
      <c r="I910" s="229"/>
      <c r="J910" s="225"/>
      <c r="K910" s="225"/>
      <c r="L910" s="230"/>
      <c r="M910" s="231"/>
      <c r="N910" s="232"/>
      <c r="O910" s="232"/>
      <c r="P910" s="232"/>
      <c r="Q910" s="232"/>
      <c r="R910" s="232"/>
      <c r="S910" s="232"/>
      <c r="T910" s="23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4" t="s">
        <v>170</v>
      </c>
      <c r="AU910" s="234" t="s">
        <v>83</v>
      </c>
      <c r="AV910" s="13" t="s">
        <v>81</v>
      </c>
      <c r="AW910" s="13" t="s">
        <v>35</v>
      </c>
      <c r="AX910" s="13" t="s">
        <v>73</v>
      </c>
      <c r="AY910" s="234" t="s">
        <v>159</v>
      </c>
    </row>
    <row r="911" s="14" customFormat="1">
      <c r="A911" s="14"/>
      <c r="B911" s="235"/>
      <c r="C911" s="236"/>
      <c r="D911" s="226" t="s">
        <v>170</v>
      </c>
      <c r="E911" s="237" t="s">
        <v>19</v>
      </c>
      <c r="F911" s="238" t="s">
        <v>514</v>
      </c>
      <c r="G911" s="236"/>
      <c r="H911" s="239">
        <v>47.729999999999997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5" t="s">
        <v>170</v>
      </c>
      <c r="AU911" s="245" t="s">
        <v>83</v>
      </c>
      <c r="AV911" s="14" t="s">
        <v>83</v>
      </c>
      <c r="AW911" s="14" t="s">
        <v>35</v>
      </c>
      <c r="AX911" s="14" t="s">
        <v>73</v>
      </c>
      <c r="AY911" s="245" t="s">
        <v>159</v>
      </c>
    </row>
    <row r="912" s="15" customFormat="1">
      <c r="A912" s="15"/>
      <c r="B912" s="246"/>
      <c r="C912" s="247"/>
      <c r="D912" s="226" t="s">
        <v>170</v>
      </c>
      <c r="E912" s="248" t="s">
        <v>19</v>
      </c>
      <c r="F912" s="249" t="s">
        <v>178</v>
      </c>
      <c r="G912" s="247"/>
      <c r="H912" s="250">
        <v>113.10999999999999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6" t="s">
        <v>170</v>
      </c>
      <c r="AU912" s="256" t="s">
        <v>83</v>
      </c>
      <c r="AV912" s="15" t="s">
        <v>166</v>
      </c>
      <c r="AW912" s="15" t="s">
        <v>35</v>
      </c>
      <c r="AX912" s="15" t="s">
        <v>81</v>
      </c>
      <c r="AY912" s="256" t="s">
        <v>159</v>
      </c>
    </row>
    <row r="913" s="2" customFormat="1" ht="24.15" customHeight="1">
      <c r="A913" s="40"/>
      <c r="B913" s="41"/>
      <c r="C913" s="206" t="s">
        <v>919</v>
      </c>
      <c r="D913" s="206" t="s">
        <v>161</v>
      </c>
      <c r="E913" s="207" t="s">
        <v>920</v>
      </c>
      <c r="F913" s="208" t="s">
        <v>921</v>
      </c>
      <c r="G913" s="209" t="s">
        <v>164</v>
      </c>
      <c r="H913" s="210">
        <v>242.726</v>
      </c>
      <c r="I913" s="211"/>
      <c r="J913" s="212">
        <f>ROUND(I913*H913,2)</f>
        <v>0</v>
      </c>
      <c r="K913" s="208" t="s">
        <v>165</v>
      </c>
      <c r="L913" s="46"/>
      <c r="M913" s="213" t="s">
        <v>19</v>
      </c>
      <c r="N913" s="214" t="s">
        <v>44</v>
      </c>
      <c r="O913" s="86"/>
      <c r="P913" s="215">
        <f>O913*H913</f>
        <v>0</v>
      </c>
      <c r="Q913" s="215">
        <v>0</v>
      </c>
      <c r="R913" s="215">
        <f>Q913*H913</f>
        <v>0</v>
      </c>
      <c r="S913" s="215">
        <v>0.02</v>
      </c>
      <c r="T913" s="216">
        <f>S913*H913</f>
        <v>4.8545199999999999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17" t="s">
        <v>166</v>
      </c>
      <c r="AT913" s="217" t="s">
        <v>161</v>
      </c>
      <c r="AU913" s="217" t="s">
        <v>83</v>
      </c>
      <c r="AY913" s="19" t="s">
        <v>159</v>
      </c>
      <c r="BE913" s="218">
        <f>IF(N913="základní",J913,0)</f>
        <v>0</v>
      </c>
      <c r="BF913" s="218">
        <f>IF(N913="snížená",J913,0)</f>
        <v>0</v>
      </c>
      <c r="BG913" s="218">
        <f>IF(N913="zákl. přenesená",J913,0)</f>
        <v>0</v>
      </c>
      <c r="BH913" s="218">
        <f>IF(N913="sníž. přenesená",J913,0)</f>
        <v>0</v>
      </c>
      <c r="BI913" s="218">
        <f>IF(N913="nulová",J913,0)</f>
        <v>0</v>
      </c>
      <c r="BJ913" s="19" t="s">
        <v>81</v>
      </c>
      <c r="BK913" s="218">
        <f>ROUND(I913*H913,2)</f>
        <v>0</v>
      </c>
      <c r="BL913" s="19" t="s">
        <v>166</v>
      </c>
      <c r="BM913" s="217" t="s">
        <v>922</v>
      </c>
    </row>
    <row r="914" s="2" customFormat="1">
      <c r="A914" s="40"/>
      <c r="B914" s="41"/>
      <c r="C914" s="42"/>
      <c r="D914" s="219" t="s">
        <v>168</v>
      </c>
      <c r="E914" s="42"/>
      <c r="F914" s="220" t="s">
        <v>923</v>
      </c>
      <c r="G914" s="42"/>
      <c r="H914" s="42"/>
      <c r="I914" s="221"/>
      <c r="J914" s="42"/>
      <c r="K914" s="42"/>
      <c r="L914" s="46"/>
      <c r="M914" s="222"/>
      <c r="N914" s="223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168</v>
      </c>
      <c r="AU914" s="19" t="s">
        <v>83</v>
      </c>
    </row>
    <row r="915" s="13" customFormat="1">
      <c r="A915" s="13"/>
      <c r="B915" s="224"/>
      <c r="C915" s="225"/>
      <c r="D915" s="226" t="s">
        <v>170</v>
      </c>
      <c r="E915" s="227" t="s">
        <v>19</v>
      </c>
      <c r="F915" s="228" t="s">
        <v>511</v>
      </c>
      <c r="G915" s="225"/>
      <c r="H915" s="227" t="s">
        <v>19</v>
      </c>
      <c r="I915" s="229"/>
      <c r="J915" s="225"/>
      <c r="K915" s="225"/>
      <c r="L915" s="230"/>
      <c r="M915" s="231"/>
      <c r="N915" s="232"/>
      <c r="O915" s="232"/>
      <c r="P915" s="232"/>
      <c r="Q915" s="232"/>
      <c r="R915" s="232"/>
      <c r="S915" s="232"/>
      <c r="T915" s="23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4" t="s">
        <v>170</v>
      </c>
      <c r="AU915" s="234" t="s">
        <v>83</v>
      </c>
      <c r="AV915" s="13" t="s">
        <v>81</v>
      </c>
      <c r="AW915" s="13" t="s">
        <v>35</v>
      </c>
      <c r="AX915" s="13" t="s">
        <v>73</v>
      </c>
      <c r="AY915" s="234" t="s">
        <v>159</v>
      </c>
    </row>
    <row r="916" s="13" customFormat="1">
      <c r="A916" s="13"/>
      <c r="B916" s="224"/>
      <c r="C916" s="225"/>
      <c r="D916" s="226" t="s">
        <v>170</v>
      </c>
      <c r="E916" s="227" t="s">
        <v>19</v>
      </c>
      <c r="F916" s="228" t="s">
        <v>585</v>
      </c>
      <c r="G916" s="225"/>
      <c r="H916" s="227" t="s">
        <v>19</v>
      </c>
      <c r="I916" s="229"/>
      <c r="J916" s="225"/>
      <c r="K916" s="225"/>
      <c r="L916" s="230"/>
      <c r="M916" s="231"/>
      <c r="N916" s="232"/>
      <c r="O916" s="232"/>
      <c r="P916" s="232"/>
      <c r="Q916" s="232"/>
      <c r="R916" s="232"/>
      <c r="S916" s="232"/>
      <c r="T916" s="23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4" t="s">
        <v>170</v>
      </c>
      <c r="AU916" s="234" t="s">
        <v>83</v>
      </c>
      <c r="AV916" s="13" t="s">
        <v>81</v>
      </c>
      <c r="AW916" s="13" t="s">
        <v>35</v>
      </c>
      <c r="AX916" s="13" t="s">
        <v>73</v>
      </c>
      <c r="AY916" s="234" t="s">
        <v>159</v>
      </c>
    </row>
    <row r="917" s="14" customFormat="1">
      <c r="A917" s="14"/>
      <c r="B917" s="235"/>
      <c r="C917" s="236"/>
      <c r="D917" s="226" t="s">
        <v>170</v>
      </c>
      <c r="E917" s="237" t="s">
        <v>19</v>
      </c>
      <c r="F917" s="238" t="s">
        <v>586</v>
      </c>
      <c r="G917" s="236"/>
      <c r="H917" s="239">
        <v>72.694999999999993</v>
      </c>
      <c r="I917" s="240"/>
      <c r="J917" s="236"/>
      <c r="K917" s="236"/>
      <c r="L917" s="241"/>
      <c r="M917" s="242"/>
      <c r="N917" s="243"/>
      <c r="O917" s="243"/>
      <c r="P917" s="243"/>
      <c r="Q917" s="243"/>
      <c r="R917" s="243"/>
      <c r="S917" s="243"/>
      <c r="T917" s="24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5" t="s">
        <v>170</v>
      </c>
      <c r="AU917" s="245" t="s">
        <v>83</v>
      </c>
      <c r="AV917" s="14" t="s">
        <v>83</v>
      </c>
      <c r="AW917" s="14" t="s">
        <v>35</v>
      </c>
      <c r="AX917" s="14" t="s">
        <v>73</v>
      </c>
      <c r="AY917" s="245" t="s">
        <v>159</v>
      </c>
    </row>
    <row r="918" s="14" customFormat="1">
      <c r="A918" s="14"/>
      <c r="B918" s="235"/>
      <c r="C918" s="236"/>
      <c r="D918" s="226" t="s">
        <v>170</v>
      </c>
      <c r="E918" s="237" t="s">
        <v>19</v>
      </c>
      <c r="F918" s="238" t="s">
        <v>587</v>
      </c>
      <c r="G918" s="236"/>
      <c r="H918" s="239">
        <v>0.39900000000000002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170</v>
      </c>
      <c r="AU918" s="245" t="s">
        <v>83</v>
      </c>
      <c r="AV918" s="14" t="s">
        <v>83</v>
      </c>
      <c r="AW918" s="14" t="s">
        <v>35</v>
      </c>
      <c r="AX918" s="14" t="s">
        <v>73</v>
      </c>
      <c r="AY918" s="245" t="s">
        <v>159</v>
      </c>
    </row>
    <row r="919" s="14" customFormat="1">
      <c r="A919" s="14"/>
      <c r="B919" s="235"/>
      <c r="C919" s="236"/>
      <c r="D919" s="226" t="s">
        <v>170</v>
      </c>
      <c r="E919" s="237" t="s">
        <v>19</v>
      </c>
      <c r="F919" s="238" t="s">
        <v>588</v>
      </c>
      <c r="G919" s="236"/>
      <c r="H919" s="239">
        <v>1.71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170</v>
      </c>
      <c r="AU919" s="245" t="s">
        <v>83</v>
      </c>
      <c r="AV919" s="14" t="s">
        <v>83</v>
      </c>
      <c r="AW919" s="14" t="s">
        <v>35</v>
      </c>
      <c r="AX919" s="14" t="s">
        <v>73</v>
      </c>
      <c r="AY919" s="245" t="s">
        <v>159</v>
      </c>
    </row>
    <row r="920" s="14" customFormat="1">
      <c r="A920" s="14"/>
      <c r="B920" s="235"/>
      <c r="C920" s="236"/>
      <c r="D920" s="226" t="s">
        <v>170</v>
      </c>
      <c r="E920" s="237" t="s">
        <v>19</v>
      </c>
      <c r="F920" s="238" t="s">
        <v>589</v>
      </c>
      <c r="G920" s="236"/>
      <c r="H920" s="239">
        <v>0.82399999999999995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5" t="s">
        <v>170</v>
      </c>
      <c r="AU920" s="245" t="s">
        <v>83</v>
      </c>
      <c r="AV920" s="14" t="s">
        <v>83</v>
      </c>
      <c r="AW920" s="14" t="s">
        <v>35</v>
      </c>
      <c r="AX920" s="14" t="s">
        <v>73</v>
      </c>
      <c r="AY920" s="245" t="s">
        <v>159</v>
      </c>
    </row>
    <row r="921" s="14" customFormat="1">
      <c r="A921" s="14"/>
      <c r="B921" s="235"/>
      <c r="C921" s="236"/>
      <c r="D921" s="226" t="s">
        <v>170</v>
      </c>
      <c r="E921" s="237" t="s">
        <v>19</v>
      </c>
      <c r="F921" s="238" t="s">
        <v>590</v>
      </c>
      <c r="G921" s="236"/>
      <c r="H921" s="239">
        <v>0.79900000000000004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170</v>
      </c>
      <c r="AU921" s="245" t="s">
        <v>83</v>
      </c>
      <c r="AV921" s="14" t="s">
        <v>83</v>
      </c>
      <c r="AW921" s="14" t="s">
        <v>35</v>
      </c>
      <c r="AX921" s="14" t="s">
        <v>73</v>
      </c>
      <c r="AY921" s="245" t="s">
        <v>159</v>
      </c>
    </row>
    <row r="922" s="14" customFormat="1">
      <c r="A922" s="14"/>
      <c r="B922" s="235"/>
      <c r="C922" s="236"/>
      <c r="D922" s="226" t="s">
        <v>170</v>
      </c>
      <c r="E922" s="237" t="s">
        <v>19</v>
      </c>
      <c r="F922" s="238" t="s">
        <v>591</v>
      </c>
      <c r="G922" s="236"/>
      <c r="H922" s="239">
        <v>-11.166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5" t="s">
        <v>170</v>
      </c>
      <c r="AU922" s="245" t="s">
        <v>83</v>
      </c>
      <c r="AV922" s="14" t="s">
        <v>83</v>
      </c>
      <c r="AW922" s="14" t="s">
        <v>35</v>
      </c>
      <c r="AX922" s="14" t="s">
        <v>73</v>
      </c>
      <c r="AY922" s="245" t="s">
        <v>159</v>
      </c>
    </row>
    <row r="923" s="13" customFormat="1">
      <c r="A923" s="13"/>
      <c r="B923" s="224"/>
      <c r="C923" s="225"/>
      <c r="D923" s="226" t="s">
        <v>170</v>
      </c>
      <c r="E923" s="227" t="s">
        <v>19</v>
      </c>
      <c r="F923" s="228" t="s">
        <v>592</v>
      </c>
      <c r="G923" s="225"/>
      <c r="H923" s="227" t="s">
        <v>19</v>
      </c>
      <c r="I923" s="229"/>
      <c r="J923" s="225"/>
      <c r="K923" s="225"/>
      <c r="L923" s="230"/>
      <c r="M923" s="231"/>
      <c r="N923" s="232"/>
      <c r="O923" s="232"/>
      <c r="P923" s="232"/>
      <c r="Q923" s="232"/>
      <c r="R923" s="232"/>
      <c r="S923" s="232"/>
      <c r="T923" s="23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4" t="s">
        <v>170</v>
      </c>
      <c r="AU923" s="234" t="s">
        <v>83</v>
      </c>
      <c r="AV923" s="13" t="s">
        <v>81</v>
      </c>
      <c r="AW923" s="13" t="s">
        <v>35</v>
      </c>
      <c r="AX923" s="13" t="s">
        <v>73</v>
      </c>
      <c r="AY923" s="234" t="s">
        <v>159</v>
      </c>
    </row>
    <row r="924" s="14" customFormat="1">
      <c r="A924" s="14"/>
      <c r="B924" s="235"/>
      <c r="C924" s="236"/>
      <c r="D924" s="226" t="s">
        <v>170</v>
      </c>
      <c r="E924" s="237" t="s">
        <v>19</v>
      </c>
      <c r="F924" s="238" t="s">
        <v>593</v>
      </c>
      <c r="G924" s="236"/>
      <c r="H924" s="239">
        <v>39.277000000000001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5" t="s">
        <v>170</v>
      </c>
      <c r="AU924" s="245" t="s">
        <v>83</v>
      </c>
      <c r="AV924" s="14" t="s">
        <v>83</v>
      </c>
      <c r="AW924" s="14" t="s">
        <v>35</v>
      </c>
      <c r="AX924" s="14" t="s">
        <v>73</v>
      </c>
      <c r="AY924" s="245" t="s">
        <v>159</v>
      </c>
    </row>
    <row r="925" s="14" customFormat="1">
      <c r="A925" s="14"/>
      <c r="B925" s="235"/>
      <c r="C925" s="236"/>
      <c r="D925" s="226" t="s">
        <v>170</v>
      </c>
      <c r="E925" s="237" t="s">
        <v>19</v>
      </c>
      <c r="F925" s="238" t="s">
        <v>589</v>
      </c>
      <c r="G925" s="236"/>
      <c r="H925" s="239">
        <v>0.82399999999999995</v>
      </c>
      <c r="I925" s="240"/>
      <c r="J925" s="236"/>
      <c r="K925" s="236"/>
      <c r="L925" s="241"/>
      <c r="M925" s="242"/>
      <c r="N925" s="243"/>
      <c r="O925" s="243"/>
      <c r="P925" s="243"/>
      <c r="Q925" s="243"/>
      <c r="R925" s="243"/>
      <c r="S925" s="243"/>
      <c r="T925" s="24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5" t="s">
        <v>170</v>
      </c>
      <c r="AU925" s="245" t="s">
        <v>83</v>
      </c>
      <c r="AV925" s="14" t="s">
        <v>83</v>
      </c>
      <c r="AW925" s="14" t="s">
        <v>35</v>
      </c>
      <c r="AX925" s="14" t="s">
        <v>73</v>
      </c>
      <c r="AY925" s="245" t="s">
        <v>159</v>
      </c>
    </row>
    <row r="926" s="14" customFormat="1">
      <c r="A926" s="14"/>
      <c r="B926" s="235"/>
      <c r="C926" s="236"/>
      <c r="D926" s="226" t="s">
        <v>170</v>
      </c>
      <c r="E926" s="237" t="s">
        <v>19</v>
      </c>
      <c r="F926" s="238" t="s">
        <v>589</v>
      </c>
      <c r="G926" s="236"/>
      <c r="H926" s="239">
        <v>0.82399999999999995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5" t="s">
        <v>170</v>
      </c>
      <c r="AU926" s="245" t="s">
        <v>83</v>
      </c>
      <c r="AV926" s="14" t="s">
        <v>83</v>
      </c>
      <c r="AW926" s="14" t="s">
        <v>35</v>
      </c>
      <c r="AX926" s="14" t="s">
        <v>73</v>
      </c>
      <c r="AY926" s="245" t="s">
        <v>159</v>
      </c>
    </row>
    <row r="927" s="14" customFormat="1">
      <c r="A927" s="14"/>
      <c r="B927" s="235"/>
      <c r="C927" s="236"/>
      <c r="D927" s="226" t="s">
        <v>170</v>
      </c>
      <c r="E927" s="237" t="s">
        <v>19</v>
      </c>
      <c r="F927" s="238" t="s">
        <v>924</v>
      </c>
      <c r="G927" s="236"/>
      <c r="H927" s="239">
        <v>-7.3710000000000004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170</v>
      </c>
      <c r="AU927" s="245" t="s">
        <v>83</v>
      </c>
      <c r="AV927" s="14" t="s">
        <v>83</v>
      </c>
      <c r="AW927" s="14" t="s">
        <v>35</v>
      </c>
      <c r="AX927" s="14" t="s">
        <v>73</v>
      </c>
      <c r="AY927" s="245" t="s">
        <v>159</v>
      </c>
    </row>
    <row r="928" s="13" customFormat="1">
      <c r="A928" s="13"/>
      <c r="B928" s="224"/>
      <c r="C928" s="225"/>
      <c r="D928" s="226" t="s">
        <v>170</v>
      </c>
      <c r="E928" s="227" t="s">
        <v>19</v>
      </c>
      <c r="F928" s="228" t="s">
        <v>595</v>
      </c>
      <c r="G928" s="225"/>
      <c r="H928" s="227" t="s">
        <v>19</v>
      </c>
      <c r="I928" s="229"/>
      <c r="J928" s="225"/>
      <c r="K928" s="225"/>
      <c r="L928" s="230"/>
      <c r="M928" s="231"/>
      <c r="N928" s="232"/>
      <c r="O928" s="232"/>
      <c r="P928" s="232"/>
      <c r="Q928" s="232"/>
      <c r="R928" s="232"/>
      <c r="S928" s="232"/>
      <c r="T928" s="23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4" t="s">
        <v>170</v>
      </c>
      <c r="AU928" s="234" t="s">
        <v>83</v>
      </c>
      <c r="AV928" s="13" t="s">
        <v>81</v>
      </c>
      <c r="AW928" s="13" t="s">
        <v>35</v>
      </c>
      <c r="AX928" s="13" t="s">
        <v>73</v>
      </c>
      <c r="AY928" s="234" t="s">
        <v>159</v>
      </c>
    </row>
    <row r="929" s="14" customFormat="1">
      <c r="A929" s="14"/>
      <c r="B929" s="235"/>
      <c r="C929" s="236"/>
      <c r="D929" s="226" t="s">
        <v>170</v>
      </c>
      <c r="E929" s="237" t="s">
        <v>19</v>
      </c>
      <c r="F929" s="238" t="s">
        <v>596</v>
      </c>
      <c r="G929" s="236"/>
      <c r="H929" s="239">
        <v>18.010999999999999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5" t="s">
        <v>170</v>
      </c>
      <c r="AU929" s="245" t="s">
        <v>83</v>
      </c>
      <c r="AV929" s="14" t="s">
        <v>83</v>
      </c>
      <c r="AW929" s="14" t="s">
        <v>35</v>
      </c>
      <c r="AX929" s="14" t="s">
        <v>73</v>
      </c>
      <c r="AY929" s="245" t="s">
        <v>159</v>
      </c>
    </row>
    <row r="930" s="14" customFormat="1">
      <c r="A930" s="14"/>
      <c r="B930" s="235"/>
      <c r="C930" s="236"/>
      <c r="D930" s="226" t="s">
        <v>170</v>
      </c>
      <c r="E930" s="237" t="s">
        <v>19</v>
      </c>
      <c r="F930" s="238" t="s">
        <v>597</v>
      </c>
      <c r="G930" s="236"/>
      <c r="H930" s="239">
        <v>0.51200000000000001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5" t="s">
        <v>170</v>
      </c>
      <c r="AU930" s="245" t="s">
        <v>83</v>
      </c>
      <c r="AV930" s="14" t="s">
        <v>83</v>
      </c>
      <c r="AW930" s="14" t="s">
        <v>35</v>
      </c>
      <c r="AX930" s="14" t="s">
        <v>73</v>
      </c>
      <c r="AY930" s="245" t="s">
        <v>159</v>
      </c>
    </row>
    <row r="931" s="14" customFormat="1">
      <c r="A931" s="14"/>
      <c r="B931" s="235"/>
      <c r="C931" s="236"/>
      <c r="D931" s="226" t="s">
        <v>170</v>
      </c>
      <c r="E931" s="237" t="s">
        <v>19</v>
      </c>
      <c r="F931" s="238" t="s">
        <v>598</v>
      </c>
      <c r="G931" s="236"/>
      <c r="H931" s="239">
        <v>-0.91800000000000004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170</v>
      </c>
      <c r="AU931" s="245" t="s">
        <v>83</v>
      </c>
      <c r="AV931" s="14" t="s">
        <v>83</v>
      </c>
      <c r="AW931" s="14" t="s">
        <v>35</v>
      </c>
      <c r="AX931" s="14" t="s">
        <v>73</v>
      </c>
      <c r="AY931" s="245" t="s">
        <v>159</v>
      </c>
    </row>
    <row r="932" s="13" customFormat="1">
      <c r="A932" s="13"/>
      <c r="B932" s="224"/>
      <c r="C932" s="225"/>
      <c r="D932" s="226" t="s">
        <v>170</v>
      </c>
      <c r="E932" s="227" t="s">
        <v>19</v>
      </c>
      <c r="F932" s="228" t="s">
        <v>599</v>
      </c>
      <c r="G932" s="225"/>
      <c r="H932" s="227" t="s">
        <v>19</v>
      </c>
      <c r="I932" s="229"/>
      <c r="J932" s="225"/>
      <c r="K932" s="225"/>
      <c r="L932" s="230"/>
      <c r="M932" s="231"/>
      <c r="N932" s="232"/>
      <c r="O932" s="232"/>
      <c r="P932" s="232"/>
      <c r="Q932" s="232"/>
      <c r="R932" s="232"/>
      <c r="S932" s="232"/>
      <c r="T932" s="23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4" t="s">
        <v>170</v>
      </c>
      <c r="AU932" s="234" t="s">
        <v>83</v>
      </c>
      <c r="AV932" s="13" t="s">
        <v>81</v>
      </c>
      <c r="AW932" s="13" t="s">
        <v>35</v>
      </c>
      <c r="AX932" s="13" t="s">
        <v>73</v>
      </c>
      <c r="AY932" s="234" t="s">
        <v>159</v>
      </c>
    </row>
    <row r="933" s="14" customFormat="1">
      <c r="A933" s="14"/>
      <c r="B933" s="235"/>
      <c r="C933" s="236"/>
      <c r="D933" s="226" t="s">
        <v>170</v>
      </c>
      <c r="E933" s="237" t="s">
        <v>19</v>
      </c>
      <c r="F933" s="238" t="s">
        <v>600</v>
      </c>
      <c r="G933" s="236"/>
      <c r="H933" s="239">
        <v>30.535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5" t="s">
        <v>170</v>
      </c>
      <c r="AU933" s="245" t="s">
        <v>83</v>
      </c>
      <c r="AV933" s="14" t="s">
        <v>83</v>
      </c>
      <c r="AW933" s="14" t="s">
        <v>35</v>
      </c>
      <c r="AX933" s="14" t="s">
        <v>73</v>
      </c>
      <c r="AY933" s="245" t="s">
        <v>159</v>
      </c>
    </row>
    <row r="934" s="14" customFormat="1">
      <c r="A934" s="14"/>
      <c r="B934" s="235"/>
      <c r="C934" s="236"/>
      <c r="D934" s="226" t="s">
        <v>170</v>
      </c>
      <c r="E934" s="237" t="s">
        <v>19</v>
      </c>
      <c r="F934" s="238" t="s">
        <v>601</v>
      </c>
      <c r="G934" s="236"/>
      <c r="H934" s="239">
        <v>0.82699999999999996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170</v>
      </c>
      <c r="AU934" s="245" t="s">
        <v>83</v>
      </c>
      <c r="AV934" s="14" t="s">
        <v>83</v>
      </c>
      <c r="AW934" s="14" t="s">
        <v>35</v>
      </c>
      <c r="AX934" s="14" t="s">
        <v>73</v>
      </c>
      <c r="AY934" s="245" t="s">
        <v>159</v>
      </c>
    </row>
    <row r="935" s="14" customFormat="1">
      <c r="A935" s="14"/>
      <c r="B935" s="235"/>
      <c r="C935" s="236"/>
      <c r="D935" s="226" t="s">
        <v>170</v>
      </c>
      <c r="E935" s="237" t="s">
        <v>19</v>
      </c>
      <c r="F935" s="238" t="s">
        <v>601</v>
      </c>
      <c r="G935" s="236"/>
      <c r="H935" s="239">
        <v>0.82699999999999996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170</v>
      </c>
      <c r="AU935" s="245" t="s">
        <v>83</v>
      </c>
      <c r="AV935" s="14" t="s">
        <v>83</v>
      </c>
      <c r="AW935" s="14" t="s">
        <v>35</v>
      </c>
      <c r="AX935" s="14" t="s">
        <v>73</v>
      </c>
      <c r="AY935" s="245" t="s">
        <v>159</v>
      </c>
    </row>
    <row r="936" s="14" customFormat="1">
      <c r="A936" s="14"/>
      <c r="B936" s="235"/>
      <c r="C936" s="236"/>
      <c r="D936" s="226" t="s">
        <v>170</v>
      </c>
      <c r="E936" s="237" t="s">
        <v>19</v>
      </c>
      <c r="F936" s="238" t="s">
        <v>602</v>
      </c>
      <c r="G936" s="236"/>
      <c r="H936" s="239">
        <v>-9.2140000000000004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170</v>
      </c>
      <c r="AU936" s="245" t="s">
        <v>83</v>
      </c>
      <c r="AV936" s="14" t="s">
        <v>83</v>
      </c>
      <c r="AW936" s="14" t="s">
        <v>35</v>
      </c>
      <c r="AX936" s="14" t="s">
        <v>73</v>
      </c>
      <c r="AY936" s="245" t="s">
        <v>159</v>
      </c>
    </row>
    <row r="937" s="13" customFormat="1">
      <c r="A937" s="13"/>
      <c r="B937" s="224"/>
      <c r="C937" s="225"/>
      <c r="D937" s="226" t="s">
        <v>170</v>
      </c>
      <c r="E937" s="227" t="s">
        <v>19</v>
      </c>
      <c r="F937" s="228" t="s">
        <v>603</v>
      </c>
      <c r="G937" s="225"/>
      <c r="H937" s="227" t="s">
        <v>19</v>
      </c>
      <c r="I937" s="229"/>
      <c r="J937" s="225"/>
      <c r="K937" s="225"/>
      <c r="L937" s="230"/>
      <c r="M937" s="231"/>
      <c r="N937" s="232"/>
      <c r="O937" s="232"/>
      <c r="P937" s="232"/>
      <c r="Q937" s="232"/>
      <c r="R937" s="232"/>
      <c r="S937" s="232"/>
      <c r="T937" s="23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4" t="s">
        <v>170</v>
      </c>
      <c r="AU937" s="234" t="s">
        <v>83</v>
      </c>
      <c r="AV937" s="13" t="s">
        <v>81</v>
      </c>
      <c r="AW937" s="13" t="s">
        <v>35</v>
      </c>
      <c r="AX937" s="13" t="s">
        <v>73</v>
      </c>
      <c r="AY937" s="234" t="s">
        <v>159</v>
      </c>
    </row>
    <row r="938" s="13" customFormat="1">
      <c r="A938" s="13"/>
      <c r="B938" s="224"/>
      <c r="C938" s="225"/>
      <c r="D938" s="226" t="s">
        <v>170</v>
      </c>
      <c r="E938" s="227" t="s">
        <v>19</v>
      </c>
      <c r="F938" s="228" t="s">
        <v>604</v>
      </c>
      <c r="G938" s="225"/>
      <c r="H938" s="227" t="s">
        <v>19</v>
      </c>
      <c r="I938" s="229"/>
      <c r="J938" s="225"/>
      <c r="K938" s="225"/>
      <c r="L938" s="230"/>
      <c r="M938" s="231"/>
      <c r="N938" s="232"/>
      <c r="O938" s="232"/>
      <c r="P938" s="232"/>
      <c r="Q938" s="232"/>
      <c r="R938" s="232"/>
      <c r="S938" s="232"/>
      <c r="T938" s="23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4" t="s">
        <v>170</v>
      </c>
      <c r="AU938" s="234" t="s">
        <v>83</v>
      </c>
      <c r="AV938" s="13" t="s">
        <v>81</v>
      </c>
      <c r="AW938" s="13" t="s">
        <v>35</v>
      </c>
      <c r="AX938" s="13" t="s">
        <v>73</v>
      </c>
      <c r="AY938" s="234" t="s">
        <v>159</v>
      </c>
    </row>
    <row r="939" s="14" customFormat="1">
      <c r="A939" s="14"/>
      <c r="B939" s="235"/>
      <c r="C939" s="236"/>
      <c r="D939" s="226" t="s">
        <v>170</v>
      </c>
      <c r="E939" s="237" t="s">
        <v>19</v>
      </c>
      <c r="F939" s="238" t="s">
        <v>605</v>
      </c>
      <c r="G939" s="236"/>
      <c r="H939" s="239">
        <v>7.5389999999999997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5" t="s">
        <v>170</v>
      </c>
      <c r="AU939" s="245" t="s">
        <v>83</v>
      </c>
      <c r="AV939" s="14" t="s">
        <v>83</v>
      </c>
      <c r="AW939" s="14" t="s">
        <v>35</v>
      </c>
      <c r="AX939" s="14" t="s">
        <v>73</v>
      </c>
      <c r="AY939" s="245" t="s">
        <v>159</v>
      </c>
    </row>
    <row r="940" s="14" customFormat="1">
      <c r="A940" s="14"/>
      <c r="B940" s="235"/>
      <c r="C940" s="236"/>
      <c r="D940" s="226" t="s">
        <v>170</v>
      </c>
      <c r="E940" s="237" t="s">
        <v>19</v>
      </c>
      <c r="F940" s="238" t="s">
        <v>606</v>
      </c>
      <c r="G940" s="236"/>
      <c r="H940" s="239">
        <v>-2.4199999999999999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170</v>
      </c>
      <c r="AU940" s="245" t="s">
        <v>83</v>
      </c>
      <c r="AV940" s="14" t="s">
        <v>83</v>
      </c>
      <c r="AW940" s="14" t="s">
        <v>35</v>
      </c>
      <c r="AX940" s="14" t="s">
        <v>73</v>
      </c>
      <c r="AY940" s="245" t="s">
        <v>159</v>
      </c>
    </row>
    <row r="941" s="13" customFormat="1">
      <c r="A941" s="13"/>
      <c r="B941" s="224"/>
      <c r="C941" s="225"/>
      <c r="D941" s="226" t="s">
        <v>170</v>
      </c>
      <c r="E941" s="227" t="s">
        <v>19</v>
      </c>
      <c r="F941" s="228" t="s">
        <v>607</v>
      </c>
      <c r="G941" s="225"/>
      <c r="H941" s="227" t="s">
        <v>19</v>
      </c>
      <c r="I941" s="229"/>
      <c r="J941" s="225"/>
      <c r="K941" s="225"/>
      <c r="L941" s="230"/>
      <c r="M941" s="231"/>
      <c r="N941" s="232"/>
      <c r="O941" s="232"/>
      <c r="P941" s="232"/>
      <c r="Q941" s="232"/>
      <c r="R941" s="232"/>
      <c r="S941" s="232"/>
      <c r="T941" s="23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4" t="s">
        <v>170</v>
      </c>
      <c r="AU941" s="234" t="s">
        <v>83</v>
      </c>
      <c r="AV941" s="13" t="s">
        <v>81</v>
      </c>
      <c r="AW941" s="13" t="s">
        <v>35</v>
      </c>
      <c r="AX941" s="13" t="s">
        <v>73</v>
      </c>
      <c r="AY941" s="234" t="s">
        <v>159</v>
      </c>
    </row>
    <row r="942" s="14" customFormat="1">
      <c r="A942" s="14"/>
      <c r="B942" s="235"/>
      <c r="C942" s="236"/>
      <c r="D942" s="226" t="s">
        <v>170</v>
      </c>
      <c r="E942" s="237" t="s">
        <v>19</v>
      </c>
      <c r="F942" s="238" t="s">
        <v>608</v>
      </c>
      <c r="G942" s="236"/>
      <c r="H942" s="239">
        <v>39.572000000000003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5" t="s">
        <v>170</v>
      </c>
      <c r="AU942" s="245" t="s">
        <v>83</v>
      </c>
      <c r="AV942" s="14" t="s">
        <v>83</v>
      </c>
      <c r="AW942" s="14" t="s">
        <v>35</v>
      </c>
      <c r="AX942" s="14" t="s">
        <v>73</v>
      </c>
      <c r="AY942" s="245" t="s">
        <v>159</v>
      </c>
    </row>
    <row r="943" s="14" customFormat="1">
      <c r="A943" s="14"/>
      <c r="B943" s="235"/>
      <c r="C943" s="236"/>
      <c r="D943" s="226" t="s">
        <v>170</v>
      </c>
      <c r="E943" s="237" t="s">
        <v>19</v>
      </c>
      <c r="F943" s="238" t="s">
        <v>609</v>
      </c>
      <c r="G943" s="236"/>
      <c r="H943" s="239">
        <v>0.83899999999999997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170</v>
      </c>
      <c r="AU943" s="245" t="s">
        <v>83</v>
      </c>
      <c r="AV943" s="14" t="s">
        <v>83</v>
      </c>
      <c r="AW943" s="14" t="s">
        <v>35</v>
      </c>
      <c r="AX943" s="14" t="s">
        <v>73</v>
      </c>
      <c r="AY943" s="245" t="s">
        <v>159</v>
      </c>
    </row>
    <row r="944" s="14" customFormat="1">
      <c r="A944" s="14"/>
      <c r="B944" s="235"/>
      <c r="C944" s="236"/>
      <c r="D944" s="226" t="s">
        <v>170</v>
      </c>
      <c r="E944" s="237" t="s">
        <v>19</v>
      </c>
      <c r="F944" s="238" t="s">
        <v>609</v>
      </c>
      <c r="G944" s="236"/>
      <c r="H944" s="239">
        <v>0.83899999999999997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5" t="s">
        <v>170</v>
      </c>
      <c r="AU944" s="245" t="s">
        <v>83</v>
      </c>
      <c r="AV944" s="14" t="s">
        <v>83</v>
      </c>
      <c r="AW944" s="14" t="s">
        <v>35</v>
      </c>
      <c r="AX944" s="14" t="s">
        <v>73</v>
      </c>
      <c r="AY944" s="245" t="s">
        <v>159</v>
      </c>
    </row>
    <row r="945" s="14" customFormat="1">
      <c r="A945" s="14"/>
      <c r="B945" s="235"/>
      <c r="C945" s="236"/>
      <c r="D945" s="226" t="s">
        <v>170</v>
      </c>
      <c r="E945" s="237" t="s">
        <v>19</v>
      </c>
      <c r="F945" s="238" t="s">
        <v>610</v>
      </c>
      <c r="G945" s="236"/>
      <c r="H945" s="239">
        <v>-5.4249999999999998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5" t="s">
        <v>170</v>
      </c>
      <c r="AU945" s="245" t="s">
        <v>83</v>
      </c>
      <c r="AV945" s="14" t="s">
        <v>83</v>
      </c>
      <c r="AW945" s="14" t="s">
        <v>35</v>
      </c>
      <c r="AX945" s="14" t="s">
        <v>73</v>
      </c>
      <c r="AY945" s="245" t="s">
        <v>159</v>
      </c>
    </row>
    <row r="946" s="14" customFormat="1">
      <c r="A946" s="14"/>
      <c r="B946" s="235"/>
      <c r="C946" s="236"/>
      <c r="D946" s="226" t="s">
        <v>170</v>
      </c>
      <c r="E946" s="237" t="s">
        <v>19</v>
      </c>
      <c r="F946" s="238" t="s">
        <v>611</v>
      </c>
      <c r="G946" s="236"/>
      <c r="H946" s="239">
        <v>-1.7729999999999999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5" t="s">
        <v>170</v>
      </c>
      <c r="AU946" s="245" t="s">
        <v>83</v>
      </c>
      <c r="AV946" s="14" t="s">
        <v>83</v>
      </c>
      <c r="AW946" s="14" t="s">
        <v>35</v>
      </c>
      <c r="AX946" s="14" t="s">
        <v>73</v>
      </c>
      <c r="AY946" s="245" t="s">
        <v>159</v>
      </c>
    </row>
    <row r="947" s="13" customFormat="1">
      <c r="A947" s="13"/>
      <c r="B947" s="224"/>
      <c r="C947" s="225"/>
      <c r="D947" s="226" t="s">
        <v>170</v>
      </c>
      <c r="E947" s="227" t="s">
        <v>19</v>
      </c>
      <c r="F947" s="228" t="s">
        <v>612</v>
      </c>
      <c r="G947" s="225"/>
      <c r="H947" s="227" t="s">
        <v>19</v>
      </c>
      <c r="I947" s="229"/>
      <c r="J947" s="225"/>
      <c r="K947" s="225"/>
      <c r="L947" s="230"/>
      <c r="M947" s="231"/>
      <c r="N947" s="232"/>
      <c r="O947" s="232"/>
      <c r="P947" s="232"/>
      <c r="Q947" s="232"/>
      <c r="R947" s="232"/>
      <c r="S947" s="232"/>
      <c r="T947" s="23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4" t="s">
        <v>170</v>
      </c>
      <c r="AU947" s="234" t="s">
        <v>83</v>
      </c>
      <c r="AV947" s="13" t="s">
        <v>81</v>
      </c>
      <c r="AW947" s="13" t="s">
        <v>35</v>
      </c>
      <c r="AX947" s="13" t="s">
        <v>73</v>
      </c>
      <c r="AY947" s="234" t="s">
        <v>159</v>
      </c>
    </row>
    <row r="948" s="14" customFormat="1">
      <c r="A948" s="14"/>
      <c r="B948" s="235"/>
      <c r="C948" s="236"/>
      <c r="D948" s="226" t="s">
        <v>170</v>
      </c>
      <c r="E948" s="237" t="s">
        <v>19</v>
      </c>
      <c r="F948" s="238" t="s">
        <v>613</v>
      </c>
      <c r="G948" s="236"/>
      <c r="H948" s="239">
        <v>19.806000000000001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170</v>
      </c>
      <c r="AU948" s="245" t="s">
        <v>83</v>
      </c>
      <c r="AV948" s="14" t="s">
        <v>83</v>
      </c>
      <c r="AW948" s="14" t="s">
        <v>35</v>
      </c>
      <c r="AX948" s="14" t="s">
        <v>73</v>
      </c>
      <c r="AY948" s="245" t="s">
        <v>159</v>
      </c>
    </row>
    <row r="949" s="14" customFormat="1">
      <c r="A949" s="14"/>
      <c r="B949" s="235"/>
      <c r="C949" s="236"/>
      <c r="D949" s="226" t="s">
        <v>170</v>
      </c>
      <c r="E949" s="237" t="s">
        <v>19</v>
      </c>
      <c r="F949" s="238" t="s">
        <v>609</v>
      </c>
      <c r="G949" s="236"/>
      <c r="H949" s="239">
        <v>0.83899999999999997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5" t="s">
        <v>170</v>
      </c>
      <c r="AU949" s="245" t="s">
        <v>83</v>
      </c>
      <c r="AV949" s="14" t="s">
        <v>83</v>
      </c>
      <c r="AW949" s="14" t="s">
        <v>35</v>
      </c>
      <c r="AX949" s="14" t="s">
        <v>73</v>
      </c>
      <c r="AY949" s="245" t="s">
        <v>159</v>
      </c>
    </row>
    <row r="950" s="14" customFormat="1">
      <c r="A950" s="14"/>
      <c r="B950" s="235"/>
      <c r="C950" s="236"/>
      <c r="D950" s="226" t="s">
        <v>170</v>
      </c>
      <c r="E950" s="237" t="s">
        <v>19</v>
      </c>
      <c r="F950" s="238" t="s">
        <v>609</v>
      </c>
      <c r="G950" s="236"/>
      <c r="H950" s="239">
        <v>0.83899999999999997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5" t="s">
        <v>170</v>
      </c>
      <c r="AU950" s="245" t="s">
        <v>83</v>
      </c>
      <c r="AV950" s="14" t="s">
        <v>83</v>
      </c>
      <c r="AW950" s="14" t="s">
        <v>35</v>
      </c>
      <c r="AX950" s="14" t="s">
        <v>73</v>
      </c>
      <c r="AY950" s="245" t="s">
        <v>159</v>
      </c>
    </row>
    <row r="951" s="14" customFormat="1">
      <c r="A951" s="14"/>
      <c r="B951" s="235"/>
      <c r="C951" s="236"/>
      <c r="D951" s="226" t="s">
        <v>170</v>
      </c>
      <c r="E951" s="237" t="s">
        <v>19</v>
      </c>
      <c r="F951" s="238" t="s">
        <v>610</v>
      </c>
      <c r="G951" s="236"/>
      <c r="H951" s="239">
        <v>-5.4249999999999998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170</v>
      </c>
      <c r="AU951" s="245" t="s">
        <v>83</v>
      </c>
      <c r="AV951" s="14" t="s">
        <v>83</v>
      </c>
      <c r="AW951" s="14" t="s">
        <v>35</v>
      </c>
      <c r="AX951" s="14" t="s">
        <v>73</v>
      </c>
      <c r="AY951" s="245" t="s">
        <v>159</v>
      </c>
    </row>
    <row r="952" s="13" customFormat="1">
      <c r="A952" s="13"/>
      <c r="B952" s="224"/>
      <c r="C952" s="225"/>
      <c r="D952" s="226" t="s">
        <v>170</v>
      </c>
      <c r="E952" s="227" t="s">
        <v>19</v>
      </c>
      <c r="F952" s="228" t="s">
        <v>614</v>
      </c>
      <c r="G952" s="225"/>
      <c r="H952" s="227" t="s">
        <v>19</v>
      </c>
      <c r="I952" s="229"/>
      <c r="J952" s="225"/>
      <c r="K952" s="225"/>
      <c r="L952" s="230"/>
      <c r="M952" s="231"/>
      <c r="N952" s="232"/>
      <c r="O952" s="232"/>
      <c r="P952" s="232"/>
      <c r="Q952" s="232"/>
      <c r="R952" s="232"/>
      <c r="S952" s="232"/>
      <c r="T952" s="23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4" t="s">
        <v>170</v>
      </c>
      <c r="AU952" s="234" t="s">
        <v>83</v>
      </c>
      <c r="AV952" s="13" t="s">
        <v>81</v>
      </c>
      <c r="AW952" s="13" t="s">
        <v>35</v>
      </c>
      <c r="AX952" s="13" t="s">
        <v>73</v>
      </c>
      <c r="AY952" s="234" t="s">
        <v>159</v>
      </c>
    </row>
    <row r="953" s="14" customFormat="1">
      <c r="A953" s="14"/>
      <c r="B953" s="235"/>
      <c r="C953" s="236"/>
      <c r="D953" s="226" t="s">
        <v>170</v>
      </c>
      <c r="E953" s="237" t="s">
        <v>19</v>
      </c>
      <c r="F953" s="238" t="s">
        <v>615</v>
      </c>
      <c r="G953" s="236"/>
      <c r="H953" s="239">
        <v>34.398000000000003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5" t="s">
        <v>170</v>
      </c>
      <c r="AU953" s="245" t="s">
        <v>83</v>
      </c>
      <c r="AV953" s="14" t="s">
        <v>83</v>
      </c>
      <c r="AW953" s="14" t="s">
        <v>35</v>
      </c>
      <c r="AX953" s="14" t="s">
        <v>73</v>
      </c>
      <c r="AY953" s="245" t="s">
        <v>159</v>
      </c>
    </row>
    <row r="954" s="14" customFormat="1">
      <c r="A954" s="14"/>
      <c r="B954" s="235"/>
      <c r="C954" s="236"/>
      <c r="D954" s="226" t="s">
        <v>170</v>
      </c>
      <c r="E954" s="237" t="s">
        <v>19</v>
      </c>
      <c r="F954" s="238" t="s">
        <v>609</v>
      </c>
      <c r="G954" s="236"/>
      <c r="H954" s="239">
        <v>0.83899999999999997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170</v>
      </c>
      <c r="AU954" s="245" t="s">
        <v>83</v>
      </c>
      <c r="AV954" s="14" t="s">
        <v>83</v>
      </c>
      <c r="AW954" s="14" t="s">
        <v>35</v>
      </c>
      <c r="AX954" s="14" t="s">
        <v>73</v>
      </c>
      <c r="AY954" s="245" t="s">
        <v>159</v>
      </c>
    </row>
    <row r="955" s="14" customFormat="1">
      <c r="A955" s="14"/>
      <c r="B955" s="235"/>
      <c r="C955" s="236"/>
      <c r="D955" s="226" t="s">
        <v>170</v>
      </c>
      <c r="E955" s="237" t="s">
        <v>19</v>
      </c>
      <c r="F955" s="238" t="s">
        <v>616</v>
      </c>
      <c r="G955" s="236"/>
      <c r="H955" s="239">
        <v>-2.7130000000000001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5" t="s">
        <v>170</v>
      </c>
      <c r="AU955" s="245" t="s">
        <v>83</v>
      </c>
      <c r="AV955" s="14" t="s">
        <v>83</v>
      </c>
      <c r="AW955" s="14" t="s">
        <v>35</v>
      </c>
      <c r="AX955" s="14" t="s">
        <v>73</v>
      </c>
      <c r="AY955" s="245" t="s">
        <v>159</v>
      </c>
    </row>
    <row r="956" s="13" customFormat="1">
      <c r="A956" s="13"/>
      <c r="B956" s="224"/>
      <c r="C956" s="225"/>
      <c r="D956" s="226" t="s">
        <v>170</v>
      </c>
      <c r="E956" s="227" t="s">
        <v>19</v>
      </c>
      <c r="F956" s="228" t="s">
        <v>617</v>
      </c>
      <c r="G956" s="225"/>
      <c r="H956" s="227" t="s">
        <v>19</v>
      </c>
      <c r="I956" s="229"/>
      <c r="J956" s="225"/>
      <c r="K956" s="225"/>
      <c r="L956" s="230"/>
      <c r="M956" s="231"/>
      <c r="N956" s="232"/>
      <c r="O956" s="232"/>
      <c r="P956" s="232"/>
      <c r="Q956" s="232"/>
      <c r="R956" s="232"/>
      <c r="S956" s="232"/>
      <c r="T956" s="23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4" t="s">
        <v>170</v>
      </c>
      <c r="AU956" s="234" t="s">
        <v>83</v>
      </c>
      <c r="AV956" s="13" t="s">
        <v>81</v>
      </c>
      <c r="AW956" s="13" t="s">
        <v>35</v>
      </c>
      <c r="AX956" s="13" t="s">
        <v>73</v>
      </c>
      <c r="AY956" s="234" t="s">
        <v>159</v>
      </c>
    </row>
    <row r="957" s="14" customFormat="1">
      <c r="A957" s="14"/>
      <c r="B957" s="235"/>
      <c r="C957" s="236"/>
      <c r="D957" s="226" t="s">
        <v>170</v>
      </c>
      <c r="E957" s="237" t="s">
        <v>19</v>
      </c>
      <c r="F957" s="238" t="s">
        <v>618</v>
      </c>
      <c r="G957" s="236"/>
      <c r="H957" s="239">
        <v>17.997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5" t="s">
        <v>170</v>
      </c>
      <c r="AU957" s="245" t="s">
        <v>83</v>
      </c>
      <c r="AV957" s="14" t="s">
        <v>83</v>
      </c>
      <c r="AW957" s="14" t="s">
        <v>35</v>
      </c>
      <c r="AX957" s="14" t="s">
        <v>73</v>
      </c>
      <c r="AY957" s="245" t="s">
        <v>159</v>
      </c>
    </row>
    <row r="958" s="14" customFormat="1">
      <c r="A958" s="14"/>
      <c r="B958" s="235"/>
      <c r="C958" s="236"/>
      <c r="D958" s="226" t="s">
        <v>170</v>
      </c>
      <c r="E958" s="237" t="s">
        <v>19</v>
      </c>
      <c r="F958" s="238" t="s">
        <v>606</v>
      </c>
      <c r="G958" s="236"/>
      <c r="H958" s="239">
        <v>-2.4199999999999999</v>
      </c>
      <c r="I958" s="240"/>
      <c r="J958" s="236"/>
      <c r="K958" s="236"/>
      <c r="L958" s="241"/>
      <c r="M958" s="242"/>
      <c r="N958" s="243"/>
      <c r="O958" s="243"/>
      <c r="P958" s="243"/>
      <c r="Q958" s="243"/>
      <c r="R958" s="243"/>
      <c r="S958" s="243"/>
      <c r="T958" s="24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5" t="s">
        <v>170</v>
      </c>
      <c r="AU958" s="245" t="s">
        <v>83</v>
      </c>
      <c r="AV958" s="14" t="s">
        <v>83</v>
      </c>
      <c r="AW958" s="14" t="s">
        <v>35</v>
      </c>
      <c r="AX958" s="14" t="s">
        <v>73</v>
      </c>
      <c r="AY958" s="245" t="s">
        <v>159</v>
      </c>
    </row>
    <row r="959" s="15" customFormat="1">
      <c r="A959" s="15"/>
      <c r="B959" s="246"/>
      <c r="C959" s="247"/>
      <c r="D959" s="226" t="s">
        <v>170</v>
      </c>
      <c r="E959" s="248" t="s">
        <v>19</v>
      </c>
      <c r="F959" s="249" t="s">
        <v>178</v>
      </c>
      <c r="G959" s="247"/>
      <c r="H959" s="250">
        <v>242.72599999999997</v>
      </c>
      <c r="I959" s="251"/>
      <c r="J959" s="247"/>
      <c r="K959" s="247"/>
      <c r="L959" s="252"/>
      <c r="M959" s="253"/>
      <c r="N959" s="254"/>
      <c r="O959" s="254"/>
      <c r="P959" s="254"/>
      <c r="Q959" s="254"/>
      <c r="R959" s="254"/>
      <c r="S959" s="254"/>
      <c r="T959" s="25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56" t="s">
        <v>170</v>
      </c>
      <c r="AU959" s="256" t="s">
        <v>83</v>
      </c>
      <c r="AV959" s="15" t="s">
        <v>166</v>
      </c>
      <c r="AW959" s="15" t="s">
        <v>35</v>
      </c>
      <c r="AX959" s="15" t="s">
        <v>81</v>
      </c>
      <c r="AY959" s="256" t="s">
        <v>159</v>
      </c>
    </row>
    <row r="960" s="2" customFormat="1" ht="24.15" customHeight="1">
      <c r="A960" s="40"/>
      <c r="B960" s="41"/>
      <c r="C960" s="206" t="s">
        <v>925</v>
      </c>
      <c r="D960" s="206" t="s">
        <v>161</v>
      </c>
      <c r="E960" s="207" t="s">
        <v>926</v>
      </c>
      <c r="F960" s="208" t="s">
        <v>927</v>
      </c>
      <c r="G960" s="209" t="s">
        <v>164</v>
      </c>
      <c r="H960" s="210">
        <v>91.591999999999999</v>
      </c>
      <c r="I960" s="211"/>
      <c r="J960" s="212">
        <f>ROUND(I960*H960,2)</f>
        <v>0</v>
      </c>
      <c r="K960" s="208" t="s">
        <v>165</v>
      </c>
      <c r="L960" s="46"/>
      <c r="M960" s="213" t="s">
        <v>19</v>
      </c>
      <c r="N960" s="214" t="s">
        <v>44</v>
      </c>
      <c r="O960" s="86"/>
      <c r="P960" s="215">
        <f>O960*H960</f>
        <v>0</v>
      </c>
      <c r="Q960" s="215">
        <v>0</v>
      </c>
      <c r="R960" s="215">
        <f>Q960*H960</f>
        <v>0</v>
      </c>
      <c r="S960" s="215">
        <v>0.045999999999999999</v>
      </c>
      <c r="T960" s="216">
        <f>S960*H960</f>
        <v>4.2132319999999996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17" t="s">
        <v>166</v>
      </c>
      <c r="AT960" s="217" t="s">
        <v>161</v>
      </c>
      <c r="AU960" s="217" t="s">
        <v>83</v>
      </c>
      <c r="AY960" s="19" t="s">
        <v>159</v>
      </c>
      <c r="BE960" s="218">
        <f>IF(N960="základní",J960,0)</f>
        <v>0</v>
      </c>
      <c r="BF960" s="218">
        <f>IF(N960="snížená",J960,0)</f>
        <v>0</v>
      </c>
      <c r="BG960" s="218">
        <f>IF(N960="zákl. přenesená",J960,0)</f>
        <v>0</v>
      </c>
      <c r="BH960" s="218">
        <f>IF(N960="sníž. přenesená",J960,0)</f>
        <v>0</v>
      </c>
      <c r="BI960" s="218">
        <f>IF(N960="nulová",J960,0)</f>
        <v>0</v>
      </c>
      <c r="BJ960" s="19" t="s">
        <v>81</v>
      </c>
      <c r="BK960" s="218">
        <f>ROUND(I960*H960,2)</f>
        <v>0</v>
      </c>
      <c r="BL960" s="19" t="s">
        <v>166</v>
      </c>
      <c r="BM960" s="217" t="s">
        <v>928</v>
      </c>
    </row>
    <row r="961" s="2" customFormat="1">
      <c r="A961" s="40"/>
      <c r="B961" s="41"/>
      <c r="C961" s="42"/>
      <c r="D961" s="219" t="s">
        <v>168</v>
      </c>
      <c r="E961" s="42"/>
      <c r="F961" s="220" t="s">
        <v>929</v>
      </c>
      <c r="G961" s="42"/>
      <c r="H961" s="42"/>
      <c r="I961" s="221"/>
      <c r="J961" s="42"/>
      <c r="K961" s="42"/>
      <c r="L961" s="46"/>
      <c r="M961" s="222"/>
      <c r="N961" s="223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168</v>
      </c>
      <c r="AU961" s="19" t="s">
        <v>83</v>
      </c>
    </row>
    <row r="962" s="13" customFormat="1">
      <c r="A962" s="13"/>
      <c r="B962" s="224"/>
      <c r="C962" s="225"/>
      <c r="D962" s="226" t="s">
        <v>170</v>
      </c>
      <c r="E962" s="227" t="s">
        <v>19</v>
      </c>
      <c r="F962" s="228" t="s">
        <v>867</v>
      </c>
      <c r="G962" s="225"/>
      <c r="H962" s="227" t="s">
        <v>19</v>
      </c>
      <c r="I962" s="229"/>
      <c r="J962" s="225"/>
      <c r="K962" s="225"/>
      <c r="L962" s="230"/>
      <c r="M962" s="231"/>
      <c r="N962" s="232"/>
      <c r="O962" s="232"/>
      <c r="P962" s="232"/>
      <c r="Q962" s="232"/>
      <c r="R962" s="232"/>
      <c r="S962" s="232"/>
      <c r="T962" s="23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4" t="s">
        <v>170</v>
      </c>
      <c r="AU962" s="234" t="s">
        <v>83</v>
      </c>
      <c r="AV962" s="13" t="s">
        <v>81</v>
      </c>
      <c r="AW962" s="13" t="s">
        <v>35</v>
      </c>
      <c r="AX962" s="13" t="s">
        <v>73</v>
      </c>
      <c r="AY962" s="234" t="s">
        <v>159</v>
      </c>
    </row>
    <row r="963" s="14" customFormat="1">
      <c r="A963" s="14"/>
      <c r="B963" s="235"/>
      <c r="C963" s="236"/>
      <c r="D963" s="226" t="s">
        <v>170</v>
      </c>
      <c r="E963" s="237" t="s">
        <v>19</v>
      </c>
      <c r="F963" s="238" t="s">
        <v>930</v>
      </c>
      <c r="G963" s="236"/>
      <c r="H963" s="239">
        <v>3.7549999999999999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5" t="s">
        <v>170</v>
      </c>
      <c r="AU963" s="245" t="s">
        <v>83</v>
      </c>
      <c r="AV963" s="14" t="s">
        <v>83</v>
      </c>
      <c r="AW963" s="14" t="s">
        <v>35</v>
      </c>
      <c r="AX963" s="14" t="s">
        <v>73</v>
      </c>
      <c r="AY963" s="245" t="s">
        <v>159</v>
      </c>
    </row>
    <row r="964" s="14" customFormat="1">
      <c r="A964" s="14"/>
      <c r="B964" s="235"/>
      <c r="C964" s="236"/>
      <c r="D964" s="226" t="s">
        <v>170</v>
      </c>
      <c r="E964" s="237" t="s">
        <v>19</v>
      </c>
      <c r="F964" s="238" t="s">
        <v>931</v>
      </c>
      <c r="G964" s="236"/>
      <c r="H964" s="239">
        <v>3.2229999999999999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5" t="s">
        <v>170</v>
      </c>
      <c r="AU964" s="245" t="s">
        <v>83</v>
      </c>
      <c r="AV964" s="14" t="s">
        <v>83</v>
      </c>
      <c r="AW964" s="14" t="s">
        <v>35</v>
      </c>
      <c r="AX964" s="14" t="s">
        <v>73</v>
      </c>
      <c r="AY964" s="245" t="s">
        <v>159</v>
      </c>
    </row>
    <row r="965" s="14" customFormat="1">
      <c r="A965" s="14"/>
      <c r="B965" s="235"/>
      <c r="C965" s="236"/>
      <c r="D965" s="226" t="s">
        <v>170</v>
      </c>
      <c r="E965" s="237" t="s">
        <v>19</v>
      </c>
      <c r="F965" s="238" t="s">
        <v>932</v>
      </c>
      <c r="G965" s="236"/>
      <c r="H965" s="239">
        <v>2.3300000000000001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5" t="s">
        <v>170</v>
      </c>
      <c r="AU965" s="245" t="s">
        <v>83</v>
      </c>
      <c r="AV965" s="14" t="s">
        <v>83</v>
      </c>
      <c r="AW965" s="14" t="s">
        <v>35</v>
      </c>
      <c r="AX965" s="14" t="s">
        <v>73</v>
      </c>
      <c r="AY965" s="245" t="s">
        <v>159</v>
      </c>
    </row>
    <row r="966" s="14" customFormat="1">
      <c r="A966" s="14"/>
      <c r="B966" s="235"/>
      <c r="C966" s="236"/>
      <c r="D966" s="226" t="s">
        <v>170</v>
      </c>
      <c r="E966" s="237" t="s">
        <v>19</v>
      </c>
      <c r="F966" s="238" t="s">
        <v>533</v>
      </c>
      <c r="G966" s="236"/>
      <c r="H966" s="239">
        <v>3.5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5" t="s">
        <v>170</v>
      </c>
      <c r="AU966" s="245" t="s">
        <v>83</v>
      </c>
      <c r="AV966" s="14" t="s">
        <v>83</v>
      </c>
      <c r="AW966" s="14" t="s">
        <v>35</v>
      </c>
      <c r="AX966" s="14" t="s">
        <v>73</v>
      </c>
      <c r="AY966" s="245" t="s">
        <v>159</v>
      </c>
    </row>
    <row r="967" s="14" customFormat="1">
      <c r="A967" s="14"/>
      <c r="B967" s="235"/>
      <c r="C967" s="236"/>
      <c r="D967" s="226" t="s">
        <v>170</v>
      </c>
      <c r="E967" s="237" t="s">
        <v>19</v>
      </c>
      <c r="F967" s="238" t="s">
        <v>534</v>
      </c>
      <c r="G967" s="236"/>
      <c r="H967" s="239">
        <v>-0.66000000000000003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5" t="s">
        <v>170</v>
      </c>
      <c r="AU967" s="245" t="s">
        <v>83</v>
      </c>
      <c r="AV967" s="14" t="s">
        <v>83</v>
      </c>
      <c r="AW967" s="14" t="s">
        <v>35</v>
      </c>
      <c r="AX967" s="14" t="s">
        <v>73</v>
      </c>
      <c r="AY967" s="245" t="s">
        <v>159</v>
      </c>
    </row>
    <row r="968" s="13" customFormat="1">
      <c r="A968" s="13"/>
      <c r="B968" s="224"/>
      <c r="C968" s="225"/>
      <c r="D968" s="226" t="s">
        <v>170</v>
      </c>
      <c r="E968" s="227" t="s">
        <v>19</v>
      </c>
      <c r="F968" s="228" t="s">
        <v>499</v>
      </c>
      <c r="G968" s="225"/>
      <c r="H968" s="227" t="s">
        <v>19</v>
      </c>
      <c r="I968" s="229"/>
      <c r="J968" s="225"/>
      <c r="K968" s="225"/>
      <c r="L968" s="230"/>
      <c r="M968" s="231"/>
      <c r="N968" s="232"/>
      <c r="O968" s="232"/>
      <c r="P968" s="232"/>
      <c r="Q968" s="232"/>
      <c r="R968" s="232"/>
      <c r="S968" s="232"/>
      <c r="T968" s="23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4" t="s">
        <v>170</v>
      </c>
      <c r="AU968" s="234" t="s">
        <v>83</v>
      </c>
      <c r="AV968" s="13" t="s">
        <v>81</v>
      </c>
      <c r="AW968" s="13" t="s">
        <v>35</v>
      </c>
      <c r="AX968" s="13" t="s">
        <v>73</v>
      </c>
      <c r="AY968" s="234" t="s">
        <v>159</v>
      </c>
    </row>
    <row r="969" s="14" customFormat="1">
      <c r="A969" s="14"/>
      <c r="B969" s="235"/>
      <c r="C969" s="236"/>
      <c r="D969" s="226" t="s">
        <v>170</v>
      </c>
      <c r="E969" s="237" t="s">
        <v>19</v>
      </c>
      <c r="F969" s="238" t="s">
        <v>933</v>
      </c>
      <c r="G969" s="236"/>
      <c r="H969" s="239">
        <v>28.891999999999999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5" t="s">
        <v>170</v>
      </c>
      <c r="AU969" s="245" t="s">
        <v>83</v>
      </c>
      <c r="AV969" s="14" t="s">
        <v>83</v>
      </c>
      <c r="AW969" s="14" t="s">
        <v>35</v>
      </c>
      <c r="AX969" s="14" t="s">
        <v>73</v>
      </c>
      <c r="AY969" s="245" t="s">
        <v>159</v>
      </c>
    </row>
    <row r="970" s="14" customFormat="1">
      <c r="A970" s="14"/>
      <c r="B970" s="235"/>
      <c r="C970" s="236"/>
      <c r="D970" s="226" t="s">
        <v>170</v>
      </c>
      <c r="E970" s="237" t="s">
        <v>19</v>
      </c>
      <c r="F970" s="238" t="s">
        <v>934</v>
      </c>
      <c r="G970" s="236"/>
      <c r="H970" s="239">
        <v>-3.6360000000000001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5" t="s">
        <v>170</v>
      </c>
      <c r="AU970" s="245" t="s">
        <v>83</v>
      </c>
      <c r="AV970" s="14" t="s">
        <v>83</v>
      </c>
      <c r="AW970" s="14" t="s">
        <v>35</v>
      </c>
      <c r="AX970" s="14" t="s">
        <v>73</v>
      </c>
      <c r="AY970" s="245" t="s">
        <v>159</v>
      </c>
    </row>
    <row r="971" s="14" customFormat="1">
      <c r="A971" s="14"/>
      <c r="B971" s="235"/>
      <c r="C971" s="236"/>
      <c r="D971" s="226" t="s">
        <v>170</v>
      </c>
      <c r="E971" s="237" t="s">
        <v>19</v>
      </c>
      <c r="F971" s="238" t="s">
        <v>935</v>
      </c>
      <c r="G971" s="236"/>
      <c r="H971" s="239">
        <v>10.602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170</v>
      </c>
      <c r="AU971" s="245" t="s">
        <v>83</v>
      </c>
      <c r="AV971" s="14" t="s">
        <v>83</v>
      </c>
      <c r="AW971" s="14" t="s">
        <v>35</v>
      </c>
      <c r="AX971" s="14" t="s">
        <v>73</v>
      </c>
      <c r="AY971" s="245" t="s">
        <v>159</v>
      </c>
    </row>
    <row r="972" s="14" customFormat="1">
      <c r="A972" s="14"/>
      <c r="B972" s="235"/>
      <c r="C972" s="236"/>
      <c r="D972" s="226" t="s">
        <v>170</v>
      </c>
      <c r="E972" s="237" t="s">
        <v>19</v>
      </c>
      <c r="F972" s="238" t="s">
        <v>936</v>
      </c>
      <c r="G972" s="236"/>
      <c r="H972" s="239">
        <v>3.1499999999999999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5" t="s">
        <v>170</v>
      </c>
      <c r="AU972" s="245" t="s">
        <v>83</v>
      </c>
      <c r="AV972" s="14" t="s">
        <v>83</v>
      </c>
      <c r="AW972" s="14" t="s">
        <v>35</v>
      </c>
      <c r="AX972" s="14" t="s">
        <v>73</v>
      </c>
      <c r="AY972" s="245" t="s">
        <v>159</v>
      </c>
    </row>
    <row r="973" s="14" customFormat="1">
      <c r="A973" s="14"/>
      <c r="B973" s="235"/>
      <c r="C973" s="236"/>
      <c r="D973" s="226" t="s">
        <v>170</v>
      </c>
      <c r="E973" s="237" t="s">
        <v>19</v>
      </c>
      <c r="F973" s="238" t="s">
        <v>937</v>
      </c>
      <c r="G973" s="236"/>
      <c r="H973" s="239">
        <v>2.1000000000000001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5" t="s">
        <v>170</v>
      </c>
      <c r="AU973" s="245" t="s">
        <v>83</v>
      </c>
      <c r="AV973" s="14" t="s">
        <v>83</v>
      </c>
      <c r="AW973" s="14" t="s">
        <v>35</v>
      </c>
      <c r="AX973" s="14" t="s">
        <v>73</v>
      </c>
      <c r="AY973" s="245" t="s">
        <v>159</v>
      </c>
    </row>
    <row r="974" s="14" customFormat="1">
      <c r="A974" s="14"/>
      <c r="B974" s="235"/>
      <c r="C974" s="236"/>
      <c r="D974" s="226" t="s">
        <v>170</v>
      </c>
      <c r="E974" s="237" t="s">
        <v>19</v>
      </c>
      <c r="F974" s="238" t="s">
        <v>938</v>
      </c>
      <c r="G974" s="236"/>
      <c r="H974" s="239">
        <v>11.222</v>
      </c>
      <c r="I974" s="240"/>
      <c r="J974" s="236"/>
      <c r="K974" s="236"/>
      <c r="L974" s="241"/>
      <c r="M974" s="242"/>
      <c r="N974" s="243"/>
      <c r="O974" s="243"/>
      <c r="P974" s="243"/>
      <c r="Q974" s="243"/>
      <c r="R974" s="243"/>
      <c r="S974" s="243"/>
      <c r="T974" s="24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5" t="s">
        <v>170</v>
      </c>
      <c r="AU974" s="245" t="s">
        <v>83</v>
      </c>
      <c r="AV974" s="14" t="s">
        <v>83</v>
      </c>
      <c r="AW974" s="14" t="s">
        <v>35</v>
      </c>
      <c r="AX974" s="14" t="s">
        <v>73</v>
      </c>
      <c r="AY974" s="245" t="s">
        <v>159</v>
      </c>
    </row>
    <row r="975" s="14" customFormat="1">
      <c r="A975" s="14"/>
      <c r="B975" s="235"/>
      <c r="C975" s="236"/>
      <c r="D975" s="226" t="s">
        <v>170</v>
      </c>
      <c r="E975" s="237" t="s">
        <v>19</v>
      </c>
      <c r="F975" s="238" t="s">
        <v>939</v>
      </c>
      <c r="G975" s="236"/>
      <c r="H975" s="239">
        <v>-1.8180000000000001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5" t="s">
        <v>170</v>
      </c>
      <c r="AU975" s="245" t="s">
        <v>83</v>
      </c>
      <c r="AV975" s="14" t="s">
        <v>83</v>
      </c>
      <c r="AW975" s="14" t="s">
        <v>35</v>
      </c>
      <c r="AX975" s="14" t="s">
        <v>73</v>
      </c>
      <c r="AY975" s="245" t="s">
        <v>159</v>
      </c>
    </row>
    <row r="976" s="13" customFormat="1">
      <c r="A976" s="13"/>
      <c r="B976" s="224"/>
      <c r="C976" s="225"/>
      <c r="D976" s="226" t="s">
        <v>170</v>
      </c>
      <c r="E976" s="227" t="s">
        <v>19</v>
      </c>
      <c r="F976" s="228" t="s">
        <v>875</v>
      </c>
      <c r="G976" s="225"/>
      <c r="H976" s="227" t="s">
        <v>19</v>
      </c>
      <c r="I976" s="229"/>
      <c r="J976" s="225"/>
      <c r="K976" s="225"/>
      <c r="L976" s="230"/>
      <c r="M976" s="231"/>
      <c r="N976" s="232"/>
      <c r="O976" s="232"/>
      <c r="P976" s="232"/>
      <c r="Q976" s="232"/>
      <c r="R976" s="232"/>
      <c r="S976" s="232"/>
      <c r="T976" s="23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4" t="s">
        <v>170</v>
      </c>
      <c r="AU976" s="234" t="s">
        <v>83</v>
      </c>
      <c r="AV976" s="13" t="s">
        <v>81</v>
      </c>
      <c r="AW976" s="13" t="s">
        <v>35</v>
      </c>
      <c r="AX976" s="13" t="s">
        <v>73</v>
      </c>
      <c r="AY976" s="234" t="s">
        <v>159</v>
      </c>
    </row>
    <row r="977" s="14" customFormat="1">
      <c r="A977" s="14"/>
      <c r="B977" s="235"/>
      <c r="C977" s="236"/>
      <c r="D977" s="226" t="s">
        <v>170</v>
      </c>
      <c r="E977" s="237" t="s">
        <v>19</v>
      </c>
      <c r="F977" s="238" t="s">
        <v>940</v>
      </c>
      <c r="G977" s="236"/>
      <c r="H977" s="239">
        <v>28.271999999999998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170</v>
      </c>
      <c r="AU977" s="245" t="s">
        <v>83</v>
      </c>
      <c r="AV977" s="14" t="s">
        <v>83</v>
      </c>
      <c r="AW977" s="14" t="s">
        <v>35</v>
      </c>
      <c r="AX977" s="14" t="s">
        <v>73</v>
      </c>
      <c r="AY977" s="245" t="s">
        <v>159</v>
      </c>
    </row>
    <row r="978" s="14" customFormat="1">
      <c r="A978" s="14"/>
      <c r="B978" s="235"/>
      <c r="C978" s="236"/>
      <c r="D978" s="226" t="s">
        <v>170</v>
      </c>
      <c r="E978" s="237" t="s">
        <v>19</v>
      </c>
      <c r="F978" s="238" t="s">
        <v>941</v>
      </c>
      <c r="G978" s="236"/>
      <c r="H978" s="239">
        <v>-3.96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5" t="s">
        <v>170</v>
      </c>
      <c r="AU978" s="245" t="s">
        <v>83</v>
      </c>
      <c r="AV978" s="14" t="s">
        <v>83</v>
      </c>
      <c r="AW978" s="14" t="s">
        <v>35</v>
      </c>
      <c r="AX978" s="14" t="s">
        <v>73</v>
      </c>
      <c r="AY978" s="245" t="s">
        <v>159</v>
      </c>
    </row>
    <row r="979" s="14" customFormat="1">
      <c r="A979" s="14"/>
      <c r="B979" s="235"/>
      <c r="C979" s="236"/>
      <c r="D979" s="226" t="s">
        <v>170</v>
      </c>
      <c r="E979" s="237" t="s">
        <v>19</v>
      </c>
      <c r="F979" s="238" t="s">
        <v>942</v>
      </c>
      <c r="G979" s="236"/>
      <c r="H979" s="239">
        <v>4.6200000000000001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170</v>
      </c>
      <c r="AU979" s="245" t="s">
        <v>83</v>
      </c>
      <c r="AV979" s="14" t="s">
        <v>83</v>
      </c>
      <c r="AW979" s="14" t="s">
        <v>35</v>
      </c>
      <c r="AX979" s="14" t="s">
        <v>73</v>
      </c>
      <c r="AY979" s="245" t="s">
        <v>159</v>
      </c>
    </row>
    <row r="980" s="15" customFormat="1">
      <c r="A980" s="15"/>
      <c r="B980" s="246"/>
      <c r="C980" s="247"/>
      <c r="D980" s="226" t="s">
        <v>170</v>
      </c>
      <c r="E980" s="248" t="s">
        <v>19</v>
      </c>
      <c r="F980" s="249" t="s">
        <v>178</v>
      </c>
      <c r="G980" s="247"/>
      <c r="H980" s="250">
        <v>91.591999999999999</v>
      </c>
      <c r="I980" s="251"/>
      <c r="J980" s="247"/>
      <c r="K980" s="247"/>
      <c r="L980" s="252"/>
      <c r="M980" s="253"/>
      <c r="N980" s="254"/>
      <c r="O980" s="254"/>
      <c r="P980" s="254"/>
      <c r="Q980" s="254"/>
      <c r="R980" s="254"/>
      <c r="S980" s="254"/>
      <c r="T980" s="25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6" t="s">
        <v>170</v>
      </c>
      <c r="AU980" s="256" t="s">
        <v>83</v>
      </c>
      <c r="AV980" s="15" t="s">
        <v>166</v>
      </c>
      <c r="AW980" s="15" t="s">
        <v>35</v>
      </c>
      <c r="AX980" s="15" t="s">
        <v>81</v>
      </c>
      <c r="AY980" s="256" t="s">
        <v>159</v>
      </c>
    </row>
    <row r="981" s="2" customFormat="1" ht="24.15" customHeight="1">
      <c r="A981" s="40"/>
      <c r="B981" s="41"/>
      <c r="C981" s="206" t="s">
        <v>943</v>
      </c>
      <c r="D981" s="206" t="s">
        <v>161</v>
      </c>
      <c r="E981" s="207" t="s">
        <v>944</v>
      </c>
      <c r="F981" s="208" t="s">
        <v>945</v>
      </c>
      <c r="G981" s="209" t="s">
        <v>164</v>
      </c>
      <c r="H981" s="210">
        <v>14.414999999999999</v>
      </c>
      <c r="I981" s="211"/>
      <c r="J981" s="212">
        <f>ROUND(I981*H981,2)</f>
        <v>0</v>
      </c>
      <c r="K981" s="208" t="s">
        <v>165</v>
      </c>
      <c r="L981" s="46"/>
      <c r="M981" s="213" t="s">
        <v>19</v>
      </c>
      <c r="N981" s="214" t="s">
        <v>44</v>
      </c>
      <c r="O981" s="86"/>
      <c r="P981" s="215">
        <f>O981*H981</f>
        <v>0</v>
      </c>
      <c r="Q981" s="215">
        <v>0</v>
      </c>
      <c r="R981" s="215">
        <f>Q981*H981</f>
        <v>0</v>
      </c>
      <c r="S981" s="215">
        <v>0.058999999999999997</v>
      </c>
      <c r="T981" s="216">
        <f>S981*H981</f>
        <v>0.85048499999999994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17" t="s">
        <v>166</v>
      </c>
      <c r="AT981" s="217" t="s">
        <v>161</v>
      </c>
      <c r="AU981" s="217" t="s">
        <v>83</v>
      </c>
      <c r="AY981" s="19" t="s">
        <v>159</v>
      </c>
      <c r="BE981" s="218">
        <f>IF(N981="základní",J981,0)</f>
        <v>0</v>
      </c>
      <c r="BF981" s="218">
        <f>IF(N981="snížená",J981,0)</f>
        <v>0</v>
      </c>
      <c r="BG981" s="218">
        <f>IF(N981="zákl. přenesená",J981,0)</f>
        <v>0</v>
      </c>
      <c r="BH981" s="218">
        <f>IF(N981="sníž. přenesená",J981,0)</f>
        <v>0</v>
      </c>
      <c r="BI981" s="218">
        <f>IF(N981="nulová",J981,0)</f>
        <v>0</v>
      </c>
      <c r="BJ981" s="19" t="s">
        <v>81</v>
      </c>
      <c r="BK981" s="218">
        <f>ROUND(I981*H981,2)</f>
        <v>0</v>
      </c>
      <c r="BL981" s="19" t="s">
        <v>166</v>
      </c>
      <c r="BM981" s="217" t="s">
        <v>946</v>
      </c>
    </row>
    <row r="982" s="2" customFormat="1">
      <c r="A982" s="40"/>
      <c r="B982" s="41"/>
      <c r="C982" s="42"/>
      <c r="D982" s="219" t="s">
        <v>168</v>
      </c>
      <c r="E982" s="42"/>
      <c r="F982" s="220" t="s">
        <v>947</v>
      </c>
      <c r="G982" s="42"/>
      <c r="H982" s="42"/>
      <c r="I982" s="221"/>
      <c r="J982" s="42"/>
      <c r="K982" s="42"/>
      <c r="L982" s="46"/>
      <c r="M982" s="222"/>
      <c r="N982" s="223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168</v>
      </c>
      <c r="AU982" s="19" t="s">
        <v>83</v>
      </c>
    </row>
    <row r="983" s="14" customFormat="1">
      <c r="A983" s="14"/>
      <c r="B983" s="235"/>
      <c r="C983" s="236"/>
      <c r="D983" s="226" t="s">
        <v>170</v>
      </c>
      <c r="E983" s="237" t="s">
        <v>19</v>
      </c>
      <c r="F983" s="238" t="s">
        <v>948</v>
      </c>
      <c r="G983" s="236"/>
      <c r="H983" s="239">
        <v>14.414999999999999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5" t="s">
        <v>170</v>
      </c>
      <c r="AU983" s="245" t="s">
        <v>83</v>
      </c>
      <c r="AV983" s="14" t="s">
        <v>83</v>
      </c>
      <c r="AW983" s="14" t="s">
        <v>35</v>
      </c>
      <c r="AX983" s="14" t="s">
        <v>73</v>
      </c>
      <c r="AY983" s="245" t="s">
        <v>159</v>
      </c>
    </row>
    <row r="984" s="15" customFormat="1">
      <c r="A984" s="15"/>
      <c r="B984" s="246"/>
      <c r="C984" s="247"/>
      <c r="D984" s="226" t="s">
        <v>170</v>
      </c>
      <c r="E984" s="248" t="s">
        <v>19</v>
      </c>
      <c r="F984" s="249" t="s">
        <v>178</v>
      </c>
      <c r="G984" s="247"/>
      <c r="H984" s="250">
        <v>14.414999999999999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6" t="s">
        <v>170</v>
      </c>
      <c r="AU984" s="256" t="s">
        <v>83</v>
      </c>
      <c r="AV984" s="15" t="s">
        <v>166</v>
      </c>
      <c r="AW984" s="15" t="s">
        <v>35</v>
      </c>
      <c r="AX984" s="15" t="s">
        <v>81</v>
      </c>
      <c r="AY984" s="256" t="s">
        <v>159</v>
      </c>
    </row>
    <row r="985" s="2" customFormat="1" ht="24.15" customHeight="1">
      <c r="A985" s="40"/>
      <c r="B985" s="41"/>
      <c r="C985" s="206" t="s">
        <v>949</v>
      </c>
      <c r="D985" s="206" t="s">
        <v>161</v>
      </c>
      <c r="E985" s="207" t="s">
        <v>950</v>
      </c>
      <c r="F985" s="208" t="s">
        <v>951</v>
      </c>
      <c r="G985" s="209" t="s">
        <v>164</v>
      </c>
      <c r="H985" s="210">
        <v>33.137999999999998</v>
      </c>
      <c r="I985" s="211"/>
      <c r="J985" s="212">
        <f>ROUND(I985*H985,2)</f>
        <v>0</v>
      </c>
      <c r="K985" s="208" t="s">
        <v>165</v>
      </c>
      <c r="L985" s="46"/>
      <c r="M985" s="213" t="s">
        <v>19</v>
      </c>
      <c r="N985" s="214" t="s">
        <v>44</v>
      </c>
      <c r="O985" s="86"/>
      <c r="P985" s="215">
        <f>O985*H985</f>
        <v>0</v>
      </c>
      <c r="Q985" s="215">
        <v>0</v>
      </c>
      <c r="R985" s="215">
        <f>Q985*H985</f>
        <v>0</v>
      </c>
      <c r="S985" s="215">
        <v>0.068000000000000005</v>
      </c>
      <c r="T985" s="216">
        <f>S985*H985</f>
        <v>2.2533840000000001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17" t="s">
        <v>166</v>
      </c>
      <c r="AT985" s="217" t="s">
        <v>161</v>
      </c>
      <c r="AU985" s="217" t="s">
        <v>83</v>
      </c>
      <c r="AY985" s="19" t="s">
        <v>159</v>
      </c>
      <c r="BE985" s="218">
        <f>IF(N985="základní",J985,0)</f>
        <v>0</v>
      </c>
      <c r="BF985" s="218">
        <f>IF(N985="snížená",J985,0)</f>
        <v>0</v>
      </c>
      <c r="BG985" s="218">
        <f>IF(N985="zákl. přenesená",J985,0)</f>
        <v>0</v>
      </c>
      <c r="BH985" s="218">
        <f>IF(N985="sníž. přenesená",J985,0)</f>
        <v>0</v>
      </c>
      <c r="BI985" s="218">
        <f>IF(N985="nulová",J985,0)</f>
        <v>0</v>
      </c>
      <c r="BJ985" s="19" t="s">
        <v>81</v>
      </c>
      <c r="BK985" s="218">
        <f>ROUND(I985*H985,2)</f>
        <v>0</v>
      </c>
      <c r="BL985" s="19" t="s">
        <v>166</v>
      </c>
      <c r="BM985" s="217" t="s">
        <v>952</v>
      </c>
    </row>
    <row r="986" s="2" customFormat="1">
      <c r="A986" s="40"/>
      <c r="B986" s="41"/>
      <c r="C986" s="42"/>
      <c r="D986" s="219" t="s">
        <v>168</v>
      </c>
      <c r="E986" s="42"/>
      <c r="F986" s="220" t="s">
        <v>953</v>
      </c>
      <c r="G986" s="42"/>
      <c r="H986" s="42"/>
      <c r="I986" s="221"/>
      <c r="J986" s="42"/>
      <c r="K986" s="42"/>
      <c r="L986" s="46"/>
      <c r="M986" s="222"/>
      <c r="N986" s="223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168</v>
      </c>
      <c r="AU986" s="19" t="s">
        <v>83</v>
      </c>
    </row>
    <row r="987" s="13" customFormat="1">
      <c r="A987" s="13"/>
      <c r="B987" s="224"/>
      <c r="C987" s="225"/>
      <c r="D987" s="226" t="s">
        <v>170</v>
      </c>
      <c r="E987" s="227" t="s">
        <v>19</v>
      </c>
      <c r="F987" s="228" t="s">
        <v>867</v>
      </c>
      <c r="G987" s="225"/>
      <c r="H987" s="227" t="s">
        <v>19</v>
      </c>
      <c r="I987" s="229"/>
      <c r="J987" s="225"/>
      <c r="K987" s="225"/>
      <c r="L987" s="230"/>
      <c r="M987" s="231"/>
      <c r="N987" s="232"/>
      <c r="O987" s="232"/>
      <c r="P987" s="232"/>
      <c r="Q987" s="232"/>
      <c r="R987" s="232"/>
      <c r="S987" s="232"/>
      <c r="T987" s="23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4" t="s">
        <v>170</v>
      </c>
      <c r="AU987" s="234" t="s">
        <v>83</v>
      </c>
      <c r="AV987" s="13" t="s">
        <v>81</v>
      </c>
      <c r="AW987" s="13" t="s">
        <v>35</v>
      </c>
      <c r="AX987" s="13" t="s">
        <v>73</v>
      </c>
      <c r="AY987" s="234" t="s">
        <v>159</v>
      </c>
    </row>
    <row r="988" s="14" customFormat="1">
      <c r="A988" s="14"/>
      <c r="B988" s="235"/>
      <c r="C988" s="236"/>
      <c r="D988" s="226" t="s">
        <v>170</v>
      </c>
      <c r="E988" s="237" t="s">
        <v>19</v>
      </c>
      <c r="F988" s="238" t="s">
        <v>954</v>
      </c>
      <c r="G988" s="236"/>
      <c r="H988" s="239">
        <v>15.02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5" t="s">
        <v>170</v>
      </c>
      <c r="AU988" s="245" t="s">
        <v>83</v>
      </c>
      <c r="AV988" s="14" t="s">
        <v>83</v>
      </c>
      <c r="AW988" s="14" t="s">
        <v>35</v>
      </c>
      <c r="AX988" s="14" t="s">
        <v>73</v>
      </c>
      <c r="AY988" s="245" t="s">
        <v>159</v>
      </c>
    </row>
    <row r="989" s="14" customFormat="1">
      <c r="A989" s="14"/>
      <c r="B989" s="235"/>
      <c r="C989" s="236"/>
      <c r="D989" s="226" t="s">
        <v>170</v>
      </c>
      <c r="E989" s="237" t="s">
        <v>19</v>
      </c>
      <c r="F989" s="238" t="s">
        <v>955</v>
      </c>
      <c r="G989" s="236"/>
      <c r="H989" s="239">
        <v>12.892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5" t="s">
        <v>170</v>
      </c>
      <c r="AU989" s="245" t="s">
        <v>83</v>
      </c>
      <c r="AV989" s="14" t="s">
        <v>83</v>
      </c>
      <c r="AW989" s="14" t="s">
        <v>35</v>
      </c>
      <c r="AX989" s="14" t="s">
        <v>73</v>
      </c>
      <c r="AY989" s="245" t="s">
        <v>159</v>
      </c>
    </row>
    <row r="990" s="14" customFormat="1">
      <c r="A990" s="14"/>
      <c r="B990" s="235"/>
      <c r="C990" s="236"/>
      <c r="D990" s="226" t="s">
        <v>170</v>
      </c>
      <c r="E990" s="237" t="s">
        <v>19</v>
      </c>
      <c r="F990" s="238" t="s">
        <v>956</v>
      </c>
      <c r="G990" s="236"/>
      <c r="H990" s="239">
        <v>6.9900000000000002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5" t="s">
        <v>170</v>
      </c>
      <c r="AU990" s="245" t="s">
        <v>83</v>
      </c>
      <c r="AV990" s="14" t="s">
        <v>83</v>
      </c>
      <c r="AW990" s="14" t="s">
        <v>35</v>
      </c>
      <c r="AX990" s="14" t="s">
        <v>73</v>
      </c>
      <c r="AY990" s="245" t="s">
        <v>159</v>
      </c>
    </row>
    <row r="991" s="14" customFormat="1">
      <c r="A991" s="14"/>
      <c r="B991" s="235"/>
      <c r="C991" s="236"/>
      <c r="D991" s="226" t="s">
        <v>170</v>
      </c>
      <c r="E991" s="237" t="s">
        <v>19</v>
      </c>
      <c r="F991" s="238" t="s">
        <v>535</v>
      </c>
      <c r="G991" s="236"/>
      <c r="H991" s="239">
        <v>-1.764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5" t="s">
        <v>170</v>
      </c>
      <c r="AU991" s="245" t="s">
        <v>83</v>
      </c>
      <c r="AV991" s="14" t="s">
        <v>83</v>
      </c>
      <c r="AW991" s="14" t="s">
        <v>35</v>
      </c>
      <c r="AX991" s="14" t="s">
        <v>73</v>
      </c>
      <c r="AY991" s="245" t="s">
        <v>159</v>
      </c>
    </row>
    <row r="992" s="15" customFormat="1">
      <c r="A992" s="15"/>
      <c r="B992" s="246"/>
      <c r="C992" s="247"/>
      <c r="D992" s="226" t="s">
        <v>170</v>
      </c>
      <c r="E992" s="248" t="s">
        <v>19</v>
      </c>
      <c r="F992" s="249" t="s">
        <v>178</v>
      </c>
      <c r="G992" s="247"/>
      <c r="H992" s="250">
        <v>33.137999999999998</v>
      </c>
      <c r="I992" s="251"/>
      <c r="J992" s="247"/>
      <c r="K992" s="247"/>
      <c r="L992" s="252"/>
      <c r="M992" s="253"/>
      <c r="N992" s="254"/>
      <c r="O992" s="254"/>
      <c r="P992" s="254"/>
      <c r="Q992" s="254"/>
      <c r="R992" s="254"/>
      <c r="S992" s="254"/>
      <c r="T992" s="25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6" t="s">
        <v>170</v>
      </c>
      <c r="AU992" s="256" t="s">
        <v>83</v>
      </c>
      <c r="AV992" s="15" t="s">
        <v>166</v>
      </c>
      <c r="AW992" s="15" t="s">
        <v>35</v>
      </c>
      <c r="AX992" s="15" t="s">
        <v>81</v>
      </c>
      <c r="AY992" s="256" t="s">
        <v>159</v>
      </c>
    </row>
    <row r="993" s="12" customFormat="1" ht="22.8" customHeight="1">
      <c r="A993" s="12"/>
      <c r="B993" s="190"/>
      <c r="C993" s="191"/>
      <c r="D993" s="192" t="s">
        <v>72</v>
      </c>
      <c r="E993" s="204" t="s">
        <v>957</v>
      </c>
      <c r="F993" s="204" t="s">
        <v>958</v>
      </c>
      <c r="G993" s="191"/>
      <c r="H993" s="191"/>
      <c r="I993" s="194"/>
      <c r="J993" s="205">
        <f>BK993</f>
        <v>0</v>
      </c>
      <c r="K993" s="191"/>
      <c r="L993" s="196"/>
      <c r="M993" s="197"/>
      <c r="N993" s="198"/>
      <c r="O993" s="198"/>
      <c r="P993" s="199">
        <f>SUM(P994:P1003)</f>
        <v>0</v>
      </c>
      <c r="Q993" s="198"/>
      <c r="R993" s="199">
        <f>SUM(R994:R1003)</f>
        <v>0</v>
      </c>
      <c r="S993" s="198"/>
      <c r="T993" s="200">
        <f>SUM(T994:T1003)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01" t="s">
        <v>81</v>
      </c>
      <c r="AT993" s="202" t="s">
        <v>72</v>
      </c>
      <c r="AU993" s="202" t="s">
        <v>81</v>
      </c>
      <c r="AY993" s="201" t="s">
        <v>159</v>
      </c>
      <c r="BK993" s="203">
        <f>SUM(BK994:BK1003)</f>
        <v>0</v>
      </c>
    </row>
    <row r="994" s="2" customFormat="1" ht="24.15" customHeight="1">
      <c r="A994" s="40"/>
      <c r="B994" s="41"/>
      <c r="C994" s="206" t="s">
        <v>959</v>
      </c>
      <c r="D994" s="206" t="s">
        <v>161</v>
      </c>
      <c r="E994" s="207" t="s">
        <v>960</v>
      </c>
      <c r="F994" s="208" t="s">
        <v>961</v>
      </c>
      <c r="G994" s="209" t="s">
        <v>222</v>
      </c>
      <c r="H994" s="210">
        <v>28.454000000000001</v>
      </c>
      <c r="I994" s="211"/>
      <c r="J994" s="212">
        <f>ROUND(I994*H994,2)</f>
        <v>0</v>
      </c>
      <c r="K994" s="208" t="s">
        <v>165</v>
      </c>
      <c r="L994" s="46"/>
      <c r="M994" s="213" t="s">
        <v>19</v>
      </c>
      <c r="N994" s="214" t="s">
        <v>44</v>
      </c>
      <c r="O994" s="86"/>
      <c r="P994" s="215">
        <f>O994*H994</f>
        <v>0</v>
      </c>
      <c r="Q994" s="215">
        <v>0</v>
      </c>
      <c r="R994" s="215">
        <f>Q994*H994</f>
        <v>0</v>
      </c>
      <c r="S994" s="215">
        <v>0</v>
      </c>
      <c r="T994" s="21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17" t="s">
        <v>166</v>
      </c>
      <c r="AT994" s="217" t="s">
        <v>161</v>
      </c>
      <c r="AU994" s="217" t="s">
        <v>83</v>
      </c>
      <c r="AY994" s="19" t="s">
        <v>159</v>
      </c>
      <c r="BE994" s="218">
        <f>IF(N994="základní",J994,0)</f>
        <v>0</v>
      </c>
      <c r="BF994" s="218">
        <f>IF(N994="snížená",J994,0)</f>
        <v>0</v>
      </c>
      <c r="BG994" s="218">
        <f>IF(N994="zákl. přenesená",J994,0)</f>
        <v>0</v>
      </c>
      <c r="BH994" s="218">
        <f>IF(N994="sníž. přenesená",J994,0)</f>
        <v>0</v>
      </c>
      <c r="BI994" s="218">
        <f>IF(N994="nulová",J994,0)</f>
        <v>0</v>
      </c>
      <c r="BJ994" s="19" t="s">
        <v>81</v>
      </c>
      <c r="BK994" s="218">
        <f>ROUND(I994*H994,2)</f>
        <v>0</v>
      </c>
      <c r="BL994" s="19" t="s">
        <v>166</v>
      </c>
      <c r="BM994" s="217" t="s">
        <v>962</v>
      </c>
    </row>
    <row r="995" s="2" customFormat="1">
      <c r="A995" s="40"/>
      <c r="B995" s="41"/>
      <c r="C995" s="42"/>
      <c r="D995" s="219" t="s">
        <v>168</v>
      </c>
      <c r="E995" s="42"/>
      <c r="F995" s="220" t="s">
        <v>963</v>
      </c>
      <c r="G995" s="42"/>
      <c r="H995" s="42"/>
      <c r="I995" s="221"/>
      <c r="J995" s="42"/>
      <c r="K995" s="42"/>
      <c r="L995" s="46"/>
      <c r="M995" s="222"/>
      <c r="N995" s="22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168</v>
      </c>
      <c r="AU995" s="19" t="s">
        <v>83</v>
      </c>
    </row>
    <row r="996" s="2" customFormat="1" ht="21.75" customHeight="1">
      <c r="A996" s="40"/>
      <c r="B996" s="41"/>
      <c r="C996" s="206" t="s">
        <v>964</v>
      </c>
      <c r="D996" s="206" t="s">
        <v>161</v>
      </c>
      <c r="E996" s="207" t="s">
        <v>965</v>
      </c>
      <c r="F996" s="208" t="s">
        <v>966</v>
      </c>
      <c r="G996" s="209" t="s">
        <v>222</v>
      </c>
      <c r="H996" s="210">
        <v>28.454000000000001</v>
      </c>
      <c r="I996" s="211"/>
      <c r="J996" s="212">
        <f>ROUND(I996*H996,2)</f>
        <v>0</v>
      </c>
      <c r="K996" s="208" t="s">
        <v>165</v>
      </c>
      <c r="L996" s="46"/>
      <c r="M996" s="213" t="s">
        <v>19</v>
      </c>
      <c r="N996" s="214" t="s">
        <v>44</v>
      </c>
      <c r="O996" s="86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7" t="s">
        <v>166</v>
      </c>
      <c r="AT996" s="217" t="s">
        <v>161</v>
      </c>
      <c r="AU996" s="217" t="s">
        <v>83</v>
      </c>
      <c r="AY996" s="19" t="s">
        <v>159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9" t="s">
        <v>81</v>
      </c>
      <c r="BK996" s="218">
        <f>ROUND(I996*H996,2)</f>
        <v>0</v>
      </c>
      <c r="BL996" s="19" t="s">
        <v>166</v>
      </c>
      <c r="BM996" s="217" t="s">
        <v>967</v>
      </c>
    </row>
    <row r="997" s="2" customFormat="1">
      <c r="A997" s="40"/>
      <c r="B997" s="41"/>
      <c r="C997" s="42"/>
      <c r="D997" s="219" t="s">
        <v>168</v>
      </c>
      <c r="E997" s="42"/>
      <c r="F997" s="220" t="s">
        <v>968</v>
      </c>
      <c r="G997" s="42"/>
      <c r="H997" s="42"/>
      <c r="I997" s="221"/>
      <c r="J997" s="42"/>
      <c r="K997" s="42"/>
      <c r="L997" s="46"/>
      <c r="M997" s="222"/>
      <c r="N997" s="22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168</v>
      </c>
      <c r="AU997" s="19" t="s">
        <v>83</v>
      </c>
    </row>
    <row r="998" s="2" customFormat="1" ht="24.15" customHeight="1">
      <c r="A998" s="40"/>
      <c r="B998" s="41"/>
      <c r="C998" s="206" t="s">
        <v>969</v>
      </c>
      <c r="D998" s="206" t="s">
        <v>161</v>
      </c>
      <c r="E998" s="207" t="s">
        <v>970</v>
      </c>
      <c r="F998" s="208" t="s">
        <v>971</v>
      </c>
      <c r="G998" s="209" t="s">
        <v>222</v>
      </c>
      <c r="H998" s="210">
        <v>540.62599999999998</v>
      </c>
      <c r="I998" s="211"/>
      <c r="J998" s="212">
        <f>ROUND(I998*H998,2)</f>
        <v>0</v>
      </c>
      <c r="K998" s="208" t="s">
        <v>165</v>
      </c>
      <c r="L998" s="46"/>
      <c r="M998" s="213" t="s">
        <v>19</v>
      </c>
      <c r="N998" s="214" t="s">
        <v>44</v>
      </c>
      <c r="O998" s="86"/>
      <c r="P998" s="215">
        <f>O998*H998</f>
        <v>0</v>
      </c>
      <c r="Q998" s="215">
        <v>0</v>
      </c>
      <c r="R998" s="215">
        <f>Q998*H998</f>
        <v>0</v>
      </c>
      <c r="S998" s="215">
        <v>0</v>
      </c>
      <c r="T998" s="216">
        <f>S998*H998</f>
        <v>0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17" t="s">
        <v>166</v>
      </c>
      <c r="AT998" s="217" t="s">
        <v>161</v>
      </c>
      <c r="AU998" s="217" t="s">
        <v>83</v>
      </c>
      <c r="AY998" s="19" t="s">
        <v>159</v>
      </c>
      <c r="BE998" s="218">
        <f>IF(N998="základní",J998,0)</f>
        <v>0</v>
      </c>
      <c r="BF998" s="218">
        <f>IF(N998="snížená",J998,0)</f>
        <v>0</v>
      </c>
      <c r="BG998" s="218">
        <f>IF(N998="zákl. přenesená",J998,0)</f>
        <v>0</v>
      </c>
      <c r="BH998" s="218">
        <f>IF(N998="sníž. přenesená",J998,0)</f>
        <v>0</v>
      </c>
      <c r="BI998" s="218">
        <f>IF(N998="nulová",J998,0)</f>
        <v>0</v>
      </c>
      <c r="BJ998" s="19" t="s">
        <v>81</v>
      </c>
      <c r="BK998" s="218">
        <f>ROUND(I998*H998,2)</f>
        <v>0</v>
      </c>
      <c r="BL998" s="19" t="s">
        <v>166</v>
      </c>
      <c r="BM998" s="217" t="s">
        <v>972</v>
      </c>
    </row>
    <row r="999" s="2" customFormat="1">
      <c r="A999" s="40"/>
      <c r="B999" s="41"/>
      <c r="C999" s="42"/>
      <c r="D999" s="219" t="s">
        <v>168</v>
      </c>
      <c r="E999" s="42"/>
      <c r="F999" s="220" t="s">
        <v>973</v>
      </c>
      <c r="G999" s="42"/>
      <c r="H999" s="42"/>
      <c r="I999" s="221"/>
      <c r="J999" s="42"/>
      <c r="K999" s="42"/>
      <c r="L999" s="46"/>
      <c r="M999" s="222"/>
      <c r="N999" s="223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168</v>
      </c>
      <c r="AU999" s="19" t="s">
        <v>83</v>
      </c>
    </row>
    <row r="1000" s="14" customFormat="1">
      <c r="A1000" s="14"/>
      <c r="B1000" s="235"/>
      <c r="C1000" s="236"/>
      <c r="D1000" s="226" t="s">
        <v>170</v>
      </c>
      <c r="E1000" s="237" t="s">
        <v>19</v>
      </c>
      <c r="F1000" s="238" t="s">
        <v>974</v>
      </c>
      <c r="G1000" s="236"/>
      <c r="H1000" s="239">
        <v>540.62599999999998</v>
      </c>
      <c r="I1000" s="240"/>
      <c r="J1000" s="236"/>
      <c r="K1000" s="236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5" t="s">
        <v>170</v>
      </c>
      <c r="AU1000" s="245" t="s">
        <v>83</v>
      </c>
      <c r="AV1000" s="14" t="s">
        <v>83</v>
      </c>
      <c r="AW1000" s="14" t="s">
        <v>35</v>
      </c>
      <c r="AX1000" s="14" t="s">
        <v>73</v>
      </c>
      <c r="AY1000" s="245" t="s">
        <v>159</v>
      </c>
    </row>
    <row r="1001" s="15" customFormat="1">
      <c r="A1001" s="15"/>
      <c r="B1001" s="246"/>
      <c r="C1001" s="247"/>
      <c r="D1001" s="226" t="s">
        <v>170</v>
      </c>
      <c r="E1001" s="248" t="s">
        <v>19</v>
      </c>
      <c r="F1001" s="249" t="s">
        <v>178</v>
      </c>
      <c r="G1001" s="247"/>
      <c r="H1001" s="250">
        <v>540.62599999999998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6" t="s">
        <v>170</v>
      </c>
      <c r="AU1001" s="256" t="s">
        <v>83</v>
      </c>
      <c r="AV1001" s="15" t="s">
        <v>166</v>
      </c>
      <c r="AW1001" s="15" t="s">
        <v>35</v>
      </c>
      <c r="AX1001" s="15" t="s">
        <v>81</v>
      </c>
      <c r="AY1001" s="256" t="s">
        <v>159</v>
      </c>
    </row>
    <row r="1002" s="2" customFormat="1" ht="24.15" customHeight="1">
      <c r="A1002" s="40"/>
      <c r="B1002" s="41"/>
      <c r="C1002" s="206" t="s">
        <v>975</v>
      </c>
      <c r="D1002" s="206" t="s">
        <v>161</v>
      </c>
      <c r="E1002" s="207" t="s">
        <v>976</v>
      </c>
      <c r="F1002" s="208" t="s">
        <v>977</v>
      </c>
      <c r="G1002" s="209" t="s">
        <v>222</v>
      </c>
      <c r="H1002" s="210">
        <v>28.454000000000001</v>
      </c>
      <c r="I1002" s="211"/>
      <c r="J1002" s="212">
        <f>ROUND(I1002*H1002,2)</f>
        <v>0</v>
      </c>
      <c r="K1002" s="208" t="s">
        <v>165</v>
      </c>
      <c r="L1002" s="46"/>
      <c r="M1002" s="213" t="s">
        <v>19</v>
      </c>
      <c r="N1002" s="214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166</v>
      </c>
      <c r="AT1002" s="217" t="s">
        <v>161</v>
      </c>
      <c r="AU1002" s="217" t="s">
        <v>83</v>
      </c>
      <c r="AY1002" s="19" t="s">
        <v>159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81</v>
      </c>
      <c r="BK1002" s="218">
        <f>ROUND(I1002*H1002,2)</f>
        <v>0</v>
      </c>
      <c r="BL1002" s="19" t="s">
        <v>166</v>
      </c>
      <c r="BM1002" s="217" t="s">
        <v>978</v>
      </c>
    </row>
    <row r="1003" s="2" customFormat="1">
      <c r="A1003" s="40"/>
      <c r="B1003" s="41"/>
      <c r="C1003" s="42"/>
      <c r="D1003" s="219" t="s">
        <v>168</v>
      </c>
      <c r="E1003" s="42"/>
      <c r="F1003" s="220" t="s">
        <v>979</v>
      </c>
      <c r="G1003" s="42"/>
      <c r="H1003" s="42"/>
      <c r="I1003" s="221"/>
      <c r="J1003" s="42"/>
      <c r="K1003" s="42"/>
      <c r="L1003" s="46"/>
      <c r="M1003" s="222"/>
      <c r="N1003" s="22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168</v>
      </c>
      <c r="AU1003" s="19" t="s">
        <v>83</v>
      </c>
    </row>
    <row r="1004" s="12" customFormat="1" ht="22.8" customHeight="1">
      <c r="A1004" s="12"/>
      <c r="B1004" s="190"/>
      <c r="C1004" s="191"/>
      <c r="D1004" s="192" t="s">
        <v>72</v>
      </c>
      <c r="E1004" s="204" t="s">
        <v>980</v>
      </c>
      <c r="F1004" s="204" t="s">
        <v>981</v>
      </c>
      <c r="G1004" s="191"/>
      <c r="H1004" s="191"/>
      <c r="I1004" s="194"/>
      <c r="J1004" s="205">
        <f>BK1004</f>
        <v>0</v>
      </c>
      <c r="K1004" s="191"/>
      <c r="L1004" s="196"/>
      <c r="M1004" s="197"/>
      <c r="N1004" s="198"/>
      <c r="O1004" s="198"/>
      <c r="P1004" s="199">
        <f>SUM(P1005:P1008)</f>
        <v>0</v>
      </c>
      <c r="Q1004" s="198"/>
      <c r="R1004" s="199">
        <f>SUM(R1005:R1008)</f>
        <v>0</v>
      </c>
      <c r="S1004" s="198"/>
      <c r="T1004" s="200">
        <f>SUM(T1005:T1008)</f>
        <v>0</v>
      </c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R1004" s="201" t="s">
        <v>81</v>
      </c>
      <c r="AT1004" s="202" t="s">
        <v>72</v>
      </c>
      <c r="AU1004" s="202" t="s">
        <v>81</v>
      </c>
      <c r="AY1004" s="201" t="s">
        <v>159</v>
      </c>
      <c r="BK1004" s="203">
        <f>SUM(BK1005:BK1008)</f>
        <v>0</v>
      </c>
    </row>
    <row r="1005" s="2" customFormat="1" ht="33" customHeight="1">
      <c r="A1005" s="40"/>
      <c r="B1005" s="41"/>
      <c r="C1005" s="206" t="s">
        <v>982</v>
      </c>
      <c r="D1005" s="206" t="s">
        <v>161</v>
      </c>
      <c r="E1005" s="207" t="s">
        <v>983</v>
      </c>
      <c r="F1005" s="208" t="s">
        <v>984</v>
      </c>
      <c r="G1005" s="209" t="s">
        <v>222</v>
      </c>
      <c r="H1005" s="210">
        <v>75.183999999999998</v>
      </c>
      <c r="I1005" s="211"/>
      <c r="J1005" s="212">
        <f>ROUND(I1005*H1005,2)</f>
        <v>0</v>
      </c>
      <c r="K1005" s="208" t="s">
        <v>165</v>
      </c>
      <c r="L1005" s="46"/>
      <c r="M1005" s="213" t="s">
        <v>19</v>
      </c>
      <c r="N1005" s="214" t="s">
        <v>44</v>
      </c>
      <c r="O1005" s="86"/>
      <c r="P1005" s="215">
        <f>O1005*H1005</f>
        <v>0</v>
      </c>
      <c r="Q1005" s="215">
        <v>0</v>
      </c>
      <c r="R1005" s="215">
        <f>Q1005*H1005</f>
        <v>0</v>
      </c>
      <c r="S1005" s="215">
        <v>0</v>
      </c>
      <c r="T1005" s="216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17" t="s">
        <v>166</v>
      </c>
      <c r="AT1005" s="217" t="s">
        <v>161</v>
      </c>
      <c r="AU1005" s="217" t="s">
        <v>83</v>
      </c>
      <c r="AY1005" s="19" t="s">
        <v>159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9" t="s">
        <v>81</v>
      </c>
      <c r="BK1005" s="218">
        <f>ROUND(I1005*H1005,2)</f>
        <v>0</v>
      </c>
      <c r="BL1005" s="19" t="s">
        <v>166</v>
      </c>
      <c r="BM1005" s="217" t="s">
        <v>985</v>
      </c>
    </row>
    <row r="1006" s="2" customFormat="1">
      <c r="A1006" s="40"/>
      <c r="B1006" s="41"/>
      <c r="C1006" s="42"/>
      <c r="D1006" s="219" t="s">
        <v>168</v>
      </c>
      <c r="E1006" s="42"/>
      <c r="F1006" s="220" t="s">
        <v>986</v>
      </c>
      <c r="G1006" s="42"/>
      <c r="H1006" s="42"/>
      <c r="I1006" s="221"/>
      <c r="J1006" s="42"/>
      <c r="K1006" s="42"/>
      <c r="L1006" s="46"/>
      <c r="M1006" s="222"/>
      <c r="N1006" s="223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168</v>
      </c>
      <c r="AU1006" s="19" t="s">
        <v>83</v>
      </c>
    </row>
    <row r="1007" s="2" customFormat="1" ht="24.15" customHeight="1">
      <c r="A1007" s="40"/>
      <c r="B1007" s="41"/>
      <c r="C1007" s="206" t="s">
        <v>987</v>
      </c>
      <c r="D1007" s="206" t="s">
        <v>161</v>
      </c>
      <c r="E1007" s="207" t="s">
        <v>988</v>
      </c>
      <c r="F1007" s="208" t="s">
        <v>989</v>
      </c>
      <c r="G1007" s="209" t="s">
        <v>222</v>
      </c>
      <c r="H1007" s="210">
        <v>38.149000000000001</v>
      </c>
      <c r="I1007" s="211"/>
      <c r="J1007" s="212">
        <f>ROUND(I1007*H1007,2)</f>
        <v>0</v>
      </c>
      <c r="K1007" s="208" t="s">
        <v>165</v>
      </c>
      <c r="L1007" s="46"/>
      <c r="M1007" s="213" t="s">
        <v>19</v>
      </c>
      <c r="N1007" s="214" t="s">
        <v>44</v>
      </c>
      <c r="O1007" s="86"/>
      <c r="P1007" s="215">
        <f>O1007*H1007</f>
        <v>0</v>
      </c>
      <c r="Q1007" s="215">
        <v>0</v>
      </c>
      <c r="R1007" s="215">
        <f>Q1007*H1007</f>
        <v>0</v>
      </c>
      <c r="S1007" s="215">
        <v>0</v>
      </c>
      <c r="T1007" s="21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17" t="s">
        <v>166</v>
      </c>
      <c r="AT1007" s="217" t="s">
        <v>161</v>
      </c>
      <c r="AU1007" s="217" t="s">
        <v>83</v>
      </c>
      <c r="AY1007" s="19" t="s">
        <v>159</v>
      </c>
      <c r="BE1007" s="218">
        <f>IF(N1007="základní",J1007,0)</f>
        <v>0</v>
      </c>
      <c r="BF1007" s="218">
        <f>IF(N1007="snížená",J1007,0)</f>
        <v>0</v>
      </c>
      <c r="BG1007" s="218">
        <f>IF(N1007="zákl. přenesená",J1007,0)</f>
        <v>0</v>
      </c>
      <c r="BH1007" s="218">
        <f>IF(N1007="sníž. přenesená",J1007,0)</f>
        <v>0</v>
      </c>
      <c r="BI1007" s="218">
        <f>IF(N1007="nulová",J1007,0)</f>
        <v>0</v>
      </c>
      <c r="BJ1007" s="19" t="s">
        <v>81</v>
      </c>
      <c r="BK1007" s="218">
        <f>ROUND(I1007*H1007,2)</f>
        <v>0</v>
      </c>
      <c r="BL1007" s="19" t="s">
        <v>166</v>
      </c>
      <c r="BM1007" s="217" t="s">
        <v>990</v>
      </c>
    </row>
    <row r="1008" s="2" customFormat="1">
      <c r="A1008" s="40"/>
      <c r="B1008" s="41"/>
      <c r="C1008" s="42"/>
      <c r="D1008" s="219" t="s">
        <v>168</v>
      </c>
      <c r="E1008" s="42"/>
      <c r="F1008" s="220" t="s">
        <v>991</v>
      </c>
      <c r="G1008" s="42"/>
      <c r="H1008" s="42"/>
      <c r="I1008" s="221"/>
      <c r="J1008" s="42"/>
      <c r="K1008" s="42"/>
      <c r="L1008" s="46"/>
      <c r="M1008" s="222"/>
      <c r="N1008" s="22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168</v>
      </c>
      <c r="AU1008" s="19" t="s">
        <v>83</v>
      </c>
    </row>
    <row r="1009" s="12" customFormat="1" ht="25.92" customHeight="1">
      <c r="A1009" s="12"/>
      <c r="B1009" s="190"/>
      <c r="C1009" s="191"/>
      <c r="D1009" s="192" t="s">
        <v>72</v>
      </c>
      <c r="E1009" s="193" t="s">
        <v>992</v>
      </c>
      <c r="F1009" s="193" t="s">
        <v>993</v>
      </c>
      <c r="G1009" s="191"/>
      <c r="H1009" s="191"/>
      <c r="I1009" s="194"/>
      <c r="J1009" s="195">
        <f>BK1009</f>
        <v>0</v>
      </c>
      <c r="K1009" s="191"/>
      <c r="L1009" s="196"/>
      <c r="M1009" s="197"/>
      <c r="N1009" s="198"/>
      <c r="O1009" s="198"/>
      <c r="P1009" s="199">
        <f>P1010+P1061+P1120+P1126+P1163+P1228+P1337+P1388+P1401+P1585+P1728+P1808+P1935+P2017</f>
        <v>0</v>
      </c>
      <c r="Q1009" s="198"/>
      <c r="R1009" s="199">
        <f>R1010+R1061+R1120+R1126+R1163+R1228+R1337+R1388+R1401+R1585+R1728+R1808+R1935+R2017</f>
        <v>7.2996573199999997</v>
      </c>
      <c r="S1009" s="198"/>
      <c r="T1009" s="200">
        <f>T1010+T1061+T1120+T1126+T1163+T1228+T1337+T1388+T1401+T1585+T1728+T1808+T1935+T2017</f>
        <v>0.49160058000000001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01" t="s">
        <v>83</v>
      </c>
      <c r="AT1009" s="202" t="s">
        <v>72</v>
      </c>
      <c r="AU1009" s="202" t="s">
        <v>73</v>
      </c>
      <c r="AY1009" s="201" t="s">
        <v>159</v>
      </c>
      <c r="BK1009" s="203">
        <f>BK1010+BK1061+BK1120+BK1126+BK1163+BK1228+BK1337+BK1388+BK1401+BK1585+BK1728+BK1808+BK1935+BK2017</f>
        <v>0</v>
      </c>
    </row>
    <row r="1010" s="12" customFormat="1" ht="22.8" customHeight="1">
      <c r="A1010" s="12"/>
      <c r="B1010" s="190"/>
      <c r="C1010" s="191"/>
      <c r="D1010" s="192" t="s">
        <v>72</v>
      </c>
      <c r="E1010" s="204" t="s">
        <v>994</v>
      </c>
      <c r="F1010" s="204" t="s">
        <v>995</v>
      </c>
      <c r="G1010" s="191"/>
      <c r="H1010" s="191"/>
      <c r="I1010" s="194"/>
      <c r="J1010" s="205">
        <f>BK1010</f>
        <v>0</v>
      </c>
      <c r="K1010" s="191"/>
      <c r="L1010" s="196"/>
      <c r="M1010" s="197"/>
      <c r="N1010" s="198"/>
      <c r="O1010" s="198"/>
      <c r="P1010" s="199">
        <f>SUM(P1011:P1060)</f>
        <v>0</v>
      </c>
      <c r="Q1010" s="198"/>
      <c r="R1010" s="199">
        <f>SUM(R1011:R1060)</f>
        <v>0.017830160000000001</v>
      </c>
      <c r="S1010" s="198"/>
      <c r="T1010" s="200">
        <f>SUM(T1011:T1060)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01" t="s">
        <v>83</v>
      </c>
      <c r="AT1010" s="202" t="s">
        <v>72</v>
      </c>
      <c r="AU1010" s="202" t="s">
        <v>81</v>
      </c>
      <c r="AY1010" s="201" t="s">
        <v>159</v>
      </c>
      <c r="BK1010" s="203">
        <f>SUM(BK1011:BK1060)</f>
        <v>0</v>
      </c>
    </row>
    <row r="1011" s="2" customFormat="1" ht="21.75" customHeight="1">
      <c r="A1011" s="40"/>
      <c r="B1011" s="41"/>
      <c r="C1011" s="206" t="s">
        <v>996</v>
      </c>
      <c r="D1011" s="206" t="s">
        <v>161</v>
      </c>
      <c r="E1011" s="207" t="s">
        <v>997</v>
      </c>
      <c r="F1011" s="208" t="s">
        <v>998</v>
      </c>
      <c r="G1011" s="209" t="s">
        <v>164</v>
      </c>
      <c r="H1011" s="210">
        <v>8.8350000000000009</v>
      </c>
      <c r="I1011" s="211"/>
      <c r="J1011" s="212">
        <f>ROUND(I1011*H1011,2)</f>
        <v>0</v>
      </c>
      <c r="K1011" s="208" t="s">
        <v>165</v>
      </c>
      <c r="L1011" s="46"/>
      <c r="M1011" s="213" t="s">
        <v>19</v>
      </c>
      <c r="N1011" s="214" t="s">
        <v>44</v>
      </c>
      <c r="O1011" s="86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17" t="s">
        <v>307</v>
      </c>
      <c r="AT1011" s="217" t="s">
        <v>161</v>
      </c>
      <c r="AU1011" s="217" t="s">
        <v>83</v>
      </c>
      <c r="AY1011" s="19" t="s">
        <v>159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9" t="s">
        <v>81</v>
      </c>
      <c r="BK1011" s="218">
        <f>ROUND(I1011*H1011,2)</f>
        <v>0</v>
      </c>
      <c r="BL1011" s="19" t="s">
        <v>307</v>
      </c>
      <c r="BM1011" s="217" t="s">
        <v>999</v>
      </c>
    </row>
    <row r="1012" s="2" customFormat="1">
      <c r="A1012" s="40"/>
      <c r="B1012" s="41"/>
      <c r="C1012" s="42"/>
      <c r="D1012" s="219" t="s">
        <v>168</v>
      </c>
      <c r="E1012" s="42"/>
      <c r="F1012" s="220" t="s">
        <v>1000</v>
      </c>
      <c r="G1012" s="42"/>
      <c r="H1012" s="42"/>
      <c r="I1012" s="221"/>
      <c r="J1012" s="42"/>
      <c r="K1012" s="42"/>
      <c r="L1012" s="46"/>
      <c r="M1012" s="222"/>
      <c r="N1012" s="223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168</v>
      </c>
      <c r="AU1012" s="19" t="s">
        <v>83</v>
      </c>
    </row>
    <row r="1013" s="13" customFormat="1">
      <c r="A1013" s="13"/>
      <c r="B1013" s="224"/>
      <c r="C1013" s="225"/>
      <c r="D1013" s="226" t="s">
        <v>170</v>
      </c>
      <c r="E1013" s="227" t="s">
        <v>19</v>
      </c>
      <c r="F1013" s="228" t="s">
        <v>244</v>
      </c>
      <c r="G1013" s="225"/>
      <c r="H1013" s="227" t="s">
        <v>19</v>
      </c>
      <c r="I1013" s="229"/>
      <c r="J1013" s="225"/>
      <c r="K1013" s="225"/>
      <c r="L1013" s="230"/>
      <c r="M1013" s="231"/>
      <c r="N1013" s="232"/>
      <c r="O1013" s="232"/>
      <c r="P1013" s="232"/>
      <c r="Q1013" s="232"/>
      <c r="R1013" s="232"/>
      <c r="S1013" s="232"/>
      <c r="T1013" s="23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4" t="s">
        <v>170</v>
      </c>
      <c r="AU1013" s="234" t="s">
        <v>83</v>
      </c>
      <c r="AV1013" s="13" t="s">
        <v>81</v>
      </c>
      <c r="AW1013" s="13" t="s">
        <v>35</v>
      </c>
      <c r="AX1013" s="13" t="s">
        <v>73</v>
      </c>
      <c r="AY1013" s="234" t="s">
        <v>159</v>
      </c>
    </row>
    <row r="1014" s="14" customFormat="1">
      <c r="A1014" s="14"/>
      <c r="B1014" s="235"/>
      <c r="C1014" s="236"/>
      <c r="D1014" s="226" t="s">
        <v>170</v>
      </c>
      <c r="E1014" s="237" t="s">
        <v>19</v>
      </c>
      <c r="F1014" s="238" t="s">
        <v>1001</v>
      </c>
      <c r="G1014" s="236"/>
      <c r="H1014" s="239">
        <v>8.8350000000000009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5" t="s">
        <v>170</v>
      </c>
      <c r="AU1014" s="245" t="s">
        <v>83</v>
      </c>
      <c r="AV1014" s="14" t="s">
        <v>83</v>
      </c>
      <c r="AW1014" s="14" t="s">
        <v>35</v>
      </c>
      <c r="AX1014" s="14" t="s">
        <v>73</v>
      </c>
      <c r="AY1014" s="245" t="s">
        <v>159</v>
      </c>
    </row>
    <row r="1015" s="15" customFormat="1">
      <c r="A1015" s="15"/>
      <c r="B1015" s="246"/>
      <c r="C1015" s="247"/>
      <c r="D1015" s="226" t="s">
        <v>170</v>
      </c>
      <c r="E1015" s="248" t="s">
        <v>19</v>
      </c>
      <c r="F1015" s="249" t="s">
        <v>178</v>
      </c>
      <c r="G1015" s="247"/>
      <c r="H1015" s="250">
        <v>8.8350000000000009</v>
      </c>
      <c r="I1015" s="251"/>
      <c r="J1015" s="247"/>
      <c r="K1015" s="247"/>
      <c r="L1015" s="252"/>
      <c r="M1015" s="253"/>
      <c r="N1015" s="254"/>
      <c r="O1015" s="254"/>
      <c r="P1015" s="254"/>
      <c r="Q1015" s="254"/>
      <c r="R1015" s="254"/>
      <c r="S1015" s="254"/>
      <c r="T1015" s="25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6" t="s">
        <v>170</v>
      </c>
      <c r="AU1015" s="256" t="s">
        <v>83</v>
      </c>
      <c r="AV1015" s="15" t="s">
        <v>166</v>
      </c>
      <c r="AW1015" s="15" t="s">
        <v>35</v>
      </c>
      <c r="AX1015" s="15" t="s">
        <v>81</v>
      </c>
      <c r="AY1015" s="256" t="s">
        <v>159</v>
      </c>
    </row>
    <row r="1016" s="2" customFormat="1" ht="16.5" customHeight="1">
      <c r="A1016" s="40"/>
      <c r="B1016" s="41"/>
      <c r="C1016" s="257" t="s">
        <v>1002</v>
      </c>
      <c r="D1016" s="257" t="s">
        <v>328</v>
      </c>
      <c r="E1016" s="258" t="s">
        <v>1003</v>
      </c>
      <c r="F1016" s="259" t="s">
        <v>1004</v>
      </c>
      <c r="G1016" s="260" t="s">
        <v>222</v>
      </c>
      <c r="H1016" s="261">
        <v>0.0030000000000000001</v>
      </c>
      <c r="I1016" s="262"/>
      <c r="J1016" s="263">
        <f>ROUND(I1016*H1016,2)</f>
        <v>0</v>
      </c>
      <c r="K1016" s="259" t="s">
        <v>165</v>
      </c>
      <c r="L1016" s="264"/>
      <c r="M1016" s="265" t="s">
        <v>19</v>
      </c>
      <c r="N1016" s="266" t="s">
        <v>44</v>
      </c>
      <c r="O1016" s="86"/>
      <c r="P1016" s="215">
        <f>O1016*H1016</f>
        <v>0</v>
      </c>
      <c r="Q1016" s="215">
        <v>1</v>
      </c>
      <c r="R1016" s="215">
        <f>Q1016*H1016</f>
        <v>0.0030000000000000001</v>
      </c>
      <c r="S1016" s="215">
        <v>0</v>
      </c>
      <c r="T1016" s="216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17" t="s">
        <v>424</v>
      </c>
      <c r="AT1016" s="217" t="s">
        <v>328</v>
      </c>
      <c r="AU1016" s="217" t="s">
        <v>83</v>
      </c>
      <c r="AY1016" s="19" t="s">
        <v>159</v>
      </c>
      <c r="BE1016" s="218">
        <f>IF(N1016="základní",J1016,0)</f>
        <v>0</v>
      </c>
      <c r="BF1016" s="218">
        <f>IF(N1016="snížená",J1016,0)</f>
        <v>0</v>
      </c>
      <c r="BG1016" s="218">
        <f>IF(N1016="zákl. přenesená",J1016,0)</f>
        <v>0</v>
      </c>
      <c r="BH1016" s="218">
        <f>IF(N1016="sníž. přenesená",J1016,0)</f>
        <v>0</v>
      </c>
      <c r="BI1016" s="218">
        <f>IF(N1016="nulová",J1016,0)</f>
        <v>0</v>
      </c>
      <c r="BJ1016" s="19" t="s">
        <v>81</v>
      </c>
      <c r="BK1016" s="218">
        <f>ROUND(I1016*H1016,2)</f>
        <v>0</v>
      </c>
      <c r="BL1016" s="19" t="s">
        <v>307</v>
      </c>
      <c r="BM1016" s="217" t="s">
        <v>1005</v>
      </c>
    </row>
    <row r="1017" s="13" customFormat="1">
      <c r="A1017" s="13"/>
      <c r="B1017" s="224"/>
      <c r="C1017" s="225"/>
      <c r="D1017" s="226" t="s">
        <v>170</v>
      </c>
      <c r="E1017" s="227" t="s">
        <v>19</v>
      </c>
      <c r="F1017" s="228" t="s">
        <v>244</v>
      </c>
      <c r="G1017" s="225"/>
      <c r="H1017" s="227" t="s">
        <v>19</v>
      </c>
      <c r="I1017" s="229"/>
      <c r="J1017" s="225"/>
      <c r="K1017" s="225"/>
      <c r="L1017" s="230"/>
      <c r="M1017" s="231"/>
      <c r="N1017" s="232"/>
      <c r="O1017" s="232"/>
      <c r="P1017" s="232"/>
      <c r="Q1017" s="232"/>
      <c r="R1017" s="232"/>
      <c r="S1017" s="232"/>
      <c r="T1017" s="23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4" t="s">
        <v>170</v>
      </c>
      <c r="AU1017" s="234" t="s">
        <v>83</v>
      </c>
      <c r="AV1017" s="13" t="s">
        <v>81</v>
      </c>
      <c r="AW1017" s="13" t="s">
        <v>35</v>
      </c>
      <c r="AX1017" s="13" t="s">
        <v>73</v>
      </c>
      <c r="AY1017" s="234" t="s">
        <v>159</v>
      </c>
    </row>
    <row r="1018" s="14" customFormat="1">
      <c r="A1018" s="14"/>
      <c r="B1018" s="235"/>
      <c r="C1018" s="236"/>
      <c r="D1018" s="226" t="s">
        <v>170</v>
      </c>
      <c r="E1018" s="237" t="s">
        <v>19</v>
      </c>
      <c r="F1018" s="238" t="s">
        <v>1001</v>
      </c>
      <c r="G1018" s="236"/>
      <c r="H1018" s="239">
        <v>8.8350000000000009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5" t="s">
        <v>170</v>
      </c>
      <c r="AU1018" s="245" t="s">
        <v>83</v>
      </c>
      <c r="AV1018" s="14" t="s">
        <v>83</v>
      </c>
      <c r="AW1018" s="14" t="s">
        <v>35</v>
      </c>
      <c r="AX1018" s="14" t="s">
        <v>73</v>
      </c>
      <c r="AY1018" s="245" t="s">
        <v>159</v>
      </c>
    </row>
    <row r="1019" s="15" customFormat="1">
      <c r="A1019" s="15"/>
      <c r="B1019" s="246"/>
      <c r="C1019" s="247"/>
      <c r="D1019" s="226" t="s">
        <v>170</v>
      </c>
      <c r="E1019" s="248" t="s">
        <v>19</v>
      </c>
      <c r="F1019" s="249" t="s">
        <v>178</v>
      </c>
      <c r="G1019" s="247"/>
      <c r="H1019" s="250">
        <v>8.8350000000000009</v>
      </c>
      <c r="I1019" s="251"/>
      <c r="J1019" s="247"/>
      <c r="K1019" s="247"/>
      <c r="L1019" s="252"/>
      <c r="M1019" s="253"/>
      <c r="N1019" s="254"/>
      <c r="O1019" s="254"/>
      <c r="P1019" s="254"/>
      <c r="Q1019" s="254"/>
      <c r="R1019" s="254"/>
      <c r="S1019" s="254"/>
      <c r="T1019" s="25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6" t="s">
        <v>170</v>
      </c>
      <c r="AU1019" s="256" t="s">
        <v>83</v>
      </c>
      <c r="AV1019" s="15" t="s">
        <v>166</v>
      </c>
      <c r="AW1019" s="15" t="s">
        <v>35</v>
      </c>
      <c r="AX1019" s="15" t="s">
        <v>81</v>
      </c>
      <c r="AY1019" s="256" t="s">
        <v>159</v>
      </c>
    </row>
    <row r="1020" s="14" customFormat="1">
      <c r="A1020" s="14"/>
      <c r="B1020" s="235"/>
      <c r="C1020" s="236"/>
      <c r="D1020" s="226" t="s">
        <v>170</v>
      </c>
      <c r="E1020" s="236"/>
      <c r="F1020" s="238" t="s">
        <v>1006</v>
      </c>
      <c r="G1020" s="236"/>
      <c r="H1020" s="239">
        <v>0.0030000000000000001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5" t="s">
        <v>170</v>
      </c>
      <c r="AU1020" s="245" t="s">
        <v>83</v>
      </c>
      <c r="AV1020" s="14" t="s">
        <v>83</v>
      </c>
      <c r="AW1020" s="14" t="s">
        <v>4</v>
      </c>
      <c r="AX1020" s="14" t="s">
        <v>81</v>
      </c>
      <c r="AY1020" s="245" t="s">
        <v>159</v>
      </c>
    </row>
    <row r="1021" s="2" customFormat="1" ht="21.75" customHeight="1">
      <c r="A1021" s="40"/>
      <c r="B1021" s="41"/>
      <c r="C1021" s="206" t="s">
        <v>1007</v>
      </c>
      <c r="D1021" s="206" t="s">
        <v>161</v>
      </c>
      <c r="E1021" s="207" t="s">
        <v>1008</v>
      </c>
      <c r="F1021" s="208" t="s">
        <v>1009</v>
      </c>
      <c r="G1021" s="209" t="s">
        <v>164</v>
      </c>
      <c r="H1021" s="210">
        <v>8.9749999999999996</v>
      </c>
      <c r="I1021" s="211"/>
      <c r="J1021" s="212">
        <f>ROUND(I1021*H1021,2)</f>
        <v>0</v>
      </c>
      <c r="K1021" s="208" t="s">
        <v>165</v>
      </c>
      <c r="L1021" s="46"/>
      <c r="M1021" s="213" t="s">
        <v>19</v>
      </c>
      <c r="N1021" s="214" t="s">
        <v>44</v>
      </c>
      <c r="O1021" s="86"/>
      <c r="P1021" s="215">
        <f>O1021*H1021</f>
        <v>0</v>
      </c>
      <c r="Q1021" s="215">
        <v>0</v>
      </c>
      <c r="R1021" s="215">
        <f>Q1021*H1021</f>
        <v>0</v>
      </c>
      <c r="S1021" s="215">
        <v>0</v>
      </c>
      <c r="T1021" s="216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17" t="s">
        <v>307</v>
      </c>
      <c r="AT1021" s="217" t="s">
        <v>161</v>
      </c>
      <c r="AU1021" s="217" t="s">
        <v>83</v>
      </c>
      <c r="AY1021" s="19" t="s">
        <v>159</v>
      </c>
      <c r="BE1021" s="218">
        <f>IF(N1021="základní",J1021,0)</f>
        <v>0</v>
      </c>
      <c r="BF1021" s="218">
        <f>IF(N1021="snížená",J1021,0)</f>
        <v>0</v>
      </c>
      <c r="BG1021" s="218">
        <f>IF(N1021="zákl. přenesená",J1021,0)</f>
        <v>0</v>
      </c>
      <c r="BH1021" s="218">
        <f>IF(N1021="sníž. přenesená",J1021,0)</f>
        <v>0</v>
      </c>
      <c r="BI1021" s="218">
        <f>IF(N1021="nulová",J1021,0)</f>
        <v>0</v>
      </c>
      <c r="BJ1021" s="19" t="s">
        <v>81</v>
      </c>
      <c r="BK1021" s="218">
        <f>ROUND(I1021*H1021,2)</f>
        <v>0</v>
      </c>
      <c r="BL1021" s="19" t="s">
        <v>307</v>
      </c>
      <c r="BM1021" s="217" t="s">
        <v>1010</v>
      </c>
    </row>
    <row r="1022" s="2" customFormat="1">
      <c r="A1022" s="40"/>
      <c r="B1022" s="41"/>
      <c r="C1022" s="42"/>
      <c r="D1022" s="219" t="s">
        <v>168</v>
      </c>
      <c r="E1022" s="42"/>
      <c r="F1022" s="220" t="s">
        <v>1011</v>
      </c>
      <c r="G1022" s="42"/>
      <c r="H1022" s="42"/>
      <c r="I1022" s="221"/>
      <c r="J1022" s="42"/>
      <c r="K1022" s="42"/>
      <c r="L1022" s="46"/>
      <c r="M1022" s="222"/>
      <c r="N1022" s="223"/>
      <c r="O1022" s="86"/>
      <c r="P1022" s="86"/>
      <c r="Q1022" s="86"/>
      <c r="R1022" s="86"/>
      <c r="S1022" s="86"/>
      <c r="T1022" s="87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168</v>
      </c>
      <c r="AU1022" s="19" t="s">
        <v>83</v>
      </c>
    </row>
    <row r="1023" s="13" customFormat="1">
      <c r="A1023" s="13"/>
      <c r="B1023" s="224"/>
      <c r="C1023" s="225"/>
      <c r="D1023" s="226" t="s">
        <v>170</v>
      </c>
      <c r="E1023" s="227" t="s">
        <v>19</v>
      </c>
      <c r="F1023" s="228" t="s">
        <v>244</v>
      </c>
      <c r="G1023" s="225"/>
      <c r="H1023" s="227" t="s">
        <v>19</v>
      </c>
      <c r="I1023" s="229"/>
      <c r="J1023" s="225"/>
      <c r="K1023" s="225"/>
      <c r="L1023" s="230"/>
      <c r="M1023" s="231"/>
      <c r="N1023" s="232"/>
      <c r="O1023" s="232"/>
      <c r="P1023" s="232"/>
      <c r="Q1023" s="232"/>
      <c r="R1023" s="232"/>
      <c r="S1023" s="232"/>
      <c r="T1023" s="23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4" t="s">
        <v>170</v>
      </c>
      <c r="AU1023" s="234" t="s">
        <v>83</v>
      </c>
      <c r="AV1023" s="13" t="s">
        <v>81</v>
      </c>
      <c r="AW1023" s="13" t="s">
        <v>35</v>
      </c>
      <c r="AX1023" s="13" t="s">
        <v>73</v>
      </c>
      <c r="AY1023" s="234" t="s">
        <v>159</v>
      </c>
    </row>
    <row r="1024" s="14" customFormat="1">
      <c r="A1024" s="14"/>
      <c r="B1024" s="235"/>
      <c r="C1024" s="236"/>
      <c r="D1024" s="226" t="s">
        <v>170</v>
      </c>
      <c r="E1024" s="237" t="s">
        <v>19</v>
      </c>
      <c r="F1024" s="238" t="s">
        <v>1012</v>
      </c>
      <c r="G1024" s="236"/>
      <c r="H1024" s="239">
        <v>9.2949999999999999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5" t="s">
        <v>170</v>
      </c>
      <c r="AU1024" s="245" t="s">
        <v>83</v>
      </c>
      <c r="AV1024" s="14" t="s">
        <v>83</v>
      </c>
      <c r="AW1024" s="14" t="s">
        <v>35</v>
      </c>
      <c r="AX1024" s="14" t="s">
        <v>73</v>
      </c>
      <c r="AY1024" s="245" t="s">
        <v>159</v>
      </c>
    </row>
    <row r="1025" s="14" customFormat="1">
      <c r="A1025" s="14"/>
      <c r="B1025" s="235"/>
      <c r="C1025" s="236"/>
      <c r="D1025" s="226" t="s">
        <v>170</v>
      </c>
      <c r="E1025" s="237" t="s">
        <v>19</v>
      </c>
      <c r="F1025" s="238" t="s">
        <v>1013</v>
      </c>
      <c r="G1025" s="236"/>
      <c r="H1025" s="239">
        <v>-0.32000000000000001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170</v>
      </c>
      <c r="AU1025" s="245" t="s">
        <v>83</v>
      </c>
      <c r="AV1025" s="14" t="s">
        <v>83</v>
      </c>
      <c r="AW1025" s="14" t="s">
        <v>35</v>
      </c>
      <c r="AX1025" s="14" t="s">
        <v>73</v>
      </c>
      <c r="AY1025" s="245" t="s">
        <v>159</v>
      </c>
    </row>
    <row r="1026" s="15" customFormat="1">
      <c r="A1026" s="15"/>
      <c r="B1026" s="246"/>
      <c r="C1026" s="247"/>
      <c r="D1026" s="226" t="s">
        <v>170</v>
      </c>
      <c r="E1026" s="248" t="s">
        <v>19</v>
      </c>
      <c r="F1026" s="249" t="s">
        <v>178</v>
      </c>
      <c r="G1026" s="247"/>
      <c r="H1026" s="250">
        <v>8.9749999999999996</v>
      </c>
      <c r="I1026" s="251"/>
      <c r="J1026" s="247"/>
      <c r="K1026" s="247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56" t="s">
        <v>170</v>
      </c>
      <c r="AU1026" s="256" t="s">
        <v>83</v>
      </c>
      <c r="AV1026" s="15" t="s">
        <v>166</v>
      </c>
      <c r="AW1026" s="15" t="s">
        <v>35</v>
      </c>
      <c r="AX1026" s="15" t="s">
        <v>81</v>
      </c>
      <c r="AY1026" s="256" t="s">
        <v>159</v>
      </c>
    </row>
    <row r="1027" s="2" customFormat="1" ht="16.5" customHeight="1">
      <c r="A1027" s="40"/>
      <c r="B1027" s="41"/>
      <c r="C1027" s="257" t="s">
        <v>1014</v>
      </c>
      <c r="D1027" s="257" t="s">
        <v>328</v>
      </c>
      <c r="E1027" s="258" t="s">
        <v>1015</v>
      </c>
      <c r="F1027" s="259" t="s">
        <v>1004</v>
      </c>
      <c r="G1027" s="260" t="s">
        <v>222</v>
      </c>
      <c r="H1027" s="261">
        <v>0.0030000000000000001</v>
      </c>
      <c r="I1027" s="262"/>
      <c r="J1027" s="263">
        <f>ROUND(I1027*H1027,2)</f>
        <v>0</v>
      </c>
      <c r="K1027" s="259" t="s">
        <v>19</v>
      </c>
      <c r="L1027" s="264"/>
      <c r="M1027" s="265" t="s">
        <v>19</v>
      </c>
      <c r="N1027" s="266" t="s">
        <v>44</v>
      </c>
      <c r="O1027" s="86"/>
      <c r="P1027" s="215">
        <f>O1027*H1027</f>
        <v>0</v>
      </c>
      <c r="Q1027" s="215">
        <v>1</v>
      </c>
      <c r="R1027" s="215">
        <f>Q1027*H1027</f>
        <v>0.0030000000000000001</v>
      </c>
      <c r="S1027" s="215">
        <v>0</v>
      </c>
      <c r="T1027" s="21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7" t="s">
        <v>424</v>
      </c>
      <c r="AT1027" s="217" t="s">
        <v>328</v>
      </c>
      <c r="AU1027" s="217" t="s">
        <v>83</v>
      </c>
      <c r="AY1027" s="19" t="s">
        <v>159</v>
      </c>
      <c r="BE1027" s="218">
        <f>IF(N1027="základní",J1027,0)</f>
        <v>0</v>
      </c>
      <c r="BF1027" s="218">
        <f>IF(N1027="snížená",J1027,0)</f>
        <v>0</v>
      </c>
      <c r="BG1027" s="218">
        <f>IF(N1027="zákl. přenesená",J1027,0)</f>
        <v>0</v>
      </c>
      <c r="BH1027" s="218">
        <f>IF(N1027="sníž. přenesená",J1027,0)</f>
        <v>0</v>
      </c>
      <c r="BI1027" s="218">
        <f>IF(N1027="nulová",J1027,0)</f>
        <v>0</v>
      </c>
      <c r="BJ1027" s="19" t="s">
        <v>81</v>
      </c>
      <c r="BK1027" s="218">
        <f>ROUND(I1027*H1027,2)</f>
        <v>0</v>
      </c>
      <c r="BL1027" s="19" t="s">
        <v>307</v>
      </c>
      <c r="BM1027" s="217" t="s">
        <v>1016</v>
      </c>
    </row>
    <row r="1028" s="13" customFormat="1">
      <c r="A1028" s="13"/>
      <c r="B1028" s="224"/>
      <c r="C1028" s="225"/>
      <c r="D1028" s="226" t="s">
        <v>170</v>
      </c>
      <c r="E1028" s="227" t="s">
        <v>19</v>
      </c>
      <c r="F1028" s="228" t="s">
        <v>244</v>
      </c>
      <c r="G1028" s="225"/>
      <c r="H1028" s="227" t="s">
        <v>19</v>
      </c>
      <c r="I1028" s="229"/>
      <c r="J1028" s="225"/>
      <c r="K1028" s="225"/>
      <c r="L1028" s="230"/>
      <c r="M1028" s="231"/>
      <c r="N1028" s="232"/>
      <c r="O1028" s="232"/>
      <c r="P1028" s="232"/>
      <c r="Q1028" s="232"/>
      <c r="R1028" s="232"/>
      <c r="S1028" s="232"/>
      <c r="T1028" s="23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4" t="s">
        <v>170</v>
      </c>
      <c r="AU1028" s="234" t="s">
        <v>83</v>
      </c>
      <c r="AV1028" s="13" t="s">
        <v>81</v>
      </c>
      <c r="AW1028" s="13" t="s">
        <v>35</v>
      </c>
      <c r="AX1028" s="13" t="s">
        <v>73</v>
      </c>
      <c r="AY1028" s="234" t="s">
        <v>159</v>
      </c>
    </row>
    <row r="1029" s="14" customFormat="1">
      <c r="A1029" s="14"/>
      <c r="B1029" s="235"/>
      <c r="C1029" s="236"/>
      <c r="D1029" s="226" t="s">
        <v>170</v>
      </c>
      <c r="E1029" s="237" t="s">
        <v>19</v>
      </c>
      <c r="F1029" s="238" t="s">
        <v>1012</v>
      </c>
      <c r="G1029" s="236"/>
      <c r="H1029" s="239">
        <v>9.2949999999999999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5" t="s">
        <v>170</v>
      </c>
      <c r="AU1029" s="245" t="s">
        <v>83</v>
      </c>
      <c r="AV1029" s="14" t="s">
        <v>83</v>
      </c>
      <c r="AW1029" s="14" t="s">
        <v>35</v>
      </c>
      <c r="AX1029" s="14" t="s">
        <v>73</v>
      </c>
      <c r="AY1029" s="245" t="s">
        <v>159</v>
      </c>
    </row>
    <row r="1030" s="14" customFormat="1">
      <c r="A1030" s="14"/>
      <c r="B1030" s="235"/>
      <c r="C1030" s="236"/>
      <c r="D1030" s="226" t="s">
        <v>170</v>
      </c>
      <c r="E1030" s="237" t="s">
        <v>19</v>
      </c>
      <c r="F1030" s="238" t="s">
        <v>1013</v>
      </c>
      <c r="G1030" s="236"/>
      <c r="H1030" s="239">
        <v>-0.32000000000000001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170</v>
      </c>
      <c r="AU1030" s="245" t="s">
        <v>83</v>
      </c>
      <c r="AV1030" s="14" t="s">
        <v>83</v>
      </c>
      <c r="AW1030" s="14" t="s">
        <v>35</v>
      </c>
      <c r="AX1030" s="14" t="s">
        <v>73</v>
      </c>
      <c r="AY1030" s="245" t="s">
        <v>159</v>
      </c>
    </row>
    <row r="1031" s="15" customFormat="1">
      <c r="A1031" s="15"/>
      <c r="B1031" s="246"/>
      <c r="C1031" s="247"/>
      <c r="D1031" s="226" t="s">
        <v>170</v>
      </c>
      <c r="E1031" s="248" t="s">
        <v>19</v>
      </c>
      <c r="F1031" s="249" t="s">
        <v>178</v>
      </c>
      <c r="G1031" s="247"/>
      <c r="H1031" s="250">
        <v>8.9749999999999996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6" t="s">
        <v>170</v>
      </c>
      <c r="AU1031" s="256" t="s">
        <v>83</v>
      </c>
      <c r="AV1031" s="15" t="s">
        <v>166</v>
      </c>
      <c r="AW1031" s="15" t="s">
        <v>35</v>
      </c>
      <c r="AX1031" s="15" t="s">
        <v>81</v>
      </c>
      <c r="AY1031" s="256" t="s">
        <v>159</v>
      </c>
    </row>
    <row r="1032" s="14" customFormat="1">
      <c r="A1032" s="14"/>
      <c r="B1032" s="235"/>
      <c r="C1032" s="236"/>
      <c r="D1032" s="226" t="s">
        <v>170</v>
      </c>
      <c r="E1032" s="236"/>
      <c r="F1032" s="238" t="s">
        <v>1017</v>
      </c>
      <c r="G1032" s="236"/>
      <c r="H1032" s="239">
        <v>0.0030000000000000001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5" t="s">
        <v>170</v>
      </c>
      <c r="AU1032" s="245" t="s">
        <v>83</v>
      </c>
      <c r="AV1032" s="14" t="s">
        <v>83</v>
      </c>
      <c r="AW1032" s="14" t="s">
        <v>4</v>
      </c>
      <c r="AX1032" s="14" t="s">
        <v>81</v>
      </c>
      <c r="AY1032" s="245" t="s">
        <v>159</v>
      </c>
    </row>
    <row r="1033" s="2" customFormat="1" ht="24.15" customHeight="1">
      <c r="A1033" s="40"/>
      <c r="B1033" s="41"/>
      <c r="C1033" s="206" t="s">
        <v>1018</v>
      </c>
      <c r="D1033" s="206" t="s">
        <v>161</v>
      </c>
      <c r="E1033" s="207" t="s">
        <v>1019</v>
      </c>
      <c r="F1033" s="208" t="s">
        <v>1020</v>
      </c>
      <c r="G1033" s="209" t="s">
        <v>164</v>
      </c>
      <c r="H1033" s="210">
        <v>9.4149999999999991</v>
      </c>
      <c r="I1033" s="211"/>
      <c r="J1033" s="212">
        <f>ROUND(I1033*H1033,2)</f>
        <v>0</v>
      </c>
      <c r="K1033" s="208" t="s">
        <v>165</v>
      </c>
      <c r="L1033" s="46"/>
      <c r="M1033" s="213" t="s">
        <v>19</v>
      </c>
      <c r="N1033" s="214" t="s">
        <v>44</v>
      </c>
      <c r="O1033" s="86"/>
      <c r="P1033" s="215">
        <f>O1033*H1033</f>
        <v>0</v>
      </c>
      <c r="Q1033" s="215">
        <v>0.00040000000000000002</v>
      </c>
      <c r="R1033" s="215">
        <f>Q1033*H1033</f>
        <v>0.0037659999999999998</v>
      </c>
      <c r="S1033" s="215">
        <v>0</v>
      </c>
      <c r="T1033" s="216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7" t="s">
        <v>307</v>
      </c>
      <c r="AT1033" s="217" t="s">
        <v>161</v>
      </c>
      <c r="AU1033" s="217" t="s">
        <v>83</v>
      </c>
      <c r="AY1033" s="19" t="s">
        <v>159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9" t="s">
        <v>81</v>
      </c>
      <c r="BK1033" s="218">
        <f>ROUND(I1033*H1033,2)</f>
        <v>0</v>
      </c>
      <c r="BL1033" s="19" t="s">
        <v>307</v>
      </c>
      <c r="BM1033" s="217" t="s">
        <v>1021</v>
      </c>
    </row>
    <row r="1034" s="2" customFormat="1">
      <c r="A1034" s="40"/>
      <c r="B1034" s="41"/>
      <c r="C1034" s="42"/>
      <c r="D1034" s="219" t="s">
        <v>168</v>
      </c>
      <c r="E1034" s="42"/>
      <c r="F1034" s="220" t="s">
        <v>1022</v>
      </c>
      <c r="G1034" s="42"/>
      <c r="H1034" s="42"/>
      <c r="I1034" s="221"/>
      <c r="J1034" s="42"/>
      <c r="K1034" s="42"/>
      <c r="L1034" s="46"/>
      <c r="M1034" s="222"/>
      <c r="N1034" s="223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168</v>
      </c>
      <c r="AU1034" s="19" t="s">
        <v>83</v>
      </c>
    </row>
    <row r="1035" s="13" customFormat="1">
      <c r="A1035" s="13"/>
      <c r="B1035" s="224"/>
      <c r="C1035" s="225"/>
      <c r="D1035" s="226" t="s">
        <v>170</v>
      </c>
      <c r="E1035" s="227" t="s">
        <v>19</v>
      </c>
      <c r="F1035" s="228" t="s">
        <v>244</v>
      </c>
      <c r="G1035" s="225"/>
      <c r="H1035" s="227" t="s">
        <v>19</v>
      </c>
      <c r="I1035" s="229"/>
      <c r="J1035" s="225"/>
      <c r="K1035" s="225"/>
      <c r="L1035" s="230"/>
      <c r="M1035" s="231"/>
      <c r="N1035" s="232"/>
      <c r="O1035" s="232"/>
      <c r="P1035" s="232"/>
      <c r="Q1035" s="232"/>
      <c r="R1035" s="232"/>
      <c r="S1035" s="232"/>
      <c r="T1035" s="23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4" t="s">
        <v>170</v>
      </c>
      <c r="AU1035" s="234" t="s">
        <v>83</v>
      </c>
      <c r="AV1035" s="13" t="s">
        <v>81</v>
      </c>
      <c r="AW1035" s="13" t="s">
        <v>35</v>
      </c>
      <c r="AX1035" s="13" t="s">
        <v>73</v>
      </c>
      <c r="AY1035" s="234" t="s">
        <v>159</v>
      </c>
    </row>
    <row r="1036" s="14" customFormat="1">
      <c r="A1036" s="14"/>
      <c r="B1036" s="235"/>
      <c r="C1036" s="236"/>
      <c r="D1036" s="226" t="s">
        <v>170</v>
      </c>
      <c r="E1036" s="237" t="s">
        <v>19</v>
      </c>
      <c r="F1036" s="238" t="s">
        <v>1023</v>
      </c>
      <c r="G1036" s="236"/>
      <c r="H1036" s="239">
        <v>9.7349999999999994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170</v>
      </c>
      <c r="AU1036" s="245" t="s">
        <v>83</v>
      </c>
      <c r="AV1036" s="14" t="s">
        <v>83</v>
      </c>
      <c r="AW1036" s="14" t="s">
        <v>35</v>
      </c>
      <c r="AX1036" s="14" t="s">
        <v>73</v>
      </c>
      <c r="AY1036" s="245" t="s">
        <v>159</v>
      </c>
    </row>
    <row r="1037" s="14" customFormat="1">
      <c r="A1037" s="14"/>
      <c r="B1037" s="235"/>
      <c r="C1037" s="236"/>
      <c r="D1037" s="226" t="s">
        <v>170</v>
      </c>
      <c r="E1037" s="237" t="s">
        <v>19</v>
      </c>
      <c r="F1037" s="238" t="s">
        <v>1013</v>
      </c>
      <c r="G1037" s="236"/>
      <c r="H1037" s="239">
        <v>-0.32000000000000001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170</v>
      </c>
      <c r="AU1037" s="245" t="s">
        <v>83</v>
      </c>
      <c r="AV1037" s="14" t="s">
        <v>83</v>
      </c>
      <c r="AW1037" s="14" t="s">
        <v>35</v>
      </c>
      <c r="AX1037" s="14" t="s">
        <v>73</v>
      </c>
      <c r="AY1037" s="245" t="s">
        <v>159</v>
      </c>
    </row>
    <row r="1038" s="15" customFormat="1">
      <c r="A1038" s="15"/>
      <c r="B1038" s="246"/>
      <c r="C1038" s="247"/>
      <c r="D1038" s="226" t="s">
        <v>170</v>
      </c>
      <c r="E1038" s="248" t="s">
        <v>19</v>
      </c>
      <c r="F1038" s="249" t="s">
        <v>178</v>
      </c>
      <c r="G1038" s="247"/>
      <c r="H1038" s="250">
        <v>9.4149999999999991</v>
      </c>
      <c r="I1038" s="251"/>
      <c r="J1038" s="247"/>
      <c r="K1038" s="247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6" t="s">
        <v>170</v>
      </c>
      <c r="AU1038" s="256" t="s">
        <v>83</v>
      </c>
      <c r="AV1038" s="15" t="s">
        <v>166</v>
      </c>
      <c r="AW1038" s="15" t="s">
        <v>35</v>
      </c>
      <c r="AX1038" s="15" t="s">
        <v>81</v>
      </c>
      <c r="AY1038" s="256" t="s">
        <v>159</v>
      </c>
    </row>
    <row r="1039" s="2" customFormat="1" ht="16.5" customHeight="1">
      <c r="A1039" s="40"/>
      <c r="B1039" s="41"/>
      <c r="C1039" s="206" t="s">
        <v>1024</v>
      </c>
      <c r="D1039" s="206" t="s">
        <v>161</v>
      </c>
      <c r="E1039" s="207" t="s">
        <v>1025</v>
      </c>
      <c r="F1039" s="208" t="s">
        <v>1026</v>
      </c>
      <c r="G1039" s="209" t="s">
        <v>322</v>
      </c>
      <c r="H1039" s="210">
        <v>10.4</v>
      </c>
      <c r="I1039" s="211"/>
      <c r="J1039" s="212">
        <f>ROUND(I1039*H1039,2)</f>
        <v>0</v>
      </c>
      <c r="K1039" s="208" t="s">
        <v>165</v>
      </c>
      <c r="L1039" s="46"/>
      <c r="M1039" s="213" t="s">
        <v>19</v>
      </c>
      <c r="N1039" s="214" t="s">
        <v>44</v>
      </c>
      <c r="O1039" s="86"/>
      <c r="P1039" s="215">
        <f>O1039*H1039</f>
        <v>0</v>
      </c>
      <c r="Q1039" s="215">
        <v>4.0000000000000003E-05</v>
      </c>
      <c r="R1039" s="215">
        <f>Q1039*H1039</f>
        <v>0.00041600000000000003</v>
      </c>
      <c r="S1039" s="215">
        <v>0</v>
      </c>
      <c r="T1039" s="216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17" t="s">
        <v>307</v>
      </c>
      <c r="AT1039" s="217" t="s">
        <v>161</v>
      </c>
      <c r="AU1039" s="217" t="s">
        <v>83</v>
      </c>
      <c r="AY1039" s="19" t="s">
        <v>159</v>
      </c>
      <c r="BE1039" s="218">
        <f>IF(N1039="základní",J1039,0)</f>
        <v>0</v>
      </c>
      <c r="BF1039" s="218">
        <f>IF(N1039="snížená",J1039,0)</f>
        <v>0</v>
      </c>
      <c r="BG1039" s="218">
        <f>IF(N1039="zákl. přenesená",J1039,0)</f>
        <v>0</v>
      </c>
      <c r="BH1039" s="218">
        <f>IF(N1039="sníž. přenesená",J1039,0)</f>
        <v>0</v>
      </c>
      <c r="BI1039" s="218">
        <f>IF(N1039="nulová",J1039,0)</f>
        <v>0</v>
      </c>
      <c r="BJ1039" s="19" t="s">
        <v>81</v>
      </c>
      <c r="BK1039" s="218">
        <f>ROUND(I1039*H1039,2)</f>
        <v>0</v>
      </c>
      <c r="BL1039" s="19" t="s">
        <v>307</v>
      </c>
      <c r="BM1039" s="217" t="s">
        <v>1027</v>
      </c>
    </row>
    <row r="1040" s="2" customFormat="1">
      <c r="A1040" s="40"/>
      <c r="B1040" s="41"/>
      <c r="C1040" s="42"/>
      <c r="D1040" s="219" t="s">
        <v>168</v>
      </c>
      <c r="E1040" s="42"/>
      <c r="F1040" s="220" t="s">
        <v>1028</v>
      </c>
      <c r="G1040" s="42"/>
      <c r="H1040" s="42"/>
      <c r="I1040" s="221"/>
      <c r="J1040" s="42"/>
      <c r="K1040" s="42"/>
      <c r="L1040" s="46"/>
      <c r="M1040" s="222"/>
      <c r="N1040" s="223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168</v>
      </c>
      <c r="AU1040" s="19" t="s">
        <v>83</v>
      </c>
    </row>
    <row r="1041" s="13" customFormat="1">
      <c r="A1041" s="13"/>
      <c r="B1041" s="224"/>
      <c r="C1041" s="225"/>
      <c r="D1041" s="226" t="s">
        <v>170</v>
      </c>
      <c r="E1041" s="227" t="s">
        <v>19</v>
      </c>
      <c r="F1041" s="228" t="s">
        <v>1029</v>
      </c>
      <c r="G1041" s="225"/>
      <c r="H1041" s="227" t="s">
        <v>19</v>
      </c>
      <c r="I1041" s="229"/>
      <c r="J1041" s="225"/>
      <c r="K1041" s="225"/>
      <c r="L1041" s="230"/>
      <c r="M1041" s="231"/>
      <c r="N1041" s="232"/>
      <c r="O1041" s="232"/>
      <c r="P1041" s="232"/>
      <c r="Q1041" s="232"/>
      <c r="R1041" s="232"/>
      <c r="S1041" s="232"/>
      <c r="T1041" s="23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4" t="s">
        <v>170</v>
      </c>
      <c r="AU1041" s="234" t="s">
        <v>83</v>
      </c>
      <c r="AV1041" s="13" t="s">
        <v>81</v>
      </c>
      <c r="AW1041" s="13" t="s">
        <v>35</v>
      </c>
      <c r="AX1041" s="13" t="s">
        <v>73</v>
      </c>
      <c r="AY1041" s="234" t="s">
        <v>159</v>
      </c>
    </row>
    <row r="1042" s="14" customFormat="1">
      <c r="A1042" s="14"/>
      <c r="B1042" s="235"/>
      <c r="C1042" s="236"/>
      <c r="D1042" s="226" t="s">
        <v>170</v>
      </c>
      <c r="E1042" s="237" t="s">
        <v>19</v>
      </c>
      <c r="F1042" s="238" t="s">
        <v>1030</v>
      </c>
      <c r="G1042" s="236"/>
      <c r="H1042" s="239">
        <v>10.4</v>
      </c>
      <c r="I1042" s="240"/>
      <c r="J1042" s="236"/>
      <c r="K1042" s="236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5" t="s">
        <v>170</v>
      </c>
      <c r="AU1042" s="245" t="s">
        <v>83</v>
      </c>
      <c r="AV1042" s="14" t="s">
        <v>83</v>
      </c>
      <c r="AW1042" s="14" t="s">
        <v>35</v>
      </c>
      <c r="AX1042" s="14" t="s">
        <v>73</v>
      </c>
      <c r="AY1042" s="245" t="s">
        <v>159</v>
      </c>
    </row>
    <row r="1043" s="15" customFormat="1">
      <c r="A1043" s="15"/>
      <c r="B1043" s="246"/>
      <c r="C1043" s="247"/>
      <c r="D1043" s="226" t="s">
        <v>170</v>
      </c>
      <c r="E1043" s="248" t="s">
        <v>19</v>
      </c>
      <c r="F1043" s="249" t="s">
        <v>178</v>
      </c>
      <c r="G1043" s="247"/>
      <c r="H1043" s="250">
        <v>10.4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6" t="s">
        <v>170</v>
      </c>
      <c r="AU1043" s="256" t="s">
        <v>83</v>
      </c>
      <c r="AV1043" s="15" t="s">
        <v>166</v>
      </c>
      <c r="AW1043" s="15" t="s">
        <v>35</v>
      </c>
      <c r="AX1043" s="15" t="s">
        <v>81</v>
      </c>
      <c r="AY1043" s="256" t="s">
        <v>159</v>
      </c>
    </row>
    <row r="1044" s="2" customFormat="1" ht="16.5" customHeight="1">
      <c r="A1044" s="40"/>
      <c r="B1044" s="41"/>
      <c r="C1044" s="257" t="s">
        <v>1031</v>
      </c>
      <c r="D1044" s="257" t="s">
        <v>328</v>
      </c>
      <c r="E1044" s="258" t="s">
        <v>1032</v>
      </c>
      <c r="F1044" s="259" t="s">
        <v>1033</v>
      </c>
      <c r="G1044" s="260" t="s">
        <v>322</v>
      </c>
      <c r="H1044" s="261">
        <v>10.608000000000001</v>
      </c>
      <c r="I1044" s="262"/>
      <c r="J1044" s="263">
        <f>ROUND(I1044*H1044,2)</f>
        <v>0</v>
      </c>
      <c r="K1044" s="259" t="s">
        <v>165</v>
      </c>
      <c r="L1044" s="264"/>
      <c r="M1044" s="265" t="s">
        <v>19</v>
      </c>
      <c r="N1044" s="266" t="s">
        <v>44</v>
      </c>
      <c r="O1044" s="86"/>
      <c r="P1044" s="215">
        <f>O1044*H1044</f>
        <v>0</v>
      </c>
      <c r="Q1044" s="215">
        <v>0.00018000000000000001</v>
      </c>
      <c r="R1044" s="215">
        <f>Q1044*H1044</f>
        <v>0.0019094400000000003</v>
      </c>
      <c r="S1044" s="215">
        <v>0</v>
      </c>
      <c r="T1044" s="216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17" t="s">
        <v>424</v>
      </c>
      <c r="AT1044" s="217" t="s">
        <v>328</v>
      </c>
      <c r="AU1044" s="217" t="s">
        <v>83</v>
      </c>
      <c r="AY1044" s="19" t="s">
        <v>159</v>
      </c>
      <c r="BE1044" s="218">
        <f>IF(N1044="základní",J1044,0)</f>
        <v>0</v>
      </c>
      <c r="BF1044" s="218">
        <f>IF(N1044="snížená",J1044,0)</f>
        <v>0</v>
      </c>
      <c r="BG1044" s="218">
        <f>IF(N1044="zákl. přenesená",J1044,0)</f>
        <v>0</v>
      </c>
      <c r="BH1044" s="218">
        <f>IF(N1044="sníž. přenesená",J1044,0)</f>
        <v>0</v>
      </c>
      <c r="BI1044" s="218">
        <f>IF(N1044="nulová",J1044,0)</f>
        <v>0</v>
      </c>
      <c r="BJ1044" s="19" t="s">
        <v>81</v>
      </c>
      <c r="BK1044" s="218">
        <f>ROUND(I1044*H1044,2)</f>
        <v>0</v>
      </c>
      <c r="BL1044" s="19" t="s">
        <v>307</v>
      </c>
      <c r="BM1044" s="217" t="s">
        <v>1034</v>
      </c>
    </row>
    <row r="1045" s="13" customFormat="1">
      <c r="A1045" s="13"/>
      <c r="B1045" s="224"/>
      <c r="C1045" s="225"/>
      <c r="D1045" s="226" t="s">
        <v>170</v>
      </c>
      <c r="E1045" s="227" t="s">
        <v>19</v>
      </c>
      <c r="F1045" s="228" t="s">
        <v>1029</v>
      </c>
      <c r="G1045" s="225"/>
      <c r="H1045" s="227" t="s">
        <v>19</v>
      </c>
      <c r="I1045" s="229"/>
      <c r="J1045" s="225"/>
      <c r="K1045" s="225"/>
      <c r="L1045" s="230"/>
      <c r="M1045" s="231"/>
      <c r="N1045" s="232"/>
      <c r="O1045" s="232"/>
      <c r="P1045" s="232"/>
      <c r="Q1045" s="232"/>
      <c r="R1045" s="232"/>
      <c r="S1045" s="232"/>
      <c r="T1045" s="23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4" t="s">
        <v>170</v>
      </c>
      <c r="AU1045" s="234" t="s">
        <v>83</v>
      </c>
      <c r="AV1045" s="13" t="s">
        <v>81</v>
      </c>
      <c r="AW1045" s="13" t="s">
        <v>35</v>
      </c>
      <c r="AX1045" s="13" t="s">
        <v>73</v>
      </c>
      <c r="AY1045" s="234" t="s">
        <v>159</v>
      </c>
    </row>
    <row r="1046" s="14" customFormat="1">
      <c r="A1046" s="14"/>
      <c r="B1046" s="235"/>
      <c r="C1046" s="236"/>
      <c r="D1046" s="226" t="s">
        <v>170</v>
      </c>
      <c r="E1046" s="237" t="s">
        <v>19</v>
      </c>
      <c r="F1046" s="238" t="s">
        <v>1030</v>
      </c>
      <c r="G1046" s="236"/>
      <c r="H1046" s="239">
        <v>10.4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5" t="s">
        <v>170</v>
      </c>
      <c r="AU1046" s="245" t="s">
        <v>83</v>
      </c>
      <c r="AV1046" s="14" t="s">
        <v>83</v>
      </c>
      <c r="AW1046" s="14" t="s">
        <v>35</v>
      </c>
      <c r="AX1046" s="14" t="s">
        <v>73</v>
      </c>
      <c r="AY1046" s="245" t="s">
        <v>159</v>
      </c>
    </row>
    <row r="1047" s="15" customFormat="1">
      <c r="A1047" s="15"/>
      <c r="B1047" s="246"/>
      <c r="C1047" s="247"/>
      <c r="D1047" s="226" t="s">
        <v>170</v>
      </c>
      <c r="E1047" s="248" t="s">
        <v>19</v>
      </c>
      <c r="F1047" s="249" t="s">
        <v>178</v>
      </c>
      <c r="G1047" s="247"/>
      <c r="H1047" s="250">
        <v>10.4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56" t="s">
        <v>170</v>
      </c>
      <c r="AU1047" s="256" t="s">
        <v>83</v>
      </c>
      <c r="AV1047" s="15" t="s">
        <v>166</v>
      </c>
      <c r="AW1047" s="15" t="s">
        <v>35</v>
      </c>
      <c r="AX1047" s="15" t="s">
        <v>81</v>
      </c>
      <c r="AY1047" s="256" t="s">
        <v>159</v>
      </c>
    </row>
    <row r="1048" s="14" customFormat="1">
      <c r="A1048" s="14"/>
      <c r="B1048" s="235"/>
      <c r="C1048" s="236"/>
      <c r="D1048" s="226" t="s">
        <v>170</v>
      </c>
      <c r="E1048" s="236"/>
      <c r="F1048" s="238" t="s">
        <v>1035</v>
      </c>
      <c r="G1048" s="236"/>
      <c r="H1048" s="239">
        <v>10.608000000000001</v>
      </c>
      <c r="I1048" s="240"/>
      <c r="J1048" s="236"/>
      <c r="K1048" s="236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5" t="s">
        <v>170</v>
      </c>
      <c r="AU1048" s="245" t="s">
        <v>83</v>
      </c>
      <c r="AV1048" s="14" t="s">
        <v>83</v>
      </c>
      <c r="AW1048" s="14" t="s">
        <v>4</v>
      </c>
      <c r="AX1048" s="14" t="s">
        <v>81</v>
      </c>
      <c r="AY1048" s="245" t="s">
        <v>159</v>
      </c>
    </row>
    <row r="1049" s="2" customFormat="1" ht="16.5" customHeight="1">
      <c r="A1049" s="40"/>
      <c r="B1049" s="41"/>
      <c r="C1049" s="206" t="s">
        <v>1036</v>
      </c>
      <c r="D1049" s="206" t="s">
        <v>161</v>
      </c>
      <c r="E1049" s="207" t="s">
        <v>1037</v>
      </c>
      <c r="F1049" s="208" t="s">
        <v>1038</v>
      </c>
      <c r="G1049" s="209" t="s">
        <v>164</v>
      </c>
      <c r="H1049" s="210">
        <v>15.6</v>
      </c>
      <c r="I1049" s="211"/>
      <c r="J1049" s="212">
        <f>ROUND(I1049*H1049,2)</f>
        <v>0</v>
      </c>
      <c r="K1049" s="208" t="s">
        <v>165</v>
      </c>
      <c r="L1049" s="46"/>
      <c r="M1049" s="213" t="s">
        <v>19</v>
      </c>
      <c r="N1049" s="214" t="s">
        <v>44</v>
      </c>
      <c r="O1049" s="86"/>
      <c r="P1049" s="215">
        <f>O1049*H1049</f>
        <v>0</v>
      </c>
      <c r="Q1049" s="215">
        <v>0.00023000000000000001</v>
      </c>
      <c r="R1049" s="215">
        <f>Q1049*H1049</f>
        <v>0.003588</v>
      </c>
      <c r="S1049" s="215">
        <v>0</v>
      </c>
      <c r="T1049" s="216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17" t="s">
        <v>307</v>
      </c>
      <c r="AT1049" s="217" t="s">
        <v>161</v>
      </c>
      <c r="AU1049" s="217" t="s">
        <v>83</v>
      </c>
      <c r="AY1049" s="19" t="s">
        <v>159</v>
      </c>
      <c r="BE1049" s="218">
        <f>IF(N1049="základní",J1049,0)</f>
        <v>0</v>
      </c>
      <c r="BF1049" s="218">
        <f>IF(N1049="snížená",J1049,0)</f>
        <v>0</v>
      </c>
      <c r="BG1049" s="218">
        <f>IF(N1049="zákl. přenesená",J1049,0)</f>
        <v>0</v>
      </c>
      <c r="BH1049" s="218">
        <f>IF(N1049="sníž. přenesená",J1049,0)</f>
        <v>0</v>
      </c>
      <c r="BI1049" s="218">
        <f>IF(N1049="nulová",J1049,0)</f>
        <v>0</v>
      </c>
      <c r="BJ1049" s="19" t="s">
        <v>81</v>
      </c>
      <c r="BK1049" s="218">
        <f>ROUND(I1049*H1049,2)</f>
        <v>0</v>
      </c>
      <c r="BL1049" s="19" t="s">
        <v>307</v>
      </c>
      <c r="BM1049" s="217" t="s">
        <v>1039</v>
      </c>
    </row>
    <row r="1050" s="2" customFormat="1">
      <c r="A1050" s="40"/>
      <c r="B1050" s="41"/>
      <c r="C1050" s="42"/>
      <c r="D1050" s="219" t="s">
        <v>168</v>
      </c>
      <c r="E1050" s="42"/>
      <c r="F1050" s="220" t="s">
        <v>1040</v>
      </c>
      <c r="G1050" s="42"/>
      <c r="H1050" s="42"/>
      <c r="I1050" s="221"/>
      <c r="J1050" s="42"/>
      <c r="K1050" s="42"/>
      <c r="L1050" s="46"/>
      <c r="M1050" s="222"/>
      <c r="N1050" s="223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168</v>
      </c>
      <c r="AU1050" s="19" t="s">
        <v>83</v>
      </c>
    </row>
    <row r="1051" s="13" customFormat="1">
      <c r="A1051" s="13"/>
      <c r="B1051" s="224"/>
      <c r="C1051" s="225"/>
      <c r="D1051" s="226" t="s">
        <v>170</v>
      </c>
      <c r="E1051" s="227" t="s">
        <v>19</v>
      </c>
      <c r="F1051" s="228" t="s">
        <v>1029</v>
      </c>
      <c r="G1051" s="225"/>
      <c r="H1051" s="227" t="s">
        <v>19</v>
      </c>
      <c r="I1051" s="229"/>
      <c r="J1051" s="225"/>
      <c r="K1051" s="225"/>
      <c r="L1051" s="230"/>
      <c r="M1051" s="231"/>
      <c r="N1051" s="232"/>
      <c r="O1051" s="232"/>
      <c r="P1051" s="232"/>
      <c r="Q1051" s="232"/>
      <c r="R1051" s="232"/>
      <c r="S1051" s="232"/>
      <c r="T1051" s="23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4" t="s">
        <v>170</v>
      </c>
      <c r="AU1051" s="234" t="s">
        <v>83</v>
      </c>
      <c r="AV1051" s="13" t="s">
        <v>81</v>
      </c>
      <c r="AW1051" s="13" t="s">
        <v>35</v>
      </c>
      <c r="AX1051" s="13" t="s">
        <v>73</v>
      </c>
      <c r="AY1051" s="234" t="s">
        <v>159</v>
      </c>
    </row>
    <row r="1052" s="14" customFormat="1">
      <c r="A1052" s="14"/>
      <c r="B1052" s="235"/>
      <c r="C1052" s="236"/>
      <c r="D1052" s="226" t="s">
        <v>170</v>
      </c>
      <c r="E1052" s="237" t="s">
        <v>19</v>
      </c>
      <c r="F1052" s="238" t="s">
        <v>1041</v>
      </c>
      <c r="G1052" s="236"/>
      <c r="H1052" s="239">
        <v>15.6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170</v>
      </c>
      <c r="AU1052" s="245" t="s">
        <v>83</v>
      </c>
      <c r="AV1052" s="14" t="s">
        <v>83</v>
      </c>
      <c r="AW1052" s="14" t="s">
        <v>35</v>
      </c>
      <c r="AX1052" s="14" t="s">
        <v>73</v>
      </c>
      <c r="AY1052" s="245" t="s">
        <v>159</v>
      </c>
    </row>
    <row r="1053" s="15" customFormat="1">
      <c r="A1053" s="15"/>
      <c r="B1053" s="246"/>
      <c r="C1053" s="247"/>
      <c r="D1053" s="226" t="s">
        <v>170</v>
      </c>
      <c r="E1053" s="248" t="s">
        <v>19</v>
      </c>
      <c r="F1053" s="249" t="s">
        <v>178</v>
      </c>
      <c r="G1053" s="247"/>
      <c r="H1053" s="250">
        <v>15.6</v>
      </c>
      <c r="I1053" s="251"/>
      <c r="J1053" s="247"/>
      <c r="K1053" s="247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56" t="s">
        <v>170</v>
      </c>
      <c r="AU1053" s="256" t="s">
        <v>83</v>
      </c>
      <c r="AV1053" s="15" t="s">
        <v>166</v>
      </c>
      <c r="AW1053" s="15" t="s">
        <v>35</v>
      </c>
      <c r="AX1053" s="15" t="s">
        <v>81</v>
      </c>
      <c r="AY1053" s="256" t="s">
        <v>159</v>
      </c>
    </row>
    <row r="1054" s="2" customFormat="1" ht="24.15" customHeight="1">
      <c r="A1054" s="40"/>
      <c r="B1054" s="41"/>
      <c r="C1054" s="257" t="s">
        <v>1042</v>
      </c>
      <c r="D1054" s="257" t="s">
        <v>328</v>
      </c>
      <c r="E1054" s="258" t="s">
        <v>1043</v>
      </c>
      <c r="F1054" s="259" t="s">
        <v>1044</v>
      </c>
      <c r="G1054" s="260" t="s">
        <v>164</v>
      </c>
      <c r="H1054" s="261">
        <v>16.544</v>
      </c>
      <c r="I1054" s="262"/>
      <c r="J1054" s="263">
        <f>ROUND(I1054*H1054,2)</f>
        <v>0</v>
      </c>
      <c r="K1054" s="259" t="s">
        <v>165</v>
      </c>
      <c r="L1054" s="264"/>
      <c r="M1054" s="265" t="s">
        <v>19</v>
      </c>
      <c r="N1054" s="266" t="s">
        <v>44</v>
      </c>
      <c r="O1054" s="86"/>
      <c r="P1054" s="215">
        <f>O1054*H1054</f>
        <v>0</v>
      </c>
      <c r="Q1054" s="215">
        <v>0.00012999999999999999</v>
      </c>
      <c r="R1054" s="215">
        <f>Q1054*H1054</f>
        <v>0.0021507200000000001</v>
      </c>
      <c r="S1054" s="215">
        <v>0</v>
      </c>
      <c r="T1054" s="216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17" t="s">
        <v>424</v>
      </c>
      <c r="AT1054" s="217" t="s">
        <v>328</v>
      </c>
      <c r="AU1054" s="217" t="s">
        <v>83</v>
      </c>
      <c r="AY1054" s="19" t="s">
        <v>159</v>
      </c>
      <c r="BE1054" s="218">
        <f>IF(N1054="základní",J1054,0)</f>
        <v>0</v>
      </c>
      <c r="BF1054" s="218">
        <f>IF(N1054="snížená",J1054,0)</f>
        <v>0</v>
      </c>
      <c r="BG1054" s="218">
        <f>IF(N1054="zákl. přenesená",J1054,0)</f>
        <v>0</v>
      </c>
      <c r="BH1054" s="218">
        <f>IF(N1054="sníž. přenesená",J1054,0)</f>
        <v>0</v>
      </c>
      <c r="BI1054" s="218">
        <f>IF(N1054="nulová",J1054,0)</f>
        <v>0</v>
      </c>
      <c r="BJ1054" s="19" t="s">
        <v>81</v>
      </c>
      <c r="BK1054" s="218">
        <f>ROUND(I1054*H1054,2)</f>
        <v>0</v>
      </c>
      <c r="BL1054" s="19" t="s">
        <v>307</v>
      </c>
      <c r="BM1054" s="217" t="s">
        <v>1045</v>
      </c>
    </row>
    <row r="1055" s="13" customFormat="1">
      <c r="A1055" s="13"/>
      <c r="B1055" s="224"/>
      <c r="C1055" s="225"/>
      <c r="D1055" s="226" t="s">
        <v>170</v>
      </c>
      <c r="E1055" s="227" t="s">
        <v>19</v>
      </c>
      <c r="F1055" s="228" t="s">
        <v>1029</v>
      </c>
      <c r="G1055" s="225"/>
      <c r="H1055" s="227" t="s">
        <v>19</v>
      </c>
      <c r="I1055" s="229"/>
      <c r="J1055" s="225"/>
      <c r="K1055" s="225"/>
      <c r="L1055" s="230"/>
      <c r="M1055" s="231"/>
      <c r="N1055" s="232"/>
      <c r="O1055" s="232"/>
      <c r="P1055" s="232"/>
      <c r="Q1055" s="232"/>
      <c r="R1055" s="232"/>
      <c r="S1055" s="232"/>
      <c r="T1055" s="23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4" t="s">
        <v>170</v>
      </c>
      <c r="AU1055" s="234" t="s">
        <v>83</v>
      </c>
      <c r="AV1055" s="13" t="s">
        <v>81</v>
      </c>
      <c r="AW1055" s="13" t="s">
        <v>35</v>
      </c>
      <c r="AX1055" s="13" t="s">
        <v>73</v>
      </c>
      <c r="AY1055" s="234" t="s">
        <v>159</v>
      </c>
    </row>
    <row r="1056" s="14" customFormat="1">
      <c r="A1056" s="14"/>
      <c r="B1056" s="235"/>
      <c r="C1056" s="236"/>
      <c r="D1056" s="226" t="s">
        <v>170</v>
      </c>
      <c r="E1056" s="237" t="s">
        <v>19</v>
      </c>
      <c r="F1056" s="238" t="s">
        <v>1041</v>
      </c>
      <c r="G1056" s="236"/>
      <c r="H1056" s="239">
        <v>15.6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5" t="s">
        <v>170</v>
      </c>
      <c r="AU1056" s="245" t="s">
        <v>83</v>
      </c>
      <c r="AV1056" s="14" t="s">
        <v>83</v>
      </c>
      <c r="AW1056" s="14" t="s">
        <v>35</v>
      </c>
      <c r="AX1056" s="14" t="s">
        <v>73</v>
      </c>
      <c r="AY1056" s="245" t="s">
        <v>159</v>
      </c>
    </row>
    <row r="1057" s="15" customFormat="1">
      <c r="A1057" s="15"/>
      <c r="B1057" s="246"/>
      <c r="C1057" s="247"/>
      <c r="D1057" s="226" t="s">
        <v>170</v>
      </c>
      <c r="E1057" s="248" t="s">
        <v>19</v>
      </c>
      <c r="F1057" s="249" t="s">
        <v>178</v>
      </c>
      <c r="G1057" s="247"/>
      <c r="H1057" s="250">
        <v>15.6</v>
      </c>
      <c r="I1057" s="251"/>
      <c r="J1057" s="247"/>
      <c r="K1057" s="247"/>
      <c r="L1057" s="252"/>
      <c r="M1057" s="253"/>
      <c r="N1057" s="254"/>
      <c r="O1057" s="254"/>
      <c r="P1057" s="254"/>
      <c r="Q1057" s="254"/>
      <c r="R1057" s="254"/>
      <c r="S1057" s="254"/>
      <c r="T1057" s="25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56" t="s">
        <v>170</v>
      </c>
      <c r="AU1057" s="256" t="s">
        <v>83</v>
      </c>
      <c r="AV1057" s="15" t="s">
        <v>166</v>
      </c>
      <c r="AW1057" s="15" t="s">
        <v>35</v>
      </c>
      <c r="AX1057" s="15" t="s">
        <v>81</v>
      </c>
      <c r="AY1057" s="256" t="s">
        <v>159</v>
      </c>
    </row>
    <row r="1058" s="14" customFormat="1">
      <c r="A1058" s="14"/>
      <c r="B1058" s="235"/>
      <c r="C1058" s="236"/>
      <c r="D1058" s="226" t="s">
        <v>170</v>
      </c>
      <c r="E1058" s="236"/>
      <c r="F1058" s="238" t="s">
        <v>1046</v>
      </c>
      <c r="G1058" s="236"/>
      <c r="H1058" s="239">
        <v>16.544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170</v>
      </c>
      <c r="AU1058" s="245" t="s">
        <v>83</v>
      </c>
      <c r="AV1058" s="14" t="s">
        <v>83</v>
      </c>
      <c r="AW1058" s="14" t="s">
        <v>4</v>
      </c>
      <c r="AX1058" s="14" t="s">
        <v>81</v>
      </c>
      <c r="AY1058" s="245" t="s">
        <v>159</v>
      </c>
    </row>
    <row r="1059" s="2" customFormat="1" ht="24.15" customHeight="1">
      <c r="A1059" s="40"/>
      <c r="B1059" s="41"/>
      <c r="C1059" s="206" t="s">
        <v>1047</v>
      </c>
      <c r="D1059" s="206" t="s">
        <v>161</v>
      </c>
      <c r="E1059" s="207" t="s">
        <v>1048</v>
      </c>
      <c r="F1059" s="208" t="s">
        <v>1049</v>
      </c>
      <c r="G1059" s="209" t="s">
        <v>1050</v>
      </c>
      <c r="H1059" s="267"/>
      <c r="I1059" s="211"/>
      <c r="J1059" s="212">
        <f>ROUND(I1059*H1059,2)</f>
        <v>0</v>
      </c>
      <c r="K1059" s="208" t="s">
        <v>165</v>
      </c>
      <c r="L1059" s="46"/>
      <c r="M1059" s="213" t="s">
        <v>19</v>
      </c>
      <c r="N1059" s="214" t="s">
        <v>44</v>
      </c>
      <c r="O1059" s="86"/>
      <c r="P1059" s="215">
        <f>O1059*H1059</f>
        <v>0</v>
      </c>
      <c r="Q1059" s="215">
        <v>0</v>
      </c>
      <c r="R1059" s="215">
        <f>Q1059*H1059</f>
        <v>0</v>
      </c>
      <c r="S1059" s="215">
        <v>0</v>
      </c>
      <c r="T1059" s="216">
        <f>S1059*H1059</f>
        <v>0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17" t="s">
        <v>307</v>
      </c>
      <c r="AT1059" s="217" t="s">
        <v>161</v>
      </c>
      <c r="AU1059" s="217" t="s">
        <v>83</v>
      </c>
      <c r="AY1059" s="19" t="s">
        <v>159</v>
      </c>
      <c r="BE1059" s="218">
        <f>IF(N1059="základní",J1059,0)</f>
        <v>0</v>
      </c>
      <c r="BF1059" s="218">
        <f>IF(N1059="snížená",J1059,0)</f>
        <v>0</v>
      </c>
      <c r="BG1059" s="218">
        <f>IF(N1059="zákl. přenesená",J1059,0)</f>
        <v>0</v>
      </c>
      <c r="BH1059" s="218">
        <f>IF(N1059="sníž. přenesená",J1059,0)</f>
        <v>0</v>
      </c>
      <c r="BI1059" s="218">
        <f>IF(N1059="nulová",J1059,0)</f>
        <v>0</v>
      </c>
      <c r="BJ1059" s="19" t="s">
        <v>81</v>
      </c>
      <c r="BK1059" s="218">
        <f>ROUND(I1059*H1059,2)</f>
        <v>0</v>
      </c>
      <c r="BL1059" s="19" t="s">
        <v>307</v>
      </c>
      <c r="BM1059" s="217" t="s">
        <v>1051</v>
      </c>
    </row>
    <row r="1060" s="2" customFormat="1">
      <c r="A1060" s="40"/>
      <c r="B1060" s="41"/>
      <c r="C1060" s="42"/>
      <c r="D1060" s="219" t="s">
        <v>168</v>
      </c>
      <c r="E1060" s="42"/>
      <c r="F1060" s="220" t="s">
        <v>1052</v>
      </c>
      <c r="G1060" s="42"/>
      <c r="H1060" s="42"/>
      <c r="I1060" s="221"/>
      <c r="J1060" s="42"/>
      <c r="K1060" s="42"/>
      <c r="L1060" s="46"/>
      <c r="M1060" s="222"/>
      <c r="N1060" s="223"/>
      <c r="O1060" s="86"/>
      <c r="P1060" s="86"/>
      <c r="Q1060" s="86"/>
      <c r="R1060" s="86"/>
      <c r="S1060" s="86"/>
      <c r="T1060" s="87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168</v>
      </c>
      <c r="AU1060" s="19" t="s">
        <v>83</v>
      </c>
    </row>
    <row r="1061" s="12" customFormat="1" ht="22.8" customHeight="1">
      <c r="A1061" s="12"/>
      <c r="B1061" s="190"/>
      <c r="C1061" s="191"/>
      <c r="D1061" s="192" t="s">
        <v>72</v>
      </c>
      <c r="E1061" s="204" t="s">
        <v>1053</v>
      </c>
      <c r="F1061" s="204" t="s">
        <v>1054</v>
      </c>
      <c r="G1061" s="191"/>
      <c r="H1061" s="191"/>
      <c r="I1061" s="194"/>
      <c r="J1061" s="205">
        <f>BK1061</f>
        <v>0</v>
      </c>
      <c r="K1061" s="191"/>
      <c r="L1061" s="196"/>
      <c r="M1061" s="197"/>
      <c r="N1061" s="198"/>
      <c r="O1061" s="198"/>
      <c r="P1061" s="199">
        <f>SUM(P1062:P1119)</f>
        <v>0</v>
      </c>
      <c r="Q1061" s="198"/>
      <c r="R1061" s="199">
        <f>SUM(R1062:R1119)</f>
        <v>0.35674203999999998</v>
      </c>
      <c r="S1061" s="198"/>
      <c r="T1061" s="200">
        <f>SUM(T1062:T1119)</f>
        <v>0</v>
      </c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R1061" s="201" t="s">
        <v>83</v>
      </c>
      <c r="AT1061" s="202" t="s">
        <v>72</v>
      </c>
      <c r="AU1061" s="202" t="s">
        <v>81</v>
      </c>
      <c r="AY1061" s="201" t="s">
        <v>159</v>
      </c>
      <c r="BK1061" s="203">
        <f>SUM(BK1062:BK1119)</f>
        <v>0</v>
      </c>
    </row>
    <row r="1062" s="2" customFormat="1" ht="24.15" customHeight="1">
      <c r="A1062" s="40"/>
      <c r="B1062" s="41"/>
      <c r="C1062" s="206" t="s">
        <v>1055</v>
      </c>
      <c r="D1062" s="206" t="s">
        <v>161</v>
      </c>
      <c r="E1062" s="207" t="s">
        <v>1056</v>
      </c>
      <c r="F1062" s="208" t="s">
        <v>1057</v>
      </c>
      <c r="G1062" s="209" t="s">
        <v>164</v>
      </c>
      <c r="H1062" s="210">
        <v>22.725000000000001</v>
      </c>
      <c r="I1062" s="211"/>
      <c r="J1062" s="212">
        <f>ROUND(I1062*H1062,2)</f>
        <v>0</v>
      </c>
      <c r="K1062" s="208" t="s">
        <v>165</v>
      </c>
      <c r="L1062" s="46"/>
      <c r="M1062" s="213" t="s">
        <v>19</v>
      </c>
      <c r="N1062" s="214" t="s">
        <v>44</v>
      </c>
      <c r="O1062" s="86"/>
      <c r="P1062" s="215">
        <f>O1062*H1062</f>
        <v>0</v>
      </c>
      <c r="Q1062" s="215">
        <v>0.00029999999999999997</v>
      </c>
      <c r="R1062" s="215">
        <f>Q1062*H1062</f>
        <v>0.0068174999999999998</v>
      </c>
      <c r="S1062" s="215">
        <v>0</v>
      </c>
      <c r="T1062" s="216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17" t="s">
        <v>307</v>
      </c>
      <c r="AT1062" s="217" t="s">
        <v>161</v>
      </c>
      <c r="AU1062" s="217" t="s">
        <v>83</v>
      </c>
      <c r="AY1062" s="19" t="s">
        <v>159</v>
      </c>
      <c r="BE1062" s="218">
        <f>IF(N1062="základní",J1062,0)</f>
        <v>0</v>
      </c>
      <c r="BF1062" s="218">
        <f>IF(N1062="snížená",J1062,0)</f>
        <v>0</v>
      </c>
      <c r="BG1062" s="218">
        <f>IF(N1062="zákl. přenesená",J1062,0)</f>
        <v>0</v>
      </c>
      <c r="BH1062" s="218">
        <f>IF(N1062="sníž. přenesená",J1062,0)</f>
        <v>0</v>
      </c>
      <c r="BI1062" s="218">
        <f>IF(N1062="nulová",J1062,0)</f>
        <v>0</v>
      </c>
      <c r="BJ1062" s="19" t="s">
        <v>81</v>
      </c>
      <c r="BK1062" s="218">
        <f>ROUND(I1062*H1062,2)</f>
        <v>0</v>
      </c>
      <c r="BL1062" s="19" t="s">
        <v>307</v>
      </c>
      <c r="BM1062" s="217" t="s">
        <v>1058</v>
      </c>
    </row>
    <row r="1063" s="2" customFormat="1">
      <c r="A1063" s="40"/>
      <c r="B1063" s="41"/>
      <c r="C1063" s="42"/>
      <c r="D1063" s="219" t="s">
        <v>168</v>
      </c>
      <c r="E1063" s="42"/>
      <c r="F1063" s="220" t="s">
        <v>1059</v>
      </c>
      <c r="G1063" s="42"/>
      <c r="H1063" s="42"/>
      <c r="I1063" s="221"/>
      <c r="J1063" s="42"/>
      <c r="K1063" s="42"/>
      <c r="L1063" s="46"/>
      <c r="M1063" s="222"/>
      <c r="N1063" s="223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168</v>
      </c>
      <c r="AU1063" s="19" t="s">
        <v>83</v>
      </c>
    </row>
    <row r="1064" s="13" customFormat="1">
      <c r="A1064" s="13"/>
      <c r="B1064" s="224"/>
      <c r="C1064" s="225"/>
      <c r="D1064" s="226" t="s">
        <v>170</v>
      </c>
      <c r="E1064" s="227" t="s">
        <v>19</v>
      </c>
      <c r="F1064" s="228" t="s">
        <v>338</v>
      </c>
      <c r="G1064" s="225"/>
      <c r="H1064" s="227" t="s">
        <v>19</v>
      </c>
      <c r="I1064" s="229"/>
      <c r="J1064" s="225"/>
      <c r="K1064" s="225"/>
      <c r="L1064" s="230"/>
      <c r="M1064" s="231"/>
      <c r="N1064" s="232"/>
      <c r="O1064" s="232"/>
      <c r="P1064" s="232"/>
      <c r="Q1064" s="232"/>
      <c r="R1064" s="232"/>
      <c r="S1064" s="232"/>
      <c r="T1064" s="23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4" t="s">
        <v>170</v>
      </c>
      <c r="AU1064" s="234" t="s">
        <v>83</v>
      </c>
      <c r="AV1064" s="13" t="s">
        <v>81</v>
      </c>
      <c r="AW1064" s="13" t="s">
        <v>35</v>
      </c>
      <c r="AX1064" s="13" t="s">
        <v>73</v>
      </c>
      <c r="AY1064" s="234" t="s">
        <v>159</v>
      </c>
    </row>
    <row r="1065" s="14" customFormat="1">
      <c r="A1065" s="14"/>
      <c r="B1065" s="235"/>
      <c r="C1065" s="236"/>
      <c r="D1065" s="226" t="s">
        <v>170</v>
      </c>
      <c r="E1065" s="237" t="s">
        <v>19</v>
      </c>
      <c r="F1065" s="238" t="s">
        <v>760</v>
      </c>
      <c r="G1065" s="236"/>
      <c r="H1065" s="239">
        <v>6.75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5" t="s">
        <v>170</v>
      </c>
      <c r="AU1065" s="245" t="s">
        <v>83</v>
      </c>
      <c r="AV1065" s="14" t="s">
        <v>83</v>
      </c>
      <c r="AW1065" s="14" t="s">
        <v>35</v>
      </c>
      <c r="AX1065" s="14" t="s">
        <v>73</v>
      </c>
      <c r="AY1065" s="245" t="s">
        <v>159</v>
      </c>
    </row>
    <row r="1066" s="14" customFormat="1">
      <c r="A1066" s="14"/>
      <c r="B1066" s="235"/>
      <c r="C1066" s="236"/>
      <c r="D1066" s="226" t="s">
        <v>170</v>
      </c>
      <c r="E1066" s="237" t="s">
        <v>19</v>
      </c>
      <c r="F1066" s="238" t="s">
        <v>760</v>
      </c>
      <c r="G1066" s="236"/>
      <c r="H1066" s="239">
        <v>6.75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170</v>
      </c>
      <c r="AU1066" s="245" t="s">
        <v>83</v>
      </c>
      <c r="AV1066" s="14" t="s">
        <v>83</v>
      </c>
      <c r="AW1066" s="14" t="s">
        <v>35</v>
      </c>
      <c r="AX1066" s="14" t="s">
        <v>73</v>
      </c>
      <c r="AY1066" s="245" t="s">
        <v>159</v>
      </c>
    </row>
    <row r="1067" s="14" customFormat="1">
      <c r="A1067" s="14"/>
      <c r="B1067" s="235"/>
      <c r="C1067" s="236"/>
      <c r="D1067" s="226" t="s">
        <v>170</v>
      </c>
      <c r="E1067" s="237" t="s">
        <v>19</v>
      </c>
      <c r="F1067" s="238" t="s">
        <v>760</v>
      </c>
      <c r="G1067" s="236"/>
      <c r="H1067" s="239">
        <v>6.75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5" t="s">
        <v>170</v>
      </c>
      <c r="AU1067" s="245" t="s">
        <v>83</v>
      </c>
      <c r="AV1067" s="14" t="s">
        <v>83</v>
      </c>
      <c r="AW1067" s="14" t="s">
        <v>35</v>
      </c>
      <c r="AX1067" s="14" t="s">
        <v>73</v>
      </c>
      <c r="AY1067" s="245" t="s">
        <v>159</v>
      </c>
    </row>
    <row r="1068" s="14" customFormat="1">
      <c r="A1068" s="14"/>
      <c r="B1068" s="235"/>
      <c r="C1068" s="236"/>
      <c r="D1068" s="226" t="s">
        <v>170</v>
      </c>
      <c r="E1068" s="237" t="s">
        <v>19</v>
      </c>
      <c r="F1068" s="238" t="s">
        <v>1060</v>
      </c>
      <c r="G1068" s="236"/>
      <c r="H1068" s="239">
        <v>2.4750000000000001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5" t="s">
        <v>170</v>
      </c>
      <c r="AU1068" s="245" t="s">
        <v>83</v>
      </c>
      <c r="AV1068" s="14" t="s">
        <v>83</v>
      </c>
      <c r="AW1068" s="14" t="s">
        <v>35</v>
      </c>
      <c r="AX1068" s="14" t="s">
        <v>73</v>
      </c>
      <c r="AY1068" s="245" t="s">
        <v>159</v>
      </c>
    </row>
    <row r="1069" s="15" customFormat="1">
      <c r="A1069" s="15"/>
      <c r="B1069" s="246"/>
      <c r="C1069" s="247"/>
      <c r="D1069" s="226" t="s">
        <v>170</v>
      </c>
      <c r="E1069" s="248" t="s">
        <v>19</v>
      </c>
      <c r="F1069" s="249" t="s">
        <v>178</v>
      </c>
      <c r="G1069" s="247"/>
      <c r="H1069" s="250">
        <v>22.725000000000001</v>
      </c>
      <c r="I1069" s="251"/>
      <c r="J1069" s="247"/>
      <c r="K1069" s="247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6" t="s">
        <v>170</v>
      </c>
      <c r="AU1069" s="256" t="s">
        <v>83</v>
      </c>
      <c r="AV1069" s="15" t="s">
        <v>166</v>
      </c>
      <c r="AW1069" s="15" t="s">
        <v>35</v>
      </c>
      <c r="AX1069" s="15" t="s">
        <v>81</v>
      </c>
      <c r="AY1069" s="256" t="s">
        <v>159</v>
      </c>
    </row>
    <row r="1070" s="2" customFormat="1" ht="16.5" customHeight="1">
      <c r="A1070" s="40"/>
      <c r="B1070" s="41"/>
      <c r="C1070" s="257" t="s">
        <v>1061</v>
      </c>
      <c r="D1070" s="257" t="s">
        <v>328</v>
      </c>
      <c r="E1070" s="258" t="s">
        <v>1062</v>
      </c>
      <c r="F1070" s="259" t="s">
        <v>1063</v>
      </c>
      <c r="G1070" s="260" t="s">
        <v>164</v>
      </c>
      <c r="H1070" s="261">
        <v>9.6859999999999999</v>
      </c>
      <c r="I1070" s="262"/>
      <c r="J1070" s="263">
        <f>ROUND(I1070*H1070,2)</f>
        <v>0</v>
      </c>
      <c r="K1070" s="259" t="s">
        <v>165</v>
      </c>
      <c r="L1070" s="264"/>
      <c r="M1070" s="265" t="s">
        <v>19</v>
      </c>
      <c r="N1070" s="266" t="s">
        <v>44</v>
      </c>
      <c r="O1070" s="86"/>
      <c r="P1070" s="215">
        <f>O1070*H1070</f>
        <v>0</v>
      </c>
      <c r="Q1070" s="215">
        <v>0.0022399999999999998</v>
      </c>
      <c r="R1070" s="215">
        <f>Q1070*H1070</f>
        <v>0.02169664</v>
      </c>
      <c r="S1070" s="215">
        <v>0</v>
      </c>
      <c r="T1070" s="216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17" t="s">
        <v>424</v>
      </c>
      <c r="AT1070" s="217" t="s">
        <v>328</v>
      </c>
      <c r="AU1070" s="217" t="s">
        <v>83</v>
      </c>
      <c r="AY1070" s="19" t="s">
        <v>159</v>
      </c>
      <c r="BE1070" s="218">
        <f>IF(N1070="základní",J1070,0)</f>
        <v>0</v>
      </c>
      <c r="BF1070" s="218">
        <f>IF(N1070="snížená",J1070,0)</f>
        <v>0</v>
      </c>
      <c r="BG1070" s="218">
        <f>IF(N1070="zákl. přenesená",J1070,0)</f>
        <v>0</v>
      </c>
      <c r="BH1070" s="218">
        <f>IF(N1070="sníž. přenesená",J1070,0)</f>
        <v>0</v>
      </c>
      <c r="BI1070" s="218">
        <f>IF(N1070="nulová",J1070,0)</f>
        <v>0</v>
      </c>
      <c r="BJ1070" s="19" t="s">
        <v>81</v>
      </c>
      <c r="BK1070" s="218">
        <f>ROUND(I1070*H1070,2)</f>
        <v>0</v>
      </c>
      <c r="BL1070" s="19" t="s">
        <v>307</v>
      </c>
      <c r="BM1070" s="217" t="s">
        <v>1064</v>
      </c>
    </row>
    <row r="1071" s="13" customFormat="1">
      <c r="A1071" s="13"/>
      <c r="B1071" s="224"/>
      <c r="C1071" s="225"/>
      <c r="D1071" s="226" t="s">
        <v>170</v>
      </c>
      <c r="E1071" s="227" t="s">
        <v>19</v>
      </c>
      <c r="F1071" s="228" t="s">
        <v>338</v>
      </c>
      <c r="G1071" s="225"/>
      <c r="H1071" s="227" t="s">
        <v>19</v>
      </c>
      <c r="I1071" s="229"/>
      <c r="J1071" s="225"/>
      <c r="K1071" s="225"/>
      <c r="L1071" s="230"/>
      <c r="M1071" s="231"/>
      <c r="N1071" s="232"/>
      <c r="O1071" s="232"/>
      <c r="P1071" s="232"/>
      <c r="Q1071" s="232"/>
      <c r="R1071" s="232"/>
      <c r="S1071" s="232"/>
      <c r="T1071" s="23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4" t="s">
        <v>170</v>
      </c>
      <c r="AU1071" s="234" t="s">
        <v>83</v>
      </c>
      <c r="AV1071" s="13" t="s">
        <v>81</v>
      </c>
      <c r="AW1071" s="13" t="s">
        <v>35</v>
      </c>
      <c r="AX1071" s="13" t="s">
        <v>73</v>
      </c>
      <c r="AY1071" s="234" t="s">
        <v>159</v>
      </c>
    </row>
    <row r="1072" s="14" customFormat="1">
      <c r="A1072" s="14"/>
      <c r="B1072" s="235"/>
      <c r="C1072" s="236"/>
      <c r="D1072" s="226" t="s">
        <v>170</v>
      </c>
      <c r="E1072" s="237" t="s">
        <v>19</v>
      </c>
      <c r="F1072" s="238" t="s">
        <v>760</v>
      </c>
      <c r="G1072" s="236"/>
      <c r="H1072" s="239">
        <v>6.75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170</v>
      </c>
      <c r="AU1072" s="245" t="s">
        <v>83</v>
      </c>
      <c r="AV1072" s="14" t="s">
        <v>83</v>
      </c>
      <c r="AW1072" s="14" t="s">
        <v>35</v>
      </c>
      <c r="AX1072" s="14" t="s">
        <v>73</v>
      </c>
      <c r="AY1072" s="245" t="s">
        <v>159</v>
      </c>
    </row>
    <row r="1073" s="14" customFormat="1">
      <c r="A1073" s="14"/>
      <c r="B1073" s="235"/>
      <c r="C1073" s="236"/>
      <c r="D1073" s="226" t="s">
        <v>170</v>
      </c>
      <c r="E1073" s="237" t="s">
        <v>19</v>
      </c>
      <c r="F1073" s="238" t="s">
        <v>1060</v>
      </c>
      <c r="G1073" s="236"/>
      <c r="H1073" s="239">
        <v>2.4750000000000001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5" t="s">
        <v>170</v>
      </c>
      <c r="AU1073" s="245" t="s">
        <v>83</v>
      </c>
      <c r="AV1073" s="14" t="s">
        <v>83</v>
      </c>
      <c r="AW1073" s="14" t="s">
        <v>35</v>
      </c>
      <c r="AX1073" s="14" t="s">
        <v>73</v>
      </c>
      <c r="AY1073" s="245" t="s">
        <v>159</v>
      </c>
    </row>
    <row r="1074" s="15" customFormat="1">
      <c r="A1074" s="15"/>
      <c r="B1074" s="246"/>
      <c r="C1074" s="247"/>
      <c r="D1074" s="226" t="s">
        <v>170</v>
      </c>
      <c r="E1074" s="248" t="s">
        <v>19</v>
      </c>
      <c r="F1074" s="249" t="s">
        <v>178</v>
      </c>
      <c r="G1074" s="247"/>
      <c r="H1074" s="250">
        <v>9.2249999999999996</v>
      </c>
      <c r="I1074" s="251"/>
      <c r="J1074" s="247"/>
      <c r="K1074" s="247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6" t="s">
        <v>170</v>
      </c>
      <c r="AU1074" s="256" t="s">
        <v>83</v>
      </c>
      <c r="AV1074" s="15" t="s">
        <v>166</v>
      </c>
      <c r="AW1074" s="15" t="s">
        <v>35</v>
      </c>
      <c r="AX1074" s="15" t="s">
        <v>81</v>
      </c>
      <c r="AY1074" s="256" t="s">
        <v>159</v>
      </c>
    </row>
    <row r="1075" s="14" customFormat="1">
      <c r="A1075" s="14"/>
      <c r="B1075" s="235"/>
      <c r="C1075" s="236"/>
      <c r="D1075" s="226" t="s">
        <v>170</v>
      </c>
      <c r="E1075" s="236"/>
      <c r="F1075" s="238" t="s">
        <v>1065</v>
      </c>
      <c r="G1075" s="236"/>
      <c r="H1075" s="239">
        <v>9.6859999999999999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5" t="s">
        <v>170</v>
      </c>
      <c r="AU1075" s="245" t="s">
        <v>83</v>
      </c>
      <c r="AV1075" s="14" t="s">
        <v>83</v>
      </c>
      <c r="AW1075" s="14" t="s">
        <v>4</v>
      </c>
      <c r="AX1075" s="14" t="s">
        <v>81</v>
      </c>
      <c r="AY1075" s="245" t="s">
        <v>159</v>
      </c>
    </row>
    <row r="1076" s="2" customFormat="1" ht="16.5" customHeight="1">
      <c r="A1076" s="40"/>
      <c r="B1076" s="41"/>
      <c r="C1076" s="257" t="s">
        <v>1066</v>
      </c>
      <c r="D1076" s="257" t="s">
        <v>328</v>
      </c>
      <c r="E1076" s="258" t="s">
        <v>1067</v>
      </c>
      <c r="F1076" s="259" t="s">
        <v>1068</v>
      </c>
      <c r="G1076" s="260" t="s">
        <v>164</v>
      </c>
      <c r="H1076" s="261">
        <v>7.0880000000000001</v>
      </c>
      <c r="I1076" s="262"/>
      <c r="J1076" s="263">
        <f>ROUND(I1076*H1076,2)</f>
        <v>0</v>
      </c>
      <c r="K1076" s="259" t="s">
        <v>165</v>
      </c>
      <c r="L1076" s="264"/>
      <c r="M1076" s="265" t="s">
        <v>19</v>
      </c>
      <c r="N1076" s="266" t="s">
        <v>44</v>
      </c>
      <c r="O1076" s="86"/>
      <c r="P1076" s="215">
        <f>O1076*H1076</f>
        <v>0</v>
      </c>
      <c r="Q1076" s="215">
        <v>0.0035999999999999999</v>
      </c>
      <c r="R1076" s="215">
        <f>Q1076*H1076</f>
        <v>0.025516799999999999</v>
      </c>
      <c r="S1076" s="215">
        <v>0</v>
      </c>
      <c r="T1076" s="216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17" t="s">
        <v>424</v>
      </c>
      <c r="AT1076" s="217" t="s">
        <v>328</v>
      </c>
      <c r="AU1076" s="217" t="s">
        <v>83</v>
      </c>
      <c r="AY1076" s="19" t="s">
        <v>159</v>
      </c>
      <c r="BE1076" s="218">
        <f>IF(N1076="základní",J1076,0)</f>
        <v>0</v>
      </c>
      <c r="BF1076" s="218">
        <f>IF(N1076="snížená",J1076,0)</f>
        <v>0</v>
      </c>
      <c r="BG1076" s="218">
        <f>IF(N1076="zákl. přenesená",J1076,0)</f>
        <v>0</v>
      </c>
      <c r="BH1076" s="218">
        <f>IF(N1076="sníž. přenesená",J1076,0)</f>
        <v>0</v>
      </c>
      <c r="BI1076" s="218">
        <f>IF(N1076="nulová",J1076,0)</f>
        <v>0</v>
      </c>
      <c r="BJ1076" s="19" t="s">
        <v>81</v>
      </c>
      <c r="BK1076" s="218">
        <f>ROUND(I1076*H1076,2)</f>
        <v>0</v>
      </c>
      <c r="BL1076" s="19" t="s">
        <v>307</v>
      </c>
      <c r="BM1076" s="217" t="s">
        <v>1069</v>
      </c>
    </row>
    <row r="1077" s="13" customFormat="1">
      <c r="A1077" s="13"/>
      <c r="B1077" s="224"/>
      <c r="C1077" s="225"/>
      <c r="D1077" s="226" t="s">
        <v>170</v>
      </c>
      <c r="E1077" s="227" t="s">
        <v>19</v>
      </c>
      <c r="F1077" s="228" t="s">
        <v>338</v>
      </c>
      <c r="G1077" s="225"/>
      <c r="H1077" s="227" t="s">
        <v>19</v>
      </c>
      <c r="I1077" s="229"/>
      <c r="J1077" s="225"/>
      <c r="K1077" s="225"/>
      <c r="L1077" s="230"/>
      <c r="M1077" s="231"/>
      <c r="N1077" s="232"/>
      <c r="O1077" s="232"/>
      <c r="P1077" s="232"/>
      <c r="Q1077" s="232"/>
      <c r="R1077" s="232"/>
      <c r="S1077" s="232"/>
      <c r="T1077" s="23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4" t="s">
        <v>170</v>
      </c>
      <c r="AU1077" s="234" t="s">
        <v>83</v>
      </c>
      <c r="AV1077" s="13" t="s">
        <v>81</v>
      </c>
      <c r="AW1077" s="13" t="s">
        <v>35</v>
      </c>
      <c r="AX1077" s="13" t="s">
        <v>73</v>
      </c>
      <c r="AY1077" s="234" t="s">
        <v>159</v>
      </c>
    </row>
    <row r="1078" s="14" customFormat="1">
      <c r="A1078" s="14"/>
      <c r="B1078" s="235"/>
      <c r="C1078" s="236"/>
      <c r="D1078" s="226" t="s">
        <v>170</v>
      </c>
      <c r="E1078" s="237" t="s">
        <v>19</v>
      </c>
      <c r="F1078" s="238" t="s">
        <v>760</v>
      </c>
      <c r="G1078" s="236"/>
      <c r="H1078" s="239">
        <v>6.75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5" t="s">
        <v>170</v>
      </c>
      <c r="AU1078" s="245" t="s">
        <v>83</v>
      </c>
      <c r="AV1078" s="14" t="s">
        <v>83</v>
      </c>
      <c r="AW1078" s="14" t="s">
        <v>35</v>
      </c>
      <c r="AX1078" s="14" t="s">
        <v>73</v>
      </c>
      <c r="AY1078" s="245" t="s">
        <v>159</v>
      </c>
    </row>
    <row r="1079" s="15" customFormat="1">
      <c r="A1079" s="15"/>
      <c r="B1079" s="246"/>
      <c r="C1079" s="247"/>
      <c r="D1079" s="226" t="s">
        <v>170</v>
      </c>
      <c r="E1079" s="248" t="s">
        <v>19</v>
      </c>
      <c r="F1079" s="249" t="s">
        <v>178</v>
      </c>
      <c r="G1079" s="247"/>
      <c r="H1079" s="250">
        <v>6.75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56" t="s">
        <v>170</v>
      </c>
      <c r="AU1079" s="256" t="s">
        <v>83</v>
      </c>
      <c r="AV1079" s="15" t="s">
        <v>166</v>
      </c>
      <c r="AW1079" s="15" t="s">
        <v>35</v>
      </c>
      <c r="AX1079" s="15" t="s">
        <v>81</v>
      </c>
      <c r="AY1079" s="256" t="s">
        <v>159</v>
      </c>
    </row>
    <row r="1080" s="14" customFormat="1">
      <c r="A1080" s="14"/>
      <c r="B1080" s="235"/>
      <c r="C1080" s="236"/>
      <c r="D1080" s="226" t="s">
        <v>170</v>
      </c>
      <c r="E1080" s="236"/>
      <c r="F1080" s="238" t="s">
        <v>1070</v>
      </c>
      <c r="G1080" s="236"/>
      <c r="H1080" s="239">
        <v>7.0880000000000001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5" t="s">
        <v>170</v>
      </c>
      <c r="AU1080" s="245" t="s">
        <v>83</v>
      </c>
      <c r="AV1080" s="14" t="s">
        <v>83</v>
      </c>
      <c r="AW1080" s="14" t="s">
        <v>4</v>
      </c>
      <c r="AX1080" s="14" t="s">
        <v>81</v>
      </c>
      <c r="AY1080" s="245" t="s">
        <v>159</v>
      </c>
    </row>
    <row r="1081" s="2" customFormat="1" ht="16.5" customHeight="1">
      <c r="A1081" s="40"/>
      <c r="B1081" s="41"/>
      <c r="C1081" s="257" t="s">
        <v>1071</v>
      </c>
      <c r="D1081" s="257" t="s">
        <v>328</v>
      </c>
      <c r="E1081" s="258" t="s">
        <v>1072</v>
      </c>
      <c r="F1081" s="259" t="s">
        <v>1073</v>
      </c>
      <c r="G1081" s="260" t="s">
        <v>164</v>
      </c>
      <c r="H1081" s="261">
        <v>7.0880000000000001</v>
      </c>
      <c r="I1081" s="262"/>
      <c r="J1081" s="263">
        <f>ROUND(I1081*H1081,2)</f>
        <v>0</v>
      </c>
      <c r="K1081" s="259" t="s">
        <v>165</v>
      </c>
      <c r="L1081" s="264"/>
      <c r="M1081" s="265" t="s">
        <v>19</v>
      </c>
      <c r="N1081" s="266" t="s">
        <v>44</v>
      </c>
      <c r="O1081" s="86"/>
      <c r="P1081" s="215">
        <f>O1081*H1081</f>
        <v>0</v>
      </c>
      <c r="Q1081" s="215">
        <v>0.0041999999999999997</v>
      </c>
      <c r="R1081" s="215">
        <f>Q1081*H1081</f>
        <v>0.029769599999999997</v>
      </c>
      <c r="S1081" s="215">
        <v>0</v>
      </c>
      <c r="T1081" s="216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17" t="s">
        <v>424</v>
      </c>
      <c r="AT1081" s="217" t="s">
        <v>328</v>
      </c>
      <c r="AU1081" s="217" t="s">
        <v>83</v>
      </c>
      <c r="AY1081" s="19" t="s">
        <v>159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9" t="s">
        <v>81</v>
      </c>
      <c r="BK1081" s="218">
        <f>ROUND(I1081*H1081,2)</f>
        <v>0</v>
      </c>
      <c r="BL1081" s="19" t="s">
        <v>307</v>
      </c>
      <c r="BM1081" s="217" t="s">
        <v>1074</v>
      </c>
    </row>
    <row r="1082" s="13" customFormat="1">
      <c r="A1082" s="13"/>
      <c r="B1082" s="224"/>
      <c r="C1082" s="225"/>
      <c r="D1082" s="226" t="s">
        <v>170</v>
      </c>
      <c r="E1082" s="227" t="s">
        <v>19</v>
      </c>
      <c r="F1082" s="228" t="s">
        <v>338</v>
      </c>
      <c r="G1082" s="225"/>
      <c r="H1082" s="227" t="s">
        <v>19</v>
      </c>
      <c r="I1082" s="229"/>
      <c r="J1082" s="225"/>
      <c r="K1082" s="225"/>
      <c r="L1082" s="230"/>
      <c r="M1082" s="231"/>
      <c r="N1082" s="232"/>
      <c r="O1082" s="232"/>
      <c r="P1082" s="232"/>
      <c r="Q1082" s="232"/>
      <c r="R1082" s="232"/>
      <c r="S1082" s="232"/>
      <c r="T1082" s="23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4" t="s">
        <v>170</v>
      </c>
      <c r="AU1082" s="234" t="s">
        <v>83</v>
      </c>
      <c r="AV1082" s="13" t="s">
        <v>81</v>
      </c>
      <c r="AW1082" s="13" t="s">
        <v>35</v>
      </c>
      <c r="AX1082" s="13" t="s">
        <v>73</v>
      </c>
      <c r="AY1082" s="234" t="s">
        <v>159</v>
      </c>
    </row>
    <row r="1083" s="14" customFormat="1">
      <c r="A1083" s="14"/>
      <c r="B1083" s="235"/>
      <c r="C1083" s="236"/>
      <c r="D1083" s="226" t="s">
        <v>170</v>
      </c>
      <c r="E1083" s="237" t="s">
        <v>19</v>
      </c>
      <c r="F1083" s="238" t="s">
        <v>760</v>
      </c>
      <c r="G1083" s="236"/>
      <c r="H1083" s="239">
        <v>6.75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5" t="s">
        <v>170</v>
      </c>
      <c r="AU1083" s="245" t="s">
        <v>83</v>
      </c>
      <c r="AV1083" s="14" t="s">
        <v>83</v>
      </c>
      <c r="AW1083" s="14" t="s">
        <v>35</v>
      </c>
      <c r="AX1083" s="14" t="s">
        <v>73</v>
      </c>
      <c r="AY1083" s="245" t="s">
        <v>159</v>
      </c>
    </row>
    <row r="1084" s="15" customFormat="1">
      <c r="A1084" s="15"/>
      <c r="B1084" s="246"/>
      <c r="C1084" s="247"/>
      <c r="D1084" s="226" t="s">
        <v>170</v>
      </c>
      <c r="E1084" s="248" t="s">
        <v>19</v>
      </c>
      <c r="F1084" s="249" t="s">
        <v>178</v>
      </c>
      <c r="G1084" s="247"/>
      <c r="H1084" s="250">
        <v>6.75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6" t="s">
        <v>170</v>
      </c>
      <c r="AU1084" s="256" t="s">
        <v>83</v>
      </c>
      <c r="AV1084" s="15" t="s">
        <v>166</v>
      </c>
      <c r="AW1084" s="15" t="s">
        <v>35</v>
      </c>
      <c r="AX1084" s="15" t="s">
        <v>81</v>
      </c>
      <c r="AY1084" s="256" t="s">
        <v>159</v>
      </c>
    </row>
    <row r="1085" s="14" customFormat="1">
      <c r="A1085" s="14"/>
      <c r="B1085" s="235"/>
      <c r="C1085" s="236"/>
      <c r="D1085" s="226" t="s">
        <v>170</v>
      </c>
      <c r="E1085" s="236"/>
      <c r="F1085" s="238" t="s">
        <v>1070</v>
      </c>
      <c r="G1085" s="236"/>
      <c r="H1085" s="239">
        <v>7.0880000000000001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170</v>
      </c>
      <c r="AU1085" s="245" t="s">
        <v>83</v>
      </c>
      <c r="AV1085" s="14" t="s">
        <v>83</v>
      </c>
      <c r="AW1085" s="14" t="s">
        <v>4</v>
      </c>
      <c r="AX1085" s="14" t="s">
        <v>81</v>
      </c>
      <c r="AY1085" s="245" t="s">
        <v>159</v>
      </c>
    </row>
    <row r="1086" s="2" customFormat="1" ht="24.15" customHeight="1">
      <c r="A1086" s="40"/>
      <c r="B1086" s="41"/>
      <c r="C1086" s="206" t="s">
        <v>1075</v>
      </c>
      <c r="D1086" s="206" t="s">
        <v>161</v>
      </c>
      <c r="E1086" s="207" t="s">
        <v>1076</v>
      </c>
      <c r="F1086" s="208" t="s">
        <v>1077</v>
      </c>
      <c r="G1086" s="209" t="s">
        <v>164</v>
      </c>
      <c r="H1086" s="210">
        <v>6.75</v>
      </c>
      <c r="I1086" s="211"/>
      <c r="J1086" s="212">
        <f>ROUND(I1086*H1086,2)</f>
        <v>0</v>
      </c>
      <c r="K1086" s="208" t="s">
        <v>165</v>
      </c>
      <c r="L1086" s="46"/>
      <c r="M1086" s="213" t="s">
        <v>19</v>
      </c>
      <c r="N1086" s="214" t="s">
        <v>44</v>
      </c>
      <c r="O1086" s="86"/>
      <c r="P1086" s="215">
        <f>O1086*H1086</f>
        <v>0</v>
      </c>
      <c r="Q1086" s="215">
        <v>0</v>
      </c>
      <c r="R1086" s="215">
        <f>Q1086*H1086</f>
        <v>0</v>
      </c>
      <c r="S1086" s="215">
        <v>0</v>
      </c>
      <c r="T1086" s="216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17" t="s">
        <v>307</v>
      </c>
      <c r="AT1086" s="217" t="s">
        <v>161</v>
      </c>
      <c r="AU1086" s="217" t="s">
        <v>83</v>
      </c>
      <c r="AY1086" s="19" t="s">
        <v>159</v>
      </c>
      <c r="BE1086" s="218">
        <f>IF(N1086="základní",J1086,0)</f>
        <v>0</v>
      </c>
      <c r="BF1086" s="218">
        <f>IF(N1086="snížená",J1086,0)</f>
        <v>0</v>
      </c>
      <c r="BG1086" s="218">
        <f>IF(N1086="zákl. přenesená",J1086,0)</f>
        <v>0</v>
      </c>
      <c r="BH1086" s="218">
        <f>IF(N1086="sníž. přenesená",J1086,0)</f>
        <v>0</v>
      </c>
      <c r="BI1086" s="218">
        <f>IF(N1086="nulová",J1086,0)</f>
        <v>0</v>
      </c>
      <c r="BJ1086" s="19" t="s">
        <v>81</v>
      </c>
      <c r="BK1086" s="218">
        <f>ROUND(I1086*H1086,2)</f>
        <v>0</v>
      </c>
      <c r="BL1086" s="19" t="s">
        <v>307</v>
      </c>
      <c r="BM1086" s="217" t="s">
        <v>1078</v>
      </c>
    </row>
    <row r="1087" s="2" customFormat="1">
      <c r="A1087" s="40"/>
      <c r="B1087" s="41"/>
      <c r="C1087" s="42"/>
      <c r="D1087" s="219" t="s">
        <v>168</v>
      </c>
      <c r="E1087" s="42"/>
      <c r="F1087" s="220" t="s">
        <v>1079</v>
      </c>
      <c r="G1087" s="42"/>
      <c r="H1087" s="42"/>
      <c r="I1087" s="221"/>
      <c r="J1087" s="42"/>
      <c r="K1087" s="42"/>
      <c r="L1087" s="46"/>
      <c r="M1087" s="222"/>
      <c r="N1087" s="223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168</v>
      </c>
      <c r="AU1087" s="19" t="s">
        <v>83</v>
      </c>
    </row>
    <row r="1088" s="13" customFormat="1">
      <c r="A1088" s="13"/>
      <c r="B1088" s="224"/>
      <c r="C1088" s="225"/>
      <c r="D1088" s="226" t="s">
        <v>170</v>
      </c>
      <c r="E1088" s="227" t="s">
        <v>19</v>
      </c>
      <c r="F1088" s="228" t="s">
        <v>338</v>
      </c>
      <c r="G1088" s="225"/>
      <c r="H1088" s="227" t="s">
        <v>19</v>
      </c>
      <c r="I1088" s="229"/>
      <c r="J1088" s="225"/>
      <c r="K1088" s="225"/>
      <c r="L1088" s="230"/>
      <c r="M1088" s="231"/>
      <c r="N1088" s="232"/>
      <c r="O1088" s="232"/>
      <c r="P1088" s="232"/>
      <c r="Q1088" s="232"/>
      <c r="R1088" s="232"/>
      <c r="S1088" s="232"/>
      <c r="T1088" s="23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4" t="s">
        <v>170</v>
      </c>
      <c r="AU1088" s="234" t="s">
        <v>83</v>
      </c>
      <c r="AV1088" s="13" t="s">
        <v>81</v>
      </c>
      <c r="AW1088" s="13" t="s">
        <v>35</v>
      </c>
      <c r="AX1088" s="13" t="s">
        <v>73</v>
      </c>
      <c r="AY1088" s="234" t="s">
        <v>159</v>
      </c>
    </row>
    <row r="1089" s="14" customFormat="1">
      <c r="A1089" s="14"/>
      <c r="B1089" s="235"/>
      <c r="C1089" s="236"/>
      <c r="D1089" s="226" t="s">
        <v>170</v>
      </c>
      <c r="E1089" s="237" t="s">
        <v>19</v>
      </c>
      <c r="F1089" s="238" t="s">
        <v>760</v>
      </c>
      <c r="G1089" s="236"/>
      <c r="H1089" s="239">
        <v>6.75</v>
      </c>
      <c r="I1089" s="240"/>
      <c r="J1089" s="236"/>
      <c r="K1089" s="236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5" t="s">
        <v>170</v>
      </c>
      <c r="AU1089" s="245" t="s">
        <v>83</v>
      </c>
      <c r="AV1089" s="14" t="s">
        <v>83</v>
      </c>
      <c r="AW1089" s="14" t="s">
        <v>35</v>
      </c>
      <c r="AX1089" s="14" t="s">
        <v>73</v>
      </c>
      <c r="AY1089" s="245" t="s">
        <v>159</v>
      </c>
    </row>
    <row r="1090" s="15" customFormat="1">
      <c r="A1090" s="15"/>
      <c r="B1090" s="246"/>
      <c r="C1090" s="247"/>
      <c r="D1090" s="226" t="s">
        <v>170</v>
      </c>
      <c r="E1090" s="248" t="s">
        <v>19</v>
      </c>
      <c r="F1090" s="249" t="s">
        <v>178</v>
      </c>
      <c r="G1090" s="247"/>
      <c r="H1090" s="250">
        <v>6.75</v>
      </c>
      <c r="I1090" s="251"/>
      <c r="J1090" s="247"/>
      <c r="K1090" s="247"/>
      <c r="L1090" s="252"/>
      <c r="M1090" s="253"/>
      <c r="N1090" s="254"/>
      <c r="O1090" s="254"/>
      <c r="P1090" s="254"/>
      <c r="Q1090" s="254"/>
      <c r="R1090" s="254"/>
      <c r="S1090" s="254"/>
      <c r="T1090" s="25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6" t="s">
        <v>170</v>
      </c>
      <c r="AU1090" s="256" t="s">
        <v>83</v>
      </c>
      <c r="AV1090" s="15" t="s">
        <v>166</v>
      </c>
      <c r="AW1090" s="15" t="s">
        <v>35</v>
      </c>
      <c r="AX1090" s="15" t="s">
        <v>81</v>
      </c>
      <c r="AY1090" s="256" t="s">
        <v>159</v>
      </c>
    </row>
    <row r="1091" s="2" customFormat="1" ht="16.5" customHeight="1">
      <c r="A1091" s="40"/>
      <c r="B1091" s="41"/>
      <c r="C1091" s="257" t="s">
        <v>1080</v>
      </c>
      <c r="D1091" s="257" t="s">
        <v>328</v>
      </c>
      <c r="E1091" s="258" t="s">
        <v>1081</v>
      </c>
      <c r="F1091" s="259" t="s">
        <v>1082</v>
      </c>
      <c r="G1091" s="260" t="s">
        <v>164</v>
      </c>
      <c r="H1091" s="261">
        <v>14.175000000000001</v>
      </c>
      <c r="I1091" s="262"/>
      <c r="J1091" s="263">
        <f>ROUND(I1091*H1091,2)</f>
        <v>0</v>
      </c>
      <c r="K1091" s="259" t="s">
        <v>165</v>
      </c>
      <c r="L1091" s="264"/>
      <c r="M1091" s="265" t="s">
        <v>19</v>
      </c>
      <c r="N1091" s="266" t="s">
        <v>44</v>
      </c>
      <c r="O1091" s="86"/>
      <c r="P1091" s="215">
        <f>O1091*H1091</f>
        <v>0</v>
      </c>
      <c r="Q1091" s="215">
        <v>0.0015</v>
      </c>
      <c r="R1091" s="215">
        <f>Q1091*H1091</f>
        <v>0.0212625</v>
      </c>
      <c r="S1091" s="215">
        <v>0</v>
      </c>
      <c r="T1091" s="21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17" t="s">
        <v>424</v>
      </c>
      <c r="AT1091" s="217" t="s">
        <v>328</v>
      </c>
      <c r="AU1091" s="217" t="s">
        <v>83</v>
      </c>
      <c r="AY1091" s="19" t="s">
        <v>159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9" t="s">
        <v>81</v>
      </c>
      <c r="BK1091" s="218">
        <f>ROUND(I1091*H1091,2)</f>
        <v>0</v>
      </c>
      <c r="BL1091" s="19" t="s">
        <v>307</v>
      </c>
      <c r="BM1091" s="217" t="s">
        <v>1083</v>
      </c>
    </row>
    <row r="1092" s="13" customFormat="1">
      <c r="A1092" s="13"/>
      <c r="B1092" s="224"/>
      <c r="C1092" s="225"/>
      <c r="D1092" s="226" t="s">
        <v>170</v>
      </c>
      <c r="E1092" s="227" t="s">
        <v>19</v>
      </c>
      <c r="F1092" s="228" t="s">
        <v>338</v>
      </c>
      <c r="G1092" s="225"/>
      <c r="H1092" s="227" t="s">
        <v>19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4" t="s">
        <v>170</v>
      </c>
      <c r="AU1092" s="234" t="s">
        <v>83</v>
      </c>
      <c r="AV1092" s="13" t="s">
        <v>81</v>
      </c>
      <c r="AW1092" s="13" t="s">
        <v>35</v>
      </c>
      <c r="AX1092" s="13" t="s">
        <v>73</v>
      </c>
      <c r="AY1092" s="234" t="s">
        <v>159</v>
      </c>
    </row>
    <row r="1093" s="14" customFormat="1">
      <c r="A1093" s="14"/>
      <c r="B1093" s="235"/>
      <c r="C1093" s="236"/>
      <c r="D1093" s="226" t="s">
        <v>170</v>
      </c>
      <c r="E1093" s="237" t="s">
        <v>19</v>
      </c>
      <c r="F1093" s="238" t="s">
        <v>760</v>
      </c>
      <c r="G1093" s="236"/>
      <c r="H1093" s="239">
        <v>6.75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170</v>
      </c>
      <c r="AU1093" s="245" t="s">
        <v>83</v>
      </c>
      <c r="AV1093" s="14" t="s">
        <v>83</v>
      </c>
      <c r="AW1093" s="14" t="s">
        <v>35</v>
      </c>
      <c r="AX1093" s="14" t="s">
        <v>73</v>
      </c>
      <c r="AY1093" s="245" t="s">
        <v>159</v>
      </c>
    </row>
    <row r="1094" s="15" customFormat="1">
      <c r="A1094" s="15"/>
      <c r="B1094" s="246"/>
      <c r="C1094" s="247"/>
      <c r="D1094" s="226" t="s">
        <v>170</v>
      </c>
      <c r="E1094" s="248" t="s">
        <v>19</v>
      </c>
      <c r="F1094" s="249" t="s">
        <v>178</v>
      </c>
      <c r="G1094" s="247"/>
      <c r="H1094" s="250">
        <v>6.75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6" t="s">
        <v>170</v>
      </c>
      <c r="AU1094" s="256" t="s">
        <v>83</v>
      </c>
      <c r="AV1094" s="15" t="s">
        <v>166</v>
      </c>
      <c r="AW1094" s="15" t="s">
        <v>35</v>
      </c>
      <c r="AX1094" s="15" t="s">
        <v>81</v>
      </c>
      <c r="AY1094" s="256" t="s">
        <v>159</v>
      </c>
    </row>
    <row r="1095" s="14" customFormat="1">
      <c r="A1095" s="14"/>
      <c r="B1095" s="235"/>
      <c r="C1095" s="236"/>
      <c r="D1095" s="226" t="s">
        <v>170</v>
      </c>
      <c r="E1095" s="236"/>
      <c r="F1095" s="238" t="s">
        <v>1084</v>
      </c>
      <c r="G1095" s="236"/>
      <c r="H1095" s="239">
        <v>14.175000000000001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5" t="s">
        <v>170</v>
      </c>
      <c r="AU1095" s="245" t="s">
        <v>83</v>
      </c>
      <c r="AV1095" s="14" t="s">
        <v>83</v>
      </c>
      <c r="AW1095" s="14" t="s">
        <v>4</v>
      </c>
      <c r="AX1095" s="14" t="s">
        <v>81</v>
      </c>
      <c r="AY1095" s="245" t="s">
        <v>159</v>
      </c>
    </row>
    <row r="1096" s="2" customFormat="1" ht="24.15" customHeight="1">
      <c r="A1096" s="40"/>
      <c r="B1096" s="41"/>
      <c r="C1096" s="206" t="s">
        <v>1085</v>
      </c>
      <c r="D1096" s="206" t="s">
        <v>161</v>
      </c>
      <c r="E1096" s="207" t="s">
        <v>1086</v>
      </c>
      <c r="F1096" s="208" t="s">
        <v>1087</v>
      </c>
      <c r="G1096" s="209" t="s">
        <v>164</v>
      </c>
      <c r="H1096" s="210">
        <v>9.1950000000000003</v>
      </c>
      <c r="I1096" s="211"/>
      <c r="J1096" s="212">
        <f>ROUND(I1096*H1096,2)</f>
        <v>0</v>
      </c>
      <c r="K1096" s="208" t="s">
        <v>165</v>
      </c>
      <c r="L1096" s="46"/>
      <c r="M1096" s="213" t="s">
        <v>19</v>
      </c>
      <c r="N1096" s="214" t="s">
        <v>44</v>
      </c>
      <c r="O1096" s="86"/>
      <c r="P1096" s="215">
        <f>O1096*H1096</f>
        <v>0</v>
      </c>
      <c r="Q1096" s="215">
        <v>0.0060000000000000001</v>
      </c>
      <c r="R1096" s="215">
        <f>Q1096*H1096</f>
        <v>0.055170000000000004</v>
      </c>
      <c r="S1096" s="215">
        <v>0</v>
      </c>
      <c r="T1096" s="21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17" t="s">
        <v>307</v>
      </c>
      <c r="AT1096" s="217" t="s">
        <v>161</v>
      </c>
      <c r="AU1096" s="217" t="s">
        <v>83</v>
      </c>
      <c r="AY1096" s="19" t="s">
        <v>159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9" t="s">
        <v>81</v>
      </c>
      <c r="BK1096" s="218">
        <f>ROUND(I1096*H1096,2)</f>
        <v>0</v>
      </c>
      <c r="BL1096" s="19" t="s">
        <v>307</v>
      </c>
      <c r="BM1096" s="217" t="s">
        <v>1088</v>
      </c>
    </row>
    <row r="1097" s="2" customFormat="1">
      <c r="A1097" s="40"/>
      <c r="B1097" s="41"/>
      <c r="C1097" s="42"/>
      <c r="D1097" s="219" t="s">
        <v>168</v>
      </c>
      <c r="E1097" s="42"/>
      <c r="F1097" s="220" t="s">
        <v>1089</v>
      </c>
      <c r="G1097" s="42"/>
      <c r="H1097" s="42"/>
      <c r="I1097" s="221"/>
      <c r="J1097" s="42"/>
      <c r="K1097" s="42"/>
      <c r="L1097" s="46"/>
      <c r="M1097" s="222"/>
      <c r="N1097" s="22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168</v>
      </c>
      <c r="AU1097" s="19" t="s">
        <v>83</v>
      </c>
    </row>
    <row r="1098" s="13" customFormat="1">
      <c r="A1098" s="13"/>
      <c r="B1098" s="224"/>
      <c r="C1098" s="225"/>
      <c r="D1098" s="226" t="s">
        <v>170</v>
      </c>
      <c r="E1098" s="227" t="s">
        <v>19</v>
      </c>
      <c r="F1098" s="228" t="s">
        <v>244</v>
      </c>
      <c r="G1098" s="225"/>
      <c r="H1098" s="227" t="s">
        <v>19</v>
      </c>
      <c r="I1098" s="229"/>
      <c r="J1098" s="225"/>
      <c r="K1098" s="225"/>
      <c r="L1098" s="230"/>
      <c r="M1098" s="231"/>
      <c r="N1098" s="232"/>
      <c r="O1098" s="232"/>
      <c r="P1098" s="232"/>
      <c r="Q1098" s="232"/>
      <c r="R1098" s="232"/>
      <c r="S1098" s="232"/>
      <c r="T1098" s="23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4" t="s">
        <v>170</v>
      </c>
      <c r="AU1098" s="234" t="s">
        <v>83</v>
      </c>
      <c r="AV1098" s="13" t="s">
        <v>81</v>
      </c>
      <c r="AW1098" s="13" t="s">
        <v>35</v>
      </c>
      <c r="AX1098" s="13" t="s">
        <v>73</v>
      </c>
      <c r="AY1098" s="234" t="s">
        <v>159</v>
      </c>
    </row>
    <row r="1099" s="14" customFormat="1">
      <c r="A1099" s="14"/>
      <c r="B1099" s="235"/>
      <c r="C1099" s="236"/>
      <c r="D1099" s="226" t="s">
        <v>170</v>
      </c>
      <c r="E1099" s="237" t="s">
        <v>19</v>
      </c>
      <c r="F1099" s="238" t="s">
        <v>1090</v>
      </c>
      <c r="G1099" s="236"/>
      <c r="H1099" s="239">
        <v>9.5150000000000006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5" t="s">
        <v>170</v>
      </c>
      <c r="AU1099" s="245" t="s">
        <v>83</v>
      </c>
      <c r="AV1099" s="14" t="s">
        <v>83</v>
      </c>
      <c r="AW1099" s="14" t="s">
        <v>35</v>
      </c>
      <c r="AX1099" s="14" t="s">
        <v>73</v>
      </c>
      <c r="AY1099" s="245" t="s">
        <v>159</v>
      </c>
    </row>
    <row r="1100" s="14" customFormat="1">
      <c r="A1100" s="14"/>
      <c r="B1100" s="235"/>
      <c r="C1100" s="236"/>
      <c r="D1100" s="226" t="s">
        <v>170</v>
      </c>
      <c r="E1100" s="237" t="s">
        <v>19</v>
      </c>
      <c r="F1100" s="238" t="s">
        <v>1013</v>
      </c>
      <c r="G1100" s="236"/>
      <c r="H1100" s="239">
        <v>-0.32000000000000001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5" t="s">
        <v>170</v>
      </c>
      <c r="AU1100" s="245" t="s">
        <v>83</v>
      </c>
      <c r="AV1100" s="14" t="s">
        <v>83</v>
      </c>
      <c r="AW1100" s="14" t="s">
        <v>35</v>
      </c>
      <c r="AX1100" s="14" t="s">
        <v>73</v>
      </c>
      <c r="AY1100" s="245" t="s">
        <v>159</v>
      </c>
    </row>
    <row r="1101" s="15" customFormat="1">
      <c r="A1101" s="15"/>
      <c r="B1101" s="246"/>
      <c r="C1101" s="247"/>
      <c r="D1101" s="226" t="s">
        <v>170</v>
      </c>
      <c r="E1101" s="248" t="s">
        <v>19</v>
      </c>
      <c r="F1101" s="249" t="s">
        <v>178</v>
      </c>
      <c r="G1101" s="247"/>
      <c r="H1101" s="250">
        <v>9.1950000000000003</v>
      </c>
      <c r="I1101" s="251"/>
      <c r="J1101" s="247"/>
      <c r="K1101" s="247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56" t="s">
        <v>170</v>
      </c>
      <c r="AU1101" s="256" t="s">
        <v>83</v>
      </c>
      <c r="AV1101" s="15" t="s">
        <v>166</v>
      </c>
      <c r="AW1101" s="15" t="s">
        <v>35</v>
      </c>
      <c r="AX1101" s="15" t="s">
        <v>81</v>
      </c>
      <c r="AY1101" s="256" t="s">
        <v>159</v>
      </c>
    </row>
    <row r="1102" s="2" customFormat="1" ht="16.5" customHeight="1">
      <c r="A1102" s="40"/>
      <c r="B1102" s="41"/>
      <c r="C1102" s="257" t="s">
        <v>1091</v>
      </c>
      <c r="D1102" s="257" t="s">
        <v>328</v>
      </c>
      <c r="E1102" s="258" t="s">
        <v>1092</v>
      </c>
      <c r="F1102" s="259" t="s">
        <v>1093</v>
      </c>
      <c r="G1102" s="260" t="s">
        <v>164</v>
      </c>
      <c r="H1102" s="261">
        <v>9.6549999999999994</v>
      </c>
      <c r="I1102" s="262"/>
      <c r="J1102" s="263">
        <f>ROUND(I1102*H1102,2)</f>
        <v>0</v>
      </c>
      <c r="K1102" s="259" t="s">
        <v>165</v>
      </c>
      <c r="L1102" s="264"/>
      <c r="M1102" s="265" t="s">
        <v>19</v>
      </c>
      <c r="N1102" s="266" t="s">
        <v>44</v>
      </c>
      <c r="O1102" s="86"/>
      <c r="P1102" s="215">
        <f>O1102*H1102</f>
        <v>0</v>
      </c>
      <c r="Q1102" s="215">
        <v>0.0030000000000000001</v>
      </c>
      <c r="R1102" s="215">
        <f>Q1102*H1102</f>
        <v>0.028964999999999998</v>
      </c>
      <c r="S1102" s="215">
        <v>0</v>
      </c>
      <c r="T1102" s="216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17" t="s">
        <v>424</v>
      </c>
      <c r="AT1102" s="217" t="s">
        <v>328</v>
      </c>
      <c r="AU1102" s="217" t="s">
        <v>83</v>
      </c>
      <c r="AY1102" s="19" t="s">
        <v>159</v>
      </c>
      <c r="BE1102" s="218">
        <f>IF(N1102="základní",J1102,0)</f>
        <v>0</v>
      </c>
      <c r="BF1102" s="218">
        <f>IF(N1102="snížená",J1102,0)</f>
        <v>0</v>
      </c>
      <c r="BG1102" s="218">
        <f>IF(N1102="zákl. přenesená",J1102,0)</f>
        <v>0</v>
      </c>
      <c r="BH1102" s="218">
        <f>IF(N1102="sníž. přenesená",J1102,0)</f>
        <v>0</v>
      </c>
      <c r="BI1102" s="218">
        <f>IF(N1102="nulová",J1102,0)</f>
        <v>0</v>
      </c>
      <c r="BJ1102" s="19" t="s">
        <v>81</v>
      </c>
      <c r="BK1102" s="218">
        <f>ROUND(I1102*H1102,2)</f>
        <v>0</v>
      </c>
      <c r="BL1102" s="19" t="s">
        <v>307</v>
      </c>
      <c r="BM1102" s="217" t="s">
        <v>1094</v>
      </c>
    </row>
    <row r="1103" s="13" customFormat="1">
      <c r="A1103" s="13"/>
      <c r="B1103" s="224"/>
      <c r="C1103" s="225"/>
      <c r="D1103" s="226" t="s">
        <v>170</v>
      </c>
      <c r="E1103" s="227" t="s">
        <v>19</v>
      </c>
      <c r="F1103" s="228" t="s">
        <v>244</v>
      </c>
      <c r="G1103" s="225"/>
      <c r="H1103" s="227" t="s">
        <v>19</v>
      </c>
      <c r="I1103" s="229"/>
      <c r="J1103" s="225"/>
      <c r="K1103" s="225"/>
      <c r="L1103" s="230"/>
      <c r="M1103" s="231"/>
      <c r="N1103" s="232"/>
      <c r="O1103" s="232"/>
      <c r="P1103" s="232"/>
      <c r="Q1103" s="232"/>
      <c r="R1103" s="232"/>
      <c r="S1103" s="232"/>
      <c r="T1103" s="23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4" t="s">
        <v>170</v>
      </c>
      <c r="AU1103" s="234" t="s">
        <v>83</v>
      </c>
      <c r="AV1103" s="13" t="s">
        <v>81</v>
      </c>
      <c r="AW1103" s="13" t="s">
        <v>35</v>
      </c>
      <c r="AX1103" s="13" t="s">
        <v>73</v>
      </c>
      <c r="AY1103" s="234" t="s">
        <v>159</v>
      </c>
    </row>
    <row r="1104" s="14" customFormat="1">
      <c r="A1104" s="14"/>
      <c r="B1104" s="235"/>
      <c r="C1104" s="236"/>
      <c r="D1104" s="226" t="s">
        <v>170</v>
      </c>
      <c r="E1104" s="237" t="s">
        <v>19</v>
      </c>
      <c r="F1104" s="238" t="s">
        <v>1090</v>
      </c>
      <c r="G1104" s="236"/>
      <c r="H1104" s="239">
        <v>9.5150000000000006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5" t="s">
        <v>170</v>
      </c>
      <c r="AU1104" s="245" t="s">
        <v>83</v>
      </c>
      <c r="AV1104" s="14" t="s">
        <v>83</v>
      </c>
      <c r="AW1104" s="14" t="s">
        <v>35</v>
      </c>
      <c r="AX1104" s="14" t="s">
        <v>73</v>
      </c>
      <c r="AY1104" s="245" t="s">
        <v>159</v>
      </c>
    </row>
    <row r="1105" s="14" customFormat="1">
      <c r="A1105" s="14"/>
      <c r="B1105" s="235"/>
      <c r="C1105" s="236"/>
      <c r="D1105" s="226" t="s">
        <v>170</v>
      </c>
      <c r="E1105" s="237" t="s">
        <v>19</v>
      </c>
      <c r="F1105" s="238" t="s">
        <v>1013</v>
      </c>
      <c r="G1105" s="236"/>
      <c r="H1105" s="239">
        <v>-0.32000000000000001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5" t="s">
        <v>170</v>
      </c>
      <c r="AU1105" s="245" t="s">
        <v>83</v>
      </c>
      <c r="AV1105" s="14" t="s">
        <v>83</v>
      </c>
      <c r="AW1105" s="14" t="s">
        <v>35</v>
      </c>
      <c r="AX1105" s="14" t="s">
        <v>73</v>
      </c>
      <c r="AY1105" s="245" t="s">
        <v>159</v>
      </c>
    </row>
    <row r="1106" s="15" customFormat="1">
      <c r="A1106" s="15"/>
      <c r="B1106" s="246"/>
      <c r="C1106" s="247"/>
      <c r="D1106" s="226" t="s">
        <v>170</v>
      </c>
      <c r="E1106" s="248" t="s">
        <v>19</v>
      </c>
      <c r="F1106" s="249" t="s">
        <v>178</v>
      </c>
      <c r="G1106" s="247"/>
      <c r="H1106" s="250">
        <v>9.1950000000000003</v>
      </c>
      <c r="I1106" s="251"/>
      <c r="J1106" s="247"/>
      <c r="K1106" s="247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56" t="s">
        <v>170</v>
      </c>
      <c r="AU1106" s="256" t="s">
        <v>83</v>
      </c>
      <c r="AV1106" s="15" t="s">
        <v>166</v>
      </c>
      <c r="AW1106" s="15" t="s">
        <v>35</v>
      </c>
      <c r="AX1106" s="15" t="s">
        <v>81</v>
      </c>
      <c r="AY1106" s="256" t="s">
        <v>159</v>
      </c>
    </row>
    <row r="1107" s="14" customFormat="1">
      <c r="A1107" s="14"/>
      <c r="B1107" s="235"/>
      <c r="C1107" s="236"/>
      <c r="D1107" s="226" t="s">
        <v>170</v>
      </c>
      <c r="E1107" s="236"/>
      <c r="F1107" s="238" t="s">
        <v>1095</v>
      </c>
      <c r="G1107" s="236"/>
      <c r="H1107" s="239">
        <v>9.6549999999999994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170</v>
      </c>
      <c r="AU1107" s="245" t="s">
        <v>83</v>
      </c>
      <c r="AV1107" s="14" t="s">
        <v>83</v>
      </c>
      <c r="AW1107" s="14" t="s">
        <v>4</v>
      </c>
      <c r="AX1107" s="14" t="s">
        <v>81</v>
      </c>
      <c r="AY1107" s="245" t="s">
        <v>159</v>
      </c>
    </row>
    <row r="1108" s="2" customFormat="1" ht="16.5" customHeight="1">
      <c r="A1108" s="40"/>
      <c r="B1108" s="41"/>
      <c r="C1108" s="206" t="s">
        <v>1096</v>
      </c>
      <c r="D1108" s="206" t="s">
        <v>161</v>
      </c>
      <c r="E1108" s="207" t="s">
        <v>1097</v>
      </c>
      <c r="F1108" s="208" t="s">
        <v>1098</v>
      </c>
      <c r="G1108" s="209" t="s">
        <v>164</v>
      </c>
      <c r="H1108" s="210">
        <v>15.6</v>
      </c>
      <c r="I1108" s="211"/>
      <c r="J1108" s="212">
        <f>ROUND(I1108*H1108,2)</f>
        <v>0</v>
      </c>
      <c r="K1108" s="208" t="s">
        <v>165</v>
      </c>
      <c r="L1108" s="46"/>
      <c r="M1108" s="213" t="s">
        <v>19</v>
      </c>
      <c r="N1108" s="214" t="s">
        <v>44</v>
      </c>
      <c r="O1108" s="86"/>
      <c r="P1108" s="215">
        <f>O1108*H1108</f>
        <v>0</v>
      </c>
      <c r="Q1108" s="215">
        <v>0.00024000000000000001</v>
      </c>
      <c r="R1108" s="215">
        <f>Q1108*H1108</f>
        <v>0.0037439999999999999</v>
      </c>
      <c r="S1108" s="215">
        <v>0</v>
      </c>
      <c r="T1108" s="216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17" t="s">
        <v>307</v>
      </c>
      <c r="AT1108" s="217" t="s">
        <v>161</v>
      </c>
      <c r="AU1108" s="217" t="s">
        <v>83</v>
      </c>
      <c r="AY1108" s="19" t="s">
        <v>159</v>
      </c>
      <c r="BE1108" s="218">
        <f>IF(N1108="základní",J1108,0)</f>
        <v>0</v>
      </c>
      <c r="BF1108" s="218">
        <f>IF(N1108="snížená",J1108,0)</f>
        <v>0</v>
      </c>
      <c r="BG1108" s="218">
        <f>IF(N1108="zákl. přenesená",J1108,0)</f>
        <v>0</v>
      </c>
      <c r="BH1108" s="218">
        <f>IF(N1108="sníž. přenesená",J1108,0)</f>
        <v>0</v>
      </c>
      <c r="BI1108" s="218">
        <f>IF(N1108="nulová",J1108,0)</f>
        <v>0</v>
      </c>
      <c r="BJ1108" s="19" t="s">
        <v>81</v>
      </c>
      <c r="BK1108" s="218">
        <f>ROUND(I1108*H1108,2)</f>
        <v>0</v>
      </c>
      <c r="BL1108" s="19" t="s">
        <v>307</v>
      </c>
      <c r="BM1108" s="217" t="s">
        <v>1099</v>
      </c>
    </row>
    <row r="1109" s="2" customFormat="1">
      <c r="A1109" s="40"/>
      <c r="B1109" s="41"/>
      <c r="C1109" s="42"/>
      <c r="D1109" s="219" t="s">
        <v>168</v>
      </c>
      <c r="E1109" s="42"/>
      <c r="F1109" s="220" t="s">
        <v>1100</v>
      </c>
      <c r="G1109" s="42"/>
      <c r="H1109" s="42"/>
      <c r="I1109" s="221"/>
      <c r="J1109" s="42"/>
      <c r="K1109" s="42"/>
      <c r="L1109" s="46"/>
      <c r="M1109" s="222"/>
      <c r="N1109" s="223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168</v>
      </c>
      <c r="AU1109" s="19" t="s">
        <v>83</v>
      </c>
    </row>
    <row r="1110" s="13" customFormat="1">
      <c r="A1110" s="13"/>
      <c r="B1110" s="224"/>
      <c r="C1110" s="225"/>
      <c r="D1110" s="226" t="s">
        <v>170</v>
      </c>
      <c r="E1110" s="227" t="s">
        <v>19</v>
      </c>
      <c r="F1110" s="228" t="s">
        <v>1029</v>
      </c>
      <c r="G1110" s="225"/>
      <c r="H1110" s="227" t="s">
        <v>19</v>
      </c>
      <c r="I1110" s="229"/>
      <c r="J1110" s="225"/>
      <c r="K1110" s="225"/>
      <c r="L1110" s="230"/>
      <c r="M1110" s="231"/>
      <c r="N1110" s="232"/>
      <c r="O1110" s="232"/>
      <c r="P1110" s="232"/>
      <c r="Q1110" s="232"/>
      <c r="R1110" s="232"/>
      <c r="S1110" s="232"/>
      <c r="T1110" s="23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4" t="s">
        <v>170</v>
      </c>
      <c r="AU1110" s="234" t="s">
        <v>83</v>
      </c>
      <c r="AV1110" s="13" t="s">
        <v>81</v>
      </c>
      <c r="AW1110" s="13" t="s">
        <v>35</v>
      </c>
      <c r="AX1110" s="13" t="s">
        <v>73</v>
      </c>
      <c r="AY1110" s="234" t="s">
        <v>159</v>
      </c>
    </row>
    <row r="1111" s="14" customFormat="1">
      <c r="A1111" s="14"/>
      <c r="B1111" s="235"/>
      <c r="C1111" s="236"/>
      <c r="D1111" s="226" t="s">
        <v>170</v>
      </c>
      <c r="E1111" s="237" t="s">
        <v>19</v>
      </c>
      <c r="F1111" s="238" t="s">
        <v>1041</v>
      </c>
      <c r="G1111" s="236"/>
      <c r="H1111" s="239">
        <v>15.6</v>
      </c>
      <c r="I1111" s="240"/>
      <c r="J1111" s="236"/>
      <c r="K1111" s="236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5" t="s">
        <v>170</v>
      </c>
      <c r="AU1111" s="245" t="s">
        <v>83</v>
      </c>
      <c r="AV1111" s="14" t="s">
        <v>83</v>
      </c>
      <c r="AW1111" s="14" t="s">
        <v>35</v>
      </c>
      <c r="AX1111" s="14" t="s">
        <v>73</v>
      </c>
      <c r="AY1111" s="245" t="s">
        <v>159</v>
      </c>
    </row>
    <row r="1112" s="15" customFormat="1">
      <c r="A1112" s="15"/>
      <c r="B1112" s="246"/>
      <c r="C1112" s="247"/>
      <c r="D1112" s="226" t="s">
        <v>170</v>
      </c>
      <c r="E1112" s="248" t="s">
        <v>19</v>
      </c>
      <c r="F1112" s="249" t="s">
        <v>178</v>
      </c>
      <c r="G1112" s="247"/>
      <c r="H1112" s="250">
        <v>15.6</v>
      </c>
      <c r="I1112" s="251"/>
      <c r="J1112" s="247"/>
      <c r="K1112" s="247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56" t="s">
        <v>170</v>
      </c>
      <c r="AU1112" s="256" t="s">
        <v>83</v>
      </c>
      <c r="AV1112" s="15" t="s">
        <v>166</v>
      </c>
      <c r="AW1112" s="15" t="s">
        <v>35</v>
      </c>
      <c r="AX1112" s="15" t="s">
        <v>81</v>
      </c>
      <c r="AY1112" s="256" t="s">
        <v>159</v>
      </c>
    </row>
    <row r="1113" s="2" customFormat="1" ht="16.5" customHeight="1">
      <c r="A1113" s="40"/>
      <c r="B1113" s="41"/>
      <c r="C1113" s="257" t="s">
        <v>1101</v>
      </c>
      <c r="D1113" s="257" t="s">
        <v>328</v>
      </c>
      <c r="E1113" s="258" t="s">
        <v>1102</v>
      </c>
      <c r="F1113" s="259" t="s">
        <v>1103</v>
      </c>
      <c r="G1113" s="260" t="s">
        <v>164</v>
      </c>
      <c r="H1113" s="261">
        <v>16.379999999999999</v>
      </c>
      <c r="I1113" s="262"/>
      <c r="J1113" s="263">
        <f>ROUND(I1113*H1113,2)</f>
        <v>0</v>
      </c>
      <c r="K1113" s="259" t="s">
        <v>165</v>
      </c>
      <c r="L1113" s="264"/>
      <c r="M1113" s="265" t="s">
        <v>19</v>
      </c>
      <c r="N1113" s="266" t="s">
        <v>44</v>
      </c>
      <c r="O1113" s="86"/>
      <c r="P1113" s="215">
        <f>O1113*H1113</f>
        <v>0</v>
      </c>
      <c r="Q1113" s="215">
        <v>0.01</v>
      </c>
      <c r="R1113" s="215">
        <f>Q1113*H1113</f>
        <v>0.1638</v>
      </c>
      <c r="S1113" s="215">
        <v>0</v>
      </c>
      <c r="T1113" s="216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17" t="s">
        <v>424</v>
      </c>
      <c r="AT1113" s="217" t="s">
        <v>328</v>
      </c>
      <c r="AU1113" s="217" t="s">
        <v>83</v>
      </c>
      <c r="AY1113" s="19" t="s">
        <v>159</v>
      </c>
      <c r="BE1113" s="218">
        <f>IF(N1113="základní",J1113,0)</f>
        <v>0</v>
      </c>
      <c r="BF1113" s="218">
        <f>IF(N1113="snížená",J1113,0)</f>
        <v>0</v>
      </c>
      <c r="BG1113" s="218">
        <f>IF(N1113="zákl. přenesená",J1113,0)</f>
        <v>0</v>
      </c>
      <c r="BH1113" s="218">
        <f>IF(N1113="sníž. přenesená",J1113,0)</f>
        <v>0</v>
      </c>
      <c r="BI1113" s="218">
        <f>IF(N1113="nulová",J1113,0)</f>
        <v>0</v>
      </c>
      <c r="BJ1113" s="19" t="s">
        <v>81</v>
      </c>
      <c r="BK1113" s="218">
        <f>ROUND(I1113*H1113,2)</f>
        <v>0</v>
      </c>
      <c r="BL1113" s="19" t="s">
        <v>307</v>
      </c>
      <c r="BM1113" s="217" t="s">
        <v>1104</v>
      </c>
    </row>
    <row r="1114" s="13" customFormat="1">
      <c r="A1114" s="13"/>
      <c r="B1114" s="224"/>
      <c r="C1114" s="225"/>
      <c r="D1114" s="226" t="s">
        <v>170</v>
      </c>
      <c r="E1114" s="227" t="s">
        <v>19</v>
      </c>
      <c r="F1114" s="228" t="s">
        <v>1029</v>
      </c>
      <c r="G1114" s="225"/>
      <c r="H1114" s="227" t="s">
        <v>19</v>
      </c>
      <c r="I1114" s="229"/>
      <c r="J1114" s="225"/>
      <c r="K1114" s="225"/>
      <c r="L1114" s="230"/>
      <c r="M1114" s="231"/>
      <c r="N1114" s="232"/>
      <c r="O1114" s="232"/>
      <c r="P1114" s="232"/>
      <c r="Q1114" s="232"/>
      <c r="R1114" s="232"/>
      <c r="S1114" s="232"/>
      <c r="T1114" s="23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4" t="s">
        <v>170</v>
      </c>
      <c r="AU1114" s="234" t="s">
        <v>83</v>
      </c>
      <c r="AV1114" s="13" t="s">
        <v>81</v>
      </c>
      <c r="AW1114" s="13" t="s">
        <v>35</v>
      </c>
      <c r="AX1114" s="13" t="s">
        <v>73</v>
      </c>
      <c r="AY1114" s="234" t="s">
        <v>159</v>
      </c>
    </row>
    <row r="1115" s="14" customFormat="1">
      <c r="A1115" s="14"/>
      <c r="B1115" s="235"/>
      <c r="C1115" s="236"/>
      <c r="D1115" s="226" t="s">
        <v>170</v>
      </c>
      <c r="E1115" s="237" t="s">
        <v>19</v>
      </c>
      <c r="F1115" s="238" t="s">
        <v>1041</v>
      </c>
      <c r="G1115" s="236"/>
      <c r="H1115" s="239">
        <v>15.6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170</v>
      </c>
      <c r="AU1115" s="245" t="s">
        <v>83</v>
      </c>
      <c r="AV1115" s="14" t="s">
        <v>83</v>
      </c>
      <c r="AW1115" s="14" t="s">
        <v>35</v>
      </c>
      <c r="AX1115" s="14" t="s">
        <v>73</v>
      </c>
      <c r="AY1115" s="245" t="s">
        <v>159</v>
      </c>
    </row>
    <row r="1116" s="15" customFormat="1">
      <c r="A1116" s="15"/>
      <c r="B1116" s="246"/>
      <c r="C1116" s="247"/>
      <c r="D1116" s="226" t="s">
        <v>170</v>
      </c>
      <c r="E1116" s="248" t="s">
        <v>19</v>
      </c>
      <c r="F1116" s="249" t="s">
        <v>178</v>
      </c>
      <c r="G1116" s="247"/>
      <c r="H1116" s="250">
        <v>15.6</v>
      </c>
      <c r="I1116" s="251"/>
      <c r="J1116" s="247"/>
      <c r="K1116" s="247"/>
      <c r="L1116" s="252"/>
      <c r="M1116" s="253"/>
      <c r="N1116" s="254"/>
      <c r="O1116" s="254"/>
      <c r="P1116" s="254"/>
      <c r="Q1116" s="254"/>
      <c r="R1116" s="254"/>
      <c r="S1116" s="254"/>
      <c r="T1116" s="25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56" t="s">
        <v>170</v>
      </c>
      <c r="AU1116" s="256" t="s">
        <v>83</v>
      </c>
      <c r="AV1116" s="15" t="s">
        <v>166</v>
      </c>
      <c r="AW1116" s="15" t="s">
        <v>35</v>
      </c>
      <c r="AX1116" s="15" t="s">
        <v>81</v>
      </c>
      <c r="AY1116" s="256" t="s">
        <v>159</v>
      </c>
    </row>
    <row r="1117" s="14" customFormat="1">
      <c r="A1117" s="14"/>
      <c r="B1117" s="235"/>
      <c r="C1117" s="236"/>
      <c r="D1117" s="226" t="s">
        <v>170</v>
      </c>
      <c r="E1117" s="236"/>
      <c r="F1117" s="238" t="s">
        <v>1105</v>
      </c>
      <c r="G1117" s="236"/>
      <c r="H1117" s="239">
        <v>16.379999999999999</v>
      </c>
      <c r="I1117" s="240"/>
      <c r="J1117" s="236"/>
      <c r="K1117" s="236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5" t="s">
        <v>170</v>
      </c>
      <c r="AU1117" s="245" t="s">
        <v>83</v>
      </c>
      <c r="AV1117" s="14" t="s">
        <v>83</v>
      </c>
      <c r="AW1117" s="14" t="s">
        <v>4</v>
      </c>
      <c r="AX1117" s="14" t="s">
        <v>81</v>
      </c>
      <c r="AY1117" s="245" t="s">
        <v>159</v>
      </c>
    </row>
    <row r="1118" s="2" customFormat="1" ht="24.15" customHeight="1">
      <c r="A1118" s="40"/>
      <c r="B1118" s="41"/>
      <c r="C1118" s="206" t="s">
        <v>1106</v>
      </c>
      <c r="D1118" s="206" t="s">
        <v>161</v>
      </c>
      <c r="E1118" s="207" t="s">
        <v>1107</v>
      </c>
      <c r="F1118" s="208" t="s">
        <v>1108</v>
      </c>
      <c r="G1118" s="209" t="s">
        <v>1050</v>
      </c>
      <c r="H1118" s="267"/>
      <c r="I1118" s="211"/>
      <c r="J1118" s="212">
        <f>ROUND(I1118*H1118,2)</f>
        <v>0</v>
      </c>
      <c r="K1118" s="208" t="s">
        <v>165</v>
      </c>
      <c r="L1118" s="46"/>
      <c r="M1118" s="213" t="s">
        <v>19</v>
      </c>
      <c r="N1118" s="214" t="s">
        <v>44</v>
      </c>
      <c r="O1118" s="86"/>
      <c r="P1118" s="215">
        <f>O1118*H1118</f>
        <v>0</v>
      </c>
      <c r="Q1118" s="215">
        <v>0</v>
      </c>
      <c r="R1118" s="215">
        <f>Q1118*H1118</f>
        <v>0</v>
      </c>
      <c r="S1118" s="215">
        <v>0</v>
      </c>
      <c r="T1118" s="216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17" t="s">
        <v>307</v>
      </c>
      <c r="AT1118" s="217" t="s">
        <v>161</v>
      </c>
      <c r="AU1118" s="217" t="s">
        <v>83</v>
      </c>
      <c r="AY1118" s="19" t="s">
        <v>159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9" t="s">
        <v>81</v>
      </c>
      <c r="BK1118" s="218">
        <f>ROUND(I1118*H1118,2)</f>
        <v>0</v>
      </c>
      <c r="BL1118" s="19" t="s">
        <v>307</v>
      </c>
      <c r="BM1118" s="217" t="s">
        <v>1109</v>
      </c>
    </row>
    <row r="1119" s="2" customFormat="1">
      <c r="A1119" s="40"/>
      <c r="B1119" s="41"/>
      <c r="C1119" s="42"/>
      <c r="D1119" s="219" t="s">
        <v>168</v>
      </c>
      <c r="E1119" s="42"/>
      <c r="F1119" s="220" t="s">
        <v>1110</v>
      </c>
      <c r="G1119" s="42"/>
      <c r="H1119" s="42"/>
      <c r="I1119" s="221"/>
      <c r="J1119" s="42"/>
      <c r="K1119" s="42"/>
      <c r="L1119" s="46"/>
      <c r="M1119" s="222"/>
      <c r="N1119" s="223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168</v>
      </c>
      <c r="AU1119" s="19" t="s">
        <v>83</v>
      </c>
    </row>
    <row r="1120" s="12" customFormat="1" ht="22.8" customHeight="1">
      <c r="A1120" s="12"/>
      <c r="B1120" s="190"/>
      <c r="C1120" s="191"/>
      <c r="D1120" s="192" t="s">
        <v>72</v>
      </c>
      <c r="E1120" s="204" t="s">
        <v>1111</v>
      </c>
      <c r="F1120" s="204" t="s">
        <v>1112</v>
      </c>
      <c r="G1120" s="191"/>
      <c r="H1120" s="191"/>
      <c r="I1120" s="194"/>
      <c r="J1120" s="205">
        <f>BK1120</f>
        <v>0</v>
      </c>
      <c r="K1120" s="191"/>
      <c r="L1120" s="196"/>
      <c r="M1120" s="197"/>
      <c r="N1120" s="198"/>
      <c r="O1120" s="198"/>
      <c r="P1120" s="199">
        <f>SUM(P1121:P1125)</f>
        <v>0</v>
      </c>
      <c r="Q1120" s="198"/>
      <c r="R1120" s="199">
        <f>SUM(R1121:R1125)</f>
        <v>0</v>
      </c>
      <c r="S1120" s="198"/>
      <c r="T1120" s="200">
        <f>SUM(T1121:T1125)</f>
        <v>0.027560000000000001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01" t="s">
        <v>83</v>
      </c>
      <c r="AT1120" s="202" t="s">
        <v>72</v>
      </c>
      <c r="AU1120" s="202" t="s">
        <v>81</v>
      </c>
      <c r="AY1120" s="201" t="s">
        <v>159</v>
      </c>
      <c r="BK1120" s="203">
        <f>SUM(BK1121:BK1125)</f>
        <v>0</v>
      </c>
    </row>
    <row r="1121" s="2" customFormat="1" ht="16.5" customHeight="1">
      <c r="A1121" s="40"/>
      <c r="B1121" s="41"/>
      <c r="C1121" s="206" t="s">
        <v>1113</v>
      </c>
      <c r="D1121" s="206" t="s">
        <v>161</v>
      </c>
      <c r="E1121" s="207" t="s">
        <v>1114</v>
      </c>
      <c r="F1121" s="208" t="s">
        <v>1115</v>
      </c>
      <c r="G1121" s="209" t="s">
        <v>776</v>
      </c>
      <c r="H1121" s="210">
        <v>1</v>
      </c>
      <c r="I1121" s="211"/>
      <c r="J1121" s="212">
        <f>ROUND(I1121*H1121,2)</f>
        <v>0</v>
      </c>
      <c r="K1121" s="208" t="s">
        <v>165</v>
      </c>
      <c r="L1121" s="46"/>
      <c r="M1121" s="213" t="s">
        <v>19</v>
      </c>
      <c r="N1121" s="214" t="s">
        <v>44</v>
      </c>
      <c r="O1121" s="86"/>
      <c r="P1121" s="215">
        <f>O1121*H1121</f>
        <v>0</v>
      </c>
      <c r="Q1121" s="215">
        <v>0</v>
      </c>
      <c r="R1121" s="215">
        <f>Q1121*H1121</f>
        <v>0</v>
      </c>
      <c r="S1121" s="215">
        <v>0.027560000000000001</v>
      </c>
      <c r="T1121" s="216">
        <f>S1121*H1121</f>
        <v>0.027560000000000001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17" t="s">
        <v>307</v>
      </c>
      <c r="AT1121" s="217" t="s">
        <v>161</v>
      </c>
      <c r="AU1121" s="217" t="s">
        <v>83</v>
      </c>
      <c r="AY1121" s="19" t="s">
        <v>159</v>
      </c>
      <c r="BE1121" s="218">
        <f>IF(N1121="základní",J1121,0)</f>
        <v>0</v>
      </c>
      <c r="BF1121" s="218">
        <f>IF(N1121="snížená",J1121,0)</f>
        <v>0</v>
      </c>
      <c r="BG1121" s="218">
        <f>IF(N1121="zákl. přenesená",J1121,0)</f>
        <v>0</v>
      </c>
      <c r="BH1121" s="218">
        <f>IF(N1121="sníž. přenesená",J1121,0)</f>
        <v>0</v>
      </c>
      <c r="BI1121" s="218">
        <f>IF(N1121="nulová",J1121,0)</f>
        <v>0</v>
      </c>
      <c r="BJ1121" s="19" t="s">
        <v>81</v>
      </c>
      <c r="BK1121" s="218">
        <f>ROUND(I1121*H1121,2)</f>
        <v>0</v>
      </c>
      <c r="BL1121" s="19" t="s">
        <v>307</v>
      </c>
      <c r="BM1121" s="217" t="s">
        <v>1116</v>
      </c>
    </row>
    <row r="1122" s="2" customFormat="1">
      <c r="A1122" s="40"/>
      <c r="B1122" s="41"/>
      <c r="C1122" s="42"/>
      <c r="D1122" s="219" t="s">
        <v>168</v>
      </c>
      <c r="E1122" s="42"/>
      <c r="F1122" s="220" t="s">
        <v>1117</v>
      </c>
      <c r="G1122" s="42"/>
      <c r="H1122" s="42"/>
      <c r="I1122" s="221"/>
      <c r="J1122" s="42"/>
      <c r="K1122" s="42"/>
      <c r="L1122" s="46"/>
      <c r="M1122" s="222"/>
      <c r="N1122" s="223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168</v>
      </c>
      <c r="AU1122" s="19" t="s">
        <v>83</v>
      </c>
    </row>
    <row r="1123" s="13" customFormat="1">
      <c r="A1123" s="13"/>
      <c r="B1123" s="224"/>
      <c r="C1123" s="225"/>
      <c r="D1123" s="226" t="s">
        <v>170</v>
      </c>
      <c r="E1123" s="227" t="s">
        <v>19</v>
      </c>
      <c r="F1123" s="228" t="s">
        <v>1118</v>
      </c>
      <c r="G1123" s="225"/>
      <c r="H1123" s="227" t="s">
        <v>19</v>
      </c>
      <c r="I1123" s="229"/>
      <c r="J1123" s="225"/>
      <c r="K1123" s="225"/>
      <c r="L1123" s="230"/>
      <c r="M1123" s="231"/>
      <c r="N1123" s="232"/>
      <c r="O1123" s="232"/>
      <c r="P1123" s="232"/>
      <c r="Q1123" s="232"/>
      <c r="R1123" s="232"/>
      <c r="S1123" s="232"/>
      <c r="T1123" s="23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4" t="s">
        <v>170</v>
      </c>
      <c r="AU1123" s="234" t="s">
        <v>83</v>
      </c>
      <c r="AV1123" s="13" t="s">
        <v>81</v>
      </c>
      <c r="AW1123" s="13" t="s">
        <v>35</v>
      </c>
      <c r="AX1123" s="13" t="s">
        <v>73</v>
      </c>
      <c r="AY1123" s="234" t="s">
        <v>159</v>
      </c>
    </row>
    <row r="1124" s="14" customFormat="1">
      <c r="A1124" s="14"/>
      <c r="B1124" s="235"/>
      <c r="C1124" s="236"/>
      <c r="D1124" s="226" t="s">
        <v>170</v>
      </c>
      <c r="E1124" s="237" t="s">
        <v>19</v>
      </c>
      <c r="F1124" s="238" t="s">
        <v>81</v>
      </c>
      <c r="G1124" s="236"/>
      <c r="H1124" s="239">
        <v>1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5" t="s">
        <v>170</v>
      </c>
      <c r="AU1124" s="245" t="s">
        <v>83</v>
      </c>
      <c r="AV1124" s="14" t="s">
        <v>83</v>
      </c>
      <c r="AW1124" s="14" t="s">
        <v>35</v>
      </c>
      <c r="AX1124" s="14" t="s">
        <v>73</v>
      </c>
      <c r="AY1124" s="245" t="s">
        <v>159</v>
      </c>
    </row>
    <row r="1125" s="15" customFormat="1">
      <c r="A1125" s="15"/>
      <c r="B1125" s="246"/>
      <c r="C1125" s="247"/>
      <c r="D1125" s="226" t="s">
        <v>170</v>
      </c>
      <c r="E1125" s="248" t="s">
        <v>19</v>
      </c>
      <c r="F1125" s="249" t="s">
        <v>178</v>
      </c>
      <c r="G1125" s="247"/>
      <c r="H1125" s="250">
        <v>1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6" t="s">
        <v>170</v>
      </c>
      <c r="AU1125" s="256" t="s">
        <v>83</v>
      </c>
      <c r="AV1125" s="15" t="s">
        <v>166</v>
      </c>
      <c r="AW1125" s="15" t="s">
        <v>35</v>
      </c>
      <c r="AX1125" s="15" t="s">
        <v>81</v>
      </c>
      <c r="AY1125" s="256" t="s">
        <v>159</v>
      </c>
    </row>
    <row r="1126" s="12" customFormat="1" ht="22.8" customHeight="1">
      <c r="A1126" s="12"/>
      <c r="B1126" s="190"/>
      <c r="C1126" s="191"/>
      <c r="D1126" s="192" t="s">
        <v>72</v>
      </c>
      <c r="E1126" s="204" t="s">
        <v>1119</v>
      </c>
      <c r="F1126" s="204" t="s">
        <v>1120</v>
      </c>
      <c r="G1126" s="191"/>
      <c r="H1126" s="191"/>
      <c r="I1126" s="194"/>
      <c r="J1126" s="205">
        <f>BK1126</f>
        <v>0</v>
      </c>
      <c r="K1126" s="191"/>
      <c r="L1126" s="196"/>
      <c r="M1126" s="197"/>
      <c r="N1126" s="198"/>
      <c r="O1126" s="198"/>
      <c r="P1126" s="199">
        <f>SUM(P1127:P1162)</f>
        <v>0</v>
      </c>
      <c r="Q1126" s="198"/>
      <c r="R1126" s="199">
        <f>SUM(R1127:R1162)</f>
        <v>0.0015599999999999998</v>
      </c>
      <c r="S1126" s="198"/>
      <c r="T1126" s="200">
        <f>SUM(T1127:T1162)</f>
        <v>0.063579999999999998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01" t="s">
        <v>83</v>
      </c>
      <c r="AT1126" s="202" t="s">
        <v>72</v>
      </c>
      <c r="AU1126" s="202" t="s">
        <v>81</v>
      </c>
      <c r="AY1126" s="201" t="s">
        <v>159</v>
      </c>
      <c r="BK1126" s="203">
        <f>SUM(BK1127:BK1162)</f>
        <v>0</v>
      </c>
    </row>
    <row r="1127" s="2" customFormat="1" ht="16.5" customHeight="1">
      <c r="A1127" s="40"/>
      <c r="B1127" s="41"/>
      <c r="C1127" s="206" t="s">
        <v>1121</v>
      </c>
      <c r="D1127" s="206" t="s">
        <v>161</v>
      </c>
      <c r="E1127" s="207" t="s">
        <v>1122</v>
      </c>
      <c r="F1127" s="208" t="s">
        <v>1123</v>
      </c>
      <c r="G1127" s="209" t="s">
        <v>1124</v>
      </c>
      <c r="H1127" s="210">
        <v>3</v>
      </c>
      <c r="I1127" s="211"/>
      <c r="J1127" s="212">
        <f>ROUND(I1127*H1127,2)</f>
        <v>0</v>
      </c>
      <c r="K1127" s="208" t="s">
        <v>165</v>
      </c>
      <c r="L1127" s="46"/>
      <c r="M1127" s="213" t="s">
        <v>19</v>
      </c>
      <c r="N1127" s="214" t="s">
        <v>44</v>
      </c>
      <c r="O1127" s="86"/>
      <c r="P1127" s="215">
        <f>O1127*H1127</f>
        <v>0</v>
      </c>
      <c r="Q1127" s="215">
        <v>0</v>
      </c>
      <c r="R1127" s="215">
        <f>Q1127*H1127</f>
        <v>0</v>
      </c>
      <c r="S1127" s="215">
        <v>0.019460000000000002</v>
      </c>
      <c r="T1127" s="216">
        <f>S1127*H1127</f>
        <v>0.058380000000000001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17" t="s">
        <v>307</v>
      </c>
      <c r="AT1127" s="217" t="s">
        <v>161</v>
      </c>
      <c r="AU1127" s="217" t="s">
        <v>83</v>
      </c>
      <c r="AY1127" s="19" t="s">
        <v>159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9" t="s">
        <v>81</v>
      </c>
      <c r="BK1127" s="218">
        <f>ROUND(I1127*H1127,2)</f>
        <v>0</v>
      </c>
      <c r="BL1127" s="19" t="s">
        <v>307</v>
      </c>
      <c r="BM1127" s="217" t="s">
        <v>1125</v>
      </c>
    </row>
    <row r="1128" s="2" customFormat="1">
      <c r="A1128" s="40"/>
      <c r="B1128" s="41"/>
      <c r="C1128" s="42"/>
      <c r="D1128" s="219" t="s">
        <v>168</v>
      </c>
      <c r="E1128" s="42"/>
      <c r="F1128" s="220" t="s">
        <v>1126</v>
      </c>
      <c r="G1128" s="42"/>
      <c r="H1128" s="42"/>
      <c r="I1128" s="221"/>
      <c r="J1128" s="42"/>
      <c r="K1128" s="42"/>
      <c r="L1128" s="46"/>
      <c r="M1128" s="222"/>
      <c r="N1128" s="223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168</v>
      </c>
      <c r="AU1128" s="19" t="s">
        <v>83</v>
      </c>
    </row>
    <row r="1129" s="13" customFormat="1">
      <c r="A1129" s="13"/>
      <c r="B1129" s="224"/>
      <c r="C1129" s="225"/>
      <c r="D1129" s="226" t="s">
        <v>170</v>
      </c>
      <c r="E1129" s="227" t="s">
        <v>19</v>
      </c>
      <c r="F1129" s="228" t="s">
        <v>1127</v>
      </c>
      <c r="G1129" s="225"/>
      <c r="H1129" s="227" t="s">
        <v>19</v>
      </c>
      <c r="I1129" s="229"/>
      <c r="J1129" s="225"/>
      <c r="K1129" s="225"/>
      <c r="L1129" s="230"/>
      <c r="M1129" s="231"/>
      <c r="N1129" s="232"/>
      <c r="O1129" s="232"/>
      <c r="P1129" s="232"/>
      <c r="Q1129" s="232"/>
      <c r="R1129" s="232"/>
      <c r="S1129" s="232"/>
      <c r="T1129" s="23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4" t="s">
        <v>170</v>
      </c>
      <c r="AU1129" s="234" t="s">
        <v>83</v>
      </c>
      <c r="AV1129" s="13" t="s">
        <v>81</v>
      </c>
      <c r="AW1129" s="13" t="s">
        <v>35</v>
      </c>
      <c r="AX1129" s="13" t="s">
        <v>73</v>
      </c>
      <c r="AY1129" s="234" t="s">
        <v>159</v>
      </c>
    </row>
    <row r="1130" s="14" customFormat="1">
      <c r="A1130" s="14"/>
      <c r="B1130" s="235"/>
      <c r="C1130" s="236"/>
      <c r="D1130" s="226" t="s">
        <v>170</v>
      </c>
      <c r="E1130" s="237" t="s">
        <v>19</v>
      </c>
      <c r="F1130" s="238" t="s">
        <v>1128</v>
      </c>
      <c r="G1130" s="236"/>
      <c r="H1130" s="239">
        <v>2</v>
      </c>
      <c r="I1130" s="240"/>
      <c r="J1130" s="236"/>
      <c r="K1130" s="236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5" t="s">
        <v>170</v>
      </c>
      <c r="AU1130" s="245" t="s">
        <v>83</v>
      </c>
      <c r="AV1130" s="14" t="s">
        <v>83</v>
      </c>
      <c r="AW1130" s="14" t="s">
        <v>35</v>
      </c>
      <c r="AX1130" s="14" t="s">
        <v>73</v>
      </c>
      <c r="AY1130" s="245" t="s">
        <v>159</v>
      </c>
    </row>
    <row r="1131" s="13" customFormat="1">
      <c r="A1131" s="13"/>
      <c r="B1131" s="224"/>
      <c r="C1131" s="225"/>
      <c r="D1131" s="226" t="s">
        <v>170</v>
      </c>
      <c r="E1131" s="227" t="s">
        <v>19</v>
      </c>
      <c r="F1131" s="228" t="s">
        <v>875</v>
      </c>
      <c r="G1131" s="225"/>
      <c r="H1131" s="227" t="s">
        <v>19</v>
      </c>
      <c r="I1131" s="229"/>
      <c r="J1131" s="225"/>
      <c r="K1131" s="225"/>
      <c r="L1131" s="230"/>
      <c r="M1131" s="231"/>
      <c r="N1131" s="232"/>
      <c r="O1131" s="232"/>
      <c r="P1131" s="232"/>
      <c r="Q1131" s="232"/>
      <c r="R1131" s="232"/>
      <c r="S1131" s="232"/>
      <c r="T1131" s="23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4" t="s">
        <v>170</v>
      </c>
      <c r="AU1131" s="234" t="s">
        <v>83</v>
      </c>
      <c r="AV1131" s="13" t="s">
        <v>81</v>
      </c>
      <c r="AW1131" s="13" t="s">
        <v>35</v>
      </c>
      <c r="AX1131" s="13" t="s">
        <v>73</v>
      </c>
      <c r="AY1131" s="234" t="s">
        <v>159</v>
      </c>
    </row>
    <row r="1132" s="14" customFormat="1">
      <c r="A1132" s="14"/>
      <c r="B1132" s="235"/>
      <c r="C1132" s="236"/>
      <c r="D1132" s="226" t="s">
        <v>170</v>
      </c>
      <c r="E1132" s="237" t="s">
        <v>19</v>
      </c>
      <c r="F1132" s="238" t="s">
        <v>81</v>
      </c>
      <c r="G1132" s="236"/>
      <c r="H1132" s="239">
        <v>1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5" t="s">
        <v>170</v>
      </c>
      <c r="AU1132" s="245" t="s">
        <v>83</v>
      </c>
      <c r="AV1132" s="14" t="s">
        <v>83</v>
      </c>
      <c r="AW1132" s="14" t="s">
        <v>35</v>
      </c>
      <c r="AX1132" s="14" t="s">
        <v>73</v>
      </c>
      <c r="AY1132" s="245" t="s">
        <v>159</v>
      </c>
    </row>
    <row r="1133" s="15" customFormat="1">
      <c r="A1133" s="15"/>
      <c r="B1133" s="246"/>
      <c r="C1133" s="247"/>
      <c r="D1133" s="226" t="s">
        <v>170</v>
      </c>
      <c r="E1133" s="248" t="s">
        <v>19</v>
      </c>
      <c r="F1133" s="249" t="s">
        <v>178</v>
      </c>
      <c r="G1133" s="247"/>
      <c r="H1133" s="250">
        <v>3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170</v>
      </c>
      <c r="AU1133" s="256" t="s">
        <v>83</v>
      </c>
      <c r="AV1133" s="15" t="s">
        <v>166</v>
      </c>
      <c r="AW1133" s="15" t="s">
        <v>35</v>
      </c>
      <c r="AX1133" s="15" t="s">
        <v>81</v>
      </c>
      <c r="AY1133" s="256" t="s">
        <v>159</v>
      </c>
    </row>
    <row r="1134" s="2" customFormat="1" ht="16.5" customHeight="1">
      <c r="A1134" s="40"/>
      <c r="B1134" s="41"/>
      <c r="C1134" s="206" t="s">
        <v>1129</v>
      </c>
      <c r="D1134" s="206" t="s">
        <v>161</v>
      </c>
      <c r="E1134" s="207" t="s">
        <v>1130</v>
      </c>
      <c r="F1134" s="208" t="s">
        <v>1131</v>
      </c>
      <c r="G1134" s="209" t="s">
        <v>1124</v>
      </c>
      <c r="H1134" s="210">
        <v>1</v>
      </c>
      <c r="I1134" s="211"/>
      <c r="J1134" s="212">
        <f>ROUND(I1134*H1134,2)</f>
        <v>0</v>
      </c>
      <c r="K1134" s="208" t="s">
        <v>165</v>
      </c>
      <c r="L1134" s="46"/>
      <c r="M1134" s="213" t="s">
        <v>19</v>
      </c>
      <c r="N1134" s="214" t="s">
        <v>44</v>
      </c>
      <c r="O1134" s="86"/>
      <c r="P1134" s="215">
        <f>O1134*H1134</f>
        <v>0</v>
      </c>
      <c r="Q1134" s="215">
        <v>0.00051999999999999995</v>
      </c>
      <c r="R1134" s="215">
        <f>Q1134*H1134</f>
        <v>0.00051999999999999995</v>
      </c>
      <c r="S1134" s="215">
        <v>0</v>
      </c>
      <c r="T1134" s="21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7" t="s">
        <v>307</v>
      </c>
      <c r="AT1134" s="217" t="s">
        <v>161</v>
      </c>
      <c r="AU1134" s="217" t="s">
        <v>83</v>
      </c>
      <c r="AY1134" s="19" t="s">
        <v>159</v>
      </c>
      <c r="BE1134" s="218">
        <f>IF(N1134="základní",J1134,0)</f>
        <v>0</v>
      </c>
      <c r="BF1134" s="218">
        <f>IF(N1134="snížená",J1134,0)</f>
        <v>0</v>
      </c>
      <c r="BG1134" s="218">
        <f>IF(N1134="zákl. přenesená",J1134,0)</f>
        <v>0</v>
      </c>
      <c r="BH1134" s="218">
        <f>IF(N1134="sníž. přenesená",J1134,0)</f>
        <v>0</v>
      </c>
      <c r="BI1134" s="218">
        <f>IF(N1134="nulová",J1134,0)</f>
        <v>0</v>
      </c>
      <c r="BJ1134" s="19" t="s">
        <v>81</v>
      </c>
      <c r="BK1134" s="218">
        <f>ROUND(I1134*H1134,2)</f>
        <v>0</v>
      </c>
      <c r="BL1134" s="19" t="s">
        <v>307</v>
      </c>
      <c r="BM1134" s="217" t="s">
        <v>1132</v>
      </c>
    </row>
    <row r="1135" s="2" customFormat="1">
      <c r="A1135" s="40"/>
      <c r="B1135" s="41"/>
      <c r="C1135" s="42"/>
      <c r="D1135" s="219" t="s">
        <v>168</v>
      </c>
      <c r="E1135" s="42"/>
      <c r="F1135" s="220" t="s">
        <v>1133</v>
      </c>
      <c r="G1135" s="42"/>
      <c r="H1135" s="42"/>
      <c r="I1135" s="221"/>
      <c r="J1135" s="42"/>
      <c r="K1135" s="42"/>
      <c r="L1135" s="46"/>
      <c r="M1135" s="222"/>
      <c r="N1135" s="223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168</v>
      </c>
      <c r="AU1135" s="19" t="s">
        <v>83</v>
      </c>
    </row>
    <row r="1136" s="13" customFormat="1">
      <c r="A1136" s="13"/>
      <c r="B1136" s="224"/>
      <c r="C1136" s="225"/>
      <c r="D1136" s="226" t="s">
        <v>170</v>
      </c>
      <c r="E1136" s="227" t="s">
        <v>19</v>
      </c>
      <c r="F1136" s="228" t="s">
        <v>1134</v>
      </c>
      <c r="G1136" s="225"/>
      <c r="H1136" s="227" t="s">
        <v>19</v>
      </c>
      <c r="I1136" s="229"/>
      <c r="J1136" s="225"/>
      <c r="K1136" s="225"/>
      <c r="L1136" s="230"/>
      <c r="M1136" s="231"/>
      <c r="N1136" s="232"/>
      <c r="O1136" s="232"/>
      <c r="P1136" s="232"/>
      <c r="Q1136" s="232"/>
      <c r="R1136" s="232"/>
      <c r="S1136" s="232"/>
      <c r="T1136" s="23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4" t="s">
        <v>170</v>
      </c>
      <c r="AU1136" s="234" t="s">
        <v>83</v>
      </c>
      <c r="AV1136" s="13" t="s">
        <v>81</v>
      </c>
      <c r="AW1136" s="13" t="s">
        <v>35</v>
      </c>
      <c r="AX1136" s="13" t="s">
        <v>73</v>
      </c>
      <c r="AY1136" s="234" t="s">
        <v>159</v>
      </c>
    </row>
    <row r="1137" s="14" customFormat="1">
      <c r="A1137" s="14"/>
      <c r="B1137" s="235"/>
      <c r="C1137" s="236"/>
      <c r="D1137" s="226" t="s">
        <v>170</v>
      </c>
      <c r="E1137" s="237" t="s">
        <v>19</v>
      </c>
      <c r="F1137" s="238" t="s">
        <v>81</v>
      </c>
      <c r="G1137" s="236"/>
      <c r="H1137" s="239">
        <v>1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5" t="s">
        <v>170</v>
      </c>
      <c r="AU1137" s="245" t="s">
        <v>83</v>
      </c>
      <c r="AV1137" s="14" t="s">
        <v>83</v>
      </c>
      <c r="AW1137" s="14" t="s">
        <v>35</v>
      </c>
      <c r="AX1137" s="14" t="s">
        <v>73</v>
      </c>
      <c r="AY1137" s="245" t="s">
        <v>159</v>
      </c>
    </row>
    <row r="1138" s="15" customFormat="1">
      <c r="A1138" s="15"/>
      <c r="B1138" s="246"/>
      <c r="C1138" s="247"/>
      <c r="D1138" s="226" t="s">
        <v>170</v>
      </c>
      <c r="E1138" s="248" t="s">
        <v>19</v>
      </c>
      <c r="F1138" s="249" t="s">
        <v>178</v>
      </c>
      <c r="G1138" s="247"/>
      <c r="H1138" s="250">
        <v>1</v>
      </c>
      <c r="I1138" s="251"/>
      <c r="J1138" s="247"/>
      <c r="K1138" s="247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56" t="s">
        <v>170</v>
      </c>
      <c r="AU1138" s="256" t="s">
        <v>83</v>
      </c>
      <c r="AV1138" s="15" t="s">
        <v>166</v>
      </c>
      <c r="AW1138" s="15" t="s">
        <v>35</v>
      </c>
      <c r="AX1138" s="15" t="s">
        <v>81</v>
      </c>
      <c r="AY1138" s="256" t="s">
        <v>159</v>
      </c>
    </row>
    <row r="1139" s="2" customFormat="1" ht="16.5" customHeight="1">
      <c r="A1139" s="40"/>
      <c r="B1139" s="41"/>
      <c r="C1139" s="206" t="s">
        <v>1135</v>
      </c>
      <c r="D1139" s="206" t="s">
        <v>161</v>
      </c>
      <c r="E1139" s="207" t="s">
        <v>1136</v>
      </c>
      <c r="F1139" s="208" t="s">
        <v>1137</v>
      </c>
      <c r="G1139" s="209" t="s">
        <v>1124</v>
      </c>
      <c r="H1139" s="210">
        <v>1</v>
      </c>
      <c r="I1139" s="211"/>
      <c r="J1139" s="212">
        <f>ROUND(I1139*H1139,2)</f>
        <v>0</v>
      </c>
      <c r="K1139" s="208" t="s">
        <v>165</v>
      </c>
      <c r="L1139" s="46"/>
      <c r="M1139" s="213" t="s">
        <v>19</v>
      </c>
      <c r="N1139" s="214" t="s">
        <v>44</v>
      </c>
      <c r="O1139" s="86"/>
      <c r="P1139" s="215">
        <f>O1139*H1139</f>
        <v>0</v>
      </c>
      <c r="Q1139" s="215">
        <v>0.00051999999999999995</v>
      </c>
      <c r="R1139" s="215">
        <f>Q1139*H1139</f>
        <v>0.00051999999999999995</v>
      </c>
      <c r="S1139" s="215">
        <v>0</v>
      </c>
      <c r="T1139" s="21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17" t="s">
        <v>307</v>
      </c>
      <c r="AT1139" s="217" t="s">
        <v>161</v>
      </c>
      <c r="AU1139" s="217" t="s">
        <v>83</v>
      </c>
      <c r="AY1139" s="19" t="s">
        <v>159</v>
      </c>
      <c r="BE1139" s="218">
        <f>IF(N1139="základní",J1139,0)</f>
        <v>0</v>
      </c>
      <c r="BF1139" s="218">
        <f>IF(N1139="snížená",J1139,0)</f>
        <v>0</v>
      </c>
      <c r="BG1139" s="218">
        <f>IF(N1139="zákl. přenesená",J1139,0)</f>
        <v>0</v>
      </c>
      <c r="BH1139" s="218">
        <f>IF(N1139="sníž. přenesená",J1139,0)</f>
        <v>0</v>
      </c>
      <c r="BI1139" s="218">
        <f>IF(N1139="nulová",J1139,0)</f>
        <v>0</v>
      </c>
      <c r="BJ1139" s="19" t="s">
        <v>81</v>
      </c>
      <c r="BK1139" s="218">
        <f>ROUND(I1139*H1139,2)</f>
        <v>0</v>
      </c>
      <c r="BL1139" s="19" t="s">
        <v>307</v>
      </c>
      <c r="BM1139" s="217" t="s">
        <v>1138</v>
      </c>
    </row>
    <row r="1140" s="2" customFormat="1">
      <c r="A1140" s="40"/>
      <c r="B1140" s="41"/>
      <c r="C1140" s="42"/>
      <c r="D1140" s="219" t="s">
        <v>168</v>
      </c>
      <c r="E1140" s="42"/>
      <c r="F1140" s="220" t="s">
        <v>1139</v>
      </c>
      <c r="G1140" s="42"/>
      <c r="H1140" s="42"/>
      <c r="I1140" s="221"/>
      <c r="J1140" s="42"/>
      <c r="K1140" s="42"/>
      <c r="L1140" s="46"/>
      <c r="M1140" s="222"/>
      <c r="N1140" s="223"/>
      <c r="O1140" s="86"/>
      <c r="P1140" s="86"/>
      <c r="Q1140" s="86"/>
      <c r="R1140" s="86"/>
      <c r="S1140" s="86"/>
      <c r="T1140" s="87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168</v>
      </c>
      <c r="AU1140" s="19" t="s">
        <v>83</v>
      </c>
    </row>
    <row r="1141" s="13" customFormat="1">
      <c r="A1141" s="13"/>
      <c r="B1141" s="224"/>
      <c r="C1141" s="225"/>
      <c r="D1141" s="226" t="s">
        <v>170</v>
      </c>
      <c r="E1141" s="227" t="s">
        <v>19</v>
      </c>
      <c r="F1141" s="228" t="s">
        <v>1134</v>
      </c>
      <c r="G1141" s="225"/>
      <c r="H1141" s="227" t="s">
        <v>19</v>
      </c>
      <c r="I1141" s="229"/>
      <c r="J1141" s="225"/>
      <c r="K1141" s="225"/>
      <c r="L1141" s="230"/>
      <c r="M1141" s="231"/>
      <c r="N1141" s="232"/>
      <c r="O1141" s="232"/>
      <c r="P1141" s="232"/>
      <c r="Q1141" s="232"/>
      <c r="R1141" s="232"/>
      <c r="S1141" s="232"/>
      <c r="T1141" s="23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4" t="s">
        <v>170</v>
      </c>
      <c r="AU1141" s="234" t="s">
        <v>83</v>
      </c>
      <c r="AV1141" s="13" t="s">
        <v>81</v>
      </c>
      <c r="AW1141" s="13" t="s">
        <v>35</v>
      </c>
      <c r="AX1141" s="13" t="s">
        <v>73</v>
      </c>
      <c r="AY1141" s="234" t="s">
        <v>159</v>
      </c>
    </row>
    <row r="1142" s="14" customFormat="1">
      <c r="A1142" s="14"/>
      <c r="B1142" s="235"/>
      <c r="C1142" s="236"/>
      <c r="D1142" s="226" t="s">
        <v>170</v>
      </c>
      <c r="E1142" s="237" t="s">
        <v>19</v>
      </c>
      <c r="F1142" s="238" t="s">
        <v>81</v>
      </c>
      <c r="G1142" s="236"/>
      <c r="H1142" s="239">
        <v>1</v>
      </c>
      <c r="I1142" s="240"/>
      <c r="J1142" s="236"/>
      <c r="K1142" s="236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5" t="s">
        <v>170</v>
      </c>
      <c r="AU1142" s="245" t="s">
        <v>83</v>
      </c>
      <c r="AV1142" s="14" t="s">
        <v>83</v>
      </c>
      <c r="AW1142" s="14" t="s">
        <v>35</v>
      </c>
      <c r="AX1142" s="14" t="s">
        <v>73</v>
      </c>
      <c r="AY1142" s="245" t="s">
        <v>159</v>
      </c>
    </row>
    <row r="1143" s="15" customFormat="1">
      <c r="A1143" s="15"/>
      <c r="B1143" s="246"/>
      <c r="C1143" s="247"/>
      <c r="D1143" s="226" t="s">
        <v>170</v>
      </c>
      <c r="E1143" s="248" t="s">
        <v>19</v>
      </c>
      <c r="F1143" s="249" t="s">
        <v>178</v>
      </c>
      <c r="G1143" s="247"/>
      <c r="H1143" s="250">
        <v>1</v>
      </c>
      <c r="I1143" s="251"/>
      <c r="J1143" s="247"/>
      <c r="K1143" s="247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56" t="s">
        <v>170</v>
      </c>
      <c r="AU1143" s="256" t="s">
        <v>83</v>
      </c>
      <c r="AV1143" s="15" t="s">
        <v>166</v>
      </c>
      <c r="AW1143" s="15" t="s">
        <v>35</v>
      </c>
      <c r="AX1143" s="15" t="s">
        <v>81</v>
      </c>
      <c r="AY1143" s="256" t="s">
        <v>159</v>
      </c>
    </row>
    <row r="1144" s="2" customFormat="1" ht="16.5" customHeight="1">
      <c r="A1144" s="40"/>
      <c r="B1144" s="41"/>
      <c r="C1144" s="206" t="s">
        <v>1140</v>
      </c>
      <c r="D1144" s="206" t="s">
        <v>161</v>
      </c>
      <c r="E1144" s="207" t="s">
        <v>1141</v>
      </c>
      <c r="F1144" s="208" t="s">
        <v>1142</v>
      </c>
      <c r="G1144" s="209" t="s">
        <v>1124</v>
      </c>
      <c r="H1144" s="210">
        <v>1</v>
      </c>
      <c r="I1144" s="211"/>
      <c r="J1144" s="212">
        <f>ROUND(I1144*H1144,2)</f>
        <v>0</v>
      </c>
      <c r="K1144" s="208" t="s">
        <v>165</v>
      </c>
      <c r="L1144" s="46"/>
      <c r="M1144" s="213" t="s">
        <v>19</v>
      </c>
      <c r="N1144" s="214" t="s">
        <v>44</v>
      </c>
      <c r="O1144" s="86"/>
      <c r="P1144" s="215">
        <f>O1144*H1144</f>
        <v>0</v>
      </c>
      <c r="Q1144" s="215">
        <v>0.00051999999999999995</v>
      </c>
      <c r="R1144" s="215">
        <f>Q1144*H1144</f>
        <v>0.00051999999999999995</v>
      </c>
      <c r="S1144" s="215">
        <v>0</v>
      </c>
      <c r="T1144" s="21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17" t="s">
        <v>307</v>
      </c>
      <c r="AT1144" s="217" t="s">
        <v>161</v>
      </c>
      <c r="AU1144" s="217" t="s">
        <v>83</v>
      </c>
      <c r="AY1144" s="19" t="s">
        <v>159</v>
      </c>
      <c r="BE1144" s="218">
        <f>IF(N1144="základní",J1144,0)</f>
        <v>0</v>
      </c>
      <c r="BF1144" s="218">
        <f>IF(N1144="snížená",J1144,0)</f>
        <v>0</v>
      </c>
      <c r="BG1144" s="218">
        <f>IF(N1144="zákl. přenesená",J1144,0)</f>
        <v>0</v>
      </c>
      <c r="BH1144" s="218">
        <f>IF(N1144="sníž. přenesená",J1144,0)</f>
        <v>0</v>
      </c>
      <c r="BI1144" s="218">
        <f>IF(N1144="nulová",J1144,0)</f>
        <v>0</v>
      </c>
      <c r="BJ1144" s="19" t="s">
        <v>81</v>
      </c>
      <c r="BK1144" s="218">
        <f>ROUND(I1144*H1144,2)</f>
        <v>0</v>
      </c>
      <c r="BL1144" s="19" t="s">
        <v>307</v>
      </c>
      <c r="BM1144" s="217" t="s">
        <v>1143</v>
      </c>
    </row>
    <row r="1145" s="2" customFormat="1">
      <c r="A1145" s="40"/>
      <c r="B1145" s="41"/>
      <c r="C1145" s="42"/>
      <c r="D1145" s="219" t="s">
        <v>168</v>
      </c>
      <c r="E1145" s="42"/>
      <c r="F1145" s="220" t="s">
        <v>1144</v>
      </c>
      <c r="G1145" s="42"/>
      <c r="H1145" s="42"/>
      <c r="I1145" s="221"/>
      <c r="J1145" s="42"/>
      <c r="K1145" s="42"/>
      <c r="L1145" s="46"/>
      <c r="M1145" s="222"/>
      <c r="N1145" s="22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168</v>
      </c>
      <c r="AU1145" s="19" t="s">
        <v>83</v>
      </c>
    </row>
    <row r="1146" s="13" customFormat="1">
      <c r="A1146" s="13"/>
      <c r="B1146" s="224"/>
      <c r="C1146" s="225"/>
      <c r="D1146" s="226" t="s">
        <v>170</v>
      </c>
      <c r="E1146" s="227" t="s">
        <v>19</v>
      </c>
      <c r="F1146" s="228" t="s">
        <v>1134</v>
      </c>
      <c r="G1146" s="225"/>
      <c r="H1146" s="227" t="s">
        <v>19</v>
      </c>
      <c r="I1146" s="229"/>
      <c r="J1146" s="225"/>
      <c r="K1146" s="225"/>
      <c r="L1146" s="230"/>
      <c r="M1146" s="231"/>
      <c r="N1146" s="232"/>
      <c r="O1146" s="232"/>
      <c r="P1146" s="232"/>
      <c r="Q1146" s="232"/>
      <c r="R1146" s="232"/>
      <c r="S1146" s="232"/>
      <c r="T1146" s="23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4" t="s">
        <v>170</v>
      </c>
      <c r="AU1146" s="234" t="s">
        <v>83</v>
      </c>
      <c r="AV1146" s="13" t="s">
        <v>81</v>
      </c>
      <c r="AW1146" s="13" t="s">
        <v>35</v>
      </c>
      <c r="AX1146" s="13" t="s">
        <v>73</v>
      </c>
      <c r="AY1146" s="234" t="s">
        <v>159</v>
      </c>
    </row>
    <row r="1147" s="14" customFormat="1">
      <c r="A1147" s="14"/>
      <c r="B1147" s="235"/>
      <c r="C1147" s="236"/>
      <c r="D1147" s="226" t="s">
        <v>170</v>
      </c>
      <c r="E1147" s="237" t="s">
        <v>19</v>
      </c>
      <c r="F1147" s="238" t="s">
        <v>81</v>
      </c>
      <c r="G1147" s="236"/>
      <c r="H1147" s="239">
        <v>1</v>
      </c>
      <c r="I1147" s="240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5" t="s">
        <v>170</v>
      </c>
      <c r="AU1147" s="245" t="s">
        <v>83</v>
      </c>
      <c r="AV1147" s="14" t="s">
        <v>83</v>
      </c>
      <c r="AW1147" s="14" t="s">
        <v>35</v>
      </c>
      <c r="AX1147" s="14" t="s">
        <v>73</v>
      </c>
      <c r="AY1147" s="245" t="s">
        <v>159</v>
      </c>
    </row>
    <row r="1148" s="15" customFormat="1">
      <c r="A1148" s="15"/>
      <c r="B1148" s="246"/>
      <c r="C1148" s="247"/>
      <c r="D1148" s="226" t="s">
        <v>170</v>
      </c>
      <c r="E1148" s="248" t="s">
        <v>19</v>
      </c>
      <c r="F1148" s="249" t="s">
        <v>178</v>
      </c>
      <c r="G1148" s="247"/>
      <c r="H1148" s="250">
        <v>1</v>
      </c>
      <c r="I1148" s="251"/>
      <c r="J1148" s="247"/>
      <c r="K1148" s="247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56" t="s">
        <v>170</v>
      </c>
      <c r="AU1148" s="256" t="s">
        <v>83</v>
      </c>
      <c r="AV1148" s="15" t="s">
        <v>166</v>
      </c>
      <c r="AW1148" s="15" t="s">
        <v>35</v>
      </c>
      <c r="AX1148" s="15" t="s">
        <v>81</v>
      </c>
      <c r="AY1148" s="256" t="s">
        <v>159</v>
      </c>
    </row>
    <row r="1149" s="2" customFormat="1" ht="16.5" customHeight="1">
      <c r="A1149" s="40"/>
      <c r="B1149" s="41"/>
      <c r="C1149" s="206" t="s">
        <v>1145</v>
      </c>
      <c r="D1149" s="206" t="s">
        <v>161</v>
      </c>
      <c r="E1149" s="207" t="s">
        <v>1146</v>
      </c>
      <c r="F1149" s="208" t="s">
        <v>1147</v>
      </c>
      <c r="G1149" s="209" t="s">
        <v>1124</v>
      </c>
      <c r="H1149" s="210">
        <v>3</v>
      </c>
      <c r="I1149" s="211"/>
      <c r="J1149" s="212">
        <f>ROUND(I1149*H1149,2)</f>
        <v>0</v>
      </c>
      <c r="K1149" s="208" t="s">
        <v>165</v>
      </c>
      <c r="L1149" s="46"/>
      <c r="M1149" s="213" t="s">
        <v>19</v>
      </c>
      <c r="N1149" s="214" t="s">
        <v>44</v>
      </c>
      <c r="O1149" s="86"/>
      <c r="P1149" s="215">
        <f>O1149*H1149</f>
        <v>0</v>
      </c>
      <c r="Q1149" s="215">
        <v>0</v>
      </c>
      <c r="R1149" s="215">
        <f>Q1149*H1149</f>
        <v>0</v>
      </c>
      <c r="S1149" s="215">
        <v>0.00156</v>
      </c>
      <c r="T1149" s="216">
        <f>S1149*H1149</f>
        <v>0.0046800000000000001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17" t="s">
        <v>307</v>
      </c>
      <c r="AT1149" s="217" t="s">
        <v>161</v>
      </c>
      <c r="AU1149" s="217" t="s">
        <v>83</v>
      </c>
      <c r="AY1149" s="19" t="s">
        <v>159</v>
      </c>
      <c r="BE1149" s="218">
        <f>IF(N1149="základní",J1149,0)</f>
        <v>0</v>
      </c>
      <c r="BF1149" s="218">
        <f>IF(N1149="snížená",J1149,0)</f>
        <v>0</v>
      </c>
      <c r="BG1149" s="218">
        <f>IF(N1149="zákl. přenesená",J1149,0)</f>
        <v>0</v>
      </c>
      <c r="BH1149" s="218">
        <f>IF(N1149="sníž. přenesená",J1149,0)</f>
        <v>0</v>
      </c>
      <c r="BI1149" s="218">
        <f>IF(N1149="nulová",J1149,0)</f>
        <v>0</v>
      </c>
      <c r="BJ1149" s="19" t="s">
        <v>81</v>
      </c>
      <c r="BK1149" s="218">
        <f>ROUND(I1149*H1149,2)</f>
        <v>0</v>
      </c>
      <c r="BL1149" s="19" t="s">
        <v>307</v>
      </c>
      <c r="BM1149" s="217" t="s">
        <v>1148</v>
      </c>
    </row>
    <row r="1150" s="2" customFormat="1">
      <c r="A1150" s="40"/>
      <c r="B1150" s="41"/>
      <c r="C1150" s="42"/>
      <c r="D1150" s="219" t="s">
        <v>168</v>
      </c>
      <c r="E1150" s="42"/>
      <c r="F1150" s="220" t="s">
        <v>1149</v>
      </c>
      <c r="G1150" s="42"/>
      <c r="H1150" s="42"/>
      <c r="I1150" s="221"/>
      <c r="J1150" s="42"/>
      <c r="K1150" s="42"/>
      <c r="L1150" s="46"/>
      <c r="M1150" s="222"/>
      <c r="N1150" s="223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168</v>
      </c>
      <c r="AU1150" s="19" t="s">
        <v>83</v>
      </c>
    </row>
    <row r="1151" s="13" customFormat="1">
      <c r="A1151" s="13"/>
      <c r="B1151" s="224"/>
      <c r="C1151" s="225"/>
      <c r="D1151" s="226" t="s">
        <v>170</v>
      </c>
      <c r="E1151" s="227" t="s">
        <v>19</v>
      </c>
      <c r="F1151" s="228" t="s">
        <v>1127</v>
      </c>
      <c r="G1151" s="225"/>
      <c r="H1151" s="227" t="s">
        <v>19</v>
      </c>
      <c r="I1151" s="229"/>
      <c r="J1151" s="225"/>
      <c r="K1151" s="225"/>
      <c r="L1151" s="230"/>
      <c r="M1151" s="231"/>
      <c r="N1151" s="232"/>
      <c r="O1151" s="232"/>
      <c r="P1151" s="232"/>
      <c r="Q1151" s="232"/>
      <c r="R1151" s="232"/>
      <c r="S1151" s="232"/>
      <c r="T1151" s="23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4" t="s">
        <v>170</v>
      </c>
      <c r="AU1151" s="234" t="s">
        <v>83</v>
      </c>
      <c r="AV1151" s="13" t="s">
        <v>81</v>
      </c>
      <c r="AW1151" s="13" t="s">
        <v>35</v>
      </c>
      <c r="AX1151" s="13" t="s">
        <v>73</v>
      </c>
      <c r="AY1151" s="234" t="s">
        <v>159</v>
      </c>
    </row>
    <row r="1152" s="14" customFormat="1">
      <c r="A1152" s="14"/>
      <c r="B1152" s="235"/>
      <c r="C1152" s="236"/>
      <c r="D1152" s="226" t="s">
        <v>170</v>
      </c>
      <c r="E1152" s="237" t="s">
        <v>19</v>
      </c>
      <c r="F1152" s="238" t="s">
        <v>1128</v>
      </c>
      <c r="G1152" s="236"/>
      <c r="H1152" s="239">
        <v>2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5" t="s">
        <v>170</v>
      </c>
      <c r="AU1152" s="245" t="s">
        <v>83</v>
      </c>
      <c r="AV1152" s="14" t="s">
        <v>83</v>
      </c>
      <c r="AW1152" s="14" t="s">
        <v>35</v>
      </c>
      <c r="AX1152" s="14" t="s">
        <v>73</v>
      </c>
      <c r="AY1152" s="245" t="s">
        <v>159</v>
      </c>
    </row>
    <row r="1153" s="13" customFormat="1">
      <c r="A1153" s="13"/>
      <c r="B1153" s="224"/>
      <c r="C1153" s="225"/>
      <c r="D1153" s="226" t="s">
        <v>170</v>
      </c>
      <c r="E1153" s="227" t="s">
        <v>19</v>
      </c>
      <c r="F1153" s="228" t="s">
        <v>875</v>
      </c>
      <c r="G1153" s="225"/>
      <c r="H1153" s="227" t="s">
        <v>19</v>
      </c>
      <c r="I1153" s="229"/>
      <c r="J1153" s="225"/>
      <c r="K1153" s="225"/>
      <c r="L1153" s="230"/>
      <c r="M1153" s="231"/>
      <c r="N1153" s="232"/>
      <c r="O1153" s="232"/>
      <c r="P1153" s="232"/>
      <c r="Q1153" s="232"/>
      <c r="R1153" s="232"/>
      <c r="S1153" s="232"/>
      <c r="T1153" s="23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4" t="s">
        <v>170</v>
      </c>
      <c r="AU1153" s="234" t="s">
        <v>83</v>
      </c>
      <c r="AV1153" s="13" t="s">
        <v>81</v>
      </c>
      <c r="AW1153" s="13" t="s">
        <v>35</v>
      </c>
      <c r="AX1153" s="13" t="s">
        <v>73</v>
      </c>
      <c r="AY1153" s="234" t="s">
        <v>159</v>
      </c>
    </row>
    <row r="1154" s="14" customFormat="1">
      <c r="A1154" s="14"/>
      <c r="B1154" s="235"/>
      <c r="C1154" s="236"/>
      <c r="D1154" s="226" t="s">
        <v>170</v>
      </c>
      <c r="E1154" s="237" t="s">
        <v>19</v>
      </c>
      <c r="F1154" s="238" t="s">
        <v>81</v>
      </c>
      <c r="G1154" s="236"/>
      <c r="H1154" s="239">
        <v>1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170</v>
      </c>
      <c r="AU1154" s="245" t="s">
        <v>83</v>
      </c>
      <c r="AV1154" s="14" t="s">
        <v>83</v>
      </c>
      <c r="AW1154" s="14" t="s">
        <v>35</v>
      </c>
      <c r="AX1154" s="14" t="s">
        <v>73</v>
      </c>
      <c r="AY1154" s="245" t="s">
        <v>159</v>
      </c>
    </row>
    <row r="1155" s="15" customFormat="1">
      <c r="A1155" s="15"/>
      <c r="B1155" s="246"/>
      <c r="C1155" s="247"/>
      <c r="D1155" s="226" t="s">
        <v>170</v>
      </c>
      <c r="E1155" s="248" t="s">
        <v>19</v>
      </c>
      <c r="F1155" s="249" t="s">
        <v>178</v>
      </c>
      <c r="G1155" s="247"/>
      <c r="H1155" s="250">
        <v>3</v>
      </c>
      <c r="I1155" s="251"/>
      <c r="J1155" s="247"/>
      <c r="K1155" s="247"/>
      <c r="L1155" s="252"/>
      <c r="M1155" s="253"/>
      <c r="N1155" s="254"/>
      <c r="O1155" s="254"/>
      <c r="P1155" s="254"/>
      <c r="Q1155" s="254"/>
      <c r="R1155" s="254"/>
      <c r="S1155" s="254"/>
      <c r="T1155" s="25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56" t="s">
        <v>170</v>
      </c>
      <c r="AU1155" s="256" t="s">
        <v>83</v>
      </c>
      <c r="AV1155" s="15" t="s">
        <v>166</v>
      </c>
      <c r="AW1155" s="15" t="s">
        <v>35</v>
      </c>
      <c r="AX1155" s="15" t="s">
        <v>81</v>
      </c>
      <c r="AY1155" s="256" t="s">
        <v>159</v>
      </c>
    </row>
    <row r="1156" s="2" customFormat="1" ht="16.5" customHeight="1">
      <c r="A1156" s="40"/>
      <c r="B1156" s="41"/>
      <c r="C1156" s="206" t="s">
        <v>1150</v>
      </c>
      <c r="D1156" s="206" t="s">
        <v>161</v>
      </c>
      <c r="E1156" s="207" t="s">
        <v>1151</v>
      </c>
      <c r="F1156" s="208" t="s">
        <v>1152</v>
      </c>
      <c r="G1156" s="209" t="s">
        <v>776</v>
      </c>
      <c r="H1156" s="210">
        <v>1</v>
      </c>
      <c r="I1156" s="211"/>
      <c r="J1156" s="212">
        <f>ROUND(I1156*H1156,2)</f>
        <v>0</v>
      </c>
      <c r="K1156" s="208" t="s">
        <v>165</v>
      </c>
      <c r="L1156" s="46"/>
      <c r="M1156" s="213" t="s">
        <v>19</v>
      </c>
      <c r="N1156" s="214" t="s">
        <v>44</v>
      </c>
      <c r="O1156" s="86"/>
      <c r="P1156" s="215">
        <f>O1156*H1156</f>
        <v>0</v>
      </c>
      <c r="Q1156" s="215">
        <v>0</v>
      </c>
      <c r="R1156" s="215">
        <f>Q1156*H1156</f>
        <v>0</v>
      </c>
      <c r="S1156" s="215">
        <v>0.00051999999999999995</v>
      </c>
      <c r="T1156" s="216">
        <f>S1156*H1156</f>
        <v>0.00051999999999999995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17" t="s">
        <v>307</v>
      </c>
      <c r="AT1156" s="217" t="s">
        <v>161</v>
      </c>
      <c r="AU1156" s="217" t="s">
        <v>83</v>
      </c>
      <c r="AY1156" s="19" t="s">
        <v>159</v>
      </c>
      <c r="BE1156" s="218">
        <f>IF(N1156="základní",J1156,0)</f>
        <v>0</v>
      </c>
      <c r="BF1156" s="218">
        <f>IF(N1156="snížená",J1156,0)</f>
        <v>0</v>
      </c>
      <c r="BG1156" s="218">
        <f>IF(N1156="zákl. přenesená",J1156,0)</f>
        <v>0</v>
      </c>
      <c r="BH1156" s="218">
        <f>IF(N1156="sníž. přenesená",J1156,0)</f>
        <v>0</v>
      </c>
      <c r="BI1156" s="218">
        <f>IF(N1156="nulová",J1156,0)</f>
        <v>0</v>
      </c>
      <c r="BJ1156" s="19" t="s">
        <v>81</v>
      </c>
      <c r="BK1156" s="218">
        <f>ROUND(I1156*H1156,2)</f>
        <v>0</v>
      </c>
      <c r="BL1156" s="19" t="s">
        <v>307</v>
      </c>
      <c r="BM1156" s="217" t="s">
        <v>1153</v>
      </c>
    </row>
    <row r="1157" s="2" customFormat="1">
      <c r="A1157" s="40"/>
      <c r="B1157" s="41"/>
      <c r="C1157" s="42"/>
      <c r="D1157" s="219" t="s">
        <v>168</v>
      </c>
      <c r="E1157" s="42"/>
      <c r="F1157" s="220" t="s">
        <v>1154</v>
      </c>
      <c r="G1157" s="42"/>
      <c r="H1157" s="42"/>
      <c r="I1157" s="221"/>
      <c r="J1157" s="42"/>
      <c r="K1157" s="42"/>
      <c r="L1157" s="46"/>
      <c r="M1157" s="222"/>
      <c r="N1157" s="223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168</v>
      </c>
      <c r="AU1157" s="19" t="s">
        <v>83</v>
      </c>
    </row>
    <row r="1158" s="13" customFormat="1">
      <c r="A1158" s="13"/>
      <c r="B1158" s="224"/>
      <c r="C1158" s="225"/>
      <c r="D1158" s="226" t="s">
        <v>170</v>
      </c>
      <c r="E1158" s="227" t="s">
        <v>19</v>
      </c>
      <c r="F1158" s="228" t="s">
        <v>1118</v>
      </c>
      <c r="G1158" s="225"/>
      <c r="H1158" s="227" t="s">
        <v>19</v>
      </c>
      <c r="I1158" s="229"/>
      <c r="J1158" s="225"/>
      <c r="K1158" s="225"/>
      <c r="L1158" s="230"/>
      <c r="M1158" s="231"/>
      <c r="N1158" s="232"/>
      <c r="O1158" s="232"/>
      <c r="P1158" s="232"/>
      <c r="Q1158" s="232"/>
      <c r="R1158" s="232"/>
      <c r="S1158" s="232"/>
      <c r="T1158" s="23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4" t="s">
        <v>170</v>
      </c>
      <c r="AU1158" s="234" t="s">
        <v>83</v>
      </c>
      <c r="AV1158" s="13" t="s">
        <v>81</v>
      </c>
      <c r="AW1158" s="13" t="s">
        <v>35</v>
      </c>
      <c r="AX1158" s="13" t="s">
        <v>73</v>
      </c>
      <c r="AY1158" s="234" t="s">
        <v>159</v>
      </c>
    </row>
    <row r="1159" s="14" customFormat="1">
      <c r="A1159" s="14"/>
      <c r="B1159" s="235"/>
      <c r="C1159" s="236"/>
      <c r="D1159" s="226" t="s">
        <v>170</v>
      </c>
      <c r="E1159" s="237" t="s">
        <v>19</v>
      </c>
      <c r="F1159" s="238" t="s">
        <v>81</v>
      </c>
      <c r="G1159" s="236"/>
      <c r="H1159" s="239">
        <v>1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5" t="s">
        <v>170</v>
      </c>
      <c r="AU1159" s="245" t="s">
        <v>83</v>
      </c>
      <c r="AV1159" s="14" t="s">
        <v>83</v>
      </c>
      <c r="AW1159" s="14" t="s">
        <v>35</v>
      </c>
      <c r="AX1159" s="14" t="s">
        <v>73</v>
      </c>
      <c r="AY1159" s="245" t="s">
        <v>159</v>
      </c>
    </row>
    <row r="1160" s="15" customFormat="1">
      <c r="A1160" s="15"/>
      <c r="B1160" s="246"/>
      <c r="C1160" s="247"/>
      <c r="D1160" s="226" t="s">
        <v>170</v>
      </c>
      <c r="E1160" s="248" t="s">
        <v>19</v>
      </c>
      <c r="F1160" s="249" t="s">
        <v>178</v>
      </c>
      <c r="G1160" s="247"/>
      <c r="H1160" s="250">
        <v>1</v>
      </c>
      <c r="I1160" s="251"/>
      <c r="J1160" s="247"/>
      <c r="K1160" s="247"/>
      <c r="L1160" s="252"/>
      <c r="M1160" s="253"/>
      <c r="N1160" s="254"/>
      <c r="O1160" s="254"/>
      <c r="P1160" s="254"/>
      <c r="Q1160" s="254"/>
      <c r="R1160" s="254"/>
      <c r="S1160" s="254"/>
      <c r="T1160" s="25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56" t="s">
        <v>170</v>
      </c>
      <c r="AU1160" s="256" t="s">
        <v>83</v>
      </c>
      <c r="AV1160" s="15" t="s">
        <v>166</v>
      </c>
      <c r="AW1160" s="15" t="s">
        <v>35</v>
      </c>
      <c r="AX1160" s="15" t="s">
        <v>81</v>
      </c>
      <c r="AY1160" s="256" t="s">
        <v>159</v>
      </c>
    </row>
    <row r="1161" s="2" customFormat="1" ht="24.15" customHeight="1">
      <c r="A1161" s="40"/>
      <c r="B1161" s="41"/>
      <c r="C1161" s="206" t="s">
        <v>1155</v>
      </c>
      <c r="D1161" s="206" t="s">
        <v>161</v>
      </c>
      <c r="E1161" s="207" t="s">
        <v>1156</v>
      </c>
      <c r="F1161" s="208" t="s">
        <v>1157</v>
      </c>
      <c r="G1161" s="209" t="s">
        <v>1050</v>
      </c>
      <c r="H1161" s="267"/>
      <c r="I1161" s="211"/>
      <c r="J1161" s="212">
        <f>ROUND(I1161*H1161,2)</f>
        <v>0</v>
      </c>
      <c r="K1161" s="208" t="s">
        <v>165</v>
      </c>
      <c r="L1161" s="46"/>
      <c r="M1161" s="213" t="s">
        <v>19</v>
      </c>
      <c r="N1161" s="214" t="s">
        <v>44</v>
      </c>
      <c r="O1161" s="86"/>
      <c r="P1161" s="215">
        <f>O1161*H1161</f>
        <v>0</v>
      </c>
      <c r="Q1161" s="215">
        <v>0</v>
      </c>
      <c r="R1161" s="215">
        <f>Q1161*H1161</f>
        <v>0</v>
      </c>
      <c r="S1161" s="215">
        <v>0</v>
      </c>
      <c r="T1161" s="21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17" t="s">
        <v>307</v>
      </c>
      <c r="AT1161" s="217" t="s">
        <v>161</v>
      </c>
      <c r="AU1161" s="217" t="s">
        <v>83</v>
      </c>
      <c r="AY1161" s="19" t="s">
        <v>159</v>
      </c>
      <c r="BE1161" s="218">
        <f>IF(N1161="základní",J1161,0)</f>
        <v>0</v>
      </c>
      <c r="BF1161" s="218">
        <f>IF(N1161="snížená",J1161,0)</f>
        <v>0</v>
      </c>
      <c r="BG1161" s="218">
        <f>IF(N1161="zákl. přenesená",J1161,0)</f>
        <v>0</v>
      </c>
      <c r="BH1161" s="218">
        <f>IF(N1161="sníž. přenesená",J1161,0)</f>
        <v>0</v>
      </c>
      <c r="BI1161" s="218">
        <f>IF(N1161="nulová",J1161,0)</f>
        <v>0</v>
      </c>
      <c r="BJ1161" s="19" t="s">
        <v>81</v>
      </c>
      <c r="BK1161" s="218">
        <f>ROUND(I1161*H1161,2)</f>
        <v>0</v>
      </c>
      <c r="BL1161" s="19" t="s">
        <v>307</v>
      </c>
      <c r="BM1161" s="217" t="s">
        <v>1158</v>
      </c>
    </row>
    <row r="1162" s="2" customFormat="1">
      <c r="A1162" s="40"/>
      <c r="B1162" s="41"/>
      <c r="C1162" s="42"/>
      <c r="D1162" s="219" t="s">
        <v>168</v>
      </c>
      <c r="E1162" s="42"/>
      <c r="F1162" s="220" t="s">
        <v>1159</v>
      </c>
      <c r="G1162" s="42"/>
      <c r="H1162" s="42"/>
      <c r="I1162" s="221"/>
      <c r="J1162" s="42"/>
      <c r="K1162" s="42"/>
      <c r="L1162" s="46"/>
      <c r="M1162" s="222"/>
      <c r="N1162" s="223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168</v>
      </c>
      <c r="AU1162" s="19" t="s">
        <v>83</v>
      </c>
    </row>
    <row r="1163" s="12" customFormat="1" ht="22.8" customHeight="1">
      <c r="A1163" s="12"/>
      <c r="B1163" s="190"/>
      <c r="C1163" s="191"/>
      <c r="D1163" s="192" t="s">
        <v>72</v>
      </c>
      <c r="E1163" s="204" t="s">
        <v>1160</v>
      </c>
      <c r="F1163" s="204" t="s">
        <v>1161</v>
      </c>
      <c r="G1163" s="191"/>
      <c r="H1163" s="191"/>
      <c r="I1163" s="194"/>
      <c r="J1163" s="205">
        <f>BK1163</f>
        <v>0</v>
      </c>
      <c r="K1163" s="191"/>
      <c r="L1163" s="196"/>
      <c r="M1163" s="197"/>
      <c r="N1163" s="198"/>
      <c r="O1163" s="198"/>
      <c r="P1163" s="199">
        <f>SUM(P1164:P1227)</f>
        <v>0</v>
      </c>
      <c r="Q1163" s="198"/>
      <c r="R1163" s="199">
        <f>SUM(R1164:R1227)</f>
        <v>0.58521026000000009</v>
      </c>
      <c r="S1163" s="198"/>
      <c r="T1163" s="200">
        <f>SUM(T1164:T1227)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01" t="s">
        <v>83</v>
      </c>
      <c r="AT1163" s="202" t="s">
        <v>72</v>
      </c>
      <c r="AU1163" s="202" t="s">
        <v>81</v>
      </c>
      <c r="AY1163" s="201" t="s">
        <v>159</v>
      </c>
      <c r="BK1163" s="203">
        <f>SUM(BK1164:BK1227)</f>
        <v>0</v>
      </c>
    </row>
    <row r="1164" s="2" customFormat="1" ht="24.15" customHeight="1">
      <c r="A1164" s="40"/>
      <c r="B1164" s="41"/>
      <c r="C1164" s="206" t="s">
        <v>1162</v>
      </c>
      <c r="D1164" s="206" t="s">
        <v>161</v>
      </c>
      <c r="E1164" s="207" t="s">
        <v>1163</v>
      </c>
      <c r="F1164" s="208" t="s">
        <v>1164</v>
      </c>
      <c r="G1164" s="209" t="s">
        <v>181</v>
      </c>
      <c r="H1164" s="210">
        <v>0.60099999999999998</v>
      </c>
      <c r="I1164" s="211"/>
      <c r="J1164" s="212">
        <f>ROUND(I1164*H1164,2)</f>
        <v>0</v>
      </c>
      <c r="K1164" s="208" t="s">
        <v>165</v>
      </c>
      <c r="L1164" s="46"/>
      <c r="M1164" s="213" t="s">
        <v>19</v>
      </c>
      <c r="N1164" s="214" t="s">
        <v>44</v>
      </c>
      <c r="O1164" s="86"/>
      <c r="P1164" s="215">
        <f>O1164*H1164</f>
        <v>0</v>
      </c>
      <c r="Q1164" s="215">
        <v>0.00189</v>
      </c>
      <c r="R1164" s="215">
        <f>Q1164*H1164</f>
        <v>0.0011358899999999999</v>
      </c>
      <c r="S1164" s="215">
        <v>0</v>
      </c>
      <c r="T1164" s="21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17" t="s">
        <v>307</v>
      </c>
      <c r="AT1164" s="217" t="s">
        <v>161</v>
      </c>
      <c r="AU1164" s="217" t="s">
        <v>83</v>
      </c>
      <c r="AY1164" s="19" t="s">
        <v>159</v>
      </c>
      <c r="BE1164" s="218">
        <f>IF(N1164="základní",J1164,0)</f>
        <v>0</v>
      </c>
      <c r="BF1164" s="218">
        <f>IF(N1164="snížená",J1164,0)</f>
        <v>0</v>
      </c>
      <c r="BG1164" s="218">
        <f>IF(N1164="zákl. přenesená",J1164,0)</f>
        <v>0</v>
      </c>
      <c r="BH1164" s="218">
        <f>IF(N1164="sníž. přenesená",J1164,0)</f>
        <v>0</v>
      </c>
      <c r="BI1164" s="218">
        <f>IF(N1164="nulová",J1164,0)</f>
        <v>0</v>
      </c>
      <c r="BJ1164" s="19" t="s">
        <v>81</v>
      </c>
      <c r="BK1164" s="218">
        <f>ROUND(I1164*H1164,2)</f>
        <v>0</v>
      </c>
      <c r="BL1164" s="19" t="s">
        <v>307</v>
      </c>
      <c r="BM1164" s="217" t="s">
        <v>1165</v>
      </c>
    </row>
    <row r="1165" s="2" customFormat="1">
      <c r="A1165" s="40"/>
      <c r="B1165" s="41"/>
      <c r="C1165" s="42"/>
      <c r="D1165" s="219" t="s">
        <v>168</v>
      </c>
      <c r="E1165" s="42"/>
      <c r="F1165" s="220" t="s">
        <v>1166</v>
      </c>
      <c r="G1165" s="42"/>
      <c r="H1165" s="42"/>
      <c r="I1165" s="221"/>
      <c r="J1165" s="42"/>
      <c r="K1165" s="42"/>
      <c r="L1165" s="46"/>
      <c r="M1165" s="222"/>
      <c r="N1165" s="223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168</v>
      </c>
      <c r="AU1165" s="19" t="s">
        <v>83</v>
      </c>
    </row>
    <row r="1166" s="14" customFormat="1">
      <c r="A1166" s="14"/>
      <c r="B1166" s="235"/>
      <c r="C1166" s="236"/>
      <c r="D1166" s="226" t="s">
        <v>170</v>
      </c>
      <c r="E1166" s="237" t="s">
        <v>19</v>
      </c>
      <c r="F1166" s="238" t="s">
        <v>1167</v>
      </c>
      <c r="G1166" s="236"/>
      <c r="H1166" s="239">
        <v>0.313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5" t="s">
        <v>170</v>
      </c>
      <c r="AU1166" s="245" t="s">
        <v>83</v>
      </c>
      <c r="AV1166" s="14" t="s">
        <v>83</v>
      </c>
      <c r="AW1166" s="14" t="s">
        <v>35</v>
      </c>
      <c r="AX1166" s="14" t="s">
        <v>73</v>
      </c>
      <c r="AY1166" s="245" t="s">
        <v>159</v>
      </c>
    </row>
    <row r="1167" s="14" customFormat="1">
      <c r="A1167" s="14"/>
      <c r="B1167" s="235"/>
      <c r="C1167" s="236"/>
      <c r="D1167" s="226" t="s">
        <v>170</v>
      </c>
      <c r="E1167" s="237" t="s">
        <v>19</v>
      </c>
      <c r="F1167" s="238" t="s">
        <v>1168</v>
      </c>
      <c r="G1167" s="236"/>
      <c r="H1167" s="239">
        <v>0.28799999999999998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5" t="s">
        <v>170</v>
      </c>
      <c r="AU1167" s="245" t="s">
        <v>83</v>
      </c>
      <c r="AV1167" s="14" t="s">
        <v>83</v>
      </c>
      <c r="AW1167" s="14" t="s">
        <v>35</v>
      </c>
      <c r="AX1167" s="14" t="s">
        <v>73</v>
      </c>
      <c r="AY1167" s="245" t="s">
        <v>159</v>
      </c>
    </row>
    <row r="1168" s="15" customFormat="1">
      <c r="A1168" s="15"/>
      <c r="B1168" s="246"/>
      <c r="C1168" s="247"/>
      <c r="D1168" s="226" t="s">
        <v>170</v>
      </c>
      <c r="E1168" s="248" t="s">
        <v>19</v>
      </c>
      <c r="F1168" s="249" t="s">
        <v>178</v>
      </c>
      <c r="G1168" s="247"/>
      <c r="H1168" s="250">
        <v>0.60099999999999998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6" t="s">
        <v>170</v>
      </c>
      <c r="AU1168" s="256" t="s">
        <v>83</v>
      </c>
      <c r="AV1168" s="15" t="s">
        <v>166</v>
      </c>
      <c r="AW1168" s="15" t="s">
        <v>35</v>
      </c>
      <c r="AX1168" s="15" t="s">
        <v>81</v>
      </c>
      <c r="AY1168" s="256" t="s">
        <v>159</v>
      </c>
    </row>
    <row r="1169" s="2" customFormat="1" ht="24.15" customHeight="1">
      <c r="A1169" s="40"/>
      <c r="B1169" s="41"/>
      <c r="C1169" s="206" t="s">
        <v>1169</v>
      </c>
      <c r="D1169" s="206" t="s">
        <v>161</v>
      </c>
      <c r="E1169" s="207" t="s">
        <v>1170</v>
      </c>
      <c r="F1169" s="208" t="s">
        <v>1171</v>
      </c>
      <c r="G1169" s="209" t="s">
        <v>776</v>
      </c>
      <c r="H1169" s="210">
        <v>15</v>
      </c>
      <c r="I1169" s="211"/>
      <c r="J1169" s="212">
        <f>ROUND(I1169*H1169,2)</f>
        <v>0</v>
      </c>
      <c r="K1169" s="208" t="s">
        <v>165</v>
      </c>
      <c r="L1169" s="46"/>
      <c r="M1169" s="213" t="s">
        <v>19</v>
      </c>
      <c r="N1169" s="214" t="s">
        <v>44</v>
      </c>
      <c r="O1169" s="86"/>
      <c r="P1169" s="215">
        <f>O1169*H1169</f>
        <v>0</v>
      </c>
      <c r="Q1169" s="215">
        <v>0</v>
      </c>
      <c r="R1169" s="215">
        <f>Q1169*H1169</f>
        <v>0</v>
      </c>
      <c r="S1169" s="215">
        <v>0</v>
      </c>
      <c r="T1169" s="216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17" t="s">
        <v>307</v>
      </c>
      <c r="AT1169" s="217" t="s">
        <v>161</v>
      </c>
      <c r="AU1169" s="217" t="s">
        <v>83</v>
      </c>
      <c r="AY1169" s="19" t="s">
        <v>159</v>
      </c>
      <c r="BE1169" s="218">
        <f>IF(N1169="základní",J1169,0)</f>
        <v>0</v>
      </c>
      <c r="BF1169" s="218">
        <f>IF(N1169="snížená",J1169,0)</f>
        <v>0</v>
      </c>
      <c r="BG1169" s="218">
        <f>IF(N1169="zákl. přenesená",J1169,0)</f>
        <v>0</v>
      </c>
      <c r="BH1169" s="218">
        <f>IF(N1169="sníž. přenesená",J1169,0)</f>
        <v>0</v>
      </c>
      <c r="BI1169" s="218">
        <f>IF(N1169="nulová",J1169,0)</f>
        <v>0</v>
      </c>
      <c r="BJ1169" s="19" t="s">
        <v>81</v>
      </c>
      <c r="BK1169" s="218">
        <f>ROUND(I1169*H1169,2)</f>
        <v>0</v>
      </c>
      <c r="BL1169" s="19" t="s">
        <v>307</v>
      </c>
      <c r="BM1169" s="217" t="s">
        <v>1172</v>
      </c>
    </row>
    <row r="1170" s="2" customFormat="1">
      <c r="A1170" s="40"/>
      <c r="B1170" s="41"/>
      <c r="C1170" s="42"/>
      <c r="D1170" s="219" t="s">
        <v>168</v>
      </c>
      <c r="E1170" s="42"/>
      <c r="F1170" s="220" t="s">
        <v>1173</v>
      </c>
      <c r="G1170" s="42"/>
      <c r="H1170" s="42"/>
      <c r="I1170" s="221"/>
      <c r="J1170" s="42"/>
      <c r="K1170" s="42"/>
      <c r="L1170" s="46"/>
      <c r="M1170" s="222"/>
      <c r="N1170" s="223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168</v>
      </c>
      <c r="AU1170" s="19" t="s">
        <v>83</v>
      </c>
    </row>
    <row r="1171" s="13" customFormat="1">
      <c r="A1171" s="13"/>
      <c r="B1171" s="224"/>
      <c r="C1171" s="225"/>
      <c r="D1171" s="226" t="s">
        <v>170</v>
      </c>
      <c r="E1171" s="227" t="s">
        <v>19</v>
      </c>
      <c r="F1171" s="228" t="s">
        <v>1174</v>
      </c>
      <c r="G1171" s="225"/>
      <c r="H1171" s="227" t="s">
        <v>19</v>
      </c>
      <c r="I1171" s="229"/>
      <c r="J1171" s="225"/>
      <c r="K1171" s="225"/>
      <c r="L1171" s="230"/>
      <c r="M1171" s="231"/>
      <c r="N1171" s="232"/>
      <c r="O1171" s="232"/>
      <c r="P1171" s="232"/>
      <c r="Q1171" s="232"/>
      <c r="R1171" s="232"/>
      <c r="S1171" s="232"/>
      <c r="T1171" s="23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4" t="s">
        <v>170</v>
      </c>
      <c r="AU1171" s="234" t="s">
        <v>83</v>
      </c>
      <c r="AV1171" s="13" t="s">
        <v>81</v>
      </c>
      <c r="AW1171" s="13" t="s">
        <v>35</v>
      </c>
      <c r="AX1171" s="13" t="s">
        <v>73</v>
      </c>
      <c r="AY1171" s="234" t="s">
        <v>159</v>
      </c>
    </row>
    <row r="1172" s="14" customFormat="1">
      <c r="A1172" s="14"/>
      <c r="B1172" s="235"/>
      <c r="C1172" s="236"/>
      <c r="D1172" s="226" t="s">
        <v>170</v>
      </c>
      <c r="E1172" s="237" t="s">
        <v>19</v>
      </c>
      <c r="F1172" s="238" t="s">
        <v>1175</v>
      </c>
      <c r="G1172" s="236"/>
      <c r="H1172" s="239">
        <v>15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5" t="s">
        <v>170</v>
      </c>
      <c r="AU1172" s="245" t="s">
        <v>83</v>
      </c>
      <c r="AV1172" s="14" t="s">
        <v>83</v>
      </c>
      <c r="AW1172" s="14" t="s">
        <v>35</v>
      </c>
      <c r="AX1172" s="14" t="s">
        <v>73</v>
      </c>
      <c r="AY1172" s="245" t="s">
        <v>159</v>
      </c>
    </row>
    <row r="1173" s="15" customFormat="1">
      <c r="A1173" s="15"/>
      <c r="B1173" s="246"/>
      <c r="C1173" s="247"/>
      <c r="D1173" s="226" t="s">
        <v>170</v>
      </c>
      <c r="E1173" s="248" t="s">
        <v>19</v>
      </c>
      <c r="F1173" s="249" t="s">
        <v>178</v>
      </c>
      <c r="G1173" s="247"/>
      <c r="H1173" s="250">
        <v>15</v>
      </c>
      <c r="I1173" s="251"/>
      <c r="J1173" s="247"/>
      <c r="K1173" s="247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6" t="s">
        <v>170</v>
      </c>
      <c r="AU1173" s="256" t="s">
        <v>83</v>
      </c>
      <c r="AV1173" s="15" t="s">
        <v>166</v>
      </c>
      <c r="AW1173" s="15" t="s">
        <v>35</v>
      </c>
      <c r="AX1173" s="15" t="s">
        <v>81</v>
      </c>
      <c r="AY1173" s="256" t="s">
        <v>159</v>
      </c>
    </row>
    <row r="1174" s="2" customFormat="1" ht="16.5" customHeight="1">
      <c r="A1174" s="40"/>
      <c r="B1174" s="41"/>
      <c r="C1174" s="257" t="s">
        <v>1176</v>
      </c>
      <c r="D1174" s="257" t="s">
        <v>328</v>
      </c>
      <c r="E1174" s="258" t="s">
        <v>1177</v>
      </c>
      <c r="F1174" s="259" t="s">
        <v>1178</v>
      </c>
      <c r="G1174" s="260" t="s">
        <v>322</v>
      </c>
      <c r="H1174" s="261">
        <v>5.25</v>
      </c>
      <c r="I1174" s="262"/>
      <c r="J1174" s="263">
        <f>ROUND(I1174*H1174,2)</f>
        <v>0</v>
      </c>
      <c r="K1174" s="259" t="s">
        <v>165</v>
      </c>
      <c r="L1174" s="264"/>
      <c r="M1174" s="265" t="s">
        <v>19</v>
      </c>
      <c r="N1174" s="266" t="s">
        <v>44</v>
      </c>
      <c r="O1174" s="86"/>
      <c r="P1174" s="215">
        <f>O1174*H1174</f>
        <v>0</v>
      </c>
      <c r="Q1174" s="215">
        <v>0.00077999999999999999</v>
      </c>
      <c r="R1174" s="215">
        <f>Q1174*H1174</f>
        <v>0.0040949999999999997</v>
      </c>
      <c r="S1174" s="215">
        <v>0</v>
      </c>
      <c r="T1174" s="216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17" t="s">
        <v>424</v>
      </c>
      <c r="AT1174" s="217" t="s">
        <v>328</v>
      </c>
      <c r="AU1174" s="217" t="s">
        <v>83</v>
      </c>
      <c r="AY1174" s="19" t="s">
        <v>159</v>
      </c>
      <c r="BE1174" s="218">
        <f>IF(N1174="základní",J1174,0)</f>
        <v>0</v>
      </c>
      <c r="BF1174" s="218">
        <f>IF(N1174="snížená",J1174,0)</f>
        <v>0</v>
      </c>
      <c r="BG1174" s="218">
        <f>IF(N1174="zákl. přenesená",J1174,0)</f>
        <v>0</v>
      </c>
      <c r="BH1174" s="218">
        <f>IF(N1174="sníž. přenesená",J1174,0)</f>
        <v>0</v>
      </c>
      <c r="BI1174" s="218">
        <f>IF(N1174="nulová",J1174,0)</f>
        <v>0</v>
      </c>
      <c r="BJ1174" s="19" t="s">
        <v>81</v>
      </c>
      <c r="BK1174" s="218">
        <f>ROUND(I1174*H1174,2)</f>
        <v>0</v>
      </c>
      <c r="BL1174" s="19" t="s">
        <v>307</v>
      </c>
      <c r="BM1174" s="217" t="s">
        <v>1179</v>
      </c>
    </row>
    <row r="1175" s="13" customFormat="1">
      <c r="A1175" s="13"/>
      <c r="B1175" s="224"/>
      <c r="C1175" s="225"/>
      <c r="D1175" s="226" t="s">
        <v>170</v>
      </c>
      <c r="E1175" s="227" t="s">
        <v>19</v>
      </c>
      <c r="F1175" s="228" t="s">
        <v>1174</v>
      </c>
      <c r="G1175" s="225"/>
      <c r="H1175" s="227" t="s">
        <v>19</v>
      </c>
      <c r="I1175" s="229"/>
      <c r="J1175" s="225"/>
      <c r="K1175" s="225"/>
      <c r="L1175" s="230"/>
      <c r="M1175" s="231"/>
      <c r="N1175" s="232"/>
      <c r="O1175" s="232"/>
      <c r="P1175" s="232"/>
      <c r="Q1175" s="232"/>
      <c r="R1175" s="232"/>
      <c r="S1175" s="232"/>
      <c r="T1175" s="23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4" t="s">
        <v>170</v>
      </c>
      <c r="AU1175" s="234" t="s">
        <v>83</v>
      </c>
      <c r="AV1175" s="13" t="s">
        <v>81</v>
      </c>
      <c r="AW1175" s="13" t="s">
        <v>35</v>
      </c>
      <c r="AX1175" s="13" t="s">
        <v>73</v>
      </c>
      <c r="AY1175" s="234" t="s">
        <v>159</v>
      </c>
    </row>
    <row r="1176" s="14" customFormat="1">
      <c r="A1176" s="14"/>
      <c r="B1176" s="235"/>
      <c r="C1176" s="236"/>
      <c r="D1176" s="226" t="s">
        <v>170</v>
      </c>
      <c r="E1176" s="237" t="s">
        <v>19</v>
      </c>
      <c r="F1176" s="238" t="s">
        <v>1180</v>
      </c>
      <c r="G1176" s="236"/>
      <c r="H1176" s="239">
        <v>5.25</v>
      </c>
      <c r="I1176" s="240"/>
      <c r="J1176" s="236"/>
      <c r="K1176" s="236"/>
      <c r="L1176" s="241"/>
      <c r="M1176" s="242"/>
      <c r="N1176" s="243"/>
      <c r="O1176" s="243"/>
      <c r="P1176" s="243"/>
      <c r="Q1176" s="243"/>
      <c r="R1176" s="243"/>
      <c r="S1176" s="243"/>
      <c r="T1176" s="24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5" t="s">
        <v>170</v>
      </c>
      <c r="AU1176" s="245" t="s">
        <v>83</v>
      </c>
      <c r="AV1176" s="14" t="s">
        <v>83</v>
      </c>
      <c r="AW1176" s="14" t="s">
        <v>35</v>
      </c>
      <c r="AX1176" s="14" t="s">
        <v>73</v>
      </c>
      <c r="AY1176" s="245" t="s">
        <v>159</v>
      </c>
    </row>
    <row r="1177" s="15" customFormat="1">
      <c r="A1177" s="15"/>
      <c r="B1177" s="246"/>
      <c r="C1177" s="247"/>
      <c r="D1177" s="226" t="s">
        <v>170</v>
      </c>
      <c r="E1177" s="248" t="s">
        <v>19</v>
      </c>
      <c r="F1177" s="249" t="s">
        <v>178</v>
      </c>
      <c r="G1177" s="247"/>
      <c r="H1177" s="250">
        <v>5.25</v>
      </c>
      <c r="I1177" s="251"/>
      <c r="J1177" s="247"/>
      <c r="K1177" s="247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170</v>
      </c>
      <c r="AU1177" s="256" t="s">
        <v>83</v>
      </c>
      <c r="AV1177" s="15" t="s">
        <v>166</v>
      </c>
      <c r="AW1177" s="15" t="s">
        <v>35</v>
      </c>
      <c r="AX1177" s="15" t="s">
        <v>81</v>
      </c>
      <c r="AY1177" s="256" t="s">
        <v>159</v>
      </c>
    </row>
    <row r="1178" s="2" customFormat="1" ht="37.8" customHeight="1">
      <c r="A1178" s="40"/>
      <c r="B1178" s="41"/>
      <c r="C1178" s="206" t="s">
        <v>1181</v>
      </c>
      <c r="D1178" s="206" t="s">
        <v>161</v>
      </c>
      <c r="E1178" s="207" t="s">
        <v>1182</v>
      </c>
      <c r="F1178" s="208" t="s">
        <v>1183</v>
      </c>
      <c r="G1178" s="209" t="s">
        <v>322</v>
      </c>
      <c r="H1178" s="210">
        <v>31.899999999999999</v>
      </c>
      <c r="I1178" s="211"/>
      <c r="J1178" s="212">
        <f>ROUND(I1178*H1178,2)</f>
        <v>0</v>
      </c>
      <c r="K1178" s="208" t="s">
        <v>165</v>
      </c>
      <c r="L1178" s="46"/>
      <c r="M1178" s="213" t="s">
        <v>19</v>
      </c>
      <c r="N1178" s="214" t="s">
        <v>44</v>
      </c>
      <c r="O1178" s="86"/>
      <c r="P1178" s="215">
        <f>O1178*H1178</f>
        <v>0</v>
      </c>
      <c r="Q1178" s="215">
        <v>0</v>
      </c>
      <c r="R1178" s="215">
        <f>Q1178*H1178</f>
        <v>0</v>
      </c>
      <c r="S1178" s="215">
        <v>0</v>
      </c>
      <c r="T1178" s="216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17" t="s">
        <v>307</v>
      </c>
      <c r="AT1178" s="217" t="s">
        <v>161</v>
      </c>
      <c r="AU1178" s="217" t="s">
        <v>83</v>
      </c>
      <c r="AY1178" s="19" t="s">
        <v>159</v>
      </c>
      <c r="BE1178" s="218">
        <f>IF(N1178="základní",J1178,0)</f>
        <v>0</v>
      </c>
      <c r="BF1178" s="218">
        <f>IF(N1178="snížená",J1178,0)</f>
        <v>0</v>
      </c>
      <c r="BG1178" s="218">
        <f>IF(N1178="zákl. přenesená",J1178,0)</f>
        <v>0</v>
      </c>
      <c r="BH1178" s="218">
        <f>IF(N1178="sníž. přenesená",J1178,0)</f>
        <v>0</v>
      </c>
      <c r="BI1178" s="218">
        <f>IF(N1178="nulová",J1178,0)</f>
        <v>0</v>
      </c>
      <c r="BJ1178" s="19" t="s">
        <v>81</v>
      </c>
      <c r="BK1178" s="218">
        <f>ROUND(I1178*H1178,2)</f>
        <v>0</v>
      </c>
      <c r="BL1178" s="19" t="s">
        <v>307</v>
      </c>
      <c r="BM1178" s="217" t="s">
        <v>1184</v>
      </c>
    </row>
    <row r="1179" s="2" customFormat="1">
      <c r="A1179" s="40"/>
      <c r="B1179" s="41"/>
      <c r="C1179" s="42"/>
      <c r="D1179" s="219" t="s">
        <v>168</v>
      </c>
      <c r="E1179" s="42"/>
      <c r="F1179" s="220" t="s">
        <v>1185</v>
      </c>
      <c r="G1179" s="42"/>
      <c r="H1179" s="42"/>
      <c r="I1179" s="221"/>
      <c r="J1179" s="42"/>
      <c r="K1179" s="42"/>
      <c r="L1179" s="46"/>
      <c r="M1179" s="222"/>
      <c r="N1179" s="223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168</v>
      </c>
      <c r="AU1179" s="19" t="s">
        <v>83</v>
      </c>
    </row>
    <row r="1180" s="13" customFormat="1">
      <c r="A1180" s="13"/>
      <c r="B1180" s="224"/>
      <c r="C1180" s="225"/>
      <c r="D1180" s="226" t="s">
        <v>170</v>
      </c>
      <c r="E1180" s="227" t="s">
        <v>19</v>
      </c>
      <c r="F1180" s="228" t="s">
        <v>1186</v>
      </c>
      <c r="G1180" s="225"/>
      <c r="H1180" s="227" t="s">
        <v>19</v>
      </c>
      <c r="I1180" s="229"/>
      <c r="J1180" s="225"/>
      <c r="K1180" s="225"/>
      <c r="L1180" s="230"/>
      <c r="M1180" s="231"/>
      <c r="N1180" s="232"/>
      <c r="O1180" s="232"/>
      <c r="P1180" s="232"/>
      <c r="Q1180" s="232"/>
      <c r="R1180" s="232"/>
      <c r="S1180" s="232"/>
      <c r="T1180" s="23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4" t="s">
        <v>170</v>
      </c>
      <c r="AU1180" s="234" t="s">
        <v>83</v>
      </c>
      <c r="AV1180" s="13" t="s">
        <v>81</v>
      </c>
      <c r="AW1180" s="13" t="s">
        <v>35</v>
      </c>
      <c r="AX1180" s="13" t="s">
        <v>73</v>
      </c>
      <c r="AY1180" s="234" t="s">
        <v>159</v>
      </c>
    </row>
    <row r="1181" s="13" customFormat="1">
      <c r="A1181" s="13"/>
      <c r="B1181" s="224"/>
      <c r="C1181" s="225"/>
      <c r="D1181" s="226" t="s">
        <v>170</v>
      </c>
      <c r="E1181" s="227" t="s">
        <v>19</v>
      </c>
      <c r="F1181" s="228" t="s">
        <v>1187</v>
      </c>
      <c r="G1181" s="225"/>
      <c r="H1181" s="227" t="s">
        <v>19</v>
      </c>
      <c r="I1181" s="229"/>
      <c r="J1181" s="225"/>
      <c r="K1181" s="225"/>
      <c r="L1181" s="230"/>
      <c r="M1181" s="231"/>
      <c r="N1181" s="232"/>
      <c r="O1181" s="232"/>
      <c r="P1181" s="232"/>
      <c r="Q1181" s="232"/>
      <c r="R1181" s="232"/>
      <c r="S1181" s="232"/>
      <c r="T1181" s="23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4" t="s">
        <v>170</v>
      </c>
      <c r="AU1181" s="234" t="s">
        <v>83</v>
      </c>
      <c r="AV1181" s="13" t="s">
        <v>81</v>
      </c>
      <c r="AW1181" s="13" t="s">
        <v>35</v>
      </c>
      <c r="AX1181" s="13" t="s">
        <v>73</v>
      </c>
      <c r="AY1181" s="234" t="s">
        <v>159</v>
      </c>
    </row>
    <row r="1182" s="14" customFormat="1">
      <c r="A1182" s="14"/>
      <c r="B1182" s="235"/>
      <c r="C1182" s="236"/>
      <c r="D1182" s="226" t="s">
        <v>170</v>
      </c>
      <c r="E1182" s="237" t="s">
        <v>19</v>
      </c>
      <c r="F1182" s="238" t="s">
        <v>1188</v>
      </c>
      <c r="G1182" s="236"/>
      <c r="H1182" s="239">
        <v>6.9000000000000004</v>
      </c>
      <c r="I1182" s="240"/>
      <c r="J1182" s="236"/>
      <c r="K1182" s="236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5" t="s">
        <v>170</v>
      </c>
      <c r="AU1182" s="245" t="s">
        <v>83</v>
      </c>
      <c r="AV1182" s="14" t="s">
        <v>83</v>
      </c>
      <c r="AW1182" s="14" t="s">
        <v>35</v>
      </c>
      <c r="AX1182" s="14" t="s">
        <v>73</v>
      </c>
      <c r="AY1182" s="245" t="s">
        <v>159</v>
      </c>
    </row>
    <row r="1183" s="13" customFormat="1">
      <c r="A1183" s="13"/>
      <c r="B1183" s="224"/>
      <c r="C1183" s="225"/>
      <c r="D1183" s="226" t="s">
        <v>170</v>
      </c>
      <c r="E1183" s="227" t="s">
        <v>19</v>
      </c>
      <c r="F1183" s="228" t="s">
        <v>1189</v>
      </c>
      <c r="G1183" s="225"/>
      <c r="H1183" s="227" t="s">
        <v>19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4" t="s">
        <v>170</v>
      </c>
      <c r="AU1183" s="234" t="s">
        <v>83</v>
      </c>
      <c r="AV1183" s="13" t="s">
        <v>81</v>
      </c>
      <c r="AW1183" s="13" t="s">
        <v>35</v>
      </c>
      <c r="AX1183" s="13" t="s">
        <v>73</v>
      </c>
      <c r="AY1183" s="234" t="s">
        <v>159</v>
      </c>
    </row>
    <row r="1184" s="14" customFormat="1">
      <c r="A1184" s="14"/>
      <c r="B1184" s="235"/>
      <c r="C1184" s="236"/>
      <c r="D1184" s="226" t="s">
        <v>170</v>
      </c>
      <c r="E1184" s="237" t="s">
        <v>19</v>
      </c>
      <c r="F1184" s="238" t="s">
        <v>1190</v>
      </c>
      <c r="G1184" s="236"/>
      <c r="H1184" s="239">
        <v>25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5" t="s">
        <v>170</v>
      </c>
      <c r="AU1184" s="245" t="s">
        <v>83</v>
      </c>
      <c r="AV1184" s="14" t="s">
        <v>83</v>
      </c>
      <c r="AW1184" s="14" t="s">
        <v>35</v>
      </c>
      <c r="AX1184" s="14" t="s">
        <v>73</v>
      </c>
      <c r="AY1184" s="245" t="s">
        <v>159</v>
      </c>
    </row>
    <row r="1185" s="15" customFormat="1">
      <c r="A1185" s="15"/>
      <c r="B1185" s="246"/>
      <c r="C1185" s="247"/>
      <c r="D1185" s="226" t="s">
        <v>170</v>
      </c>
      <c r="E1185" s="248" t="s">
        <v>19</v>
      </c>
      <c r="F1185" s="249" t="s">
        <v>178</v>
      </c>
      <c r="G1185" s="247"/>
      <c r="H1185" s="250">
        <v>31.899999999999999</v>
      </c>
      <c r="I1185" s="251"/>
      <c r="J1185" s="247"/>
      <c r="K1185" s="247"/>
      <c r="L1185" s="252"/>
      <c r="M1185" s="253"/>
      <c r="N1185" s="254"/>
      <c r="O1185" s="254"/>
      <c r="P1185" s="254"/>
      <c r="Q1185" s="254"/>
      <c r="R1185" s="254"/>
      <c r="S1185" s="254"/>
      <c r="T1185" s="25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6" t="s">
        <v>170</v>
      </c>
      <c r="AU1185" s="256" t="s">
        <v>83</v>
      </c>
      <c r="AV1185" s="15" t="s">
        <v>166</v>
      </c>
      <c r="AW1185" s="15" t="s">
        <v>35</v>
      </c>
      <c r="AX1185" s="15" t="s">
        <v>81</v>
      </c>
      <c r="AY1185" s="256" t="s">
        <v>159</v>
      </c>
    </row>
    <row r="1186" s="2" customFormat="1" ht="16.5" customHeight="1">
      <c r="A1186" s="40"/>
      <c r="B1186" s="41"/>
      <c r="C1186" s="257" t="s">
        <v>1191</v>
      </c>
      <c r="D1186" s="257" t="s">
        <v>328</v>
      </c>
      <c r="E1186" s="258" t="s">
        <v>1192</v>
      </c>
      <c r="F1186" s="259" t="s">
        <v>1193</v>
      </c>
      <c r="G1186" s="260" t="s">
        <v>181</v>
      </c>
      <c r="H1186" s="261">
        <v>0.313</v>
      </c>
      <c r="I1186" s="262"/>
      <c r="J1186" s="263">
        <f>ROUND(I1186*H1186,2)</f>
        <v>0</v>
      </c>
      <c r="K1186" s="259" t="s">
        <v>165</v>
      </c>
      <c r="L1186" s="264"/>
      <c r="M1186" s="265" t="s">
        <v>19</v>
      </c>
      <c r="N1186" s="266" t="s">
        <v>44</v>
      </c>
      <c r="O1186" s="86"/>
      <c r="P1186" s="215">
        <f>O1186*H1186</f>
        <v>0</v>
      </c>
      <c r="Q1186" s="215">
        <v>0.55000000000000004</v>
      </c>
      <c r="R1186" s="215">
        <f>Q1186*H1186</f>
        <v>0.17215000000000003</v>
      </c>
      <c r="S1186" s="215">
        <v>0</v>
      </c>
      <c r="T1186" s="21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17" t="s">
        <v>424</v>
      </c>
      <c r="AT1186" s="217" t="s">
        <v>328</v>
      </c>
      <c r="AU1186" s="217" t="s">
        <v>83</v>
      </c>
      <c r="AY1186" s="19" t="s">
        <v>159</v>
      </c>
      <c r="BE1186" s="218">
        <f>IF(N1186="základní",J1186,0)</f>
        <v>0</v>
      </c>
      <c r="BF1186" s="218">
        <f>IF(N1186="snížená",J1186,0)</f>
        <v>0</v>
      </c>
      <c r="BG1186" s="218">
        <f>IF(N1186="zákl. přenesená",J1186,0)</f>
        <v>0</v>
      </c>
      <c r="BH1186" s="218">
        <f>IF(N1186="sníž. přenesená",J1186,0)</f>
        <v>0</v>
      </c>
      <c r="BI1186" s="218">
        <f>IF(N1186="nulová",J1186,0)</f>
        <v>0</v>
      </c>
      <c r="BJ1186" s="19" t="s">
        <v>81</v>
      </c>
      <c r="BK1186" s="218">
        <f>ROUND(I1186*H1186,2)</f>
        <v>0</v>
      </c>
      <c r="BL1186" s="19" t="s">
        <v>307</v>
      </c>
      <c r="BM1186" s="217" t="s">
        <v>1194</v>
      </c>
    </row>
    <row r="1187" s="13" customFormat="1">
      <c r="A1187" s="13"/>
      <c r="B1187" s="224"/>
      <c r="C1187" s="225"/>
      <c r="D1187" s="226" t="s">
        <v>170</v>
      </c>
      <c r="E1187" s="227" t="s">
        <v>19</v>
      </c>
      <c r="F1187" s="228" t="s">
        <v>1186</v>
      </c>
      <c r="G1187" s="225"/>
      <c r="H1187" s="227" t="s">
        <v>19</v>
      </c>
      <c r="I1187" s="229"/>
      <c r="J1187" s="225"/>
      <c r="K1187" s="225"/>
      <c r="L1187" s="230"/>
      <c r="M1187" s="231"/>
      <c r="N1187" s="232"/>
      <c r="O1187" s="232"/>
      <c r="P1187" s="232"/>
      <c r="Q1187" s="232"/>
      <c r="R1187" s="232"/>
      <c r="S1187" s="232"/>
      <c r="T1187" s="23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4" t="s">
        <v>170</v>
      </c>
      <c r="AU1187" s="234" t="s">
        <v>83</v>
      </c>
      <c r="AV1187" s="13" t="s">
        <v>81</v>
      </c>
      <c r="AW1187" s="13" t="s">
        <v>35</v>
      </c>
      <c r="AX1187" s="13" t="s">
        <v>73</v>
      </c>
      <c r="AY1187" s="234" t="s">
        <v>159</v>
      </c>
    </row>
    <row r="1188" s="13" customFormat="1">
      <c r="A1188" s="13"/>
      <c r="B1188" s="224"/>
      <c r="C1188" s="225"/>
      <c r="D1188" s="226" t="s">
        <v>170</v>
      </c>
      <c r="E1188" s="227" t="s">
        <v>19</v>
      </c>
      <c r="F1188" s="228" t="s">
        <v>1187</v>
      </c>
      <c r="G1188" s="225"/>
      <c r="H1188" s="227" t="s">
        <v>19</v>
      </c>
      <c r="I1188" s="229"/>
      <c r="J1188" s="225"/>
      <c r="K1188" s="225"/>
      <c r="L1188" s="230"/>
      <c r="M1188" s="231"/>
      <c r="N1188" s="232"/>
      <c r="O1188" s="232"/>
      <c r="P1188" s="232"/>
      <c r="Q1188" s="232"/>
      <c r="R1188" s="232"/>
      <c r="S1188" s="232"/>
      <c r="T1188" s="23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4" t="s">
        <v>170</v>
      </c>
      <c r="AU1188" s="234" t="s">
        <v>83</v>
      </c>
      <c r="AV1188" s="13" t="s">
        <v>81</v>
      </c>
      <c r="AW1188" s="13" t="s">
        <v>35</v>
      </c>
      <c r="AX1188" s="13" t="s">
        <v>73</v>
      </c>
      <c r="AY1188" s="234" t="s">
        <v>159</v>
      </c>
    </row>
    <row r="1189" s="14" customFormat="1">
      <c r="A1189" s="14"/>
      <c r="B1189" s="235"/>
      <c r="C1189" s="236"/>
      <c r="D1189" s="226" t="s">
        <v>170</v>
      </c>
      <c r="E1189" s="237" t="s">
        <v>19</v>
      </c>
      <c r="F1189" s="238" t="s">
        <v>1195</v>
      </c>
      <c r="G1189" s="236"/>
      <c r="H1189" s="239">
        <v>0.033000000000000002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5" t="s">
        <v>170</v>
      </c>
      <c r="AU1189" s="245" t="s">
        <v>83</v>
      </c>
      <c r="AV1189" s="14" t="s">
        <v>83</v>
      </c>
      <c r="AW1189" s="14" t="s">
        <v>35</v>
      </c>
      <c r="AX1189" s="14" t="s">
        <v>73</v>
      </c>
      <c r="AY1189" s="245" t="s">
        <v>159</v>
      </c>
    </row>
    <row r="1190" s="13" customFormat="1">
      <c r="A1190" s="13"/>
      <c r="B1190" s="224"/>
      <c r="C1190" s="225"/>
      <c r="D1190" s="226" t="s">
        <v>170</v>
      </c>
      <c r="E1190" s="227" t="s">
        <v>19</v>
      </c>
      <c r="F1190" s="228" t="s">
        <v>1189</v>
      </c>
      <c r="G1190" s="225"/>
      <c r="H1190" s="227" t="s">
        <v>19</v>
      </c>
      <c r="I1190" s="229"/>
      <c r="J1190" s="225"/>
      <c r="K1190" s="225"/>
      <c r="L1190" s="230"/>
      <c r="M1190" s="231"/>
      <c r="N1190" s="232"/>
      <c r="O1190" s="232"/>
      <c r="P1190" s="232"/>
      <c r="Q1190" s="232"/>
      <c r="R1190" s="232"/>
      <c r="S1190" s="232"/>
      <c r="T1190" s="23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4" t="s">
        <v>170</v>
      </c>
      <c r="AU1190" s="234" t="s">
        <v>83</v>
      </c>
      <c r="AV1190" s="13" t="s">
        <v>81</v>
      </c>
      <c r="AW1190" s="13" t="s">
        <v>35</v>
      </c>
      <c r="AX1190" s="13" t="s">
        <v>73</v>
      </c>
      <c r="AY1190" s="234" t="s">
        <v>159</v>
      </c>
    </row>
    <row r="1191" s="14" customFormat="1">
      <c r="A1191" s="14"/>
      <c r="B1191" s="235"/>
      <c r="C1191" s="236"/>
      <c r="D1191" s="226" t="s">
        <v>170</v>
      </c>
      <c r="E1191" s="237" t="s">
        <v>19</v>
      </c>
      <c r="F1191" s="238" t="s">
        <v>1196</v>
      </c>
      <c r="G1191" s="236"/>
      <c r="H1191" s="239">
        <v>0.28000000000000003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5" t="s">
        <v>170</v>
      </c>
      <c r="AU1191" s="245" t="s">
        <v>83</v>
      </c>
      <c r="AV1191" s="14" t="s">
        <v>83</v>
      </c>
      <c r="AW1191" s="14" t="s">
        <v>35</v>
      </c>
      <c r="AX1191" s="14" t="s">
        <v>73</v>
      </c>
      <c r="AY1191" s="245" t="s">
        <v>159</v>
      </c>
    </row>
    <row r="1192" s="15" customFormat="1">
      <c r="A1192" s="15"/>
      <c r="B1192" s="246"/>
      <c r="C1192" s="247"/>
      <c r="D1192" s="226" t="s">
        <v>170</v>
      </c>
      <c r="E1192" s="248" t="s">
        <v>19</v>
      </c>
      <c r="F1192" s="249" t="s">
        <v>178</v>
      </c>
      <c r="G1192" s="247"/>
      <c r="H1192" s="250">
        <v>0.31300000000000006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56" t="s">
        <v>170</v>
      </c>
      <c r="AU1192" s="256" t="s">
        <v>83</v>
      </c>
      <c r="AV1192" s="15" t="s">
        <v>166</v>
      </c>
      <c r="AW1192" s="15" t="s">
        <v>35</v>
      </c>
      <c r="AX1192" s="15" t="s">
        <v>81</v>
      </c>
      <c r="AY1192" s="256" t="s">
        <v>159</v>
      </c>
    </row>
    <row r="1193" s="2" customFormat="1" ht="24.15" customHeight="1">
      <c r="A1193" s="40"/>
      <c r="B1193" s="41"/>
      <c r="C1193" s="206" t="s">
        <v>1197</v>
      </c>
      <c r="D1193" s="206" t="s">
        <v>161</v>
      </c>
      <c r="E1193" s="207" t="s">
        <v>1198</v>
      </c>
      <c r="F1193" s="208" t="s">
        <v>1199</v>
      </c>
      <c r="G1193" s="209" t="s">
        <v>164</v>
      </c>
      <c r="H1193" s="210">
        <v>11.5</v>
      </c>
      <c r="I1193" s="211"/>
      <c r="J1193" s="212">
        <f>ROUND(I1193*H1193,2)</f>
        <v>0</v>
      </c>
      <c r="K1193" s="208" t="s">
        <v>165</v>
      </c>
      <c r="L1193" s="46"/>
      <c r="M1193" s="213" t="s">
        <v>19</v>
      </c>
      <c r="N1193" s="214" t="s">
        <v>44</v>
      </c>
      <c r="O1193" s="86"/>
      <c r="P1193" s="215">
        <f>O1193*H1193</f>
        <v>0</v>
      </c>
      <c r="Q1193" s="215">
        <v>0</v>
      </c>
      <c r="R1193" s="215">
        <f>Q1193*H1193</f>
        <v>0</v>
      </c>
      <c r="S1193" s="215">
        <v>0</v>
      </c>
      <c r="T1193" s="21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17" t="s">
        <v>307</v>
      </c>
      <c r="AT1193" s="217" t="s">
        <v>161</v>
      </c>
      <c r="AU1193" s="217" t="s">
        <v>83</v>
      </c>
      <c r="AY1193" s="19" t="s">
        <v>159</v>
      </c>
      <c r="BE1193" s="218">
        <f>IF(N1193="základní",J1193,0)</f>
        <v>0</v>
      </c>
      <c r="BF1193" s="218">
        <f>IF(N1193="snížená",J1193,0)</f>
        <v>0</v>
      </c>
      <c r="BG1193" s="218">
        <f>IF(N1193="zákl. přenesená",J1193,0)</f>
        <v>0</v>
      </c>
      <c r="BH1193" s="218">
        <f>IF(N1193="sníž. přenesená",J1193,0)</f>
        <v>0</v>
      </c>
      <c r="BI1193" s="218">
        <f>IF(N1193="nulová",J1193,0)</f>
        <v>0</v>
      </c>
      <c r="BJ1193" s="19" t="s">
        <v>81</v>
      </c>
      <c r="BK1193" s="218">
        <f>ROUND(I1193*H1193,2)</f>
        <v>0</v>
      </c>
      <c r="BL1193" s="19" t="s">
        <v>307</v>
      </c>
      <c r="BM1193" s="217" t="s">
        <v>1200</v>
      </c>
    </row>
    <row r="1194" s="2" customFormat="1">
      <c r="A1194" s="40"/>
      <c r="B1194" s="41"/>
      <c r="C1194" s="42"/>
      <c r="D1194" s="219" t="s">
        <v>168</v>
      </c>
      <c r="E1194" s="42"/>
      <c r="F1194" s="220" t="s">
        <v>1201</v>
      </c>
      <c r="G1194" s="42"/>
      <c r="H1194" s="42"/>
      <c r="I1194" s="221"/>
      <c r="J1194" s="42"/>
      <c r="K1194" s="42"/>
      <c r="L1194" s="46"/>
      <c r="M1194" s="222"/>
      <c r="N1194" s="223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168</v>
      </c>
      <c r="AU1194" s="19" t="s">
        <v>83</v>
      </c>
    </row>
    <row r="1195" s="13" customFormat="1">
      <c r="A1195" s="13"/>
      <c r="B1195" s="224"/>
      <c r="C1195" s="225"/>
      <c r="D1195" s="226" t="s">
        <v>170</v>
      </c>
      <c r="E1195" s="227" t="s">
        <v>19</v>
      </c>
      <c r="F1195" s="228" t="s">
        <v>1186</v>
      </c>
      <c r="G1195" s="225"/>
      <c r="H1195" s="227" t="s">
        <v>19</v>
      </c>
      <c r="I1195" s="229"/>
      <c r="J1195" s="225"/>
      <c r="K1195" s="225"/>
      <c r="L1195" s="230"/>
      <c r="M1195" s="231"/>
      <c r="N1195" s="232"/>
      <c r="O1195" s="232"/>
      <c r="P1195" s="232"/>
      <c r="Q1195" s="232"/>
      <c r="R1195" s="232"/>
      <c r="S1195" s="232"/>
      <c r="T1195" s="23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4" t="s">
        <v>170</v>
      </c>
      <c r="AU1195" s="234" t="s">
        <v>83</v>
      </c>
      <c r="AV1195" s="13" t="s">
        <v>81</v>
      </c>
      <c r="AW1195" s="13" t="s">
        <v>35</v>
      </c>
      <c r="AX1195" s="13" t="s">
        <v>73</v>
      </c>
      <c r="AY1195" s="234" t="s">
        <v>159</v>
      </c>
    </row>
    <row r="1196" s="14" customFormat="1">
      <c r="A1196" s="14"/>
      <c r="B1196" s="235"/>
      <c r="C1196" s="236"/>
      <c r="D1196" s="226" t="s">
        <v>170</v>
      </c>
      <c r="E1196" s="237" t="s">
        <v>19</v>
      </c>
      <c r="F1196" s="238" t="s">
        <v>1202</v>
      </c>
      <c r="G1196" s="236"/>
      <c r="H1196" s="239">
        <v>11.5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5" t="s">
        <v>170</v>
      </c>
      <c r="AU1196" s="245" t="s">
        <v>83</v>
      </c>
      <c r="AV1196" s="14" t="s">
        <v>83</v>
      </c>
      <c r="AW1196" s="14" t="s">
        <v>35</v>
      </c>
      <c r="AX1196" s="14" t="s">
        <v>73</v>
      </c>
      <c r="AY1196" s="245" t="s">
        <v>159</v>
      </c>
    </row>
    <row r="1197" s="15" customFormat="1">
      <c r="A1197" s="15"/>
      <c r="B1197" s="246"/>
      <c r="C1197" s="247"/>
      <c r="D1197" s="226" t="s">
        <v>170</v>
      </c>
      <c r="E1197" s="248" t="s">
        <v>19</v>
      </c>
      <c r="F1197" s="249" t="s">
        <v>178</v>
      </c>
      <c r="G1197" s="247"/>
      <c r="H1197" s="250">
        <v>11.5</v>
      </c>
      <c r="I1197" s="251"/>
      <c r="J1197" s="247"/>
      <c r="K1197" s="247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6" t="s">
        <v>170</v>
      </c>
      <c r="AU1197" s="256" t="s">
        <v>83</v>
      </c>
      <c r="AV1197" s="15" t="s">
        <v>166</v>
      </c>
      <c r="AW1197" s="15" t="s">
        <v>35</v>
      </c>
      <c r="AX1197" s="15" t="s">
        <v>81</v>
      </c>
      <c r="AY1197" s="256" t="s">
        <v>159</v>
      </c>
    </row>
    <row r="1198" s="2" customFormat="1" ht="16.5" customHeight="1">
      <c r="A1198" s="40"/>
      <c r="B1198" s="41"/>
      <c r="C1198" s="257" t="s">
        <v>1203</v>
      </c>
      <c r="D1198" s="257" t="s">
        <v>328</v>
      </c>
      <c r="E1198" s="258" t="s">
        <v>1204</v>
      </c>
      <c r="F1198" s="259" t="s">
        <v>1205</v>
      </c>
      <c r="G1198" s="260" t="s">
        <v>181</v>
      </c>
      <c r="H1198" s="261">
        <v>0.28799999999999998</v>
      </c>
      <c r="I1198" s="262"/>
      <c r="J1198" s="263">
        <f>ROUND(I1198*H1198,2)</f>
        <v>0</v>
      </c>
      <c r="K1198" s="259" t="s">
        <v>165</v>
      </c>
      <c r="L1198" s="264"/>
      <c r="M1198" s="265" t="s">
        <v>19</v>
      </c>
      <c r="N1198" s="266" t="s">
        <v>44</v>
      </c>
      <c r="O1198" s="86"/>
      <c r="P1198" s="215">
        <f>O1198*H1198</f>
        <v>0</v>
      </c>
      <c r="Q1198" s="215">
        <v>0.55000000000000004</v>
      </c>
      <c r="R1198" s="215">
        <f>Q1198*H1198</f>
        <v>0.15840000000000001</v>
      </c>
      <c r="S1198" s="215">
        <v>0</v>
      </c>
      <c r="T1198" s="216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17" t="s">
        <v>424</v>
      </c>
      <c r="AT1198" s="217" t="s">
        <v>328</v>
      </c>
      <c r="AU1198" s="217" t="s">
        <v>83</v>
      </c>
      <c r="AY1198" s="19" t="s">
        <v>159</v>
      </c>
      <c r="BE1198" s="218">
        <f>IF(N1198="základní",J1198,0)</f>
        <v>0</v>
      </c>
      <c r="BF1198" s="218">
        <f>IF(N1198="snížená",J1198,0)</f>
        <v>0</v>
      </c>
      <c r="BG1198" s="218">
        <f>IF(N1198="zákl. přenesená",J1198,0)</f>
        <v>0</v>
      </c>
      <c r="BH1198" s="218">
        <f>IF(N1198="sníž. přenesená",J1198,0)</f>
        <v>0</v>
      </c>
      <c r="BI1198" s="218">
        <f>IF(N1198="nulová",J1198,0)</f>
        <v>0</v>
      </c>
      <c r="BJ1198" s="19" t="s">
        <v>81</v>
      </c>
      <c r="BK1198" s="218">
        <f>ROUND(I1198*H1198,2)</f>
        <v>0</v>
      </c>
      <c r="BL1198" s="19" t="s">
        <v>307</v>
      </c>
      <c r="BM1198" s="217" t="s">
        <v>1206</v>
      </c>
    </row>
    <row r="1199" s="13" customFormat="1">
      <c r="A1199" s="13"/>
      <c r="B1199" s="224"/>
      <c r="C1199" s="225"/>
      <c r="D1199" s="226" t="s">
        <v>170</v>
      </c>
      <c r="E1199" s="227" t="s">
        <v>19</v>
      </c>
      <c r="F1199" s="228" t="s">
        <v>1186</v>
      </c>
      <c r="G1199" s="225"/>
      <c r="H1199" s="227" t="s">
        <v>19</v>
      </c>
      <c r="I1199" s="229"/>
      <c r="J1199" s="225"/>
      <c r="K1199" s="225"/>
      <c r="L1199" s="230"/>
      <c r="M1199" s="231"/>
      <c r="N1199" s="232"/>
      <c r="O1199" s="232"/>
      <c r="P1199" s="232"/>
      <c r="Q1199" s="232"/>
      <c r="R1199" s="232"/>
      <c r="S1199" s="232"/>
      <c r="T1199" s="23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4" t="s">
        <v>170</v>
      </c>
      <c r="AU1199" s="234" t="s">
        <v>83</v>
      </c>
      <c r="AV1199" s="13" t="s">
        <v>81</v>
      </c>
      <c r="AW1199" s="13" t="s">
        <v>35</v>
      </c>
      <c r="AX1199" s="13" t="s">
        <v>73</v>
      </c>
      <c r="AY1199" s="234" t="s">
        <v>159</v>
      </c>
    </row>
    <row r="1200" s="14" customFormat="1">
      <c r="A1200" s="14"/>
      <c r="B1200" s="235"/>
      <c r="C1200" s="236"/>
      <c r="D1200" s="226" t="s">
        <v>170</v>
      </c>
      <c r="E1200" s="237" t="s">
        <v>19</v>
      </c>
      <c r="F1200" s="238" t="s">
        <v>1207</v>
      </c>
      <c r="G1200" s="236"/>
      <c r="H1200" s="239">
        <v>0.28799999999999998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5" t="s">
        <v>170</v>
      </c>
      <c r="AU1200" s="245" t="s">
        <v>83</v>
      </c>
      <c r="AV1200" s="14" t="s">
        <v>83</v>
      </c>
      <c r="AW1200" s="14" t="s">
        <v>35</v>
      </c>
      <c r="AX1200" s="14" t="s">
        <v>73</v>
      </c>
      <c r="AY1200" s="245" t="s">
        <v>159</v>
      </c>
    </row>
    <row r="1201" s="15" customFormat="1">
      <c r="A1201" s="15"/>
      <c r="B1201" s="246"/>
      <c r="C1201" s="247"/>
      <c r="D1201" s="226" t="s">
        <v>170</v>
      </c>
      <c r="E1201" s="248" t="s">
        <v>19</v>
      </c>
      <c r="F1201" s="249" t="s">
        <v>178</v>
      </c>
      <c r="G1201" s="247"/>
      <c r="H1201" s="250">
        <v>0.28799999999999998</v>
      </c>
      <c r="I1201" s="251"/>
      <c r="J1201" s="247"/>
      <c r="K1201" s="247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56" t="s">
        <v>170</v>
      </c>
      <c r="AU1201" s="256" t="s">
        <v>83</v>
      </c>
      <c r="AV1201" s="15" t="s">
        <v>166</v>
      </c>
      <c r="AW1201" s="15" t="s">
        <v>35</v>
      </c>
      <c r="AX1201" s="15" t="s">
        <v>81</v>
      </c>
      <c r="AY1201" s="256" t="s">
        <v>159</v>
      </c>
    </row>
    <row r="1202" s="2" customFormat="1" ht="21.75" customHeight="1">
      <c r="A1202" s="40"/>
      <c r="B1202" s="41"/>
      <c r="C1202" s="206" t="s">
        <v>1208</v>
      </c>
      <c r="D1202" s="206" t="s">
        <v>161</v>
      </c>
      <c r="E1202" s="207" t="s">
        <v>1209</v>
      </c>
      <c r="F1202" s="208" t="s">
        <v>1210</v>
      </c>
      <c r="G1202" s="209" t="s">
        <v>181</v>
      </c>
      <c r="H1202" s="210">
        <v>0.60099999999999998</v>
      </c>
      <c r="I1202" s="211"/>
      <c r="J1202" s="212">
        <f>ROUND(I1202*H1202,2)</f>
        <v>0</v>
      </c>
      <c r="K1202" s="208" t="s">
        <v>165</v>
      </c>
      <c r="L1202" s="46"/>
      <c r="M1202" s="213" t="s">
        <v>19</v>
      </c>
      <c r="N1202" s="214" t="s">
        <v>44</v>
      </c>
      <c r="O1202" s="86"/>
      <c r="P1202" s="215">
        <f>O1202*H1202</f>
        <v>0</v>
      </c>
      <c r="Q1202" s="215">
        <v>0.023369999999999998</v>
      </c>
      <c r="R1202" s="215">
        <f>Q1202*H1202</f>
        <v>0.014045369999999998</v>
      </c>
      <c r="S1202" s="215">
        <v>0</v>
      </c>
      <c r="T1202" s="21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17" t="s">
        <v>307</v>
      </c>
      <c r="AT1202" s="217" t="s">
        <v>161</v>
      </c>
      <c r="AU1202" s="217" t="s">
        <v>83</v>
      </c>
      <c r="AY1202" s="19" t="s">
        <v>159</v>
      </c>
      <c r="BE1202" s="218">
        <f>IF(N1202="základní",J1202,0)</f>
        <v>0</v>
      </c>
      <c r="BF1202" s="218">
        <f>IF(N1202="snížená",J1202,0)</f>
        <v>0</v>
      </c>
      <c r="BG1202" s="218">
        <f>IF(N1202="zákl. přenesená",J1202,0)</f>
        <v>0</v>
      </c>
      <c r="BH1202" s="218">
        <f>IF(N1202="sníž. přenesená",J1202,0)</f>
        <v>0</v>
      </c>
      <c r="BI1202" s="218">
        <f>IF(N1202="nulová",J1202,0)</f>
        <v>0</v>
      </c>
      <c r="BJ1202" s="19" t="s">
        <v>81</v>
      </c>
      <c r="BK1202" s="218">
        <f>ROUND(I1202*H1202,2)</f>
        <v>0</v>
      </c>
      <c r="BL1202" s="19" t="s">
        <v>307</v>
      </c>
      <c r="BM1202" s="217" t="s">
        <v>1211</v>
      </c>
    </row>
    <row r="1203" s="2" customFormat="1">
      <c r="A1203" s="40"/>
      <c r="B1203" s="41"/>
      <c r="C1203" s="42"/>
      <c r="D1203" s="219" t="s">
        <v>168</v>
      </c>
      <c r="E1203" s="42"/>
      <c r="F1203" s="220" t="s">
        <v>1212</v>
      </c>
      <c r="G1203" s="42"/>
      <c r="H1203" s="42"/>
      <c r="I1203" s="221"/>
      <c r="J1203" s="42"/>
      <c r="K1203" s="42"/>
      <c r="L1203" s="46"/>
      <c r="M1203" s="222"/>
      <c r="N1203" s="22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168</v>
      </c>
      <c r="AU1203" s="19" t="s">
        <v>83</v>
      </c>
    </row>
    <row r="1204" s="14" customFormat="1">
      <c r="A1204" s="14"/>
      <c r="B1204" s="235"/>
      <c r="C1204" s="236"/>
      <c r="D1204" s="226" t="s">
        <v>170</v>
      </c>
      <c r="E1204" s="237" t="s">
        <v>19</v>
      </c>
      <c r="F1204" s="238" t="s">
        <v>1167</v>
      </c>
      <c r="G1204" s="236"/>
      <c r="H1204" s="239">
        <v>0.313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170</v>
      </c>
      <c r="AU1204" s="245" t="s">
        <v>83</v>
      </c>
      <c r="AV1204" s="14" t="s">
        <v>83</v>
      </c>
      <c r="AW1204" s="14" t="s">
        <v>35</v>
      </c>
      <c r="AX1204" s="14" t="s">
        <v>73</v>
      </c>
      <c r="AY1204" s="245" t="s">
        <v>159</v>
      </c>
    </row>
    <row r="1205" s="14" customFormat="1">
      <c r="A1205" s="14"/>
      <c r="B1205" s="235"/>
      <c r="C1205" s="236"/>
      <c r="D1205" s="226" t="s">
        <v>170</v>
      </c>
      <c r="E1205" s="237" t="s">
        <v>19</v>
      </c>
      <c r="F1205" s="238" t="s">
        <v>1168</v>
      </c>
      <c r="G1205" s="236"/>
      <c r="H1205" s="239">
        <v>0.28799999999999998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5" t="s">
        <v>170</v>
      </c>
      <c r="AU1205" s="245" t="s">
        <v>83</v>
      </c>
      <c r="AV1205" s="14" t="s">
        <v>83</v>
      </c>
      <c r="AW1205" s="14" t="s">
        <v>35</v>
      </c>
      <c r="AX1205" s="14" t="s">
        <v>73</v>
      </c>
      <c r="AY1205" s="245" t="s">
        <v>159</v>
      </c>
    </row>
    <row r="1206" s="15" customFormat="1">
      <c r="A1206" s="15"/>
      <c r="B1206" s="246"/>
      <c r="C1206" s="247"/>
      <c r="D1206" s="226" t="s">
        <v>170</v>
      </c>
      <c r="E1206" s="248" t="s">
        <v>19</v>
      </c>
      <c r="F1206" s="249" t="s">
        <v>178</v>
      </c>
      <c r="G1206" s="247"/>
      <c r="H1206" s="250">
        <v>0.60099999999999998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6" t="s">
        <v>170</v>
      </c>
      <c r="AU1206" s="256" t="s">
        <v>83</v>
      </c>
      <c r="AV1206" s="15" t="s">
        <v>166</v>
      </c>
      <c r="AW1206" s="15" t="s">
        <v>35</v>
      </c>
      <c r="AX1206" s="15" t="s">
        <v>81</v>
      </c>
      <c r="AY1206" s="256" t="s">
        <v>159</v>
      </c>
    </row>
    <row r="1207" s="2" customFormat="1" ht="21.75" customHeight="1">
      <c r="A1207" s="40"/>
      <c r="B1207" s="41"/>
      <c r="C1207" s="206" t="s">
        <v>1213</v>
      </c>
      <c r="D1207" s="206" t="s">
        <v>161</v>
      </c>
      <c r="E1207" s="207" t="s">
        <v>1214</v>
      </c>
      <c r="F1207" s="208" t="s">
        <v>1215</v>
      </c>
      <c r="G1207" s="209" t="s">
        <v>164</v>
      </c>
      <c r="H1207" s="210">
        <v>15.6</v>
      </c>
      <c r="I1207" s="211"/>
      <c r="J1207" s="212">
        <f>ROUND(I1207*H1207,2)</f>
        <v>0</v>
      </c>
      <c r="K1207" s="208" t="s">
        <v>165</v>
      </c>
      <c r="L1207" s="46"/>
      <c r="M1207" s="213" t="s">
        <v>19</v>
      </c>
      <c r="N1207" s="214" t="s">
        <v>44</v>
      </c>
      <c r="O1207" s="86"/>
      <c r="P1207" s="215">
        <f>O1207*H1207</f>
        <v>0</v>
      </c>
      <c r="Q1207" s="215">
        <v>0.010930000000000001</v>
      </c>
      <c r="R1207" s="215">
        <f>Q1207*H1207</f>
        <v>0.17050799999999999</v>
      </c>
      <c r="S1207" s="215">
        <v>0</v>
      </c>
      <c r="T1207" s="216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17" t="s">
        <v>307</v>
      </c>
      <c r="AT1207" s="217" t="s">
        <v>161</v>
      </c>
      <c r="AU1207" s="217" t="s">
        <v>83</v>
      </c>
      <c r="AY1207" s="19" t="s">
        <v>159</v>
      </c>
      <c r="BE1207" s="218">
        <f>IF(N1207="základní",J1207,0)</f>
        <v>0</v>
      </c>
      <c r="BF1207" s="218">
        <f>IF(N1207="snížená",J1207,0)</f>
        <v>0</v>
      </c>
      <c r="BG1207" s="218">
        <f>IF(N1207="zákl. přenesená",J1207,0)</f>
        <v>0</v>
      </c>
      <c r="BH1207" s="218">
        <f>IF(N1207="sníž. přenesená",J1207,0)</f>
        <v>0</v>
      </c>
      <c r="BI1207" s="218">
        <f>IF(N1207="nulová",J1207,0)</f>
        <v>0</v>
      </c>
      <c r="BJ1207" s="19" t="s">
        <v>81</v>
      </c>
      <c r="BK1207" s="218">
        <f>ROUND(I1207*H1207,2)</f>
        <v>0</v>
      </c>
      <c r="BL1207" s="19" t="s">
        <v>307</v>
      </c>
      <c r="BM1207" s="217" t="s">
        <v>1216</v>
      </c>
    </row>
    <row r="1208" s="2" customFormat="1">
      <c r="A1208" s="40"/>
      <c r="B1208" s="41"/>
      <c r="C1208" s="42"/>
      <c r="D1208" s="219" t="s">
        <v>168</v>
      </c>
      <c r="E1208" s="42"/>
      <c r="F1208" s="220" t="s">
        <v>1217</v>
      </c>
      <c r="G1208" s="42"/>
      <c r="H1208" s="42"/>
      <c r="I1208" s="221"/>
      <c r="J1208" s="42"/>
      <c r="K1208" s="42"/>
      <c r="L1208" s="46"/>
      <c r="M1208" s="222"/>
      <c r="N1208" s="223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168</v>
      </c>
      <c r="AU1208" s="19" t="s">
        <v>83</v>
      </c>
    </row>
    <row r="1209" s="13" customFormat="1">
      <c r="A1209" s="13"/>
      <c r="B1209" s="224"/>
      <c r="C1209" s="225"/>
      <c r="D1209" s="226" t="s">
        <v>170</v>
      </c>
      <c r="E1209" s="227" t="s">
        <v>19</v>
      </c>
      <c r="F1209" s="228" t="s">
        <v>1029</v>
      </c>
      <c r="G1209" s="225"/>
      <c r="H1209" s="227" t="s">
        <v>19</v>
      </c>
      <c r="I1209" s="229"/>
      <c r="J1209" s="225"/>
      <c r="K1209" s="225"/>
      <c r="L1209" s="230"/>
      <c r="M1209" s="231"/>
      <c r="N1209" s="232"/>
      <c r="O1209" s="232"/>
      <c r="P1209" s="232"/>
      <c r="Q1209" s="232"/>
      <c r="R1209" s="232"/>
      <c r="S1209" s="232"/>
      <c r="T1209" s="23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4" t="s">
        <v>170</v>
      </c>
      <c r="AU1209" s="234" t="s">
        <v>83</v>
      </c>
      <c r="AV1209" s="13" t="s">
        <v>81</v>
      </c>
      <c r="AW1209" s="13" t="s">
        <v>35</v>
      </c>
      <c r="AX1209" s="13" t="s">
        <v>73</v>
      </c>
      <c r="AY1209" s="234" t="s">
        <v>159</v>
      </c>
    </row>
    <row r="1210" s="14" customFormat="1">
      <c r="A1210" s="14"/>
      <c r="B1210" s="235"/>
      <c r="C1210" s="236"/>
      <c r="D1210" s="226" t="s">
        <v>170</v>
      </c>
      <c r="E1210" s="237" t="s">
        <v>19</v>
      </c>
      <c r="F1210" s="238" t="s">
        <v>1041</v>
      </c>
      <c r="G1210" s="236"/>
      <c r="H1210" s="239">
        <v>15.6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5" t="s">
        <v>170</v>
      </c>
      <c r="AU1210" s="245" t="s">
        <v>83</v>
      </c>
      <c r="AV1210" s="14" t="s">
        <v>83</v>
      </c>
      <c r="AW1210" s="14" t="s">
        <v>35</v>
      </c>
      <c r="AX1210" s="14" t="s">
        <v>73</v>
      </c>
      <c r="AY1210" s="245" t="s">
        <v>159</v>
      </c>
    </row>
    <row r="1211" s="15" customFormat="1">
      <c r="A1211" s="15"/>
      <c r="B1211" s="246"/>
      <c r="C1211" s="247"/>
      <c r="D1211" s="226" t="s">
        <v>170</v>
      </c>
      <c r="E1211" s="248" t="s">
        <v>19</v>
      </c>
      <c r="F1211" s="249" t="s">
        <v>178</v>
      </c>
      <c r="G1211" s="247"/>
      <c r="H1211" s="250">
        <v>15.6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6" t="s">
        <v>170</v>
      </c>
      <c r="AU1211" s="256" t="s">
        <v>83</v>
      </c>
      <c r="AV1211" s="15" t="s">
        <v>166</v>
      </c>
      <c r="AW1211" s="15" t="s">
        <v>35</v>
      </c>
      <c r="AX1211" s="15" t="s">
        <v>81</v>
      </c>
      <c r="AY1211" s="256" t="s">
        <v>159</v>
      </c>
    </row>
    <row r="1212" s="2" customFormat="1" ht="16.5" customHeight="1">
      <c r="A1212" s="40"/>
      <c r="B1212" s="41"/>
      <c r="C1212" s="206" t="s">
        <v>1218</v>
      </c>
      <c r="D1212" s="206" t="s">
        <v>161</v>
      </c>
      <c r="E1212" s="207" t="s">
        <v>1219</v>
      </c>
      <c r="F1212" s="208" t="s">
        <v>1220</v>
      </c>
      <c r="G1212" s="209" t="s">
        <v>322</v>
      </c>
      <c r="H1212" s="210">
        <v>46.799999999999997</v>
      </c>
      <c r="I1212" s="211"/>
      <c r="J1212" s="212">
        <f>ROUND(I1212*H1212,2)</f>
        <v>0</v>
      </c>
      <c r="K1212" s="208" t="s">
        <v>165</v>
      </c>
      <c r="L1212" s="46"/>
      <c r="M1212" s="213" t="s">
        <v>19</v>
      </c>
      <c r="N1212" s="214" t="s">
        <v>44</v>
      </c>
      <c r="O1212" s="86"/>
      <c r="P1212" s="215">
        <f>O1212*H1212</f>
        <v>0</v>
      </c>
      <c r="Q1212" s="215">
        <v>1.0000000000000001E-05</v>
      </c>
      <c r="R1212" s="215">
        <f>Q1212*H1212</f>
        <v>0.00046799999999999999</v>
      </c>
      <c r="S1212" s="215">
        <v>0</v>
      </c>
      <c r="T1212" s="21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17" t="s">
        <v>307</v>
      </c>
      <c r="AT1212" s="217" t="s">
        <v>161</v>
      </c>
      <c r="AU1212" s="217" t="s">
        <v>83</v>
      </c>
      <c r="AY1212" s="19" t="s">
        <v>159</v>
      </c>
      <c r="BE1212" s="218">
        <f>IF(N1212="základní",J1212,0)</f>
        <v>0</v>
      </c>
      <c r="BF1212" s="218">
        <f>IF(N1212="snížená",J1212,0)</f>
        <v>0</v>
      </c>
      <c r="BG1212" s="218">
        <f>IF(N1212="zákl. přenesená",J1212,0)</f>
        <v>0</v>
      </c>
      <c r="BH1212" s="218">
        <f>IF(N1212="sníž. přenesená",J1212,0)</f>
        <v>0</v>
      </c>
      <c r="BI1212" s="218">
        <f>IF(N1212="nulová",J1212,0)</f>
        <v>0</v>
      </c>
      <c r="BJ1212" s="19" t="s">
        <v>81</v>
      </c>
      <c r="BK1212" s="218">
        <f>ROUND(I1212*H1212,2)</f>
        <v>0</v>
      </c>
      <c r="BL1212" s="19" t="s">
        <v>307</v>
      </c>
      <c r="BM1212" s="217" t="s">
        <v>1221</v>
      </c>
    </row>
    <row r="1213" s="2" customFormat="1">
      <c r="A1213" s="40"/>
      <c r="B1213" s="41"/>
      <c r="C1213" s="42"/>
      <c r="D1213" s="219" t="s">
        <v>168</v>
      </c>
      <c r="E1213" s="42"/>
      <c r="F1213" s="220" t="s">
        <v>1222</v>
      </c>
      <c r="G1213" s="42"/>
      <c r="H1213" s="42"/>
      <c r="I1213" s="221"/>
      <c r="J1213" s="42"/>
      <c r="K1213" s="42"/>
      <c r="L1213" s="46"/>
      <c r="M1213" s="222"/>
      <c r="N1213" s="223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168</v>
      </c>
      <c r="AU1213" s="19" t="s">
        <v>83</v>
      </c>
    </row>
    <row r="1214" s="13" customFormat="1">
      <c r="A1214" s="13"/>
      <c r="B1214" s="224"/>
      <c r="C1214" s="225"/>
      <c r="D1214" s="226" t="s">
        <v>170</v>
      </c>
      <c r="E1214" s="227" t="s">
        <v>19</v>
      </c>
      <c r="F1214" s="228" t="s">
        <v>1029</v>
      </c>
      <c r="G1214" s="225"/>
      <c r="H1214" s="227" t="s">
        <v>19</v>
      </c>
      <c r="I1214" s="229"/>
      <c r="J1214" s="225"/>
      <c r="K1214" s="225"/>
      <c r="L1214" s="230"/>
      <c r="M1214" s="231"/>
      <c r="N1214" s="232"/>
      <c r="O1214" s="232"/>
      <c r="P1214" s="232"/>
      <c r="Q1214" s="232"/>
      <c r="R1214" s="232"/>
      <c r="S1214" s="232"/>
      <c r="T1214" s="23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4" t="s">
        <v>170</v>
      </c>
      <c r="AU1214" s="234" t="s">
        <v>83</v>
      </c>
      <c r="AV1214" s="13" t="s">
        <v>81</v>
      </c>
      <c r="AW1214" s="13" t="s">
        <v>35</v>
      </c>
      <c r="AX1214" s="13" t="s">
        <v>73</v>
      </c>
      <c r="AY1214" s="234" t="s">
        <v>159</v>
      </c>
    </row>
    <row r="1215" s="14" customFormat="1">
      <c r="A1215" s="14"/>
      <c r="B1215" s="235"/>
      <c r="C1215" s="236"/>
      <c r="D1215" s="226" t="s">
        <v>170</v>
      </c>
      <c r="E1215" s="237" t="s">
        <v>19</v>
      </c>
      <c r="F1215" s="238" t="s">
        <v>1223</v>
      </c>
      <c r="G1215" s="236"/>
      <c r="H1215" s="239">
        <v>46.799999999999997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5" t="s">
        <v>170</v>
      </c>
      <c r="AU1215" s="245" t="s">
        <v>83</v>
      </c>
      <c r="AV1215" s="14" t="s">
        <v>83</v>
      </c>
      <c r="AW1215" s="14" t="s">
        <v>35</v>
      </c>
      <c r="AX1215" s="14" t="s">
        <v>73</v>
      </c>
      <c r="AY1215" s="245" t="s">
        <v>159</v>
      </c>
    </row>
    <row r="1216" s="15" customFormat="1">
      <c r="A1216" s="15"/>
      <c r="B1216" s="246"/>
      <c r="C1216" s="247"/>
      <c r="D1216" s="226" t="s">
        <v>170</v>
      </c>
      <c r="E1216" s="248" t="s">
        <v>19</v>
      </c>
      <c r="F1216" s="249" t="s">
        <v>178</v>
      </c>
      <c r="G1216" s="247"/>
      <c r="H1216" s="250">
        <v>46.799999999999997</v>
      </c>
      <c r="I1216" s="251"/>
      <c r="J1216" s="247"/>
      <c r="K1216" s="247"/>
      <c r="L1216" s="252"/>
      <c r="M1216" s="253"/>
      <c r="N1216" s="254"/>
      <c r="O1216" s="254"/>
      <c r="P1216" s="254"/>
      <c r="Q1216" s="254"/>
      <c r="R1216" s="254"/>
      <c r="S1216" s="254"/>
      <c r="T1216" s="25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56" t="s">
        <v>170</v>
      </c>
      <c r="AU1216" s="256" t="s">
        <v>83</v>
      </c>
      <c r="AV1216" s="15" t="s">
        <v>166</v>
      </c>
      <c r="AW1216" s="15" t="s">
        <v>35</v>
      </c>
      <c r="AX1216" s="15" t="s">
        <v>81</v>
      </c>
      <c r="AY1216" s="256" t="s">
        <v>159</v>
      </c>
    </row>
    <row r="1217" s="2" customFormat="1" ht="16.5" customHeight="1">
      <c r="A1217" s="40"/>
      <c r="B1217" s="41"/>
      <c r="C1217" s="257" t="s">
        <v>1224</v>
      </c>
      <c r="D1217" s="257" t="s">
        <v>328</v>
      </c>
      <c r="E1217" s="258" t="s">
        <v>1225</v>
      </c>
      <c r="F1217" s="259" t="s">
        <v>1226</v>
      </c>
      <c r="G1217" s="260" t="s">
        <v>181</v>
      </c>
      <c r="H1217" s="261">
        <v>0.112</v>
      </c>
      <c r="I1217" s="262"/>
      <c r="J1217" s="263">
        <f>ROUND(I1217*H1217,2)</f>
        <v>0</v>
      </c>
      <c r="K1217" s="259" t="s">
        <v>165</v>
      </c>
      <c r="L1217" s="264"/>
      <c r="M1217" s="265" t="s">
        <v>19</v>
      </c>
      <c r="N1217" s="266" t="s">
        <v>44</v>
      </c>
      <c r="O1217" s="86"/>
      <c r="P1217" s="215">
        <f>O1217*H1217</f>
        <v>0</v>
      </c>
      <c r="Q1217" s="215">
        <v>0.55000000000000004</v>
      </c>
      <c r="R1217" s="215">
        <f>Q1217*H1217</f>
        <v>0.061600000000000009</v>
      </c>
      <c r="S1217" s="215">
        <v>0</v>
      </c>
      <c r="T1217" s="216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17" t="s">
        <v>424</v>
      </c>
      <c r="AT1217" s="217" t="s">
        <v>328</v>
      </c>
      <c r="AU1217" s="217" t="s">
        <v>83</v>
      </c>
      <c r="AY1217" s="19" t="s">
        <v>159</v>
      </c>
      <c r="BE1217" s="218">
        <f>IF(N1217="základní",J1217,0)</f>
        <v>0</v>
      </c>
      <c r="BF1217" s="218">
        <f>IF(N1217="snížená",J1217,0)</f>
        <v>0</v>
      </c>
      <c r="BG1217" s="218">
        <f>IF(N1217="zákl. přenesená",J1217,0)</f>
        <v>0</v>
      </c>
      <c r="BH1217" s="218">
        <f>IF(N1217="sníž. přenesená",J1217,0)</f>
        <v>0</v>
      </c>
      <c r="BI1217" s="218">
        <f>IF(N1217="nulová",J1217,0)</f>
        <v>0</v>
      </c>
      <c r="BJ1217" s="19" t="s">
        <v>81</v>
      </c>
      <c r="BK1217" s="218">
        <f>ROUND(I1217*H1217,2)</f>
        <v>0</v>
      </c>
      <c r="BL1217" s="19" t="s">
        <v>307</v>
      </c>
      <c r="BM1217" s="217" t="s">
        <v>1227</v>
      </c>
    </row>
    <row r="1218" s="13" customFormat="1">
      <c r="A1218" s="13"/>
      <c r="B1218" s="224"/>
      <c r="C1218" s="225"/>
      <c r="D1218" s="226" t="s">
        <v>170</v>
      </c>
      <c r="E1218" s="227" t="s">
        <v>19</v>
      </c>
      <c r="F1218" s="228" t="s">
        <v>1029</v>
      </c>
      <c r="G1218" s="225"/>
      <c r="H1218" s="227" t="s">
        <v>19</v>
      </c>
      <c r="I1218" s="229"/>
      <c r="J1218" s="225"/>
      <c r="K1218" s="225"/>
      <c r="L1218" s="230"/>
      <c r="M1218" s="231"/>
      <c r="N1218" s="232"/>
      <c r="O1218" s="232"/>
      <c r="P1218" s="232"/>
      <c r="Q1218" s="232"/>
      <c r="R1218" s="232"/>
      <c r="S1218" s="232"/>
      <c r="T1218" s="23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4" t="s">
        <v>170</v>
      </c>
      <c r="AU1218" s="234" t="s">
        <v>83</v>
      </c>
      <c r="AV1218" s="13" t="s">
        <v>81</v>
      </c>
      <c r="AW1218" s="13" t="s">
        <v>35</v>
      </c>
      <c r="AX1218" s="13" t="s">
        <v>73</v>
      </c>
      <c r="AY1218" s="234" t="s">
        <v>159</v>
      </c>
    </row>
    <row r="1219" s="14" customFormat="1">
      <c r="A1219" s="14"/>
      <c r="B1219" s="235"/>
      <c r="C1219" s="236"/>
      <c r="D1219" s="226" t="s">
        <v>170</v>
      </c>
      <c r="E1219" s="237" t="s">
        <v>19</v>
      </c>
      <c r="F1219" s="238" t="s">
        <v>1228</v>
      </c>
      <c r="G1219" s="236"/>
      <c r="H1219" s="239">
        <v>0.112</v>
      </c>
      <c r="I1219" s="240"/>
      <c r="J1219" s="236"/>
      <c r="K1219" s="236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5" t="s">
        <v>170</v>
      </c>
      <c r="AU1219" s="245" t="s">
        <v>83</v>
      </c>
      <c r="AV1219" s="14" t="s">
        <v>83</v>
      </c>
      <c r="AW1219" s="14" t="s">
        <v>35</v>
      </c>
      <c r="AX1219" s="14" t="s">
        <v>73</v>
      </c>
      <c r="AY1219" s="245" t="s">
        <v>159</v>
      </c>
    </row>
    <row r="1220" s="15" customFormat="1">
      <c r="A1220" s="15"/>
      <c r="B1220" s="246"/>
      <c r="C1220" s="247"/>
      <c r="D1220" s="226" t="s">
        <v>170</v>
      </c>
      <c r="E1220" s="248" t="s">
        <v>19</v>
      </c>
      <c r="F1220" s="249" t="s">
        <v>178</v>
      </c>
      <c r="G1220" s="247"/>
      <c r="H1220" s="250">
        <v>0.112</v>
      </c>
      <c r="I1220" s="251"/>
      <c r="J1220" s="247"/>
      <c r="K1220" s="247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6" t="s">
        <v>170</v>
      </c>
      <c r="AU1220" s="256" t="s">
        <v>83</v>
      </c>
      <c r="AV1220" s="15" t="s">
        <v>166</v>
      </c>
      <c r="AW1220" s="15" t="s">
        <v>35</v>
      </c>
      <c r="AX1220" s="15" t="s">
        <v>81</v>
      </c>
      <c r="AY1220" s="256" t="s">
        <v>159</v>
      </c>
    </row>
    <row r="1221" s="2" customFormat="1" ht="16.5" customHeight="1">
      <c r="A1221" s="40"/>
      <c r="B1221" s="41"/>
      <c r="C1221" s="206" t="s">
        <v>1229</v>
      </c>
      <c r="D1221" s="206" t="s">
        <v>161</v>
      </c>
      <c r="E1221" s="207" t="s">
        <v>1230</v>
      </c>
      <c r="F1221" s="208" t="s">
        <v>1231</v>
      </c>
      <c r="G1221" s="209" t="s">
        <v>164</v>
      </c>
      <c r="H1221" s="210">
        <v>15.6</v>
      </c>
      <c r="I1221" s="211"/>
      <c r="J1221" s="212">
        <f>ROUND(I1221*H1221,2)</f>
        <v>0</v>
      </c>
      <c r="K1221" s="208" t="s">
        <v>165</v>
      </c>
      <c r="L1221" s="46"/>
      <c r="M1221" s="213" t="s">
        <v>19</v>
      </c>
      <c r="N1221" s="214" t="s">
        <v>44</v>
      </c>
      <c r="O1221" s="86"/>
      <c r="P1221" s="215">
        <f>O1221*H1221</f>
        <v>0</v>
      </c>
      <c r="Q1221" s="215">
        <v>0.00018000000000000001</v>
      </c>
      <c r="R1221" s="215">
        <f>Q1221*H1221</f>
        <v>0.0028080000000000002</v>
      </c>
      <c r="S1221" s="215">
        <v>0</v>
      </c>
      <c r="T1221" s="21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7" t="s">
        <v>307</v>
      </c>
      <c r="AT1221" s="217" t="s">
        <v>161</v>
      </c>
      <c r="AU1221" s="217" t="s">
        <v>83</v>
      </c>
      <c r="AY1221" s="19" t="s">
        <v>159</v>
      </c>
      <c r="BE1221" s="218">
        <f>IF(N1221="základní",J1221,0)</f>
        <v>0</v>
      </c>
      <c r="BF1221" s="218">
        <f>IF(N1221="snížená",J1221,0)</f>
        <v>0</v>
      </c>
      <c r="BG1221" s="218">
        <f>IF(N1221="zákl. přenesená",J1221,0)</f>
        <v>0</v>
      </c>
      <c r="BH1221" s="218">
        <f>IF(N1221="sníž. přenesená",J1221,0)</f>
        <v>0</v>
      </c>
      <c r="BI1221" s="218">
        <f>IF(N1221="nulová",J1221,0)</f>
        <v>0</v>
      </c>
      <c r="BJ1221" s="19" t="s">
        <v>81</v>
      </c>
      <c r="BK1221" s="218">
        <f>ROUND(I1221*H1221,2)</f>
        <v>0</v>
      </c>
      <c r="BL1221" s="19" t="s">
        <v>307</v>
      </c>
      <c r="BM1221" s="217" t="s">
        <v>1232</v>
      </c>
    </row>
    <row r="1222" s="2" customFormat="1">
      <c r="A1222" s="40"/>
      <c r="B1222" s="41"/>
      <c r="C1222" s="42"/>
      <c r="D1222" s="219" t="s">
        <v>168</v>
      </c>
      <c r="E1222" s="42"/>
      <c r="F1222" s="220" t="s">
        <v>1233</v>
      </c>
      <c r="G1222" s="42"/>
      <c r="H1222" s="42"/>
      <c r="I1222" s="221"/>
      <c r="J1222" s="42"/>
      <c r="K1222" s="42"/>
      <c r="L1222" s="46"/>
      <c r="M1222" s="222"/>
      <c r="N1222" s="22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168</v>
      </c>
      <c r="AU1222" s="19" t="s">
        <v>83</v>
      </c>
    </row>
    <row r="1223" s="13" customFormat="1">
      <c r="A1223" s="13"/>
      <c r="B1223" s="224"/>
      <c r="C1223" s="225"/>
      <c r="D1223" s="226" t="s">
        <v>170</v>
      </c>
      <c r="E1223" s="227" t="s">
        <v>19</v>
      </c>
      <c r="F1223" s="228" t="s">
        <v>1029</v>
      </c>
      <c r="G1223" s="225"/>
      <c r="H1223" s="227" t="s">
        <v>19</v>
      </c>
      <c r="I1223" s="229"/>
      <c r="J1223" s="225"/>
      <c r="K1223" s="225"/>
      <c r="L1223" s="230"/>
      <c r="M1223" s="231"/>
      <c r="N1223" s="232"/>
      <c r="O1223" s="232"/>
      <c r="P1223" s="232"/>
      <c r="Q1223" s="232"/>
      <c r="R1223" s="232"/>
      <c r="S1223" s="232"/>
      <c r="T1223" s="23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4" t="s">
        <v>170</v>
      </c>
      <c r="AU1223" s="234" t="s">
        <v>83</v>
      </c>
      <c r="AV1223" s="13" t="s">
        <v>81</v>
      </c>
      <c r="AW1223" s="13" t="s">
        <v>35</v>
      </c>
      <c r="AX1223" s="13" t="s">
        <v>73</v>
      </c>
      <c r="AY1223" s="234" t="s">
        <v>159</v>
      </c>
    </row>
    <row r="1224" s="14" customFormat="1">
      <c r="A1224" s="14"/>
      <c r="B1224" s="235"/>
      <c r="C1224" s="236"/>
      <c r="D1224" s="226" t="s">
        <v>170</v>
      </c>
      <c r="E1224" s="237" t="s">
        <v>19</v>
      </c>
      <c r="F1224" s="238" t="s">
        <v>1041</v>
      </c>
      <c r="G1224" s="236"/>
      <c r="H1224" s="239">
        <v>15.6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5" t="s">
        <v>170</v>
      </c>
      <c r="AU1224" s="245" t="s">
        <v>83</v>
      </c>
      <c r="AV1224" s="14" t="s">
        <v>83</v>
      </c>
      <c r="AW1224" s="14" t="s">
        <v>35</v>
      </c>
      <c r="AX1224" s="14" t="s">
        <v>73</v>
      </c>
      <c r="AY1224" s="245" t="s">
        <v>159</v>
      </c>
    </row>
    <row r="1225" s="15" customFormat="1">
      <c r="A1225" s="15"/>
      <c r="B1225" s="246"/>
      <c r="C1225" s="247"/>
      <c r="D1225" s="226" t="s">
        <v>170</v>
      </c>
      <c r="E1225" s="248" t="s">
        <v>19</v>
      </c>
      <c r="F1225" s="249" t="s">
        <v>178</v>
      </c>
      <c r="G1225" s="247"/>
      <c r="H1225" s="250">
        <v>15.6</v>
      </c>
      <c r="I1225" s="251"/>
      <c r="J1225" s="247"/>
      <c r="K1225" s="247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6" t="s">
        <v>170</v>
      </c>
      <c r="AU1225" s="256" t="s">
        <v>83</v>
      </c>
      <c r="AV1225" s="15" t="s">
        <v>166</v>
      </c>
      <c r="AW1225" s="15" t="s">
        <v>35</v>
      </c>
      <c r="AX1225" s="15" t="s">
        <v>81</v>
      </c>
      <c r="AY1225" s="256" t="s">
        <v>159</v>
      </c>
    </row>
    <row r="1226" s="2" customFormat="1" ht="24.15" customHeight="1">
      <c r="A1226" s="40"/>
      <c r="B1226" s="41"/>
      <c r="C1226" s="206" t="s">
        <v>1234</v>
      </c>
      <c r="D1226" s="206" t="s">
        <v>161</v>
      </c>
      <c r="E1226" s="207" t="s">
        <v>1235</v>
      </c>
      <c r="F1226" s="208" t="s">
        <v>1236</v>
      </c>
      <c r="G1226" s="209" t="s">
        <v>1050</v>
      </c>
      <c r="H1226" s="267"/>
      <c r="I1226" s="211"/>
      <c r="J1226" s="212">
        <f>ROUND(I1226*H1226,2)</f>
        <v>0</v>
      </c>
      <c r="K1226" s="208" t="s">
        <v>165</v>
      </c>
      <c r="L1226" s="46"/>
      <c r="M1226" s="213" t="s">
        <v>19</v>
      </c>
      <c r="N1226" s="214" t="s">
        <v>44</v>
      </c>
      <c r="O1226" s="86"/>
      <c r="P1226" s="215">
        <f>O1226*H1226</f>
        <v>0</v>
      </c>
      <c r="Q1226" s="215">
        <v>0</v>
      </c>
      <c r="R1226" s="215">
        <f>Q1226*H1226</f>
        <v>0</v>
      </c>
      <c r="S1226" s="215">
        <v>0</v>
      </c>
      <c r="T1226" s="216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17" t="s">
        <v>307</v>
      </c>
      <c r="AT1226" s="217" t="s">
        <v>161</v>
      </c>
      <c r="AU1226" s="217" t="s">
        <v>83</v>
      </c>
      <c r="AY1226" s="19" t="s">
        <v>159</v>
      </c>
      <c r="BE1226" s="218">
        <f>IF(N1226="základní",J1226,0)</f>
        <v>0</v>
      </c>
      <c r="BF1226" s="218">
        <f>IF(N1226="snížená",J1226,0)</f>
        <v>0</v>
      </c>
      <c r="BG1226" s="218">
        <f>IF(N1226="zákl. přenesená",J1226,0)</f>
        <v>0</v>
      </c>
      <c r="BH1226" s="218">
        <f>IF(N1226="sníž. přenesená",J1226,0)</f>
        <v>0</v>
      </c>
      <c r="BI1226" s="218">
        <f>IF(N1226="nulová",J1226,0)</f>
        <v>0</v>
      </c>
      <c r="BJ1226" s="19" t="s">
        <v>81</v>
      </c>
      <c r="BK1226" s="218">
        <f>ROUND(I1226*H1226,2)</f>
        <v>0</v>
      </c>
      <c r="BL1226" s="19" t="s">
        <v>307</v>
      </c>
      <c r="BM1226" s="217" t="s">
        <v>1237</v>
      </c>
    </row>
    <row r="1227" s="2" customFormat="1">
      <c r="A1227" s="40"/>
      <c r="B1227" s="41"/>
      <c r="C1227" s="42"/>
      <c r="D1227" s="219" t="s">
        <v>168</v>
      </c>
      <c r="E1227" s="42"/>
      <c r="F1227" s="220" t="s">
        <v>1238</v>
      </c>
      <c r="G1227" s="42"/>
      <c r="H1227" s="42"/>
      <c r="I1227" s="221"/>
      <c r="J1227" s="42"/>
      <c r="K1227" s="42"/>
      <c r="L1227" s="46"/>
      <c r="M1227" s="222"/>
      <c r="N1227" s="223"/>
      <c r="O1227" s="86"/>
      <c r="P1227" s="86"/>
      <c r="Q1227" s="86"/>
      <c r="R1227" s="86"/>
      <c r="S1227" s="86"/>
      <c r="T1227" s="87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T1227" s="19" t="s">
        <v>168</v>
      </c>
      <c r="AU1227" s="19" t="s">
        <v>83</v>
      </c>
    </row>
    <row r="1228" s="12" customFormat="1" ht="22.8" customHeight="1">
      <c r="A1228" s="12"/>
      <c r="B1228" s="190"/>
      <c r="C1228" s="191"/>
      <c r="D1228" s="192" t="s">
        <v>72</v>
      </c>
      <c r="E1228" s="204" t="s">
        <v>1239</v>
      </c>
      <c r="F1228" s="204" t="s">
        <v>1240</v>
      </c>
      <c r="G1228" s="191"/>
      <c r="H1228" s="191"/>
      <c r="I1228" s="194"/>
      <c r="J1228" s="205">
        <f>BK1228</f>
        <v>0</v>
      </c>
      <c r="K1228" s="191"/>
      <c r="L1228" s="196"/>
      <c r="M1228" s="197"/>
      <c r="N1228" s="198"/>
      <c r="O1228" s="198"/>
      <c r="P1228" s="199">
        <f>SUM(P1229:P1336)</f>
        <v>0</v>
      </c>
      <c r="Q1228" s="198"/>
      <c r="R1228" s="199">
        <f>SUM(R1229:R1336)</f>
        <v>1.8141299800000001</v>
      </c>
      <c r="S1228" s="198"/>
      <c r="T1228" s="200">
        <f>SUM(T1229:T1336)</f>
        <v>0</v>
      </c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R1228" s="201" t="s">
        <v>83</v>
      </c>
      <c r="AT1228" s="202" t="s">
        <v>72</v>
      </c>
      <c r="AU1228" s="202" t="s">
        <v>81</v>
      </c>
      <c r="AY1228" s="201" t="s">
        <v>159</v>
      </c>
      <c r="BK1228" s="203">
        <f>SUM(BK1229:BK1336)</f>
        <v>0</v>
      </c>
    </row>
    <row r="1229" s="2" customFormat="1" ht="33" customHeight="1">
      <c r="A1229" s="40"/>
      <c r="B1229" s="41"/>
      <c r="C1229" s="206" t="s">
        <v>1241</v>
      </c>
      <c r="D1229" s="206" t="s">
        <v>161</v>
      </c>
      <c r="E1229" s="207" t="s">
        <v>1242</v>
      </c>
      <c r="F1229" s="208" t="s">
        <v>1243</v>
      </c>
      <c r="G1229" s="209" t="s">
        <v>164</v>
      </c>
      <c r="H1229" s="210">
        <v>48.399999999999999</v>
      </c>
      <c r="I1229" s="211"/>
      <c r="J1229" s="212">
        <f>ROUND(I1229*H1229,2)</f>
        <v>0</v>
      </c>
      <c r="K1229" s="208" t="s">
        <v>165</v>
      </c>
      <c r="L1229" s="46"/>
      <c r="M1229" s="213" t="s">
        <v>19</v>
      </c>
      <c r="N1229" s="214" t="s">
        <v>44</v>
      </c>
      <c r="O1229" s="86"/>
      <c r="P1229" s="215">
        <f>O1229*H1229</f>
        <v>0</v>
      </c>
      <c r="Q1229" s="215">
        <v>0.03209</v>
      </c>
      <c r="R1229" s="215">
        <f>Q1229*H1229</f>
        <v>1.553156</v>
      </c>
      <c r="S1229" s="215">
        <v>0</v>
      </c>
      <c r="T1229" s="21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17" t="s">
        <v>307</v>
      </c>
      <c r="AT1229" s="217" t="s">
        <v>161</v>
      </c>
      <c r="AU1229" s="217" t="s">
        <v>83</v>
      </c>
      <c r="AY1229" s="19" t="s">
        <v>159</v>
      </c>
      <c r="BE1229" s="218">
        <f>IF(N1229="základní",J1229,0)</f>
        <v>0</v>
      </c>
      <c r="BF1229" s="218">
        <f>IF(N1229="snížená",J1229,0)</f>
        <v>0</v>
      </c>
      <c r="BG1229" s="218">
        <f>IF(N1229="zákl. přenesená",J1229,0)</f>
        <v>0</v>
      </c>
      <c r="BH1229" s="218">
        <f>IF(N1229="sníž. přenesená",J1229,0)</f>
        <v>0</v>
      </c>
      <c r="BI1229" s="218">
        <f>IF(N1229="nulová",J1229,0)</f>
        <v>0</v>
      </c>
      <c r="BJ1229" s="19" t="s">
        <v>81</v>
      </c>
      <c r="BK1229" s="218">
        <f>ROUND(I1229*H1229,2)</f>
        <v>0</v>
      </c>
      <c r="BL1229" s="19" t="s">
        <v>307</v>
      </c>
      <c r="BM1229" s="217" t="s">
        <v>1244</v>
      </c>
    </row>
    <row r="1230" s="2" customFormat="1">
      <c r="A1230" s="40"/>
      <c r="B1230" s="41"/>
      <c r="C1230" s="42"/>
      <c r="D1230" s="219" t="s">
        <v>168</v>
      </c>
      <c r="E1230" s="42"/>
      <c r="F1230" s="220" t="s">
        <v>1245</v>
      </c>
      <c r="G1230" s="42"/>
      <c r="H1230" s="42"/>
      <c r="I1230" s="221"/>
      <c r="J1230" s="42"/>
      <c r="K1230" s="42"/>
      <c r="L1230" s="46"/>
      <c r="M1230" s="222"/>
      <c r="N1230" s="22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168</v>
      </c>
      <c r="AU1230" s="19" t="s">
        <v>83</v>
      </c>
    </row>
    <row r="1231" s="13" customFormat="1">
      <c r="A1231" s="13"/>
      <c r="B1231" s="224"/>
      <c r="C1231" s="225"/>
      <c r="D1231" s="226" t="s">
        <v>170</v>
      </c>
      <c r="E1231" s="227" t="s">
        <v>19</v>
      </c>
      <c r="F1231" s="228" t="s">
        <v>338</v>
      </c>
      <c r="G1231" s="225"/>
      <c r="H1231" s="227" t="s">
        <v>19</v>
      </c>
      <c r="I1231" s="229"/>
      <c r="J1231" s="225"/>
      <c r="K1231" s="225"/>
      <c r="L1231" s="230"/>
      <c r="M1231" s="231"/>
      <c r="N1231" s="232"/>
      <c r="O1231" s="232"/>
      <c r="P1231" s="232"/>
      <c r="Q1231" s="232"/>
      <c r="R1231" s="232"/>
      <c r="S1231" s="232"/>
      <c r="T1231" s="23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4" t="s">
        <v>170</v>
      </c>
      <c r="AU1231" s="234" t="s">
        <v>83</v>
      </c>
      <c r="AV1231" s="13" t="s">
        <v>81</v>
      </c>
      <c r="AW1231" s="13" t="s">
        <v>35</v>
      </c>
      <c r="AX1231" s="13" t="s">
        <v>73</v>
      </c>
      <c r="AY1231" s="234" t="s">
        <v>159</v>
      </c>
    </row>
    <row r="1232" s="14" customFormat="1">
      <c r="A1232" s="14"/>
      <c r="B1232" s="235"/>
      <c r="C1232" s="236"/>
      <c r="D1232" s="226" t="s">
        <v>170</v>
      </c>
      <c r="E1232" s="237" t="s">
        <v>19</v>
      </c>
      <c r="F1232" s="238" t="s">
        <v>1246</v>
      </c>
      <c r="G1232" s="236"/>
      <c r="H1232" s="239">
        <v>14.446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5" t="s">
        <v>170</v>
      </c>
      <c r="AU1232" s="245" t="s">
        <v>83</v>
      </c>
      <c r="AV1232" s="14" t="s">
        <v>83</v>
      </c>
      <c r="AW1232" s="14" t="s">
        <v>35</v>
      </c>
      <c r="AX1232" s="14" t="s">
        <v>73</v>
      </c>
      <c r="AY1232" s="245" t="s">
        <v>159</v>
      </c>
    </row>
    <row r="1233" s="14" customFormat="1">
      <c r="A1233" s="14"/>
      <c r="B1233" s="235"/>
      <c r="C1233" s="236"/>
      <c r="D1233" s="226" t="s">
        <v>170</v>
      </c>
      <c r="E1233" s="237" t="s">
        <v>19</v>
      </c>
      <c r="F1233" s="238" t="s">
        <v>1247</v>
      </c>
      <c r="G1233" s="236"/>
      <c r="H1233" s="239">
        <v>-2.0499999999999998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5" t="s">
        <v>170</v>
      </c>
      <c r="AU1233" s="245" t="s">
        <v>83</v>
      </c>
      <c r="AV1233" s="14" t="s">
        <v>83</v>
      </c>
      <c r="AW1233" s="14" t="s">
        <v>35</v>
      </c>
      <c r="AX1233" s="14" t="s">
        <v>73</v>
      </c>
      <c r="AY1233" s="245" t="s">
        <v>159</v>
      </c>
    </row>
    <row r="1234" s="14" customFormat="1">
      <c r="A1234" s="14"/>
      <c r="B1234" s="235"/>
      <c r="C1234" s="236"/>
      <c r="D1234" s="226" t="s">
        <v>170</v>
      </c>
      <c r="E1234" s="237" t="s">
        <v>19</v>
      </c>
      <c r="F1234" s="238" t="s">
        <v>1248</v>
      </c>
      <c r="G1234" s="236"/>
      <c r="H1234" s="239">
        <v>6.5099999999999998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170</v>
      </c>
      <c r="AU1234" s="245" t="s">
        <v>83</v>
      </c>
      <c r="AV1234" s="14" t="s">
        <v>83</v>
      </c>
      <c r="AW1234" s="14" t="s">
        <v>35</v>
      </c>
      <c r="AX1234" s="14" t="s">
        <v>73</v>
      </c>
      <c r="AY1234" s="245" t="s">
        <v>159</v>
      </c>
    </row>
    <row r="1235" s="14" customFormat="1">
      <c r="A1235" s="14"/>
      <c r="B1235" s="235"/>
      <c r="C1235" s="236"/>
      <c r="D1235" s="226" t="s">
        <v>170</v>
      </c>
      <c r="E1235" s="237" t="s">
        <v>19</v>
      </c>
      <c r="F1235" s="238" t="s">
        <v>869</v>
      </c>
      <c r="G1235" s="236"/>
      <c r="H1235" s="239">
        <v>5.3010000000000002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5" t="s">
        <v>170</v>
      </c>
      <c r="AU1235" s="245" t="s">
        <v>83</v>
      </c>
      <c r="AV1235" s="14" t="s">
        <v>83</v>
      </c>
      <c r="AW1235" s="14" t="s">
        <v>35</v>
      </c>
      <c r="AX1235" s="14" t="s">
        <v>73</v>
      </c>
      <c r="AY1235" s="245" t="s">
        <v>159</v>
      </c>
    </row>
    <row r="1236" s="14" customFormat="1">
      <c r="A1236" s="14"/>
      <c r="B1236" s="235"/>
      <c r="C1236" s="236"/>
      <c r="D1236" s="226" t="s">
        <v>170</v>
      </c>
      <c r="E1236" s="237" t="s">
        <v>19</v>
      </c>
      <c r="F1236" s="238" t="s">
        <v>1249</v>
      </c>
      <c r="G1236" s="236"/>
      <c r="H1236" s="239">
        <v>-1.6799999999999999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5" t="s">
        <v>170</v>
      </c>
      <c r="AU1236" s="245" t="s">
        <v>83</v>
      </c>
      <c r="AV1236" s="14" t="s">
        <v>83</v>
      </c>
      <c r="AW1236" s="14" t="s">
        <v>35</v>
      </c>
      <c r="AX1236" s="14" t="s">
        <v>73</v>
      </c>
      <c r="AY1236" s="245" t="s">
        <v>159</v>
      </c>
    </row>
    <row r="1237" s="13" customFormat="1">
      <c r="A1237" s="13"/>
      <c r="B1237" s="224"/>
      <c r="C1237" s="225"/>
      <c r="D1237" s="226" t="s">
        <v>170</v>
      </c>
      <c r="E1237" s="227" t="s">
        <v>19</v>
      </c>
      <c r="F1237" s="228" t="s">
        <v>1250</v>
      </c>
      <c r="G1237" s="225"/>
      <c r="H1237" s="227" t="s">
        <v>19</v>
      </c>
      <c r="I1237" s="229"/>
      <c r="J1237" s="225"/>
      <c r="K1237" s="225"/>
      <c r="L1237" s="230"/>
      <c r="M1237" s="231"/>
      <c r="N1237" s="232"/>
      <c r="O1237" s="232"/>
      <c r="P1237" s="232"/>
      <c r="Q1237" s="232"/>
      <c r="R1237" s="232"/>
      <c r="S1237" s="232"/>
      <c r="T1237" s="23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4" t="s">
        <v>170</v>
      </c>
      <c r="AU1237" s="234" t="s">
        <v>83</v>
      </c>
      <c r="AV1237" s="13" t="s">
        <v>81</v>
      </c>
      <c r="AW1237" s="13" t="s">
        <v>35</v>
      </c>
      <c r="AX1237" s="13" t="s">
        <v>73</v>
      </c>
      <c r="AY1237" s="234" t="s">
        <v>159</v>
      </c>
    </row>
    <row r="1238" s="14" customFormat="1">
      <c r="A1238" s="14"/>
      <c r="B1238" s="235"/>
      <c r="C1238" s="236"/>
      <c r="D1238" s="226" t="s">
        <v>170</v>
      </c>
      <c r="E1238" s="237" t="s">
        <v>19</v>
      </c>
      <c r="F1238" s="238" t="s">
        <v>1251</v>
      </c>
      <c r="G1238" s="236"/>
      <c r="H1238" s="239">
        <v>14.121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5" t="s">
        <v>170</v>
      </c>
      <c r="AU1238" s="245" t="s">
        <v>83</v>
      </c>
      <c r="AV1238" s="14" t="s">
        <v>83</v>
      </c>
      <c r="AW1238" s="14" t="s">
        <v>35</v>
      </c>
      <c r="AX1238" s="14" t="s">
        <v>73</v>
      </c>
      <c r="AY1238" s="245" t="s">
        <v>159</v>
      </c>
    </row>
    <row r="1239" s="14" customFormat="1">
      <c r="A1239" s="14"/>
      <c r="B1239" s="235"/>
      <c r="C1239" s="236"/>
      <c r="D1239" s="226" t="s">
        <v>170</v>
      </c>
      <c r="E1239" s="237" t="s">
        <v>19</v>
      </c>
      <c r="F1239" s="238" t="s">
        <v>1252</v>
      </c>
      <c r="G1239" s="236"/>
      <c r="H1239" s="239">
        <v>-1.845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170</v>
      </c>
      <c r="AU1239" s="245" t="s">
        <v>83</v>
      </c>
      <c r="AV1239" s="14" t="s">
        <v>83</v>
      </c>
      <c r="AW1239" s="14" t="s">
        <v>35</v>
      </c>
      <c r="AX1239" s="14" t="s">
        <v>73</v>
      </c>
      <c r="AY1239" s="245" t="s">
        <v>159</v>
      </c>
    </row>
    <row r="1240" s="14" customFormat="1">
      <c r="A1240" s="14"/>
      <c r="B1240" s="235"/>
      <c r="C1240" s="236"/>
      <c r="D1240" s="226" t="s">
        <v>170</v>
      </c>
      <c r="E1240" s="237" t="s">
        <v>19</v>
      </c>
      <c r="F1240" s="238" t="s">
        <v>1253</v>
      </c>
      <c r="G1240" s="236"/>
      <c r="H1240" s="239">
        <v>13.422000000000001</v>
      </c>
      <c r="I1240" s="240"/>
      <c r="J1240" s="236"/>
      <c r="K1240" s="236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5" t="s">
        <v>170</v>
      </c>
      <c r="AU1240" s="245" t="s">
        <v>83</v>
      </c>
      <c r="AV1240" s="14" t="s">
        <v>83</v>
      </c>
      <c r="AW1240" s="14" t="s">
        <v>35</v>
      </c>
      <c r="AX1240" s="14" t="s">
        <v>73</v>
      </c>
      <c r="AY1240" s="245" t="s">
        <v>159</v>
      </c>
    </row>
    <row r="1241" s="14" customFormat="1">
      <c r="A1241" s="14"/>
      <c r="B1241" s="235"/>
      <c r="C1241" s="236"/>
      <c r="D1241" s="226" t="s">
        <v>170</v>
      </c>
      <c r="E1241" s="237" t="s">
        <v>19</v>
      </c>
      <c r="F1241" s="238" t="s">
        <v>1252</v>
      </c>
      <c r="G1241" s="236"/>
      <c r="H1241" s="239">
        <v>-1.845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5" t="s">
        <v>170</v>
      </c>
      <c r="AU1241" s="245" t="s">
        <v>83</v>
      </c>
      <c r="AV1241" s="14" t="s">
        <v>83</v>
      </c>
      <c r="AW1241" s="14" t="s">
        <v>35</v>
      </c>
      <c r="AX1241" s="14" t="s">
        <v>73</v>
      </c>
      <c r="AY1241" s="245" t="s">
        <v>159</v>
      </c>
    </row>
    <row r="1242" s="14" customFormat="1">
      <c r="A1242" s="14"/>
      <c r="B1242" s="235"/>
      <c r="C1242" s="236"/>
      <c r="D1242" s="226" t="s">
        <v>170</v>
      </c>
      <c r="E1242" s="237" t="s">
        <v>19</v>
      </c>
      <c r="F1242" s="238" t="s">
        <v>897</v>
      </c>
      <c r="G1242" s="236"/>
      <c r="H1242" s="239">
        <v>2.02</v>
      </c>
      <c r="I1242" s="240"/>
      <c r="J1242" s="236"/>
      <c r="K1242" s="236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5" t="s">
        <v>170</v>
      </c>
      <c r="AU1242" s="245" t="s">
        <v>83</v>
      </c>
      <c r="AV1242" s="14" t="s">
        <v>83</v>
      </c>
      <c r="AW1242" s="14" t="s">
        <v>35</v>
      </c>
      <c r="AX1242" s="14" t="s">
        <v>73</v>
      </c>
      <c r="AY1242" s="245" t="s">
        <v>159</v>
      </c>
    </row>
    <row r="1243" s="15" customFormat="1">
      <c r="A1243" s="15"/>
      <c r="B1243" s="246"/>
      <c r="C1243" s="247"/>
      <c r="D1243" s="226" t="s">
        <v>170</v>
      </c>
      <c r="E1243" s="248" t="s">
        <v>19</v>
      </c>
      <c r="F1243" s="249" t="s">
        <v>178</v>
      </c>
      <c r="G1243" s="247"/>
      <c r="H1243" s="250">
        <v>48.400000000000013</v>
      </c>
      <c r="I1243" s="251"/>
      <c r="J1243" s="247"/>
      <c r="K1243" s="247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6" t="s">
        <v>170</v>
      </c>
      <c r="AU1243" s="256" t="s">
        <v>83</v>
      </c>
      <c r="AV1243" s="15" t="s">
        <v>166</v>
      </c>
      <c r="AW1243" s="15" t="s">
        <v>35</v>
      </c>
      <c r="AX1243" s="15" t="s">
        <v>81</v>
      </c>
      <c r="AY1243" s="256" t="s">
        <v>159</v>
      </c>
    </row>
    <row r="1244" s="2" customFormat="1" ht="24.15" customHeight="1">
      <c r="A1244" s="40"/>
      <c r="B1244" s="41"/>
      <c r="C1244" s="206" t="s">
        <v>1254</v>
      </c>
      <c r="D1244" s="206" t="s">
        <v>161</v>
      </c>
      <c r="E1244" s="207" t="s">
        <v>1255</v>
      </c>
      <c r="F1244" s="208" t="s">
        <v>1256</v>
      </c>
      <c r="G1244" s="209" t="s">
        <v>164</v>
      </c>
      <c r="H1244" s="210">
        <v>48.399999999999999</v>
      </c>
      <c r="I1244" s="211"/>
      <c r="J1244" s="212">
        <f>ROUND(I1244*H1244,2)</f>
        <v>0</v>
      </c>
      <c r="K1244" s="208" t="s">
        <v>165</v>
      </c>
      <c r="L1244" s="46"/>
      <c r="M1244" s="213" t="s">
        <v>19</v>
      </c>
      <c r="N1244" s="214" t="s">
        <v>44</v>
      </c>
      <c r="O1244" s="86"/>
      <c r="P1244" s="215">
        <f>O1244*H1244</f>
        <v>0</v>
      </c>
      <c r="Q1244" s="215">
        <v>0.00020000000000000001</v>
      </c>
      <c r="R1244" s="215">
        <f>Q1244*H1244</f>
        <v>0.0096799999999999994</v>
      </c>
      <c r="S1244" s="215">
        <v>0</v>
      </c>
      <c r="T1244" s="216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17" t="s">
        <v>307</v>
      </c>
      <c r="AT1244" s="217" t="s">
        <v>161</v>
      </c>
      <c r="AU1244" s="217" t="s">
        <v>83</v>
      </c>
      <c r="AY1244" s="19" t="s">
        <v>159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9" t="s">
        <v>81</v>
      </c>
      <c r="BK1244" s="218">
        <f>ROUND(I1244*H1244,2)</f>
        <v>0</v>
      </c>
      <c r="BL1244" s="19" t="s">
        <v>307</v>
      </c>
      <c r="BM1244" s="217" t="s">
        <v>1257</v>
      </c>
    </row>
    <row r="1245" s="2" customFormat="1">
      <c r="A1245" s="40"/>
      <c r="B1245" s="41"/>
      <c r="C1245" s="42"/>
      <c r="D1245" s="219" t="s">
        <v>168</v>
      </c>
      <c r="E1245" s="42"/>
      <c r="F1245" s="220" t="s">
        <v>1258</v>
      </c>
      <c r="G1245" s="42"/>
      <c r="H1245" s="42"/>
      <c r="I1245" s="221"/>
      <c r="J1245" s="42"/>
      <c r="K1245" s="42"/>
      <c r="L1245" s="46"/>
      <c r="M1245" s="222"/>
      <c r="N1245" s="223"/>
      <c r="O1245" s="86"/>
      <c r="P1245" s="86"/>
      <c r="Q1245" s="86"/>
      <c r="R1245" s="86"/>
      <c r="S1245" s="86"/>
      <c r="T1245" s="87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9" t="s">
        <v>168</v>
      </c>
      <c r="AU1245" s="19" t="s">
        <v>83</v>
      </c>
    </row>
    <row r="1246" s="13" customFormat="1">
      <c r="A1246" s="13"/>
      <c r="B1246" s="224"/>
      <c r="C1246" s="225"/>
      <c r="D1246" s="226" t="s">
        <v>170</v>
      </c>
      <c r="E1246" s="227" t="s">
        <v>19</v>
      </c>
      <c r="F1246" s="228" t="s">
        <v>338</v>
      </c>
      <c r="G1246" s="225"/>
      <c r="H1246" s="227" t="s">
        <v>19</v>
      </c>
      <c r="I1246" s="229"/>
      <c r="J1246" s="225"/>
      <c r="K1246" s="225"/>
      <c r="L1246" s="230"/>
      <c r="M1246" s="231"/>
      <c r="N1246" s="232"/>
      <c r="O1246" s="232"/>
      <c r="P1246" s="232"/>
      <c r="Q1246" s="232"/>
      <c r="R1246" s="232"/>
      <c r="S1246" s="232"/>
      <c r="T1246" s="23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4" t="s">
        <v>170</v>
      </c>
      <c r="AU1246" s="234" t="s">
        <v>83</v>
      </c>
      <c r="AV1246" s="13" t="s">
        <v>81</v>
      </c>
      <c r="AW1246" s="13" t="s">
        <v>35</v>
      </c>
      <c r="AX1246" s="13" t="s">
        <v>73</v>
      </c>
      <c r="AY1246" s="234" t="s">
        <v>159</v>
      </c>
    </row>
    <row r="1247" s="14" customFormat="1">
      <c r="A1247" s="14"/>
      <c r="B1247" s="235"/>
      <c r="C1247" s="236"/>
      <c r="D1247" s="226" t="s">
        <v>170</v>
      </c>
      <c r="E1247" s="237" t="s">
        <v>19</v>
      </c>
      <c r="F1247" s="238" t="s">
        <v>1246</v>
      </c>
      <c r="G1247" s="236"/>
      <c r="H1247" s="239">
        <v>14.446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5" t="s">
        <v>170</v>
      </c>
      <c r="AU1247" s="245" t="s">
        <v>83</v>
      </c>
      <c r="AV1247" s="14" t="s">
        <v>83</v>
      </c>
      <c r="AW1247" s="14" t="s">
        <v>35</v>
      </c>
      <c r="AX1247" s="14" t="s">
        <v>73</v>
      </c>
      <c r="AY1247" s="245" t="s">
        <v>159</v>
      </c>
    </row>
    <row r="1248" s="14" customFormat="1">
      <c r="A1248" s="14"/>
      <c r="B1248" s="235"/>
      <c r="C1248" s="236"/>
      <c r="D1248" s="226" t="s">
        <v>170</v>
      </c>
      <c r="E1248" s="237" t="s">
        <v>19</v>
      </c>
      <c r="F1248" s="238" t="s">
        <v>1247</v>
      </c>
      <c r="G1248" s="236"/>
      <c r="H1248" s="239">
        <v>-2.0499999999999998</v>
      </c>
      <c r="I1248" s="240"/>
      <c r="J1248" s="236"/>
      <c r="K1248" s="236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5" t="s">
        <v>170</v>
      </c>
      <c r="AU1248" s="245" t="s">
        <v>83</v>
      </c>
      <c r="AV1248" s="14" t="s">
        <v>83</v>
      </c>
      <c r="AW1248" s="14" t="s">
        <v>35</v>
      </c>
      <c r="AX1248" s="14" t="s">
        <v>73</v>
      </c>
      <c r="AY1248" s="245" t="s">
        <v>159</v>
      </c>
    </row>
    <row r="1249" s="14" customFormat="1">
      <c r="A1249" s="14"/>
      <c r="B1249" s="235"/>
      <c r="C1249" s="236"/>
      <c r="D1249" s="226" t="s">
        <v>170</v>
      </c>
      <c r="E1249" s="237" t="s">
        <v>19</v>
      </c>
      <c r="F1249" s="238" t="s">
        <v>1248</v>
      </c>
      <c r="G1249" s="236"/>
      <c r="H1249" s="239">
        <v>6.5099999999999998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45" t="s">
        <v>170</v>
      </c>
      <c r="AU1249" s="245" t="s">
        <v>83</v>
      </c>
      <c r="AV1249" s="14" t="s">
        <v>83</v>
      </c>
      <c r="AW1249" s="14" t="s">
        <v>35</v>
      </c>
      <c r="AX1249" s="14" t="s">
        <v>73</v>
      </c>
      <c r="AY1249" s="245" t="s">
        <v>159</v>
      </c>
    </row>
    <row r="1250" s="14" customFormat="1">
      <c r="A1250" s="14"/>
      <c r="B1250" s="235"/>
      <c r="C1250" s="236"/>
      <c r="D1250" s="226" t="s">
        <v>170</v>
      </c>
      <c r="E1250" s="237" t="s">
        <v>19</v>
      </c>
      <c r="F1250" s="238" t="s">
        <v>869</v>
      </c>
      <c r="G1250" s="236"/>
      <c r="H1250" s="239">
        <v>5.3010000000000002</v>
      </c>
      <c r="I1250" s="240"/>
      <c r="J1250" s="236"/>
      <c r="K1250" s="236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5" t="s">
        <v>170</v>
      </c>
      <c r="AU1250" s="245" t="s">
        <v>83</v>
      </c>
      <c r="AV1250" s="14" t="s">
        <v>83</v>
      </c>
      <c r="AW1250" s="14" t="s">
        <v>35</v>
      </c>
      <c r="AX1250" s="14" t="s">
        <v>73</v>
      </c>
      <c r="AY1250" s="245" t="s">
        <v>159</v>
      </c>
    </row>
    <row r="1251" s="14" customFormat="1">
      <c r="A1251" s="14"/>
      <c r="B1251" s="235"/>
      <c r="C1251" s="236"/>
      <c r="D1251" s="226" t="s">
        <v>170</v>
      </c>
      <c r="E1251" s="237" t="s">
        <v>19</v>
      </c>
      <c r="F1251" s="238" t="s">
        <v>1249</v>
      </c>
      <c r="G1251" s="236"/>
      <c r="H1251" s="239">
        <v>-1.6799999999999999</v>
      </c>
      <c r="I1251" s="240"/>
      <c r="J1251" s="236"/>
      <c r="K1251" s="236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5" t="s">
        <v>170</v>
      </c>
      <c r="AU1251" s="245" t="s">
        <v>83</v>
      </c>
      <c r="AV1251" s="14" t="s">
        <v>83</v>
      </c>
      <c r="AW1251" s="14" t="s">
        <v>35</v>
      </c>
      <c r="AX1251" s="14" t="s">
        <v>73</v>
      </c>
      <c r="AY1251" s="245" t="s">
        <v>159</v>
      </c>
    </row>
    <row r="1252" s="13" customFormat="1">
      <c r="A1252" s="13"/>
      <c r="B1252" s="224"/>
      <c r="C1252" s="225"/>
      <c r="D1252" s="226" t="s">
        <v>170</v>
      </c>
      <c r="E1252" s="227" t="s">
        <v>19</v>
      </c>
      <c r="F1252" s="228" t="s">
        <v>1250</v>
      </c>
      <c r="G1252" s="225"/>
      <c r="H1252" s="227" t="s">
        <v>19</v>
      </c>
      <c r="I1252" s="229"/>
      <c r="J1252" s="225"/>
      <c r="K1252" s="225"/>
      <c r="L1252" s="230"/>
      <c r="M1252" s="231"/>
      <c r="N1252" s="232"/>
      <c r="O1252" s="232"/>
      <c r="P1252" s="232"/>
      <c r="Q1252" s="232"/>
      <c r="R1252" s="232"/>
      <c r="S1252" s="232"/>
      <c r="T1252" s="23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4" t="s">
        <v>170</v>
      </c>
      <c r="AU1252" s="234" t="s">
        <v>83</v>
      </c>
      <c r="AV1252" s="13" t="s">
        <v>81</v>
      </c>
      <c r="AW1252" s="13" t="s">
        <v>35</v>
      </c>
      <c r="AX1252" s="13" t="s">
        <v>73</v>
      </c>
      <c r="AY1252" s="234" t="s">
        <v>159</v>
      </c>
    </row>
    <row r="1253" s="14" customFormat="1">
      <c r="A1253" s="14"/>
      <c r="B1253" s="235"/>
      <c r="C1253" s="236"/>
      <c r="D1253" s="226" t="s">
        <v>170</v>
      </c>
      <c r="E1253" s="237" t="s">
        <v>19</v>
      </c>
      <c r="F1253" s="238" t="s">
        <v>1251</v>
      </c>
      <c r="G1253" s="236"/>
      <c r="H1253" s="239">
        <v>14.121</v>
      </c>
      <c r="I1253" s="240"/>
      <c r="J1253" s="236"/>
      <c r="K1253" s="236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5" t="s">
        <v>170</v>
      </c>
      <c r="AU1253" s="245" t="s">
        <v>83</v>
      </c>
      <c r="AV1253" s="14" t="s">
        <v>83</v>
      </c>
      <c r="AW1253" s="14" t="s">
        <v>35</v>
      </c>
      <c r="AX1253" s="14" t="s">
        <v>73</v>
      </c>
      <c r="AY1253" s="245" t="s">
        <v>159</v>
      </c>
    </row>
    <row r="1254" s="14" customFormat="1">
      <c r="A1254" s="14"/>
      <c r="B1254" s="235"/>
      <c r="C1254" s="236"/>
      <c r="D1254" s="226" t="s">
        <v>170</v>
      </c>
      <c r="E1254" s="237" t="s">
        <v>19</v>
      </c>
      <c r="F1254" s="238" t="s">
        <v>1252</v>
      </c>
      <c r="G1254" s="236"/>
      <c r="H1254" s="239">
        <v>-1.845</v>
      </c>
      <c r="I1254" s="240"/>
      <c r="J1254" s="236"/>
      <c r="K1254" s="236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5" t="s">
        <v>170</v>
      </c>
      <c r="AU1254" s="245" t="s">
        <v>83</v>
      </c>
      <c r="AV1254" s="14" t="s">
        <v>83</v>
      </c>
      <c r="AW1254" s="14" t="s">
        <v>35</v>
      </c>
      <c r="AX1254" s="14" t="s">
        <v>73</v>
      </c>
      <c r="AY1254" s="245" t="s">
        <v>159</v>
      </c>
    </row>
    <row r="1255" s="14" customFormat="1">
      <c r="A1255" s="14"/>
      <c r="B1255" s="235"/>
      <c r="C1255" s="236"/>
      <c r="D1255" s="226" t="s">
        <v>170</v>
      </c>
      <c r="E1255" s="237" t="s">
        <v>19</v>
      </c>
      <c r="F1255" s="238" t="s">
        <v>1253</v>
      </c>
      <c r="G1255" s="236"/>
      <c r="H1255" s="239">
        <v>13.422000000000001</v>
      </c>
      <c r="I1255" s="240"/>
      <c r="J1255" s="236"/>
      <c r="K1255" s="236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5" t="s">
        <v>170</v>
      </c>
      <c r="AU1255" s="245" t="s">
        <v>83</v>
      </c>
      <c r="AV1255" s="14" t="s">
        <v>83</v>
      </c>
      <c r="AW1255" s="14" t="s">
        <v>35</v>
      </c>
      <c r="AX1255" s="14" t="s">
        <v>73</v>
      </c>
      <c r="AY1255" s="245" t="s">
        <v>159</v>
      </c>
    </row>
    <row r="1256" s="14" customFormat="1">
      <c r="A1256" s="14"/>
      <c r="B1256" s="235"/>
      <c r="C1256" s="236"/>
      <c r="D1256" s="226" t="s">
        <v>170</v>
      </c>
      <c r="E1256" s="237" t="s">
        <v>19</v>
      </c>
      <c r="F1256" s="238" t="s">
        <v>1252</v>
      </c>
      <c r="G1256" s="236"/>
      <c r="H1256" s="239">
        <v>-1.845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5" t="s">
        <v>170</v>
      </c>
      <c r="AU1256" s="245" t="s">
        <v>83</v>
      </c>
      <c r="AV1256" s="14" t="s">
        <v>83</v>
      </c>
      <c r="AW1256" s="14" t="s">
        <v>35</v>
      </c>
      <c r="AX1256" s="14" t="s">
        <v>73</v>
      </c>
      <c r="AY1256" s="245" t="s">
        <v>159</v>
      </c>
    </row>
    <row r="1257" s="14" customFormat="1">
      <c r="A1257" s="14"/>
      <c r="B1257" s="235"/>
      <c r="C1257" s="236"/>
      <c r="D1257" s="226" t="s">
        <v>170</v>
      </c>
      <c r="E1257" s="237" t="s">
        <v>19</v>
      </c>
      <c r="F1257" s="238" t="s">
        <v>897</v>
      </c>
      <c r="G1257" s="236"/>
      <c r="H1257" s="239">
        <v>2.02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5" t="s">
        <v>170</v>
      </c>
      <c r="AU1257" s="245" t="s">
        <v>83</v>
      </c>
      <c r="AV1257" s="14" t="s">
        <v>83</v>
      </c>
      <c r="AW1257" s="14" t="s">
        <v>35</v>
      </c>
      <c r="AX1257" s="14" t="s">
        <v>73</v>
      </c>
      <c r="AY1257" s="245" t="s">
        <v>159</v>
      </c>
    </row>
    <row r="1258" s="15" customFormat="1">
      <c r="A1258" s="15"/>
      <c r="B1258" s="246"/>
      <c r="C1258" s="247"/>
      <c r="D1258" s="226" t="s">
        <v>170</v>
      </c>
      <c r="E1258" s="248" t="s">
        <v>19</v>
      </c>
      <c r="F1258" s="249" t="s">
        <v>178</v>
      </c>
      <c r="G1258" s="247"/>
      <c r="H1258" s="250">
        <v>48.400000000000013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56" t="s">
        <v>170</v>
      </c>
      <c r="AU1258" s="256" t="s">
        <v>83</v>
      </c>
      <c r="AV1258" s="15" t="s">
        <v>166</v>
      </c>
      <c r="AW1258" s="15" t="s">
        <v>35</v>
      </c>
      <c r="AX1258" s="15" t="s">
        <v>81</v>
      </c>
      <c r="AY1258" s="256" t="s">
        <v>159</v>
      </c>
    </row>
    <row r="1259" s="2" customFormat="1" ht="16.5" customHeight="1">
      <c r="A1259" s="40"/>
      <c r="B1259" s="41"/>
      <c r="C1259" s="206" t="s">
        <v>1259</v>
      </c>
      <c r="D1259" s="206" t="s">
        <v>161</v>
      </c>
      <c r="E1259" s="207" t="s">
        <v>1260</v>
      </c>
      <c r="F1259" s="208" t="s">
        <v>1261</v>
      </c>
      <c r="G1259" s="209" t="s">
        <v>164</v>
      </c>
      <c r="H1259" s="210">
        <v>48.399999999999999</v>
      </c>
      <c r="I1259" s="211"/>
      <c r="J1259" s="212">
        <f>ROUND(I1259*H1259,2)</f>
        <v>0</v>
      </c>
      <c r="K1259" s="208" t="s">
        <v>165</v>
      </c>
      <c r="L1259" s="46"/>
      <c r="M1259" s="213" t="s">
        <v>19</v>
      </c>
      <c r="N1259" s="214" t="s">
        <v>44</v>
      </c>
      <c r="O1259" s="86"/>
      <c r="P1259" s="215">
        <f>O1259*H1259</f>
        <v>0</v>
      </c>
      <c r="Q1259" s="215">
        <v>0.0014</v>
      </c>
      <c r="R1259" s="215">
        <f>Q1259*H1259</f>
        <v>0.067760000000000001</v>
      </c>
      <c r="S1259" s="215">
        <v>0</v>
      </c>
      <c r="T1259" s="216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17" t="s">
        <v>307</v>
      </c>
      <c r="AT1259" s="217" t="s">
        <v>161</v>
      </c>
      <c r="AU1259" s="217" t="s">
        <v>83</v>
      </c>
      <c r="AY1259" s="19" t="s">
        <v>159</v>
      </c>
      <c r="BE1259" s="218">
        <f>IF(N1259="základní",J1259,0)</f>
        <v>0</v>
      </c>
      <c r="BF1259" s="218">
        <f>IF(N1259="snížená",J1259,0)</f>
        <v>0</v>
      </c>
      <c r="BG1259" s="218">
        <f>IF(N1259="zákl. přenesená",J1259,0)</f>
        <v>0</v>
      </c>
      <c r="BH1259" s="218">
        <f>IF(N1259="sníž. přenesená",J1259,0)</f>
        <v>0</v>
      </c>
      <c r="BI1259" s="218">
        <f>IF(N1259="nulová",J1259,0)</f>
        <v>0</v>
      </c>
      <c r="BJ1259" s="19" t="s">
        <v>81</v>
      </c>
      <c r="BK1259" s="218">
        <f>ROUND(I1259*H1259,2)</f>
        <v>0</v>
      </c>
      <c r="BL1259" s="19" t="s">
        <v>307</v>
      </c>
      <c r="BM1259" s="217" t="s">
        <v>1262</v>
      </c>
    </row>
    <row r="1260" s="2" customFormat="1">
      <c r="A1260" s="40"/>
      <c r="B1260" s="41"/>
      <c r="C1260" s="42"/>
      <c r="D1260" s="219" t="s">
        <v>168</v>
      </c>
      <c r="E1260" s="42"/>
      <c r="F1260" s="220" t="s">
        <v>1263</v>
      </c>
      <c r="G1260" s="42"/>
      <c r="H1260" s="42"/>
      <c r="I1260" s="221"/>
      <c r="J1260" s="42"/>
      <c r="K1260" s="42"/>
      <c r="L1260" s="46"/>
      <c r="M1260" s="222"/>
      <c r="N1260" s="223"/>
      <c r="O1260" s="86"/>
      <c r="P1260" s="86"/>
      <c r="Q1260" s="86"/>
      <c r="R1260" s="86"/>
      <c r="S1260" s="86"/>
      <c r="T1260" s="87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168</v>
      </c>
      <c r="AU1260" s="19" t="s">
        <v>83</v>
      </c>
    </row>
    <row r="1261" s="13" customFormat="1">
      <c r="A1261" s="13"/>
      <c r="B1261" s="224"/>
      <c r="C1261" s="225"/>
      <c r="D1261" s="226" t="s">
        <v>170</v>
      </c>
      <c r="E1261" s="227" t="s">
        <v>19</v>
      </c>
      <c r="F1261" s="228" t="s">
        <v>338</v>
      </c>
      <c r="G1261" s="225"/>
      <c r="H1261" s="227" t="s">
        <v>19</v>
      </c>
      <c r="I1261" s="229"/>
      <c r="J1261" s="225"/>
      <c r="K1261" s="225"/>
      <c r="L1261" s="230"/>
      <c r="M1261" s="231"/>
      <c r="N1261" s="232"/>
      <c r="O1261" s="232"/>
      <c r="P1261" s="232"/>
      <c r="Q1261" s="232"/>
      <c r="R1261" s="232"/>
      <c r="S1261" s="232"/>
      <c r="T1261" s="23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4" t="s">
        <v>170</v>
      </c>
      <c r="AU1261" s="234" t="s">
        <v>83</v>
      </c>
      <c r="AV1261" s="13" t="s">
        <v>81</v>
      </c>
      <c r="AW1261" s="13" t="s">
        <v>35</v>
      </c>
      <c r="AX1261" s="13" t="s">
        <v>73</v>
      </c>
      <c r="AY1261" s="234" t="s">
        <v>159</v>
      </c>
    </row>
    <row r="1262" s="14" customFormat="1">
      <c r="A1262" s="14"/>
      <c r="B1262" s="235"/>
      <c r="C1262" s="236"/>
      <c r="D1262" s="226" t="s">
        <v>170</v>
      </c>
      <c r="E1262" s="237" t="s">
        <v>19</v>
      </c>
      <c r="F1262" s="238" t="s">
        <v>1246</v>
      </c>
      <c r="G1262" s="236"/>
      <c r="H1262" s="239">
        <v>14.446</v>
      </c>
      <c r="I1262" s="240"/>
      <c r="J1262" s="236"/>
      <c r="K1262" s="236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5" t="s">
        <v>170</v>
      </c>
      <c r="AU1262" s="245" t="s">
        <v>83</v>
      </c>
      <c r="AV1262" s="14" t="s">
        <v>83</v>
      </c>
      <c r="AW1262" s="14" t="s">
        <v>35</v>
      </c>
      <c r="AX1262" s="14" t="s">
        <v>73</v>
      </c>
      <c r="AY1262" s="245" t="s">
        <v>159</v>
      </c>
    </row>
    <row r="1263" s="14" customFormat="1">
      <c r="A1263" s="14"/>
      <c r="B1263" s="235"/>
      <c r="C1263" s="236"/>
      <c r="D1263" s="226" t="s">
        <v>170</v>
      </c>
      <c r="E1263" s="237" t="s">
        <v>19</v>
      </c>
      <c r="F1263" s="238" t="s">
        <v>1247</v>
      </c>
      <c r="G1263" s="236"/>
      <c r="H1263" s="239">
        <v>-2.0499999999999998</v>
      </c>
      <c r="I1263" s="240"/>
      <c r="J1263" s="236"/>
      <c r="K1263" s="236"/>
      <c r="L1263" s="241"/>
      <c r="M1263" s="242"/>
      <c r="N1263" s="243"/>
      <c r="O1263" s="243"/>
      <c r="P1263" s="243"/>
      <c r="Q1263" s="243"/>
      <c r="R1263" s="243"/>
      <c r="S1263" s="243"/>
      <c r="T1263" s="24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5" t="s">
        <v>170</v>
      </c>
      <c r="AU1263" s="245" t="s">
        <v>83</v>
      </c>
      <c r="AV1263" s="14" t="s">
        <v>83</v>
      </c>
      <c r="AW1263" s="14" t="s">
        <v>35</v>
      </c>
      <c r="AX1263" s="14" t="s">
        <v>73</v>
      </c>
      <c r="AY1263" s="245" t="s">
        <v>159</v>
      </c>
    </row>
    <row r="1264" s="14" customFormat="1">
      <c r="A1264" s="14"/>
      <c r="B1264" s="235"/>
      <c r="C1264" s="236"/>
      <c r="D1264" s="226" t="s">
        <v>170</v>
      </c>
      <c r="E1264" s="237" t="s">
        <v>19</v>
      </c>
      <c r="F1264" s="238" t="s">
        <v>1248</v>
      </c>
      <c r="G1264" s="236"/>
      <c r="H1264" s="239">
        <v>6.5099999999999998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5" t="s">
        <v>170</v>
      </c>
      <c r="AU1264" s="245" t="s">
        <v>83</v>
      </c>
      <c r="AV1264" s="14" t="s">
        <v>83</v>
      </c>
      <c r="AW1264" s="14" t="s">
        <v>35</v>
      </c>
      <c r="AX1264" s="14" t="s">
        <v>73</v>
      </c>
      <c r="AY1264" s="245" t="s">
        <v>159</v>
      </c>
    </row>
    <row r="1265" s="14" customFormat="1">
      <c r="A1265" s="14"/>
      <c r="B1265" s="235"/>
      <c r="C1265" s="236"/>
      <c r="D1265" s="226" t="s">
        <v>170</v>
      </c>
      <c r="E1265" s="237" t="s">
        <v>19</v>
      </c>
      <c r="F1265" s="238" t="s">
        <v>869</v>
      </c>
      <c r="G1265" s="236"/>
      <c r="H1265" s="239">
        <v>5.3010000000000002</v>
      </c>
      <c r="I1265" s="240"/>
      <c r="J1265" s="236"/>
      <c r="K1265" s="236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5" t="s">
        <v>170</v>
      </c>
      <c r="AU1265" s="245" t="s">
        <v>83</v>
      </c>
      <c r="AV1265" s="14" t="s">
        <v>83</v>
      </c>
      <c r="AW1265" s="14" t="s">
        <v>35</v>
      </c>
      <c r="AX1265" s="14" t="s">
        <v>73</v>
      </c>
      <c r="AY1265" s="245" t="s">
        <v>159</v>
      </c>
    </row>
    <row r="1266" s="14" customFormat="1">
      <c r="A1266" s="14"/>
      <c r="B1266" s="235"/>
      <c r="C1266" s="236"/>
      <c r="D1266" s="226" t="s">
        <v>170</v>
      </c>
      <c r="E1266" s="237" t="s">
        <v>19</v>
      </c>
      <c r="F1266" s="238" t="s">
        <v>1249</v>
      </c>
      <c r="G1266" s="236"/>
      <c r="H1266" s="239">
        <v>-1.6799999999999999</v>
      </c>
      <c r="I1266" s="240"/>
      <c r="J1266" s="236"/>
      <c r="K1266" s="236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5" t="s">
        <v>170</v>
      </c>
      <c r="AU1266" s="245" t="s">
        <v>83</v>
      </c>
      <c r="AV1266" s="14" t="s">
        <v>83</v>
      </c>
      <c r="AW1266" s="14" t="s">
        <v>35</v>
      </c>
      <c r="AX1266" s="14" t="s">
        <v>73</v>
      </c>
      <c r="AY1266" s="245" t="s">
        <v>159</v>
      </c>
    </row>
    <row r="1267" s="13" customFormat="1">
      <c r="A1267" s="13"/>
      <c r="B1267" s="224"/>
      <c r="C1267" s="225"/>
      <c r="D1267" s="226" t="s">
        <v>170</v>
      </c>
      <c r="E1267" s="227" t="s">
        <v>19</v>
      </c>
      <c r="F1267" s="228" t="s">
        <v>1250</v>
      </c>
      <c r="G1267" s="225"/>
      <c r="H1267" s="227" t="s">
        <v>19</v>
      </c>
      <c r="I1267" s="229"/>
      <c r="J1267" s="225"/>
      <c r="K1267" s="225"/>
      <c r="L1267" s="230"/>
      <c r="M1267" s="231"/>
      <c r="N1267" s="232"/>
      <c r="O1267" s="232"/>
      <c r="P1267" s="232"/>
      <c r="Q1267" s="232"/>
      <c r="R1267" s="232"/>
      <c r="S1267" s="232"/>
      <c r="T1267" s="23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4" t="s">
        <v>170</v>
      </c>
      <c r="AU1267" s="234" t="s">
        <v>83</v>
      </c>
      <c r="AV1267" s="13" t="s">
        <v>81</v>
      </c>
      <c r="AW1267" s="13" t="s">
        <v>35</v>
      </c>
      <c r="AX1267" s="13" t="s">
        <v>73</v>
      </c>
      <c r="AY1267" s="234" t="s">
        <v>159</v>
      </c>
    </row>
    <row r="1268" s="14" customFormat="1">
      <c r="A1268" s="14"/>
      <c r="B1268" s="235"/>
      <c r="C1268" s="236"/>
      <c r="D1268" s="226" t="s">
        <v>170</v>
      </c>
      <c r="E1268" s="237" t="s">
        <v>19</v>
      </c>
      <c r="F1268" s="238" t="s">
        <v>1251</v>
      </c>
      <c r="G1268" s="236"/>
      <c r="H1268" s="239">
        <v>14.121</v>
      </c>
      <c r="I1268" s="240"/>
      <c r="J1268" s="236"/>
      <c r="K1268" s="236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5" t="s">
        <v>170</v>
      </c>
      <c r="AU1268" s="245" t="s">
        <v>83</v>
      </c>
      <c r="AV1268" s="14" t="s">
        <v>83</v>
      </c>
      <c r="AW1268" s="14" t="s">
        <v>35</v>
      </c>
      <c r="AX1268" s="14" t="s">
        <v>73</v>
      </c>
      <c r="AY1268" s="245" t="s">
        <v>159</v>
      </c>
    </row>
    <row r="1269" s="14" customFormat="1">
      <c r="A1269" s="14"/>
      <c r="B1269" s="235"/>
      <c r="C1269" s="236"/>
      <c r="D1269" s="226" t="s">
        <v>170</v>
      </c>
      <c r="E1269" s="237" t="s">
        <v>19</v>
      </c>
      <c r="F1269" s="238" t="s">
        <v>1252</v>
      </c>
      <c r="G1269" s="236"/>
      <c r="H1269" s="239">
        <v>-1.845</v>
      </c>
      <c r="I1269" s="240"/>
      <c r="J1269" s="236"/>
      <c r="K1269" s="236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5" t="s">
        <v>170</v>
      </c>
      <c r="AU1269" s="245" t="s">
        <v>83</v>
      </c>
      <c r="AV1269" s="14" t="s">
        <v>83</v>
      </c>
      <c r="AW1269" s="14" t="s">
        <v>35</v>
      </c>
      <c r="AX1269" s="14" t="s">
        <v>73</v>
      </c>
      <c r="AY1269" s="245" t="s">
        <v>159</v>
      </c>
    </row>
    <row r="1270" s="14" customFormat="1">
      <c r="A1270" s="14"/>
      <c r="B1270" s="235"/>
      <c r="C1270" s="236"/>
      <c r="D1270" s="226" t="s">
        <v>170</v>
      </c>
      <c r="E1270" s="237" t="s">
        <v>19</v>
      </c>
      <c r="F1270" s="238" t="s">
        <v>1253</v>
      </c>
      <c r="G1270" s="236"/>
      <c r="H1270" s="239">
        <v>13.422000000000001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5" t="s">
        <v>170</v>
      </c>
      <c r="AU1270" s="245" t="s">
        <v>83</v>
      </c>
      <c r="AV1270" s="14" t="s">
        <v>83</v>
      </c>
      <c r="AW1270" s="14" t="s">
        <v>35</v>
      </c>
      <c r="AX1270" s="14" t="s">
        <v>73</v>
      </c>
      <c r="AY1270" s="245" t="s">
        <v>159</v>
      </c>
    </row>
    <row r="1271" s="14" customFormat="1">
      <c r="A1271" s="14"/>
      <c r="B1271" s="235"/>
      <c r="C1271" s="236"/>
      <c r="D1271" s="226" t="s">
        <v>170</v>
      </c>
      <c r="E1271" s="237" t="s">
        <v>19</v>
      </c>
      <c r="F1271" s="238" t="s">
        <v>1252</v>
      </c>
      <c r="G1271" s="236"/>
      <c r="H1271" s="239">
        <v>-1.845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5" t="s">
        <v>170</v>
      </c>
      <c r="AU1271" s="245" t="s">
        <v>83</v>
      </c>
      <c r="AV1271" s="14" t="s">
        <v>83</v>
      </c>
      <c r="AW1271" s="14" t="s">
        <v>35</v>
      </c>
      <c r="AX1271" s="14" t="s">
        <v>73</v>
      </c>
      <c r="AY1271" s="245" t="s">
        <v>159</v>
      </c>
    </row>
    <row r="1272" s="14" customFormat="1">
      <c r="A1272" s="14"/>
      <c r="B1272" s="235"/>
      <c r="C1272" s="236"/>
      <c r="D1272" s="226" t="s">
        <v>170</v>
      </c>
      <c r="E1272" s="237" t="s">
        <v>19</v>
      </c>
      <c r="F1272" s="238" t="s">
        <v>897</v>
      </c>
      <c r="G1272" s="236"/>
      <c r="H1272" s="239">
        <v>2.02</v>
      </c>
      <c r="I1272" s="240"/>
      <c r="J1272" s="236"/>
      <c r="K1272" s="236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5" t="s">
        <v>170</v>
      </c>
      <c r="AU1272" s="245" t="s">
        <v>83</v>
      </c>
      <c r="AV1272" s="14" t="s">
        <v>83</v>
      </c>
      <c r="AW1272" s="14" t="s">
        <v>35</v>
      </c>
      <c r="AX1272" s="14" t="s">
        <v>73</v>
      </c>
      <c r="AY1272" s="245" t="s">
        <v>159</v>
      </c>
    </row>
    <row r="1273" s="15" customFormat="1">
      <c r="A1273" s="15"/>
      <c r="B1273" s="246"/>
      <c r="C1273" s="247"/>
      <c r="D1273" s="226" t="s">
        <v>170</v>
      </c>
      <c r="E1273" s="248" t="s">
        <v>19</v>
      </c>
      <c r="F1273" s="249" t="s">
        <v>178</v>
      </c>
      <c r="G1273" s="247"/>
      <c r="H1273" s="250">
        <v>48.400000000000013</v>
      </c>
      <c r="I1273" s="251"/>
      <c r="J1273" s="247"/>
      <c r="K1273" s="247"/>
      <c r="L1273" s="252"/>
      <c r="M1273" s="253"/>
      <c r="N1273" s="254"/>
      <c r="O1273" s="254"/>
      <c r="P1273" s="254"/>
      <c r="Q1273" s="254"/>
      <c r="R1273" s="254"/>
      <c r="S1273" s="254"/>
      <c r="T1273" s="25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56" t="s">
        <v>170</v>
      </c>
      <c r="AU1273" s="256" t="s">
        <v>83</v>
      </c>
      <c r="AV1273" s="15" t="s">
        <v>166</v>
      </c>
      <c r="AW1273" s="15" t="s">
        <v>35</v>
      </c>
      <c r="AX1273" s="15" t="s">
        <v>81</v>
      </c>
      <c r="AY1273" s="256" t="s">
        <v>159</v>
      </c>
    </row>
    <row r="1274" s="2" customFormat="1" ht="37.8" customHeight="1">
      <c r="A1274" s="40"/>
      <c r="B1274" s="41"/>
      <c r="C1274" s="206" t="s">
        <v>1264</v>
      </c>
      <c r="D1274" s="206" t="s">
        <v>161</v>
      </c>
      <c r="E1274" s="207" t="s">
        <v>1265</v>
      </c>
      <c r="F1274" s="208" t="s">
        <v>1266</v>
      </c>
      <c r="G1274" s="209" t="s">
        <v>164</v>
      </c>
      <c r="H1274" s="210">
        <v>1.04</v>
      </c>
      <c r="I1274" s="211"/>
      <c r="J1274" s="212">
        <f>ROUND(I1274*H1274,2)</f>
        <v>0</v>
      </c>
      <c r="K1274" s="208" t="s">
        <v>165</v>
      </c>
      <c r="L1274" s="46"/>
      <c r="M1274" s="213" t="s">
        <v>19</v>
      </c>
      <c r="N1274" s="214" t="s">
        <v>44</v>
      </c>
      <c r="O1274" s="86"/>
      <c r="P1274" s="215">
        <f>O1274*H1274</f>
        <v>0</v>
      </c>
      <c r="Q1274" s="215">
        <v>0.02963</v>
      </c>
      <c r="R1274" s="215">
        <f>Q1274*H1274</f>
        <v>0.030815200000000001</v>
      </c>
      <c r="S1274" s="215">
        <v>0</v>
      </c>
      <c r="T1274" s="216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17" t="s">
        <v>307</v>
      </c>
      <c r="AT1274" s="217" t="s">
        <v>161</v>
      </c>
      <c r="AU1274" s="217" t="s">
        <v>83</v>
      </c>
      <c r="AY1274" s="19" t="s">
        <v>159</v>
      </c>
      <c r="BE1274" s="218">
        <f>IF(N1274="základní",J1274,0)</f>
        <v>0</v>
      </c>
      <c r="BF1274" s="218">
        <f>IF(N1274="snížená",J1274,0)</f>
        <v>0</v>
      </c>
      <c r="BG1274" s="218">
        <f>IF(N1274="zákl. přenesená",J1274,0)</f>
        <v>0</v>
      </c>
      <c r="BH1274" s="218">
        <f>IF(N1274="sníž. přenesená",J1274,0)</f>
        <v>0</v>
      </c>
      <c r="BI1274" s="218">
        <f>IF(N1274="nulová",J1274,0)</f>
        <v>0</v>
      </c>
      <c r="BJ1274" s="19" t="s">
        <v>81</v>
      </c>
      <c r="BK1274" s="218">
        <f>ROUND(I1274*H1274,2)</f>
        <v>0</v>
      </c>
      <c r="BL1274" s="19" t="s">
        <v>307</v>
      </c>
      <c r="BM1274" s="217" t="s">
        <v>1267</v>
      </c>
    </row>
    <row r="1275" s="2" customFormat="1">
      <c r="A1275" s="40"/>
      <c r="B1275" s="41"/>
      <c r="C1275" s="42"/>
      <c r="D1275" s="219" t="s">
        <v>168</v>
      </c>
      <c r="E1275" s="42"/>
      <c r="F1275" s="220" t="s">
        <v>1268</v>
      </c>
      <c r="G1275" s="42"/>
      <c r="H1275" s="42"/>
      <c r="I1275" s="221"/>
      <c r="J1275" s="42"/>
      <c r="K1275" s="42"/>
      <c r="L1275" s="46"/>
      <c r="M1275" s="222"/>
      <c r="N1275" s="223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168</v>
      </c>
      <c r="AU1275" s="19" t="s">
        <v>83</v>
      </c>
    </row>
    <row r="1276" s="13" customFormat="1">
      <c r="A1276" s="13"/>
      <c r="B1276" s="224"/>
      <c r="C1276" s="225"/>
      <c r="D1276" s="226" t="s">
        <v>170</v>
      </c>
      <c r="E1276" s="227" t="s">
        <v>19</v>
      </c>
      <c r="F1276" s="228" t="s">
        <v>338</v>
      </c>
      <c r="G1276" s="225"/>
      <c r="H1276" s="227" t="s">
        <v>19</v>
      </c>
      <c r="I1276" s="229"/>
      <c r="J1276" s="225"/>
      <c r="K1276" s="225"/>
      <c r="L1276" s="230"/>
      <c r="M1276" s="231"/>
      <c r="N1276" s="232"/>
      <c r="O1276" s="232"/>
      <c r="P1276" s="232"/>
      <c r="Q1276" s="232"/>
      <c r="R1276" s="232"/>
      <c r="S1276" s="232"/>
      <c r="T1276" s="23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4" t="s">
        <v>170</v>
      </c>
      <c r="AU1276" s="234" t="s">
        <v>83</v>
      </c>
      <c r="AV1276" s="13" t="s">
        <v>81</v>
      </c>
      <c r="AW1276" s="13" t="s">
        <v>35</v>
      </c>
      <c r="AX1276" s="13" t="s">
        <v>73</v>
      </c>
      <c r="AY1276" s="234" t="s">
        <v>159</v>
      </c>
    </row>
    <row r="1277" s="13" customFormat="1">
      <c r="A1277" s="13"/>
      <c r="B1277" s="224"/>
      <c r="C1277" s="225"/>
      <c r="D1277" s="226" t="s">
        <v>170</v>
      </c>
      <c r="E1277" s="227" t="s">
        <v>19</v>
      </c>
      <c r="F1277" s="228" t="s">
        <v>1134</v>
      </c>
      <c r="G1277" s="225"/>
      <c r="H1277" s="227" t="s">
        <v>19</v>
      </c>
      <c r="I1277" s="229"/>
      <c r="J1277" s="225"/>
      <c r="K1277" s="225"/>
      <c r="L1277" s="230"/>
      <c r="M1277" s="231"/>
      <c r="N1277" s="232"/>
      <c r="O1277" s="232"/>
      <c r="P1277" s="232"/>
      <c r="Q1277" s="232"/>
      <c r="R1277" s="232"/>
      <c r="S1277" s="232"/>
      <c r="T1277" s="23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4" t="s">
        <v>170</v>
      </c>
      <c r="AU1277" s="234" t="s">
        <v>83</v>
      </c>
      <c r="AV1277" s="13" t="s">
        <v>81</v>
      </c>
      <c r="AW1277" s="13" t="s">
        <v>35</v>
      </c>
      <c r="AX1277" s="13" t="s">
        <v>73</v>
      </c>
      <c r="AY1277" s="234" t="s">
        <v>159</v>
      </c>
    </row>
    <row r="1278" s="14" customFormat="1">
      <c r="A1278" s="14"/>
      <c r="B1278" s="235"/>
      <c r="C1278" s="236"/>
      <c r="D1278" s="226" t="s">
        <v>170</v>
      </c>
      <c r="E1278" s="237" t="s">
        <v>19</v>
      </c>
      <c r="F1278" s="238" t="s">
        <v>1269</v>
      </c>
      <c r="G1278" s="236"/>
      <c r="H1278" s="239">
        <v>1.04</v>
      </c>
      <c r="I1278" s="240"/>
      <c r="J1278" s="236"/>
      <c r="K1278" s="236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5" t="s">
        <v>170</v>
      </c>
      <c r="AU1278" s="245" t="s">
        <v>83</v>
      </c>
      <c r="AV1278" s="14" t="s">
        <v>83</v>
      </c>
      <c r="AW1278" s="14" t="s">
        <v>35</v>
      </c>
      <c r="AX1278" s="14" t="s">
        <v>73</v>
      </c>
      <c r="AY1278" s="245" t="s">
        <v>159</v>
      </c>
    </row>
    <row r="1279" s="15" customFormat="1">
      <c r="A1279" s="15"/>
      <c r="B1279" s="246"/>
      <c r="C1279" s="247"/>
      <c r="D1279" s="226" t="s">
        <v>170</v>
      </c>
      <c r="E1279" s="248" t="s">
        <v>19</v>
      </c>
      <c r="F1279" s="249" t="s">
        <v>178</v>
      </c>
      <c r="G1279" s="247"/>
      <c r="H1279" s="250">
        <v>1.04</v>
      </c>
      <c r="I1279" s="251"/>
      <c r="J1279" s="247"/>
      <c r="K1279" s="247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56" t="s">
        <v>170</v>
      </c>
      <c r="AU1279" s="256" t="s">
        <v>83</v>
      </c>
      <c r="AV1279" s="15" t="s">
        <v>166</v>
      </c>
      <c r="AW1279" s="15" t="s">
        <v>35</v>
      </c>
      <c r="AX1279" s="15" t="s">
        <v>81</v>
      </c>
      <c r="AY1279" s="256" t="s">
        <v>159</v>
      </c>
    </row>
    <row r="1280" s="2" customFormat="1" ht="24.15" customHeight="1">
      <c r="A1280" s="40"/>
      <c r="B1280" s="41"/>
      <c r="C1280" s="206" t="s">
        <v>1270</v>
      </c>
      <c r="D1280" s="206" t="s">
        <v>161</v>
      </c>
      <c r="E1280" s="207" t="s">
        <v>1271</v>
      </c>
      <c r="F1280" s="208" t="s">
        <v>1272</v>
      </c>
      <c r="G1280" s="209" t="s">
        <v>164</v>
      </c>
      <c r="H1280" s="210">
        <v>1.04</v>
      </c>
      <c r="I1280" s="211"/>
      <c r="J1280" s="212">
        <f>ROUND(I1280*H1280,2)</f>
        <v>0</v>
      </c>
      <c r="K1280" s="208" t="s">
        <v>165</v>
      </c>
      <c r="L1280" s="46"/>
      <c r="M1280" s="213" t="s">
        <v>19</v>
      </c>
      <c r="N1280" s="214" t="s">
        <v>44</v>
      </c>
      <c r="O1280" s="86"/>
      <c r="P1280" s="215">
        <f>O1280*H1280</f>
        <v>0</v>
      </c>
      <c r="Q1280" s="215">
        <v>0.00010000000000000001</v>
      </c>
      <c r="R1280" s="215">
        <f>Q1280*H1280</f>
        <v>0.00010400000000000001</v>
      </c>
      <c r="S1280" s="215">
        <v>0</v>
      </c>
      <c r="T1280" s="216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17" t="s">
        <v>307</v>
      </c>
      <c r="AT1280" s="217" t="s">
        <v>161</v>
      </c>
      <c r="AU1280" s="217" t="s">
        <v>83</v>
      </c>
      <c r="AY1280" s="19" t="s">
        <v>159</v>
      </c>
      <c r="BE1280" s="218">
        <f>IF(N1280="základní",J1280,0)</f>
        <v>0</v>
      </c>
      <c r="BF1280" s="218">
        <f>IF(N1280="snížená",J1280,0)</f>
        <v>0</v>
      </c>
      <c r="BG1280" s="218">
        <f>IF(N1280="zákl. přenesená",J1280,0)</f>
        <v>0</v>
      </c>
      <c r="BH1280" s="218">
        <f>IF(N1280="sníž. přenesená",J1280,0)</f>
        <v>0</v>
      </c>
      <c r="BI1280" s="218">
        <f>IF(N1280="nulová",J1280,0)</f>
        <v>0</v>
      </c>
      <c r="BJ1280" s="19" t="s">
        <v>81</v>
      </c>
      <c r="BK1280" s="218">
        <f>ROUND(I1280*H1280,2)</f>
        <v>0</v>
      </c>
      <c r="BL1280" s="19" t="s">
        <v>307</v>
      </c>
      <c r="BM1280" s="217" t="s">
        <v>1273</v>
      </c>
    </row>
    <row r="1281" s="2" customFormat="1">
      <c r="A1281" s="40"/>
      <c r="B1281" s="41"/>
      <c r="C1281" s="42"/>
      <c r="D1281" s="219" t="s">
        <v>168</v>
      </c>
      <c r="E1281" s="42"/>
      <c r="F1281" s="220" t="s">
        <v>1274</v>
      </c>
      <c r="G1281" s="42"/>
      <c r="H1281" s="42"/>
      <c r="I1281" s="221"/>
      <c r="J1281" s="42"/>
      <c r="K1281" s="42"/>
      <c r="L1281" s="46"/>
      <c r="M1281" s="222"/>
      <c r="N1281" s="223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168</v>
      </c>
      <c r="AU1281" s="19" t="s">
        <v>83</v>
      </c>
    </row>
    <row r="1282" s="13" customFormat="1">
      <c r="A1282" s="13"/>
      <c r="B1282" s="224"/>
      <c r="C1282" s="225"/>
      <c r="D1282" s="226" t="s">
        <v>170</v>
      </c>
      <c r="E1282" s="227" t="s">
        <v>19</v>
      </c>
      <c r="F1282" s="228" t="s">
        <v>338</v>
      </c>
      <c r="G1282" s="225"/>
      <c r="H1282" s="227" t="s">
        <v>19</v>
      </c>
      <c r="I1282" s="229"/>
      <c r="J1282" s="225"/>
      <c r="K1282" s="225"/>
      <c r="L1282" s="230"/>
      <c r="M1282" s="231"/>
      <c r="N1282" s="232"/>
      <c r="O1282" s="232"/>
      <c r="P1282" s="232"/>
      <c r="Q1282" s="232"/>
      <c r="R1282" s="232"/>
      <c r="S1282" s="232"/>
      <c r="T1282" s="23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4" t="s">
        <v>170</v>
      </c>
      <c r="AU1282" s="234" t="s">
        <v>83</v>
      </c>
      <c r="AV1282" s="13" t="s">
        <v>81</v>
      </c>
      <c r="AW1282" s="13" t="s">
        <v>35</v>
      </c>
      <c r="AX1282" s="13" t="s">
        <v>73</v>
      </c>
      <c r="AY1282" s="234" t="s">
        <v>159</v>
      </c>
    </row>
    <row r="1283" s="13" customFormat="1">
      <c r="A1283" s="13"/>
      <c r="B1283" s="224"/>
      <c r="C1283" s="225"/>
      <c r="D1283" s="226" t="s">
        <v>170</v>
      </c>
      <c r="E1283" s="227" t="s">
        <v>19</v>
      </c>
      <c r="F1283" s="228" t="s">
        <v>1134</v>
      </c>
      <c r="G1283" s="225"/>
      <c r="H1283" s="227" t="s">
        <v>19</v>
      </c>
      <c r="I1283" s="229"/>
      <c r="J1283" s="225"/>
      <c r="K1283" s="225"/>
      <c r="L1283" s="230"/>
      <c r="M1283" s="231"/>
      <c r="N1283" s="232"/>
      <c r="O1283" s="232"/>
      <c r="P1283" s="232"/>
      <c r="Q1283" s="232"/>
      <c r="R1283" s="232"/>
      <c r="S1283" s="232"/>
      <c r="T1283" s="23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4" t="s">
        <v>170</v>
      </c>
      <c r="AU1283" s="234" t="s">
        <v>83</v>
      </c>
      <c r="AV1283" s="13" t="s">
        <v>81</v>
      </c>
      <c r="AW1283" s="13" t="s">
        <v>35</v>
      </c>
      <c r="AX1283" s="13" t="s">
        <v>73</v>
      </c>
      <c r="AY1283" s="234" t="s">
        <v>159</v>
      </c>
    </row>
    <row r="1284" s="14" customFormat="1">
      <c r="A1284" s="14"/>
      <c r="B1284" s="235"/>
      <c r="C1284" s="236"/>
      <c r="D1284" s="226" t="s">
        <v>170</v>
      </c>
      <c r="E1284" s="237" t="s">
        <v>19</v>
      </c>
      <c r="F1284" s="238" t="s">
        <v>1269</v>
      </c>
      <c r="G1284" s="236"/>
      <c r="H1284" s="239">
        <v>1.04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5" t="s">
        <v>170</v>
      </c>
      <c r="AU1284" s="245" t="s">
        <v>83</v>
      </c>
      <c r="AV1284" s="14" t="s">
        <v>83</v>
      </c>
      <c r="AW1284" s="14" t="s">
        <v>35</v>
      </c>
      <c r="AX1284" s="14" t="s">
        <v>73</v>
      </c>
      <c r="AY1284" s="245" t="s">
        <v>159</v>
      </c>
    </row>
    <row r="1285" s="15" customFormat="1">
      <c r="A1285" s="15"/>
      <c r="B1285" s="246"/>
      <c r="C1285" s="247"/>
      <c r="D1285" s="226" t="s">
        <v>170</v>
      </c>
      <c r="E1285" s="248" t="s">
        <v>19</v>
      </c>
      <c r="F1285" s="249" t="s">
        <v>178</v>
      </c>
      <c r="G1285" s="247"/>
      <c r="H1285" s="250">
        <v>1.04</v>
      </c>
      <c r="I1285" s="251"/>
      <c r="J1285" s="247"/>
      <c r="K1285" s="247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56" t="s">
        <v>170</v>
      </c>
      <c r="AU1285" s="256" t="s">
        <v>83</v>
      </c>
      <c r="AV1285" s="15" t="s">
        <v>166</v>
      </c>
      <c r="AW1285" s="15" t="s">
        <v>35</v>
      </c>
      <c r="AX1285" s="15" t="s">
        <v>81</v>
      </c>
      <c r="AY1285" s="256" t="s">
        <v>159</v>
      </c>
    </row>
    <row r="1286" s="2" customFormat="1" ht="24.15" customHeight="1">
      <c r="A1286" s="40"/>
      <c r="B1286" s="41"/>
      <c r="C1286" s="206" t="s">
        <v>1275</v>
      </c>
      <c r="D1286" s="206" t="s">
        <v>161</v>
      </c>
      <c r="E1286" s="207" t="s">
        <v>1276</v>
      </c>
      <c r="F1286" s="208" t="s">
        <v>1277</v>
      </c>
      <c r="G1286" s="209" t="s">
        <v>164</v>
      </c>
      <c r="H1286" s="210">
        <v>1.04</v>
      </c>
      <c r="I1286" s="211"/>
      <c r="J1286" s="212">
        <f>ROUND(I1286*H1286,2)</f>
        <v>0</v>
      </c>
      <c r="K1286" s="208" t="s">
        <v>165</v>
      </c>
      <c r="L1286" s="46"/>
      <c r="M1286" s="213" t="s">
        <v>19</v>
      </c>
      <c r="N1286" s="214" t="s">
        <v>44</v>
      </c>
      <c r="O1286" s="86"/>
      <c r="P1286" s="215">
        <f>O1286*H1286</f>
        <v>0</v>
      </c>
      <c r="Q1286" s="215">
        <v>0.00069999999999999999</v>
      </c>
      <c r="R1286" s="215">
        <f>Q1286*H1286</f>
        <v>0.00072800000000000002</v>
      </c>
      <c r="S1286" s="215">
        <v>0</v>
      </c>
      <c r="T1286" s="21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17" t="s">
        <v>307</v>
      </c>
      <c r="AT1286" s="217" t="s">
        <v>161</v>
      </c>
      <c r="AU1286" s="217" t="s">
        <v>83</v>
      </c>
      <c r="AY1286" s="19" t="s">
        <v>159</v>
      </c>
      <c r="BE1286" s="218">
        <f>IF(N1286="základní",J1286,0)</f>
        <v>0</v>
      </c>
      <c r="BF1286" s="218">
        <f>IF(N1286="snížená",J1286,0)</f>
        <v>0</v>
      </c>
      <c r="BG1286" s="218">
        <f>IF(N1286="zákl. přenesená",J1286,0)</f>
        <v>0</v>
      </c>
      <c r="BH1286" s="218">
        <f>IF(N1286="sníž. přenesená",J1286,0)</f>
        <v>0</v>
      </c>
      <c r="BI1286" s="218">
        <f>IF(N1286="nulová",J1286,0)</f>
        <v>0</v>
      </c>
      <c r="BJ1286" s="19" t="s">
        <v>81</v>
      </c>
      <c r="BK1286" s="218">
        <f>ROUND(I1286*H1286,2)</f>
        <v>0</v>
      </c>
      <c r="BL1286" s="19" t="s">
        <v>307</v>
      </c>
      <c r="BM1286" s="217" t="s">
        <v>1278</v>
      </c>
    </row>
    <row r="1287" s="2" customFormat="1">
      <c r="A1287" s="40"/>
      <c r="B1287" s="41"/>
      <c r="C1287" s="42"/>
      <c r="D1287" s="219" t="s">
        <v>168</v>
      </c>
      <c r="E1287" s="42"/>
      <c r="F1287" s="220" t="s">
        <v>1279</v>
      </c>
      <c r="G1287" s="42"/>
      <c r="H1287" s="42"/>
      <c r="I1287" s="221"/>
      <c r="J1287" s="42"/>
      <c r="K1287" s="42"/>
      <c r="L1287" s="46"/>
      <c r="M1287" s="222"/>
      <c r="N1287" s="223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168</v>
      </c>
      <c r="AU1287" s="19" t="s">
        <v>83</v>
      </c>
    </row>
    <row r="1288" s="13" customFormat="1">
      <c r="A1288" s="13"/>
      <c r="B1288" s="224"/>
      <c r="C1288" s="225"/>
      <c r="D1288" s="226" t="s">
        <v>170</v>
      </c>
      <c r="E1288" s="227" t="s">
        <v>19</v>
      </c>
      <c r="F1288" s="228" t="s">
        <v>338</v>
      </c>
      <c r="G1288" s="225"/>
      <c r="H1288" s="227" t="s">
        <v>19</v>
      </c>
      <c r="I1288" s="229"/>
      <c r="J1288" s="225"/>
      <c r="K1288" s="225"/>
      <c r="L1288" s="230"/>
      <c r="M1288" s="231"/>
      <c r="N1288" s="232"/>
      <c r="O1288" s="232"/>
      <c r="P1288" s="232"/>
      <c r="Q1288" s="232"/>
      <c r="R1288" s="232"/>
      <c r="S1288" s="232"/>
      <c r="T1288" s="23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4" t="s">
        <v>170</v>
      </c>
      <c r="AU1288" s="234" t="s">
        <v>83</v>
      </c>
      <c r="AV1288" s="13" t="s">
        <v>81</v>
      </c>
      <c r="AW1288" s="13" t="s">
        <v>35</v>
      </c>
      <c r="AX1288" s="13" t="s">
        <v>73</v>
      </c>
      <c r="AY1288" s="234" t="s">
        <v>159</v>
      </c>
    </row>
    <row r="1289" s="13" customFormat="1">
      <c r="A1289" s="13"/>
      <c r="B1289" s="224"/>
      <c r="C1289" s="225"/>
      <c r="D1289" s="226" t="s">
        <v>170</v>
      </c>
      <c r="E1289" s="227" t="s">
        <v>19</v>
      </c>
      <c r="F1289" s="228" t="s">
        <v>1134</v>
      </c>
      <c r="G1289" s="225"/>
      <c r="H1289" s="227" t="s">
        <v>19</v>
      </c>
      <c r="I1289" s="229"/>
      <c r="J1289" s="225"/>
      <c r="K1289" s="225"/>
      <c r="L1289" s="230"/>
      <c r="M1289" s="231"/>
      <c r="N1289" s="232"/>
      <c r="O1289" s="232"/>
      <c r="P1289" s="232"/>
      <c r="Q1289" s="232"/>
      <c r="R1289" s="232"/>
      <c r="S1289" s="232"/>
      <c r="T1289" s="23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4" t="s">
        <v>170</v>
      </c>
      <c r="AU1289" s="234" t="s">
        <v>83</v>
      </c>
      <c r="AV1289" s="13" t="s">
        <v>81</v>
      </c>
      <c r="AW1289" s="13" t="s">
        <v>35</v>
      </c>
      <c r="AX1289" s="13" t="s">
        <v>73</v>
      </c>
      <c r="AY1289" s="234" t="s">
        <v>159</v>
      </c>
    </row>
    <row r="1290" s="14" customFormat="1">
      <c r="A1290" s="14"/>
      <c r="B1290" s="235"/>
      <c r="C1290" s="236"/>
      <c r="D1290" s="226" t="s">
        <v>170</v>
      </c>
      <c r="E1290" s="237" t="s">
        <v>19</v>
      </c>
      <c r="F1290" s="238" t="s">
        <v>1269</v>
      </c>
      <c r="G1290" s="236"/>
      <c r="H1290" s="239">
        <v>1.04</v>
      </c>
      <c r="I1290" s="240"/>
      <c r="J1290" s="236"/>
      <c r="K1290" s="236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5" t="s">
        <v>170</v>
      </c>
      <c r="AU1290" s="245" t="s">
        <v>83</v>
      </c>
      <c r="AV1290" s="14" t="s">
        <v>83</v>
      </c>
      <c r="AW1290" s="14" t="s">
        <v>35</v>
      </c>
      <c r="AX1290" s="14" t="s">
        <v>73</v>
      </c>
      <c r="AY1290" s="245" t="s">
        <v>159</v>
      </c>
    </row>
    <row r="1291" s="15" customFormat="1">
      <c r="A1291" s="15"/>
      <c r="B1291" s="246"/>
      <c r="C1291" s="247"/>
      <c r="D1291" s="226" t="s">
        <v>170</v>
      </c>
      <c r="E1291" s="248" t="s">
        <v>19</v>
      </c>
      <c r="F1291" s="249" t="s">
        <v>178</v>
      </c>
      <c r="G1291" s="247"/>
      <c r="H1291" s="250">
        <v>1.04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6" t="s">
        <v>170</v>
      </c>
      <c r="AU1291" s="256" t="s">
        <v>83</v>
      </c>
      <c r="AV1291" s="15" t="s">
        <v>166</v>
      </c>
      <c r="AW1291" s="15" t="s">
        <v>35</v>
      </c>
      <c r="AX1291" s="15" t="s">
        <v>81</v>
      </c>
      <c r="AY1291" s="256" t="s">
        <v>159</v>
      </c>
    </row>
    <row r="1292" s="2" customFormat="1" ht="33" customHeight="1">
      <c r="A1292" s="40"/>
      <c r="B1292" s="41"/>
      <c r="C1292" s="206" t="s">
        <v>1280</v>
      </c>
      <c r="D1292" s="206" t="s">
        <v>161</v>
      </c>
      <c r="E1292" s="207" t="s">
        <v>1281</v>
      </c>
      <c r="F1292" s="208" t="s">
        <v>1282</v>
      </c>
      <c r="G1292" s="209" t="s">
        <v>164</v>
      </c>
      <c r="H1292" s="210">
        <v>6.75</v>
      </c>
      <c r="I1292" s="211"/>
      <c r="J1292" s="212">
        <f>ROUND(I1292*H1292,2)</f>
        <v>0</v>
      </c>
      <c r="K1292" s="208" t="s">
        <v>165</v>
      </c>
      <c r="L1292" s="46"/>
      <c r="M1292" s="213" t="s">
        <v>19</v>
      </c>
      <c r="N1292" s="214" t="s">
        <v>44</v>
      </c>
      <c r="O1292" s="86"/>
      <c r="P1292" s="215">
        <f>O1292*H1292</f>
        <v>0</v>
      </c>
      <c r="Q1292" s="215">
        <v>0.01385</v>
      </c>
      <c r="R1292" s="215">
        <f>Q1292*H1292</f>
        <v>0.093487500000000001</v>
      </c>
      <c r="S1292" s="215">
        <v>0</v>
      </c>
      <c r="T1292" s="216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17" t="s">
        <v>307</v>
      </c>
      <c r="AT1292" s="217" t="s">
        <v>161</v>
      </c>
      <c r="AU1292" s="217" t="s">
        <v>83</v>
      </c>
      <c r="AY1292" s="19" t="s">
        <v>159</v>
      </c>
      <c r="BE1292" s="218">
        <f>IF(N1292="základní",J1292,0)</f>
        <v>0</v>
      </c>
      <c r="BF1292" s="218">
        <f>IF(N1292="snížená",J1292,0)</f>
        <v>0</v>
      </c>
      <c r="BG1292" s="218">
        <f>IF(N1292="zákl. přenesená",J1292,0)</f>
        <v>0</v>
      </c>
      <c r="BH1292" s="218">
        <f>IF(N1292="sníž. přenesená",J1292,0)</f>
        <v>0</v>
      </c>
      <c r="BI1292" s="218">
        <f>IF(N1292="nulová",J1292,0)</f>
        <v>0</v>
      </c>
      <c r="BJ1292" s="19" t="s">
        <v>81</v>
      </c>
      <c r="BK1292" s="218">
        <f>ROUND(I1292*H1292,2)</f>
        <v>0</v>
      </c>
      <c r="BL1292" s="19" t="s">
        <v>307</v>
      </c>
      <c r="BM1292" s="217" t="s">
        <v>1283</v>
      </c>
    </row>
    <row r="1293" s="2" customFormat="1">
      <c r="A1293" s="40"/>
      <c r="B1293" s="41"/>
      <c r="C1293" s="42"/>
      <c r="D1293" s="219" t="s">
        <v>168</v>
      </c>
      <c r="E1293" s="42"/>
      <c r="F1293" s="220" t="s">
        <v>1284</v>
      </c>
      <c r="G1293" s="42"/>
      <c r="H1293" s="42"/>
      <c r="I1293" s="221"/>
      <c r="J1293" s="42"/>
      <c r="K1293" s="42"/>
      <c r="L1293" s="46"/>
      <c r="M1293" s="222"/>
      <c r="N1293" s="223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168</v>
      </c>
      <c r="AU1293" s="19" t="s">
        <v>83</v>
      </c>
    </row>
    <row r="1294" s="13" customFormat="1">
      <c r="A1294" s="13"/>
      <c r="B1294" s="224"/>
      <c r="C1294" s="225"/>
      <c r="D1294" s="226" t="s">
        <v>170</v>
      </c>
      <c r="E1294" s="227" t="s">
        <v>19</v>
      </c>
      <c r="F1294" s="228" t="s">
        <v>338</v>
      </c>
      <c r="G1294" s="225"/>
      <c r="H1294" s="227" t="s">
        <v>19</v>
      </c>
      <c r="I1294" s="229"/>
      <c r="J1294" s="225"/>
      <c r="K1294" s="225"/>
      <c r="L1294" s="230"/>
      <c r="M1294" s="231"/>
      <c r="N1294" s="232"/>
      <c r="O1294" s="232"/>
      <c r="P1294" s="232"/>
      <c r="Q1294" s="232"/>
      <c r="R1294" s="232"/>
      <c r="S1294" s="232"/>
      <c r="T1294" s="23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4" t="s">
        <v>170</v>
      </c>
      <c r="AU1294" s="234" t="s">
        <v>83</v>
      </c>
      <c r="AV1294" s="13" t="s">
        <v>81</v>
      </c>
      <c r="AW1294" s="13" t="s">
        <v>35</v>
      </c>
      <c r="AX1294" s="13" t="s">
        <v>73</v>
      </c>
      <c r="AY1294" s="234" t="s">
        <v>159</v>
      </c>
    </row>
    <row r="1295" s="14" customFormat="1">
      <c r="A1295" s="14"/>
      <c r="B1295" s="235"/>
      <c r="C1295" s="236"/>
      <c r="D1295" s="226" t="s">
        <v>170</v>
      </c>
      <c r="E1295" s="237" t="s">
        <v>19</v>
      </c>
      <c r="F1295" s="238" t="s">
        <v>760</v>
      </c>
      <c r="G1295" s="236"/>
      <c r="H1295" s="239">
        <v>6.75</v>
      </c>
      <c r="I1295" s="240"/>
      <c r="J1295" s="236"/>
      <c r="K1295" s="236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5" t="s">
        <v>170</v>
      </c>
      <c r="AU1295" s="245" t="s">
        <v>83</v>
      </c>
      <c r="AV1295" s="14" t="s">
        <v>83</v>
      </c>
      <c r="AW1295" s="14" t="s">
        <v>35</v>
      </c>
      <c r="AX1295" s="14" t="s">
        <v>73</v>
      </c>
      <c r="AY1295" s="245" t="s">
        <v>159</v>
      </c>
    </row>
    <row r="1296" s="15" customFormat="1">
      <c r="A1296" s="15"/>
      <c r="B1296" s="246"/>
      <c r="C1296" s="247"/>
      <c r="D1296" s="226" t="s">
        <v>170</v>
      </c>
      <c r="E1296" s="248" t="s">
        <v>19</v>
      </c>
      <c r="F1296" s="249" t="s">
        <v>178</v>
      </c>
      <c r="G1296" s="247"/>
      <c r="H1296" s="250">
        <v>6.75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56" t="s">
        <v>170</v>
      </c>
      <c r="AU1296" s="256" t="s">
        <v>83</v>
      </c>
      <c r="AV1296" s="15" t="s">
        <v>166</v>
      </c>
      <c r="AW1296" s="15" t="s">
        <v>35</v>
      </c>
      <c r="AX1296" s="15" t="s">
        <v>81</v>
      </c>
      <c r="AY1296" s="256" t="s">
        <v>159</v>
      </c>
    </row>
    <row r="1297" s="2" customFormat="1" ht="24.15" customHeight="1">
      <c r="A1297" s="40"/>
      <c r="B1297" s="41"/>
      <c r="C1297" s="206" t="s">
        <v>1285</v>
      </c>
      <c r="D1297" s="206" t="s">
        <v>161</v>
      </c>
      <c r="E1297" s="207" t="s">
        <v>1286</v>
      </c>
      <c r="F1297" s="208" t="s">
        <v>1287</v>
      </c>
      <c r="G1297" s="209" t="s">
        <v>164</v>
      </c>
      <c r="H1297" s="210">
        <v>6.75</v>
      </c>
      <c r="I1297" s="211"/>
      <c r="J1297" s="212">
        <f>ROUND(I1297*H1297,2)</f>
        <v>0</v>
      </c>
      <c r="K1297" s="208" t="s">
        <v>165</v>
      </c>
      <c r="L1297" s="46"/>
      <c r="M1297" s="213" t="s">
        <v>19</v>
      </c>
      <c r="N1297" s="214" t="s">
        <v>44</v>
      </c>
      <c r="O1297" s="86"/>
      <c r="P1297" s="215">
        <f>O1297*H1297</f>
        <v>0</v>
      </c>
      <c r="Q1297" s="215">
        <v>0.00010000000000000001</v>
      </c>
      <c r="R1297" s="215">
        <f>Q1297*H1297</f>
        <v>0.00067500000000000004</v>
      </c>
      <c r="S1297" s="215">
        <v>0</v>
      </c>
      <c r="T1297" s="21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17" t="s">
        <v>307</v>
      </c>
      <c r="AT1297" s="217" t="s">
        <v>161</v>
      </c>
      <c r="AU1297" s="217" t="s">
        <v>83</v>
      </c>
      <c r="AY1297" s="19" t="s">
        <v>159</v>
      </c>
      <c r="BE1297" s="218">
        <f>IF(N1297="základní",J1297,0)</f>
        <v>0</v>
      </c>
      <c r="BF1297" s="218">
        <f>IF(N1297="snížená",J1297,0)</f>
        <v>0</v>
      </c>
      <c r="BG1297" s="218">
        <f>IF(N1297="zákl. přenesená",J1297,0)</f>
        <v>0</v>
      </c>
      <c r="BH1297" s="218">
        <f>IF(N1297="sníž. přenesená",J1297,0)</f>
        <v>0</v>
      </c>
      <c r="BI1297" s="218">
        <f>IF(N1297="nulová",J1297,0)</f>
        <v>0</v>
      </c>
      <c r="BJ1297" s="19" t="s">
        <v>81</v>
      </c>
      <c r="BK1297" s="218">
        <f>ROUND(I1297*H1297,2)</f>
        <v>0</v>
      </c>
      <c r="BL1297" s="19" t="s">
        <v>307</v>
      </c>
      <c r="BM1297" s="217" t="s">
        <v>1288</v>
      </c>
    </row>
    <row r="1298" s="2" customFormat="1">
      <c r="A1298" s="40"/>
      <c r="B1298" s="41"/>
      <c r="C1298" s="42"/>
      <c r="D1298" s="219" t="s">
        <v>168</v>
      </c>
      <c r="E1298" s="42"/>
      <c r="F1298" s="220" t="s">
        <v>1289</v>
      </c>
      <c r="G1298" s="42"/>
      <c r="H1298" s="42"/>
      <c r="I1298" s="221"/>
      <c r="J1298" s="42"/>
      <c r="K1298" s="42"/>
      <c r="L1298" s="46"/>
      <c r="M1298" s="222"/>
      <c r="N1298" s="22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168</v>
      </c>
      <c r="AU1298" s="19" t="s">
        <v>83</v>
      </c>
    </row>
    <row r="1299" s="13" customFormat="1">
      <c r="A1299" s="13"/>
      <c r="B1299" s="224"/>
      <c r="C1299" s="225"/>
      <c r="D1299" s="226" t="s">
        <v>170</v>
      </c>
      <c r="E1299" s="227" t="s">
        <v>19</v>
      </c>
      <c r="F1299" s="228" t="s">
        <v>338</v>
      </c>
      <c r="G1299" s="225"/>
      <c r="H1299" s="227" t="s">
        <v>19</v>
      </c>
      <c r="I1299" s="229"/>
      <c r="J1299" s="225"/>
      <c r="K1299" s="225"/>
      <c r="L1299" s="230"/>
      <c r="M1299" s="231"/>
      <c r="N1299" s="232"/>
      <c r="O1299" s="232"/>
      <c r="P1299" s="232"/>
      <c r="Q1299" s="232"/>
      <c r="R1299" s="232"/>
      <c r="S1299" s="232"/>
      <c r="T1299" s="23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4" t="s">
        <v>170</v>
      </c>
      <c r="AU1299" s="234" t="s">
        <v>83</v>
      </c>
      <c r="AV1299" s="13" t="s">
        <v>81</v>
      </c>
      <c r="AW1299" s="13" t="s">
        <v>35</v>
      </c>
      <c r="AX1299" s="13" t="s">
        <v>73</v>
      </c>
      <c r="AY1299" s="234" t="s">
        <v>159</v>
      </c>
    </row>
    <row r="1300" s="14" customFormat="1">
      <c r="A1300" s="14"/>
      <c r="B1300" s="235"/>
      <c r="C1300" s="236"/>
      <c r="D1300" s="226" t="s">
        <v>170</v>
      </c>
      <c r="E1300" s="237" t="s">
        <v>19</v>
      </c>
      <c r="F1300" s="238" t="s">
        <v>760</v>
      </c>
      <c r="G1300" s="236"/>
      <c r="H1300" s="239">
        <v>6.75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5" t="s">
        <v>170</v>
      </c>
      <c r="AU1300" s="245" t="s">
        <v>83</v>
      </c>
      <c r="AV1300" s="14" t="s">
        <v>83</v>
      </c>
      <c r="AW1300" s="14" t="s">
        <v>35</v>
      </c>
      <c r="AX1300" s="14" t="s">
        <v>73</v>
      </c>
      <c r="AY1300" s="245" t="s">
        <v>159</v>
      </c>
    </row>
    <row r="1301" s="15" customFormat="1">
      <c r="A1301" s="15"/>
      <c r="B1301" s="246"/>
      <c r="C1301" s="247"/>
      <c r="D1301" s="226" t="s">
        <v>170</v>
      </c>
      <c r="E1301" s="248" t="s">
        <v>19</v>
      </c>
      <c r="F1301" s="249" t="s">
        <v>178</v>
      </c>
      <c r="G1301" s="247"/>
      <c r="H1301" s="250">
        <v>6.75</v>
      </c>
      <c r="I1301" s="251"/>
      <c r="J1301" s="247"/>
      <c r="K1301" s="247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6" t="s">
        <v>170</v>
      </c>
      <c r="AU1301" s="256" t="s">
        <v>83</v>
      </c>
      <c r="AV1301" s="15" t="s">
        <v>166</v>
      </c>
      <c r="AW1301" s="15" t="s">
        <v>35</v>
      </c>
      <c r="AX1301" s="15" t="s">
        <v>81</v>
      </c>
      <c r="AY1301" s="256" t="s">
        <v>159</v>
      </c>
    </row>
    <row r="1302" s="2" customFormat="1" ht="24.15" customHeight="1">
      <c r="A1302" s="40"/>
      <c r="B1302" s="41"/>
      <c r="C1302" s="206" t="s">
        <v>1290</v>
      </c>
      <c r="D1302" s="206" t="s">
        <v>161</v>
      </c>
      <c r="E1302" s="207" t="s">
        <v>1291</v>
      </c>
      <c r="F1302" s="208" t="s">
        <v>1292</v>
      </c>
      <c r="G1302" s="209" t="s">
        <v>164</v>
      </c>
      <c r="H1302" s="210">
        <v>6.75</v>
      </c>
      <c r="I1302" s="211"/>
      <c r="J1302" s="212">
        <f>ROUND(I1302*H1302,2)</f>
        <v>0</v>
      </c>
      <c r="K1302" s="208" t="s">
        <v>165</v>
      </c>
      <c r="L1302" s="46"/>
      <c r="M1302" s="213" t="s">
        <v>19</v>
      </c>
      <c r="N1302" s="214" t="s">
        <v>44</v>
      </c>
      <c r="O1302" s="86"/>
      <c r="P1302" s="215">
        <f>O1302*H1302</f>
        <v>0</v>
      </c>
      <c r="Q1302" s="215">
        <v>0</v>
      </c>
      <c r="R1302" s="215">
        <f>Q1302*H1302</f>
        <v>0</v>
      </c>
      <c r="S1302" s="215">
        <v>0</v>
      </c>
      <c r="T1302" s="216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17" t="s">
        <v>307</v>
      </c>
      <c r="AT1302" s="217" t="s">
        <v>161</v>
      </c>
      <c r="AU1302" s="217" t="s">
        <v>83</v>
      </c>
      <c r="AY1302" s="19" t="s">
        <v>159</v>
      </c>
      <c r="BE1302" s="218">
        <f>IF(N1302="základní",J1302,0)</f>
        <v>0</v>
      </c>
      <c r="BF1302" s="218">
        <f>IF(N1302="snížená",J1302,0)</f>
        <v>0</v>
      </c>
      <c r="BG1302" s="218">
        <f>IF(N1302="zákl. přenesená",J1302,0)</f>
        <v>0</v>
      </c>
      <c r="BH1302" s="218">
        <f>IF(N1302="sníž. přenesená",J1302,0)</f>
        <v>0</v>
      </c>
      <c r="BI1302" s="218">
        <f>IF(N1302="nulová",J1302,0)</f>
        <v>0</v>
      </c>
      <c r="BJ1302" s="19" t="s">
        <v>81</v>
      </c>
      <c r="BK1302" s="218">
        <f>ROUND(I1302*H1302,2)</f>
        <v>0</v>
      </c>
      <c r="BL1302" s="19" t="s">
        <v>307</v>
      </c>
      <c r="BM1302" s="217" t="s">
        <v>1293</v>
      </c>
    </row>
    <row r="1303" s="2" customFormat="1">
      <c r="A1303" s="40"/>
      <c r="B1303" s="41"/>
      <c r="C1303" s="42"/>
      <c r="D1303" s="219" t="s">
        <v>168</v>
      </c>
      <c r="E1303" s="42"/>
      <c r="F1303" s="220" t="s">
        <v>1294</v>
      </c>
      <c r="G1303" s="42"/>
      <c r="H1303" s="42"/>
      <c r="I1303" s="221"/>
      <c r="J1303" s="42"/>
      <c r="K1303" s="42"/>
      <c r="L1303" s="46"/>
      <c r="M1303" s="222"/>
      <c r="N1303" s="223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168</v>
      </c>
      <c r="AU1303" s="19" t="s">
        <v>83</v>
      </c>
    </row>
    <row r="1304" s="13" customFormat="1">
      <c r="A1304" s="13"/>
      <c r="B1304" s="224"/>
      <c r="C1304" s="225"/>
      <c r="D1304" s="226" t="s">
        <v>170</v>
      </c>
      <c r="E1304" s="227" t="s">
        <v>19</v>
      </c>
      <c r="F1304" s="228" t="s">
        <v>338</v>
      </c>
      <c r="G1304" s="225"/>
      <c r="H1304" s="227" t="s">
        <v>19</v>
      </c>
      <c r="I1304" s="229"/>
      <c r="J1304" s="225"/>
      <c r="K1304" s="225"/>
      <c r="L1304" s="230"/>
      <c r="M1304" s="231"/>
      <c r="N1304" s="232"/>
      <c r="O1304" s="232"/>
      <c r="P1304" s="232"/>
      <c r="Q1304" s="232"/>
      <c r="R1304" s="232"/>
      <c r="S1304" s="232"/>
      <c r="T1304" s="23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4" t="s">
        <v>170</v>
      </c>
      <c r="AU1304" s="234" t="s">
        <v>83</v>
      </c>
      <c r="AV1304" s="13" t="s">
        <v>81</v>
      </c>
      <c r="AW1304" s="13" t="s">
        <v>35</v>
      </c>
      <c r="AX1304" s="13" t="s">
        <v>73</v>
      </c>
      <c r="AY1304" s="234" t="s">
        <v>159</v>
      </c>
    </row>
    <row r="1305" s="14" customFormat="1">
      <c r="A1305" s="14"/>
      <c r="B1305" s="235"/>
      <c r="C1305" s="236"/>
      <c r="D1305" s="226" t="s">
        <v>170</v>
      </c>
      <c r="E1305" s="237" t="s">
        <v>19</v>
      </c>
      <c r="F1305" s="238" t="s">
        <v>760</v>
      </c>
      <c r="G1305" s="236"/>
      <c r="H1305" s="239">
        <v>6.75</v>
      </c>
      <c r="I1305" s="240"/>
      <c r="J1305" s="236"/>
      <c r="K1305" s="236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5" t="s">
        <v>170</v>
      </c>
      <c r="AU1305" s="245" t="s">
        <v>83</v>
      </c>
      <c r="AV1305" s="14" t="s">
        <v>83</v>
      </c>
      <c r="AW1305" s="14" t="s">
        <v>35</v>
      </c>
      <c r="AX1305" s="14" t="s">
        <v>73</v>
      </c>
      <c r="AY1305" s="245" t="s">
        <v>159</v>
      </c>
    </row>
    <row r="1306" s="15" customFormat="1">
      <c r="A1306" s="15"/>
      <c r="B1306" s="246"/>
      <c r="C1306" s="247"/>
      <c r="D1306" s="226" t="s">
        <v>170</v>
      </c>
      <c r="E1306" s="248" t="s">
        <v>19</v>
      </c>
      <c r="F1306" s="249" t="s">
        <v>178</v>
      </c>
      <c r="G1306" s="247"/>
      <c r="H1306" s="250">
        <v>6.75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56" t="s">
        <v>170</v>
      </c>
      <c r="AU1306" s="256" t="s">
        <v>83</v>
      </c>
      <c r="AV1306" s="15" t="s">
        <v>166</v>
      </c>
      <c r="AW1306" s="15" t="s">
        <v>35</v>
      </c>
      <c r="AX1306" s="15" t="s">
        <v>81</v>
      </c>
      <c r="AY1306" s="256" t="s">
        <v>159</v>
      </c>
    </row>
    <row r="1307" s="2" customFormat="1" ht="16.5" customHeight="1">
      <c r="A1307" s="40"/>
      <c r="B1307" s="41"/>
      <c r="C1307" s="257" t="s">
        <v>1295</v>
      </c>
      <c r="D1307" s="257" t="s">
        <v>328</v>
      </c>
      <c r="E1307" s="258" t="s">
        <v>1296</v>
      </c>
      <c r="F1307" s="259" t="s">
        <v>1297</v>
      </c>
      <c r="G1307" s="260" t="s">
        <v>164</v>
      </c>
      <c r="H1307" s="261">
        <v>7.5839999999999996</v>
      </c>
      <c r="I1307" s="262"/>
      <c r="J1307" s="263">
        <f>ROUND(I1307*H1307,2)</f>
        <v>0</v>
      </c>
      <c r="K1307" s="259" t="s">
        <v>165</v>
      </c>
      <c r="L1307" s="264"/>
      <c r="M1307" s="265" t="s">
        <v>19</v>
      </c>
      <c r="N1307" s="266" t="s">
        <v>44</v>
      </c>
      <c r="O1307" s="86"/>
      <c r="P1307" s="215">
        <f>O1307*H1307</f>
        <v>0</v>
      </c>
      <c r="Q1307" s="215">
        <v>0.00017000000000000001</v>
      </c>
      <c r="R1307" s="215">
        <f>Q1307*H1307</f>
        <v>0.0012892800000000001</v>
      </c>
      <c r="S1307" s="215">
        <v>0</v>
      </c>
      <c r="T1307" s="216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17" t="s">
        <v>424</v>
      </c>
      <c r="AT1307" s="217" t="s">
        <v>328</v>
      </c>
      <c r="AU1307" s="217" t="s">
        <v>83</v>
      </c>
      <c r="AY1307" s="19" t="s">
        <v>159</v>
      </c>
      <c r="BE1307" s="218">
        <f>IF(N1307="základní",J1307,0)</f>
        <v>0</v>
      </c>
      <c r="BF1307" s="218">
        <f>IF(N1307="snížená",J1307,0)</f>
        <v>0</v>
      </c>
      <c r="BG1307" s="218">
        <f>IF(N1307="zákl. přenesená",J1307,0)</f>
        <v>0</v>
      </c>
      <c r="BH1307" s="218">
        <f>IF(N1307="sníž. přenesená",J1307,0)</f>
        <v>0</v>
      </c>
      <c r="BI1307" s="218">
        <f>IF(N1307="nulová",J1307,0)</f>
        <v>0</v>
      </c>
      <c r="BJ1307" s="19" t="s">
        <v>81</v>
      </c>
      <c r="BK1307" s="218">
        <f>ROUND(I1307*H1307,2)</f>
        <v>0</v>
      </c>
      <c r="BL1307" s="19" t="s">
        <v>307</v>
      </c>
      <c r="BM1307" s="217" t="s">
        <v>1298</v>
      </c>
    </row>
    <row r="1308" s="13" customFormat="1">
      <c r="A1308" s="13"/>
      <c r="B1308" s="224"/>
      <c r="C1308" s="225"/>
      <c r="D1308" s="226" t="s">
        <v>170</v>
      </c>
      <c r="E1308" s="227" t="s">
        <v>19</v>
      </c>
      <c r="F1308" s="228" t="s">
        <v>338</v>
      </c>
      <c r="G1308" s="225"/>
      <c r="H1308" s="227" t="s">
        <v>19</v>
      </c>
      <c r="I1308" s="229"/>
      <c r="J1308" s="225"/>
      <c r="K1308" s="225"/>
      <c r="L1308" s="230"/>
      <c r="M1308" s="231"/>
      <c r="N1308" s="232"/>
      <c r="O1308" s="232"/>
      <c r="P1308" s="232"/>
      <c r="Q1308" s="232"/>
      <c r="R1308" s="232"/>
      <c r="S1308" s="232"/>
      <c r="T1308" s="23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4" t="s">
        <v>170</v>
      </c>
      <c r="AU1308" s="234" t="s">
        <v>83</v>
      </c>
      <c r="AV1308" s="13" t="s">
        <v>81</v>
      </c>
      <c r="AW1308" s="13" t="s">
        <v>35</v>
      </c>
      <c r="AX1308" s="13" t="s">
        <v>73</v>
      </c>
      <c r="AY1308" s="234" t="s">
        <v>159</v>
      </c>
    </row>
    <row r="1309" s="14" customFormat="1">
      <c r="A1309" s="14"/>
      <c r="B1309" s="235"/>
      <c r="C1309" s="236"/>
      <c r="D1309" s="226" t="s">
        <v>170</v>
      </c>
      <c r="E1309" s="237" t="s">
        <v>19</v>
      </c>
      <c r="F1309" s="238" t="s">
        <v>760</v>
      </c>
      <c r="G1309" s="236"/>
      <c r="H1309" s="239">
        <v>6.75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5" t="s">
        <v>170</v>
      </c>
      <c r="AU1309" s="245" t="s">
        <v>83</v>
      </c>
      <c r="AV1309" s="14" t="s">
        <v>83</v>
      </c>
      <c r="AW1309" s="14" t="s">
        <v>35</v>
      </c>
      <c r="AX1309" s="14" t="s">
        <v>73</v>
      </c>
      <c r="AY1309" s="245" t="s">
        <v>159</v>
      </c>
    </row>
    <row r="1310" s="15" customFormat="1">
      <c r="A1310" s="15"/>
      <c r="B1310" s="246"/>
      <c r="C1310" s="247"/>
      <c r="D1310" s="226" t="s">
        <v>170</v>
      </c>
      <c r="E1310" s="248" t="s">
        <v>19</v>
      </c>
      <c r="F1310" s="249" t="s">
        <v>178</v>
      </c>
      <c r="G1310" s="247"/>
      <c r="H1310" s="250">
        <v>6.75</v>
      </c>
      <c r="I1310" s="251"/>
      <c r="J1310" s="247"/>
      <c r="K1310" s="247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56" t="s">
        <v>170</v>
      </c>
      <c r="AU1310" s="256" t="s">
        <v>83</v>
      </c>
      <c r="AV1310" s="15" t="s">
        <v>166</v>
      </c>
      <c r="AW1310" s="15" t="s">
        <v>35</v>
      </c>
      <c r="AX1310" s="15" t="s">
        <v>81</v>
      </c>
      <c r="AY1310" s="256" t="s">
        <v>159</v>
      </c>
    </row>
    <row r="1311" s="14" customFormat="1">
      <c r="A1311" s="14"/>
      <c r="B1311" s="235"/>
      <c r="C1311" s="236"/>
      <c r="D1311" s="226" t="s">
        <v>170</v>
      </c>
      <c r="E1311" s="236"/>
      <c r="F1311" s="238" t="s">
        <v>1299</v>
      </c>
      <c r="G1311" s="236"/>
      <c r="H1311" s="239">
        <v>7.5839999999999996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5" t="s">
        <v>170</v>
      </c>
      <c r="AU1311" s="245" t="s">
        <v>83</v>
      </c>
      <c r="AV1311" s="14" t="s">
        <v>83</v>
      </c>
      <c r="AW1311" s="14" t="s">
        <v>4</v>
      </c>
      <c r="AX1311" s="14" t="s">
        <v>81</v>
      </c>
      <c r="AY1311" s="245" t="s">
        <v>159</v>
      </c>
    </row>
    <row r="1312" s="2" customFormat="1" ht="21.75" customHeight="1">
      <c r="A1312" s="40"/>
      <c r="B1312" s="41"/>
      <c r="C1312" s="206" t="s">
        <v>1300</v>
      </c>
      <c r="D1312" s="206" t="s">
        <v>161</v>
      </c>
      <c r="E1312" s="207" t="s">
        <v>1301</v>
      </c>
      <c r="F1312" s="208" t="s">
        <v>1302</v>
      </c>
      <c r="G1312" s="209" t="s">
        <v>164</v>
      </c>
      <c r="H1312" s="210">
        <v>6.75</v>
      </c>
      <c r="I1312" s="211"/>
      <c r="J1312" s="212">
        <f>ROUND(I1312*H1312,2)</f>
        <v>0</v>
      </c>
      <c r="K1312" s="208" t="s">
        <v>165</v>
      </c>
      <c r="L1312" s="46"/>
      <c r="M1312" s="213" t="s">
        <v>19</v>
      </c>
      <c r="N1312" s="214" t="s">
        <v>44</v>
      </c>
      <c r="O1312" s="86"/>
      <c r="P1312" s="215">
        <f>O1312*H1312</f>
        <v>0</v>
      </c>
      <c r="Q1312" s="215">
        <v>0.00069999999999999999</v>
      </c>
      <c r="R1312" s="215">
        <f>Q1312*H1312</f>
        <v>0.004725</v>
      </c>
      <c r="S1312" s="215">
        <v>0</v>
      </c>
      <c r="T1312" s="21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17" t="s">
        <v>307</v>
      </c>
      <c r="AT1312" s="217" t="s">
        <v>161</v>
      </c>
      <c r="AU1312" s="217" t="s">
        <v>83</v>
      </c>
      <c r="AY1312" s="19" t="s">
        <v>159</v>
      </c>
      <c r="BE1312" s="218">
        <f>IF(N1312="základní",J1312,0)</f>
        <v>0</v>
      </c>
      <c r="BF1312" s="218">
        <f>IF(N1312="snížená",J1312,0)</f>
        <v>0</v>
      </c>
      <c r="BG1312" s="218">
        <f>IF(N1312="zákl. přenesená",J1312,0)</f>
        <v>0</v>
      </c>
      <c r="BH1312" s="218">
        <f>IF(N1312="sníž. přenesená",J1312,0)</f>
        <v>0</v>
      </c>
      <c r="BI1312" s="218">
        <f>IF(N1312="nulová",J1312,0)</f>
        <v>0</v>
      </c>
      <c r="BJ1312" s="19" t="s">
        <v>81</v>
      </c>
      <c r="BK1312" s="218">
        <f>ROUND(I1312*H1312,2)</f>
        <v>0</v>
      </c>
      <c r="BL1312" s="19" t="s">
        <v>307</v>
      </c>
      <c r="BM1312" s="217" t="s">
        <v>1303</v>
      </c>
    </row>
    <row r="1313" s="2" customFormat="1">
      <c r="A1313" s="40"/>
      <c r="B1313" s="41"/>
      <c r="C1313" s="42"/>
      <c r="D1313" s="219" t="s">
        <v>168</v>
      </c>
      <c r="E1313" s="42"/>
      <c r="F1313" s="220" t="s">
        <v>1304</v>
      </c>
      <c r="G1313" s="42"/>
      <c r="H1313" s="42"/>
      <c r="I1313" s="221"/>
      <c r="J1313" s="42"/>
      <c r="K1313" s="42"/>
      <c r="L1313" s="46"/>
      <c r="M1313" s="222"/>
      <c r="N1313" s="223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168</v>
      </c>
      <c r="AU1313" s="19" t="s">
        <v>83</v>
      </c>
    </row>
    <row r="1314" s="13" customFormat="1">
      <c r="A1314" s="13"/>
      <c r="B1314" s="224"/>
      <c r="C1314" s="225"/>
      <c r="D1314" s="226" t="s">
        <v>170</v>
      </c>
      <c r="E1314" s="227" t="s">
        <v>19</v>
      </c>
      <c r="F1314" s="228" t="s">
        <v>338</v>
      </c>
      <c r="G1314" s="225"/>
      <c r="H1314" s="227" t="s">
        <v>19</v>
      </c>
      <c r="I1314" s="229"/>
      <c r="J1314" s="225"/>
      <c r="K1314" s="225"/>
      <c r="L1314" s="230"/>
      <c r="M1314" s="231"/>
      <c r="N1314" s="232"/>
      <c r="O1314" s="232"/>
      <c r="P1314" s="232"/>
      <c r="Q1314" s="232"/>
      <c r="R1314" s="232"/>
      <c r="S1314" s="232"/>
      <c r="T1314" s="23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4" t="s">
        <v>170</v>
      </c>
      <c r="AU1314" s="234" t="s">
        <v>83</v>
      </c>
      <c r="AV1314" s="13" t="s">
        <v>81</v>
      </c>
      <c r="AW1314" s="13" t="s">
        <v>35</v>
      </c>
      <c r="AX1314" s="13" t="s">
        <v>73</v>
      </c>
      <c r="AY1314" s="234" t="s">
        <v>159</v>
      </c>
    </row>
    <row r="1315" s="14" customFormat="1">
      <c r="A1315" s="14"/>
      <c r="B1315" s="235"/>
      <c r="C1315" s="236"/>
      <c r="D1315" s="226" t="s">
        <v>170</v>
      </c>
      <c r="E1315" s="237" t="s">
        <v>19</v>
      </c>
      <c r="F1315" s="238" t="s">
        <v>760</v>
      </c>
      <c r="G1315" s="236"/>
      <c r="H1315" s="239">
        <v>6.75</v>
      </c>
      <c r="I1315" s="240"/>
      <c r="J1315" s="236"/>
      <c r="K1315" s="236"/>
      <c r="L1315" s="241"/>
      <c r="M1315" s="242"/>
      <c r="N1315" s="243"/>
      <c r="O1315" s="243"/>
      <c r="P1315" s="243"/>
      <c r="Q1315" s="243"/>
      <c r="R1315" s="243"/>
      <c r="S1315" s="243"/>
      <c r="T1315" s="24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5" t="s">
        <v>170</v>
      </c>
      <c r="AU1315" s="245" t="s">
        <v>83</v>
      </c>
      <c r="AV1315" s="14" t="s">
        <v>83</v>
      </c>
      <c r="AW1315" s="14" t="s">
        <v>35</v>
      </c>
      <c r="AX1315" s="14" t="s">
        <v>73</v>
      </c>
      <c r="AY1315" s="245" t="s">
        <v>159</v>
      </c>
    </row>
    <row r="1316" s="15" customFormat="1">
      <c r="A1316" s="15"/>
      <c r="B1316" s="246"/>
      <c r="C1316" s="247"/>
      <c r="D1316" s="226" t="s">
        <v>170</v>
      </c>
      <c r="E1316" s="248" t="s">
        <v>19</v>
      </c>
      <c r="F1316" s="249" t="s">
        <v>178</v>
      </c>
      <c r="G1316" s="247"/>
      <c r="H1316" s="250">
        <v>6.75</v>
      </c>
      <c r="I1316" s="251"/>
      <c r="J1316" s="247"/>
      <c r="K1316" s="247"/>
      <c r="L1316" s="252"/>
      <c r="M1316" s="253"/>
      <c r="N1316" s="254"/>
      <c r="O1316" s="254"/>
      <c r="P1316" s="254"/>
      <c r="Q1316" s="254"/>
      <c r="R1316" s="254"/>
      <c r="S1316" s="254"/>
      <c r="T1316" s="25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6" t="s">
        <v>170</v>
      </c>
      <c r="AU1316" s="256" t="s">
        <v>83</v>
      </c>
      <c r="AV1316" s="15" t="s">
        <v>166</v>
      </c>
      <c r="AW1316" s="15" t="s">
        <v>35</v>
      </c>
      <c r="AX1316" s="15" t="s">
        <v>81</v>
      </c>
      <c r="AY1316" s="256" t="s">
        <v>159</v>
      </c>
    </row>
    <row r="1317" s="2" customFormat="1" ht="16.5" customHeight="1">
      <c r="A1317" s="40"/>
      <c r="B1317" s="41"/>
      <c r="C1317" s="206" t="s">
        <v>1305</v>
      </c>
      <c r="D1317" s="206" t="s">
        <v>161</v>
      </c>
      <c r="E1317" s="207" t="s">
        <v>1306</v>
      </c>
      <c r="F1317" s="208" t="s">
        <v>1307</v>
      </c>
      <c r="G1317" s="209" t="s">
        <v>776</v>
      </c>
      <c r="H1317" s="210">
        <v>1</v>
      </c>
      <c r="I1317" s="211"/>
      <c r="J1317" s="212">
        <f>ROUND(I1317*H1317,2)</f>
        <v>0</v>
      </c>
      <c r="K1317" s="208" t="s">
        <v>165</v>
      </c>
      <c r="L1317" s="46"/>
      <c r="M1317" s="213" t="s">
        <v>19</v>
      </c>
      <c r="N1317" s="214" t="s">
        <v>44</v>
      </c>
      <c r="O1317" s="86"/>
      <c r="P1317" s="215">
        <f>O1317*H1317</f>
        <v>0</v>
      </c>
      <c r="Q1317" s="215">
        <v>1.0000000000000001E-05</v>
      </c>
      <c r="R1317" s="215">
        <f>Q1317*H1317</f>
        <v>1.0000000000000001E-05</v>
      </c>
      <c r="S1317" s="215">
        <v>0</v>
      </c>
      <c r="T1317" s="216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17" t="s">
        <v>307</v>
      </c>
      <c r="AT1317" s="217" t="s">
        <v>161</v>
      </c>
      <c r="AU1317" s="217" t="s">
        <v>83</v>
      </c>
      <c r="AY1317" s="19" t="s">
        <v>159</v>
      </c>
      <c r="BE1317" s="218">
        <f>IF(N1317="základní",J1317,0)</f>
        <v>0</v>
      </c>
      <c r="BF1317" s="218">
        <f>IF(N1317="snížená",J1317,0)</f>
        <v>0</v>
      </c>
      <c r="BG1317" s="218">
        <f>IF(N1317="zákl. přenesená",J1317,0)</f>
        <v>0</v>
      </c>
      <c r="BH1317" s="218">
        <f>IF(N1317="sníž. přenesená",J1317,0)</f>
        <v>0</v>
      </c>
      <c r="BI1317" s="218">
        <f>IF(N1317="nulová",J1317,0)</f>
        <v>0</v>
      </c>
      <c r="BJ1317" s="19" t="s">
        <v>81</v>
      </c>
      <c r="BK1317" s="218">
        <f>ROUND(I1317*H1317,2)</f>
        <v>0</v>
      </c>
      <c r="BL1317" s="19" t="s">
        <v>307</v>
      </c>
      <c r="BM1317" s="217" t="s">
        <v>1308</v>
      </c>
    </row>
    <row r="1318" s="2" customFormat="1">
      <c r="A1318" s="40"/>
      <c r="B1318" s="41"/>
      <c r="C1318" s="42"/>
      <c r="D1318" s="219" t="s">
        <v>168</v>
      </c>
      <c r="E1318" s="42"/>
      <c r="F1318" s="220" t="s">
        <v>1309</v>
      </c>
      <c r="G1318" s="42"/>
      <c r="H1318" s="42"/>
      <c r="I1318" s="221"/>
      <c r="J1318" s="42"/>
      <c r="K1318" s="42"/>
      <c r="L1318" s="46"/>
      <c r="M1318" s="222"/>
      <c r="N1318" s="22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168</v>
      </c>
      <c r="AU1318" s="19" t="s">
        <v>83</v>
      </c>
    </row>
    <row r="1319" s="13" customFormat="1">
      <c r="A1319" s="13"/>
      <c r="B1319" s="224"/>
      <c r="C1319" s="225"/>
      <c r="D1319" s="226" t="s">
        <v>170</v>
      </c>
      <c r="E1319" s="227" t="s">
        <v>19</v>
      </c>
      <c r="F1319" s="228" t="s">
        <v>338</v>
      </c>
      <c r="G1319" s="225"/>
      <c r="H1319" s="227" t="s">
        <v>19</v>
      </c>
      <c r="I1319" s="229"/>
      <c r="J1319" s="225"/>
      <c r="K1319" s="225"/>
      <c r="L1319" s="230"/>
      <c r="M1319" s="231"/>
      <c r="N1319" s="232"/>
      <c r="O1319" s="232"/>
      <c r="P1319" s="232"/>
      <c r="Q1319" s="232"/>
      <c r="R1319" s="232"/>
      <c r="S1319" s="232"/>
      <c r="T1319" s="23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4" t="s">
        <v>170</v>
      </c>
      <c r="AU1319" s="234" t="s">
        <v>83</v>
      </c>
      <c r="AV1319" s="13" t="s">
        <v>81</v>
      </c>
      <c r="AW1319" s="13" t="s">
        <v>35</v>
      </c>
      <c r="AX1319" s="13" t="s">
        <v>73</v>
      </c>
      <c r="AY1319" s="234" t="s">
        <v>159</v>
      </c>
    </row>
    <row r="1320" s="14" customFormat="1">
      <c r="A1320" s="14"/>
      <c r="B1320" s="235"/>
      <c r="C1320" s="236"/>
      <c r="D1320" s="226" t="s">
        <v>170</v>
      </c>
      <c r="E1320" s="237" t="s">
        <v>19</v>
      </c>
      <c r="F1320" s="238" t="s">
        <v>81</v>
      </c>
      <c r="G1320" s="236"/>
      <c r="H1320" s="239">
        <v>1</v>
      </c>
      <c r="I1320" s="240"/>
      <c r="J1320" s="236"/>
      <c r="K1320" s="236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5" t="s">
        <v>170</v>
      </c>
      <c r="AU1320" s="245" t="s">
        <v>83</v>
      </c>
      <c r="AV1320" s="14" t="s">
        <v>83</v>
      </c>
      <c r="AW1320" s="14" t="s">
        <v>35</v>
      </c>
      <c r="AX1320" s="14" t="s">
        <v>73</v>
      </c>
      <c r="AY1320" s="245" t="s">
        <v>159</v>
      </c>
    </row>
    <row r="1321" s="15" customFormat="1">
      <c r="A1321" s="15"/>
      <c r="B1321" s="246"/>
      <c r="C1321" s="247"/>
      <c r="D1321" s="226" t="s">
        <v>170</v>
      </c>
      <c r="E1321" s="248" t="s">
        <v>19</v>
      </c>
      <c r="F1321" s="249" t="s">
        <v>178</v>
      </c>
      <c r="G1321" s="247"/>
      <c r="H1321" s="250">
        <v>1</v>
      </c>
      <c r="I1321" s="251"/>
      <c r="J1321" s="247"/>
      <c r="K1321" s="247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6" t="s">
        <v>170</v>
      </c>
      <c r="AU1321" s="256" t="s">
        <v>83</v>
      </c>
      <c r="AV1321" s="15" t="s">
        <v>166</v>
      </c>
      <c r="AW1321" s="15" t="s">
        <v>35</v>
      </c>
      <c r="AX1321" s="15" t="s">
        <v>81</v>
      </c>
      <c r="AY1321" s="256" t="s">
        <v>159</v>
      </c>
    </row>
    <row r="1322" s="2" customFormat="1" ht="16.5" customHeight="1">
      <c r="A1322" s="40"/>
      <c r="B1322" s="41"/>
      <c r="C1322" s="257" t="s">
        <v>1310</v>
      </c>
      <c r="D1322" s="257" t="s">
        <v>328</v>
      </c>
      <c r="E1322" s="258" t="s">
        <v>1311</v>
      </c>
      <c r="F1322" s="259" t="s">
        <v>1312</v>
      </c>
      <c r="G1322" s="260" t="s">
        <v>776</v>
      </c>
      <c r="H1322" s="261">
        <v>1</v>
      </c>
      <c r="I1322" s="262"/>
      <c r="J1322" s="263">
        <f>ROUND(I1322*H1322,2)</f>
        <v>0</v>
      </c>
      <c r="K1322" s="259" t="s">
        <v>165</v>
      </c>
      <c r="L1322" s="264"/>
      <c r="M1322" s="265" t="s">
        <v>19</v>
      </c>
      <c r="N1322" s="266" t="s">
        <v>44</v>
      </c>
      <c r="O1322" s="86"/>
      <c r="P1322" s="215">
        <f>O1322*H1322</f>
        <v>0</v>
      </c>
      <c r="Q1322" s="215">
        <v>0.0067000000000000002</v>
      </c>
      <c r="R1322" s="215">
        <f>Q1322*H1322</f>
        <v>0.0067000000000000002</v>
      </c>
      <c r="S1322" s="215">
        <v>0</v>
      </c>
      <c r="T1322" s="216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17" t="s">
        <v>424</v>
      </c>
      <c r="AT1322" s="217" t="s">
        <v>328</v>
      </c>
      <c r="AU1322" s="217" t="s">
        <v>83</v>
      </c>
      <c r="AY1322" s="19" t="s">
        <v>159</v>
      </c>
      <c r="BE1322" s="218">
        <f>IF(N1322="základní",J1322,0)</f>
        <v>0</v>
      </c>
      <c r="BF1322" s="218">
        <f>IF(N1322="snížená",J1322,0)</f>
        <v>0</v>
      </c>
      <c r="BG1322" s="218">
        <f>IF(N1322="zákl. přenesená",J1322,0)</f>
        <v>0</v>
      </c>
      <c r="BH1322" s="218">
        <f>IF(N1322="sníž. přenesená",J1322,0)</f>
        <v>0</v>
      </c>
      <c r="BI1322" s="218">
        <f>IF(N1322="nulová",J1322,0)</f>
        <v>0</v>
      </c>
      <c r="BJ1322" s="19" t="s">
        <v>81</v>
      </c>
      <c r="BK1322" s="218">
        <f>ROUND(I1322*H1322,2)</f>
        <v>0</v>
      </c>
      <c r="BL1322" s="19" t="s">
        <v>307</v>
      </c>
      <c r="BM1322" s="217" t="s">
        <v>1313</v>
      </c>
    </row>
    <row r="1323" s="13" customFormat="1">
      <c r="A1323" s="13"/>
      <c r="B1323" s="224"/>
      <c r="C1323" s="225"/>
      <c r="D1323" s="226" t="s">
        <v>170</v>
      </c>
      <c r="E1323" s="227" t="s">
        <v>19</v>
      </c>
      <c r="F1323" s="228" t="s">
        <v>338</v>
      </c>
      <c r="G1323" s="225"/>
      <c r="H1323" s="227" t="s">
        <v>19</v>
      </c>
      <c r="I1323" s="229"/>
      <c r="J1323" s="225"/>
      <c r="K1323" s="225"/>
      <c r="L1323" s="230"/>
      <c r="M1323" s="231"/>
      <c r="N1323" s="232"/>
      <c r="O1323" s="232"/>
      <c r="P1323" s="232"/>
      <c r="Q1323" s="232"/>
      <c r="R1323" s="232"/>
      <c r="S1323" s="232"/>
      <c r="T1323" s="23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4" t="s">
        <v>170</v>
      </c>
      <c r="AU1323" s="234" t="s">
        <v>83</v>
      </c>
      <c r="AV1323" s="13" t="s">
        <v>81</v>
      </c>
      <c r="AW1323" s="13" t="s">
        <v>35</v>
      </c>
      <c r="AX1323" s="13" t="s">
        <v>73</v>
      </c>
      <c r="AY1323" s="234" t="s">
        <v>159</v>
      </c>
    </row>
    <row r="1324" s="14" customFormat="1">
      <c r="A1324" s="14"/>
      <c r="B1324" s="235"/>
      <c r="C1324" s="236"/>
      <c r="D1324" s="226" t="s">
        <v>170</v>
      </c>
      <c r="E1324" s="237" t="s">
        <v>19</v>
      </c>
      <c r="F1324" s="238" t="s">
        <v>81</v>
      </c>
      <c r="G1324" s="236"/>
      <c r="H1324" s="239">
        <v>1</v>
      </c>
      <c r="I1324" s="240"/>
      <c r="J1324" s="236"/>
      <c r="K1324" s="236"/>
      <c r="L1324" s="241"/>
      <c r="M1324" s="242"/>
      <c r="N1324" s="243"/>
      <c r="O1324" s="243"/>
      <c r="P1324" s="243"/>
      <c r="Q1324" s="243"/>
      <c r="R1324" s="243"/>
      <c r="S1324" s="243"/>
      <c r="T1324" s="24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5" t="s">
        <v>170</v>
      </c>
      <c r="AU1324" s="245" t="s">
        <v>83</v>
      </c>
      <c r="AV1324" s="14" t="s">
        <v>83</v>
      </c>
      <c r="AW1324" s="14" t="s">
        <v>35</v>
      </c>
      <c r="AX1324" s="14" t="s">
        <v>73</v>
      </c>
      <c r="AY1324" s="245" t="s">
        <v>159</v>
      </c>
    </row>
    <row r="1325" s="15" customFormat="1">
      <c r="A1325" s="15"/>
      <c r="B1325" s="246"/>
      <c r="C1325" s="247"/>
      <c r="D1325" s="226" t="s">
        <v>170</v>
      </c>
      <c r="E1325" s="248" t="s">
        <v>19</v>
      </c>
      <c r="F1325" s="249" t="s">
        <v>178</v>
      </c>
      <c r="G1325" s="247"/>
      <c r="H1325" s="250">
        <v>1</v>
      </c>
      <c r="I1325" s="251"/>
      <c r="J1325" s="247"/>
      <c r="K1325" s="247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56" t="s">
        <v>170</v>
      </c>
      <c r="AU1325" s="256" t="s">
        <v>83</v>
      </c>
      <c r="AV1325" s="15" t="s">
        <v>166</v>
      </c>
      <c r="AW1325" s="15" t="s">
        <v>35</v>
      </c>
      <c r="AX1325" s="15" t="s">
        <v>81</v>
      </c>
      <c r="AY1325" s="256" t="s">
        <v>159</v>
      </c>
    </row>
    <row r="1326" s="2" customFormat="1" ht="24.15" customHeight="1">
      <c r="A1326" s="40"/>
      <c r="B1326" s="41"/>
      <c r="C1326" s="206" t="s">
        <v>1314</v>
      </c>
      <c r="D1326" s="206" t="s">
        <v>161</v>
      </c>
      <c r="E1326" s="207" t="s">
        <v>1315</v>
      </c>
      <c r="F1326" s="208" t="s">
        <v>1316</v>
      </c>
      <c r="G1326" s="209" t="s">
        <v>776</v>
      </c>
      <c r="H1326" s="210">
        <v>1</v>
      </c>
      <c r="I1326" s="211"/>
      <c r="J1326" s="212">
        <f>ROUND(I1326*H1326,2)</f>
        <v>0</v>
      </c>
      <c r="K1326" s="208" t="s">
        <v>165</v>
      </c>
      <c r="L1326" s="46"/>
      <c r="M1326" s="213" t="s">
        <v>19</v>
      </c>
      <c r="N1326" s="214" t="s">
        <v>44</v>
      </c>
      <c r="O1326" s="86"/>
      <c r="P1326" s="215">
        <f>O1326*H1326</f>
        <v>0</v>
      </c>
      <c r="Q1326" s="215">
        <v>0</v>
      </c>
      <c r="R1326" s="215">
        <f>Q1326*H1326</f>
        <v>0</v>
      </c>
      <c r="S1326" s="215">
        <v>0</v>
      </c>
      <c r="T1326" s="216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7" t="s">
        <v>307</v>
      </c>
      <c r="AT1326" s="217" t="s">
        <v>161</v>
      </c>
      <c r="AU1326" s="217" t="s">
        <v>83</v>
      </c>
      <c r="AY1326" s="19" t="s">
        <v>159</v>
      </c>
      <c r="BE1326" s="218">
        <f>IF(N1326="základní",J1326,0)</f>
        <v>0</v>
      </c>
      <c r="BF1326" s="218">
        <f>IF(N1326="snížená",J1326,0)</f>
        <v>0</v>
      </c>
      <c r="BG1326" s="218">
        <f>IF(N1326="zákl. přenesená",J1326,0)</f>
        <v>0</v>
      </c>
      <c r="BH1326" s="218">
        <f>IF(N1326="sníž. přenesená",J1326,0)</f>
        <v>0</v>
      </c>
      <c r="BI1326" s="218">
        <f>IF(N1326="nulová",J1326,0)</f>
        <v>0</v>
      </c>
      <c r="BJ1326" s="19" t="s">
        <v>81</v>
      </c>
      <c r="BK1326" s="218">
        <f>ROUND(I1326*H1326,2)</f>
        <v>0</v>
      </c>
      <c r="BL1326" s="19" t="s">
        <v>307</v>
      </c>
      <c r="BM1326" s="217" t="s">
        <v>1317</v>
      </c>
    </row>
    <row r="1327" s="2" customFormat="1">
      <c r="A1327" s="40"/>
      <c r="B1327" s="41"/>
      <c r="C1327" s="42"/>
      <c r="D1327" s="219" t="s">
        <v>168</v>
      </c>
      <c r="E1327" s="42"/>
      <c r="F1327" s="220" t="s">
        <v>1318</v>
      </c>
      <c r="G1327" s="42"/>
      <c r="H1327" s="42"/>
      <c r="I1327" s="221"/>
      <c r="J1327" s="42"/>
      <c r="K1327" s="42"/>
      <c r="L1327" s="46"/>
      <c r="M1327" s="222"/>
      <c r="N1327" s="223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168</v>
      </c>
      <c r="AU1327" s="19" t="s">
        <v>83</v>
      </c>
    </row>
    <row r="1328" s="13" customFormat="1">
      <c r="A1328" s="13"/>
      <c r="B1328" s="224"/>
      <c r="C1328" s="225"/>
      <c r="D1328" s="226" t="s">
        <v>170</v>
      </c>
      <c r="E1328" s="227" t="s">
        <v>19</v>
      </c>
      <c r="F1328" s="228" t="s">
        <v>338</v>
      </c>
      <c r="G1328" s="225"/>
      <c r="H1328" s="227" t="s">
        <v>19</v>
      </c>
      <c r="I1328" s="229"/>
      <c r="J1328" s="225"/>
      <c r="K1328" s="225"/>
      <c r="L1328" s="230"/>
      <c r="M1328" s="231"/>
      <c r="N1328" s="232"/>
      <c r="O1328" s="232"/>
      <c r="P1328" s="232"/>
      <c r="Q1328" s="232"/>
      <c r="R1328" s="232"/>
      <c r="S1328" s="232"/>
      <c r="T1328" s="23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4" t="s">
        <v>170</v>
      </c>
      <c r="AU1328" s="234" t="s">
        <v>83</v>
      </c>
      <c r="AV1328" s="13" t="s">
        <v>81</v>
      </c>
      <c r="AW1328" s="13" t="s">
        <v>35</v>
      </c>
      <c r="AX1328" s="13" t="s">
        <v>73</v>
      </c>
      <c r="AY1328" s="234" t="s">
        <v>159</v>
      </c>
    </row>
    <row r="1329" s="14" customFormat="1">
      <c r="A1329" s="14"/>
      <c r="B1329" s="235"/>
      <c r="C1329" s="236"/>
      <c r="D1329" s="226" t="s">
        <v>170</v>
      </c>
      <c r="E1329" s="237" t="s">
        <v>19</v>
      </c>
      <c r="F1329" s="238" t="s">
        <v>81</v>
      </c>
      <c r="G1329" s="236"/>
      <c r="H1329" s="239">
        <v>1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5" t="s">
        <v>170</v>
      </c>
      <c r="AU1329" s="245" t="s">
        <v>83</v>
      </c>
      <c r="AV1329" s="14" t="s">
        <v>83</v>
      </c>
      <c r="AW1329" s="14" t="s">
        <v>35</v>
      </c>
      <c r="AX1329" s="14" t="s">
        <v>73</v>
      </c>
      <c r="AY1329" s="245" t="s">
        <v>159</v>
      </c>
    </row>
    <row r="1330" s="15" customFormat="1">
      <c r="A1330" s="15"/>
      <c r="B1330" s="246"/>
      <c r="C1330" s="247"/>
      <c r="D1330" s="226" t="s">
        <v>170</v>
      </c>
      <c r="E1330" s="248" t="s">
        <v>19</v>
      </c>
      <c r="F1330" s="249" t="s">
        <v>178</v>
      </c>
      <c r="G1330" s="247"/>
      <c r="H1330" s="250">
        <v>1</v>
      </c>
      <c r="I1330" s="251"/>
      <c r="J1330" s="247"/>
      <c r="K1330" s="247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56" t="s">
        <v>170</v>
      </c>
      <c r="AU1330" s="256" t="s">
        <v>83</v>
      </c>
      <c r="AV1330" s="15" t="s">
        <v>166</v>
      </c>
      <c r="AW1330" s="15" t="s">
        <v>35</v>
      </c>
      <c r="AX1330" s="15" t="s">
        <v>81</v>
      </c>
      <c r="AY1330" s="256" t="s">
        <v>159</v>
      </c>
    </row>
    <row r="1331" s="2" customFormat="1" ht="16.5" customHeight="1">
      <c r="A1331" s="40"/>
      <c r="B1331" s="41"/>
      <c r="C1331" s="257" t="s">
        <v>1319</v>
      </c>
      <c r="D1331" s="257" t="s">
        <v>328</v>
      </c>
      <c r="E1331" s="258" t="s">
        <v>1320</v>
      </c>
      <c r="F1331" s="259" t="s">
        <v>1321</v>
      </c>
      <c r="G1331" s="260" t="s">
        <v>776</v>
      </c>
      <c r="H1331" s="261">
        <v>1</v>
      </c>
      <c r="I1331" s="262"/>
      <c r="J1331" s="263">
        <f>ROUND(I1331*H1331,2)</f>
        <v>0</v>
      </c>
      <c r="K1331" s="259" t="s">
        <v>165</v>
      </c>
      <c r="L1331" s="264"/>
      <c r="M1331" s="265" t="s">
        <v>19</v>
      </c>
      <c r="N1331" s="266" t="s">
        <v>44</v>
      </c>
      <c r="O1331" s="86"/>
      <c r="P1331" s="215">
        <f>O1331*H1331</f>
        <v>0</v>
      </c>
      <c r="Q1331" s="215">
        <v>0.044999999999999998</v>
      </c>
      <c r="R1331" s="215">
        <f>Q1331*H1331</f>
        <v>0.044999999999999998</v>
      </c>
      <c r="S1331" s="215">
        <v>0</v>
      </c>
      <c r="T1331" s="21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7" t="s">
        <v>424</v>
      </c>
      <c r="AT1331" s="217" t="s">
        <v>328</v>
      </c>
      <c r="AU1331" s="217" t="s">
        <v>83</v>
      </c>
      <c r="AY1331" s="19" t="s">
        <v>159</v>
      </c>
      <c r="BE1331" s="218">
        <f>IF(N1331="základní",J1331,0)</f>
        <v>0</v>
      </c>
      <c r="BF1331" s="218">
        <f>IF(N1331="snížená",J1331,0)</f>
        <v>0</v>
      </c>
      <c r="BG1331" s="218">
        <f>IF(N1331="zákl. přenesená",J1331,0)</f>
        <v>0</v>
      </c>
      <c r="BH1331" s="218">
        <f>IF(N1331="sníž. přenesená",J1331,0)</f>
        <v>0</v>
      </c>
      <c r="BI1331" s="218">
        <f>IF(N1331="nulová",J1331,0)</f>
        <v>0</v>
      </c>
      <c r="BJ1331" s="19" t="s">
        <v>81</v>
      </c>
      <c r="BK1331" s="218">
        <f>ROUND(I1331*H1331,2)</f>
        <v>0</v>
      </c>
      <c r="BL1331" s="19" t="s">
        <v>307</v>
      </c>
      <c r="BM1331" s="217" t="s">
        <v>1322</v>
      </c>
    </row>
    <row r="1332" s="13" customFormat="1">
      <c r="A1332" s="13"/>
      <c r="B1332" s="224"/>
      <c r="C1332" s="225"/>
      <c r="D1332" s="226" t="s">
        <v>170</v>
      </c>
      <c r="E1332" s="227" t="s">
        <v>19</v>
      </c>
      <c r="F1332" s="228" t="s">
        <v>338</v>
      </c>
      <c r="G1332" s="225"/>
      <c r="H1332" s="227" t="s">
        <v>19</v>
      </c>
      <c r="I1332" s="229"/>
      <c r="J1332" s="225"/>
      <c r="K1332" s="225"/>
      <c r="L1332" s="230"/>
      <c r="M1332" s="231"/>
      <c r="N1332" s="232"/>
      <c r="O1332" s="232"/>
      <c r="P1332" s="232"/>
      <c r="Q1332" s="232"/>
      <c r="R1332" s="232"/>
      <c r="S1332" s="232"/>
      <c r="T1332" s="23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4" t="s">
        <v>170</v>
      </c>
      <c r="AU1332" s="234" t="s">
        <v>83</v>
      </c>
      <c r="AV1332" s="13" t="s">
        <v>81</v>
      </c>
      <c r="AW1332" s="13" t="s">
        <v>35</v>
      </c>
      <c r="AX1332" s="13" t="s">
        <v>73</v>
      </c>
      <c r="AY1332" s="234" t="s">
        <v>159</v>
      </c>
    </row>
    <row r="1333" s="14" customFormat="1">
      <c r="A1333" s="14"/>
      <c r="B1333" s="235"/>
      <c r="C1333" s="236"/>
      <c r="D1333" s="226" t="s">
        <v>170</v>
      </c>
      <c r="E1333" s="237" t="s">
        <v>19</v>
      </c>
      <c r="F1333" s="238" t="s">
        <v>81</v>
      </c>
      <c r="G1333" s="236"/>
      <c r="H1333" s="239">
        <v>1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5" t="s">
        <v>170</v>
      </c>
      <c r="AU1333" s="245" t="s">
        <v>83</v>
      </c>
      <c r="AV1333" s="14" t="s">
        <v>83</v>
      </c>
      <c r="AW1333" s="14" t="s">
        <v>35</v>
      </c>
      <c r="AX1333" s="14" t="s">
        <v>73</v>
      </c>
      <c r="AY1333" s="245" t="s">
        <v>159</v>
      </c>
    </row>
    <row r="1334" s="15" customFormat="1">
      <c r="A1334" s="15"/>
      <c r="B1334" s="246"/>
      <c r="C1334" s="247"/>
      <c r="D1334" s="226" t="s">
        <v>170</v>
      </c>
      <c r="E1334" s="248" t="s">
        <v>19</v>
      </c>
      <c r="F1334" s="249" t="s">
        <v>178</v>
      </c>
      <c r="G1334" s="247"/>
      <c r="H1334" s="250">
        <v>1</v>
      </c>
      <c r="I1334" s="251"/>
      <c r="J1334" s="247"/>
      <c r="K1334" s="247"/>
      <c r="L1334" s="252"/>
      <c r="M1334" s="253"/>
      <c r="N1334" s="254"/>
      <c r="O1334" s="254"/>
      <c r="P1334" s="254"/>
      <c r="Q1334" s="254"/>
      <c r="R1334" s="254"/>
      <c r="S1334" s="254"/>
      <c r="T1334" s="25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6" t="s">
        <v>170</v>
      </c>
      <c r="AU1334" s="256" t="s">
        <v>83</v>
      </c>
      <c r="AV1334" s="15" t="s">
        <v>166</v>
      </c>
      <c r="AW1334" s="15" t="s">
        <v>35</v>
      </c>
      <c r="AX1334" s="15" t="s">
        <v>81</v>
      </c>
      <c r="AY1334" s="256" t="s">
        <v>159</v>
      </c>
    </row>
    <row r="1335" s="2" customFormat="1" ht="24.15" customHeight="1">
      <c r="A1335" s="40"/>
      <c r="B1335" s="41"/>
      <c r="C1335" s="206" t="s">
        <v>1323</v>
      </c>
      <c r="D1335" s="206" t="s">
        <v>161</v>
      </c>
      <c r="E1335" s="207" t="s">
        <v>1324</v>
      </c>
      <c r="F1335" s="208" t="s">
        <v>1325</v>
      </c>
      <c r="G1335" s="209" t="s">
        <v>1050</v>
      </c>
      <c r="H1335" s="267"/>
      <c r="I1335" s="211"/>
      <c r="J1335" s="212">
        <f>ROUND(I1335*H1335,2)</f>
        <v>0</v>
      </c>
      <c r="K1335" s="208" t="s">
        <v>165</v>
      </c>
      <c r="L1335" s="46"/>
      <c r="M1335" s="213" t="s">
        <v>19</v>
      </c>
      <c r="N1335" s="214" t="s">
        <v>44</v>
      </c>
      <c r="O1335" s="86"/>
      <c r="P1335" s="215">
        <f>O1335*H1335</f>
        <v>0</v>
      </c>
      <c r="Q1335" s="215">
        <v>0</v>
      </c>
      <c r="R1335" s="215">
        <f>Q1335*H1335</f>
        <v>0</v>
      </c>
      <c r="S1335" s="215">
        <v>0</v>
      </c>
      <c r="T1335" s="216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7" t="s">
        <v>307</v>
      </c>
      <c r="AT1335" s="217" t="s">
        <v>161</v>
      </c>
      <c r="AU1335" s="217" t="s">
        <v>83</v>
      </c>
      <c r="AY1335" s="19" t="s">
        <v>159</v>
      </c>
      <c r="BE1335" s="218">
        <f>IF(N1335="základní",J1335,0)</f>
        <v>0</v>
      </c>
      <c r="BF1335" s="218">
        <f>IF(N1335="snížená",J1335,0)</f>
        <v>0</v>
      </c>
      <c r="BG1335" s="218">
        <f>IF(N1335="zákl. přenesená",J1335,0)</f>
        <v>0</v>
      </c>
      <c r="BH1335" s="218">
        <f>IF(N1335="sníž. přenesená",J1335,0)</f>
        <v>0</v>
      </c>
      <c r="BI1335" s="218">
        <f>IF(N1335="nulová",J1335,0)</f>
        <v>0</v>
      </c>
      <c r="BJ1335" s="19" t="s">
        <v>81</v>
      </c>
      <c r="BK1335" s="218">
        <f>ROUND(I1335*H1335,2)</f>
        <v>0</v>
      </c>
      <c r="BL1335" s="19" t="s">
        <v>307</v>
      </c>
      <c r="BM1335" s="217" t="s">
        <v>1326</v>
      </c>
    </row>
    <row r="1336" s="2" customFormat="1">
      <c r="A1336" s="40"/>
      <c r="B1336" s="41"/>
      <c r="C1336" s="42"/>
      <c r="D1336" s="219" t="s">
        <v>168</v>
      </c>
      <c r="E1336" s="42"/>
      <c r="F1336" s="220" t="s">
        <v>1327</v>
      </c>
      <c r="G1336" s="42"/>
      <c r="H1336" s="42"/>
      <c r="I1336" s="221"/>
      <c r="J1336" s="42"/>
      <c r="K1336" s="42"/>
      <c r="L1336" s="46"/>
      <c r="M1336" s="222"/>
      <c r="N1336" s="223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168</v>
      </c>
      <c r="AU1336" s="19" t="s">
        <v>83</v>
      </c>
    </row>
    <row r="1337" s="12" customFormat="1" ht="22.8" customHeight="1">
      <c r="A1337" s="12"/>
      <c r="B1337" s="190"/>
      <c r="C1337" s="191"/>
      <c r="D1337" s="192" t="s">
        <v>72</v>
      </c>
      <c r="E1337" s="204" t="s">
        <v>1328</v>
      </c>
      <c r="F1337" s="204" t="s">
        <v>1329</v>
      </c>
      <c r="G1337" s="191"/>
      <c r="H1337" s="191"/>
      <c r="I1337" s="194"/>
      <c r="J1337" s="205">
        <f>BK1337</f>
        <v>0</v>
      </c>
      <c r="K1337" s="191"/>
      <c r="L1337" s="196"/>
      <c r="M1337" s="197"/>
      <c r="N1337" s="198"/>
      <c r="O1337" s="198"/>
      <c r="P1337" s="199">
        <f>SUM(P1338:P1387)</f>
        <v>0</v>
      </c>
      <c r="Q1337" s="198"/>
      <c r="R1337" s="199">
        <f>SUM(R1338:R1387)</f>
        <v>0.127806</v>
      </c>
      <c r="S1337" s="198"/>
      <c r="T1337" s="200">
        <f>SUM(T1338:T1387)</f>
        <v>0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201" t="s">
        <v>83</v>
      </c>
      <c r="AT1337" s="202" t="s">
        <v>72</v>
      </c>
      <c r="AU1337" s="202" t="s">
        <v>81</v>
      </c>
      <c r="AY1337" s="201" t="s">
        <v>159</v>
      </c>
      <c r="BK1337" s="203">
        <f>SUM(BK1338:BK1387)</f>
        <v>0</v>
      </c>
    </row>
    <row r="1338" s="2" customFormat="1" ht="16.5" customHeight="1">
      <c r="A1338" s="40"/>
      <c r="B1338" s="41"/>
      <c r="C1338" s="206" t="s">
        <v>1330</v>
      </c>
      <c r="D1338" s="206" t="s">
        <v>161</v>
      </c>
      <c r="E1338" s="207" t="s">
        <v>1331</v>
      </c>
      <c r="F1338" s="208" t="s">
        <v>1332</v>
      </c>
      <c r="G1338" s="209" t="s">
        <v>164</v>
      </c>
      <c r="H1338" s="210">
        <v>11.5</v>
      </c>
      <c r="I1338" s="211"/>
      <c r="J1338" s="212">
        <f>ROUND(I1338*H1338,2)</f>
        <v>0</v>
      </c>
      <c r="K1338" s="208" t="s">
        <v>165</v>
      </c>
      <c r="L1338" s="46"/>
      <c r="M1338" s="213" t="s">
        <v>19</v>
      </c>
      <c r="N1338" s="214" t="s">
        <v>44</v>
      </c>
      <c r="O1338" s="86"/>
      <c r="P1338" s="215">
        <f>O1338*H1338</f>
        <v>0</v>
      </c>
      <c r="Q1338" s="215">
        <v>0</v>
      </c>
      <c r="R1338" s="215">
        <f>Q1338*H1338</f>
        <v>0</v>
      </c>
      <c r="S1338" s="215">
        <v>0</v>
      </c>
      <c r="T1338" s="216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17" t="s">
        <v>307</v>
      </c>
      <c r="AT1338" s="217" t="s">
        <v>161</v>
      </c>
      <c r="AU1338" s="217" t="s">
        <v>83</v>
      </c>
      <c r="AY1338" s="19" t="s">
        <v>159</v>
      </c>
      <c r="BE1338" s="218">
        <f>IF(N1338="základní",J1338,0)</f>
        <v>0</v>
      </c>
      <c r="BF1338" s="218">
        <f>IF(N1338="snížená",J1338,0)</f>
        <v>0</v>
      </c>
      <c r="BG1338" s="218">
        <f>IF(N1338="zákl. přenesená",J1338,0)</f>
        <v>0</v>
      </c>
      <c r="BH1338" s="218">
        <f>IF(N1338="sníž. přenesená",J1338,0)</f>
        <v>0</v>
      </c>
      <c r="BI1338" s="218">
        <f>IF(N1338="nulová",J1338,0)</f>
        <v>0</v>
      </c>
      <c r="BJ1338" s="19" t="s">
        <v>81</v>
      </c>
      <c r="BK1338" s="218">
        <f>ROUND(I1338*H1338,2)</f>
        <v>0</v>
      </c>
      <c r="BL1338" s="19" t="s">
        <v>307</v>
      </c>
      <c r="BM1338" s="217" t="s">
        <v>1333</v>
      </c>
    </row>
    <row r="1339" s="2" customFormat="1">
      <c r="A1339" s="40"/>
      <c r="B1339" s="41"/>
      <c r="C1339" s="42"/>
      <c r="D1339" s="219" t="s">
        <v>168</v>
      </c>
      <c r="E1339" s="42"/>
      <c r="F1339" s="220" t="s">
        <v>1334</v>
      </c>
      <c r="G1339" s="42"/>
      <c r="H1339" s="42"/>
      <c r="I1339" s="221"/>
      <c r="J1339" s="42"/>
      <c r="K1339" s="42"/>
      <c r="L1339" s="46"/>
      <c r="M1339" s="222"/>
      <c r="N1339" s="223"/>
      <c r="O1339" s="86"/>
      <c r="P1339" s="86"/>
      <c r="Q1339" s="86"/>
      <c r="R1339" s="86"/>
      <c r="S1339" s="86"/>
      <c r="T1339" s="87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T1339" s="19" t="s">
        <v>168</v>
      </c>
      <c r="AU1339" s="19" t="s">
        <v>83</v>
      </c>
    </row>
    <row r="1340" s="13" customFormat="1">
      <c r="A1340" s="13"/>
      <c r="B1340" s="224"/>
      <c r="C1340" s="225"/>
      <c r="D1340" s="226" t="s">
        <v>170</v>
      </c>
      <c r="E1340" s="227" t="s">
        <v>19</v>
      </c>
      <c r="F1340" s="228" t="s">
        <v>1186</v>
      </c>
      <c r="G1340" s="225"/>
      <c r="H1340" s="227" t="s">
        <v>19</v>
      </c>
      <c r="I1340" s="229"/>
      <c r="J1340" s="225"/>
      <c r="K1340" s="225"/>
      <c r="L1340" s="230"/>
      <c r="M1340" s="231"/>
      <c r="N1340" s="232"/>
      <c r="O1340" s="232"/>
      <c r="P1340" s="232"/>
      <c r="Q1340" s="232"/>
      <c r="R1340" s="232"/>
      <c r="S1340" s="232"/>
      <c r="T1340" s="23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4" t="s">
        <v>170</v>
      </c>
      <c r="AU1340" s="234" t="s">
        <v>83</v>
      </c>
      <c r="AV1340" s="13" t="s">
        <v>81</v>
      </c>
      <c r="AW1340" s="13" t="s">
        <v>35</v>
      </c>
      <c r="AX1340" s="13" t="s">
        <v>73</v>
      </c>
      <c r="AY1340" s="234" t="s">
        <v>159</v>
      </c>
    </row>
    <row r="1341" s="14" customFormat="1">
      <c r="A1341" s="14"/>
      <c r="B1341" s="235"/>
      <c r="C1341" s="236"/>
      <c r="D1341" s="226" t="s">
        <v>170</v>
      </c>
      <c r="E1341" s="237" t="s">
        <v>19</v>
      </c>
      <c r="F1341" s="238" t="s">
        <v>1202</v>
      </c>
      <c r="G1341" s="236"/>
      <c r="H1341" s="239">
        <v>11.5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5" t="s">
        <v>170</v>
      </c>
      <c r="AU1341" s="245" t="s">
        <v>83</v>
      </c>
      <c r="AV1341" s="14" t="s">
        <v>83</v>
      </c>
      <c r="AW1341" s="14" t="s">
        <v>35</v>
      </c>
      <c r="AX1341" s="14" t="s">
        <v>73</v>
      </c>
      <c r="AY1341" s="245" t="s">
        <v>159</v>
      </c>
    </row>
    <row r="1342" s="15" customFormat="1">
      <c r="A1342" s="15"/>
      <c r="B1342" s="246"/>
      <c r="C1342" s="247"/>
      <c r="D1342" s="226" t="s">
        <v>170</v>
      </c>
      <c r="E1342" s="248" t="s">
        <v>19</v>
      </c>
      <c r="F1342" s="249" t="s">
        <v>178</v>
      </c>
      <c r="G1342" s="247"/>
      <c r="H1342" s="250">
        <v>11.5</v>
      </c>
      <c r="I1342" s="251"/>
      <c r="J1342" s="247"/>
      <c r="K1342" s="247"/>
      <c r="L1342" s="252"/>
      <c r="M1342" s="253"/>
      <c r="N1342" s="254"/>
      <c r="O1342" s="254"/>
      <c r="P1342" s="254"/>
      <c r="Q1342" s="254"/>
      <c r="R1342" s="254"/>
      <c r="S1342" s="254"/>
      <c r="T1342" s="25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56" t="s">
        <v>170</v>
      </c>
      <c r="AU1342" s="256" t="s">
        <v>83</v>
      </c>
      <c r="AV1342" s="15" t="s">
        <v>166</v>
      </c>
      <c r="AW1342" s="15" t="s">
        <v>35</v>
      </c>
      <c r="AX1342" s="15" t="s">
        <v>81</v>
      </c>
      <c r="AY1342" s="256" t="s">
        <v>159</v>
      </c>
    </row>
    <row r="1343" s="2" customFormat="1" ht="24.15" customHeight="1">
      <c r="A1343" s="40"/>
      <c r="B1343" s="41"/>
      <c r="C1343" s="257" t="s">
        <v>1335</v>
      </c>
      <c r="D1343" s="257" t="s">
        <v>328</v>
      </c>
      <c r="E1343" s="258" t="s">
        <v>1336</v>
      </c>
      <c r="F1343" s="259" t="s">
        <v>1337</v>
      </c>
      <c r="G1343" s="260" t="s">
        <v>164</v>
      </c>
      <c r="H1343" s="261">
        <v>13.225</v>
      </c>
      <c r="I1343" s="262"/>
      <c r="J1343" s="263">
        <f>ROUND(I1343*H1343,2)</f>
        <v>0</v>
      </c>
      <c r="K1343" s="259" t="s">
        <v>165</v>
      </c>
      <c r="L1343" s="264"/>
      <c r="M1343" s="265" t="s">
        <v>19</v>
      </c>
      <c r="N1343" s="266" t="s">
        <v>44</v>
      </c>
      <c r="O1343" s="86"/>
      <c r="P1343" s="215">
        <f>O1343*H1343</f>
        <v>0</v>
      </c>
      <c r="Q1343" s="215">
        <v>0.00040000000000000002</v>
      </c>
      <c r="R1343" s="215">
        <f>Q1343*H1343</f>
        <v>0.0052900000000000004</v>
      </c>
      <c r="S1343" s="215">
        <v>0</v>
      </c>
      <c r="T1343" s="216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17" t="s">
        <v>424</v>
      </c>
      <c r="AT1343" s="217" t="s">
        <v>328</v>
      </c>
      <c r="AU1343" s="217" t="s">
        <v>83</v>
      </c>
      <c r="AY1343" s="19" t="s">
        <v>159</v>
      </c>
      <c r="BE1343" s="218">
        <f>IF(N1343="základní",J1343,0)</f>
        <v>0</v>
      </c>
      <c r="BF1343" s="218">
        <f>IF(N1343="snížená",J1343,0)</f>
        <v>0</v>
      </c>
      <c r="BG1343" s="218">
        <f>IF(N1343="zákl. přenesená",J1343,0)</f>
        <v>0</v>
      </c>
      <c r="BH1343" s="218">
        <f>IF(N1343="sníž. přenesená",J1343,0)</f>
        <v>0</v>
      </c>
      <c r="BI1343" s="218">
        <f>IF(N1343="nulová",J1343,0)</f>
        <v>0</v>
      </c>
      <c r="BJ1343" s="19" t="s">
        <v>81</v>
      </c>
      <c r="BK1343" s="218">
        <f>ROUND(I1343*H1343,2)</f>
        <v>0</v>
      </c>
      <c r="BL1343" s="19" t="s">
        <v>307</v>
      </c>
      <c r="BM1343" s="217" t="s">
        <v>1338</v>
      </c>
    </row>
    <row r="1344" s="13" customFormat="1">
      <c r="A1344" s="13"/>
      <c r="B1344" s="224"/>
      <c r="C1344" s="225"/>
      <c r="D1344" s="226" t="s">
        <v>170</v>
      </c>
      <c r="E1344" s="227" t="s">
        <v>19</v>
      </c>
      <c r="F1344" s="228" t="s">
        <v>1186</v>
      </c>
      <c r="G1344" s="225"/>
      <c r="H1344" s="227" t="s">
        <v>19</v>
      </c>
      <c r="I1344" s="229"/>
      <c r="J1344" s="225"/>
      <c r="K1344" s="225"/>
      <c r="L1344" s="230"/>
      <c r="M1344" s="231"/>
      <c r="N1344" s="232"/>
      <c r="O1344" s="232"/>
      <c r="P1344" s="232"/>
      <c r="Q1344" s="232"/>
      <c r="R1344" s="232"/>
      <c r="S1344" s="232"/>
      <c r="T1344" s="23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4" t="s">
        <v>170</v>
      </c>
      <c r="AU1344" s="234" t="s">
        <v>83</v>
      </c>
      <c r="AV1344" s="13" t="s">
        <v>81</v>
      </c>
      <c r="AW1344" s="13" t="s">
        <v>35</v>
      </c>
      <c r="AX1344" s="13" t="s">
        <v>73</v>
      </c>
      <c r="AY1344" s="234" t="s">
        <v>159</v>
      </c>
    </row>
    <row r="1345" s="14" customFormat="1">
      <c r="A1345" s="14"/>
      <c r="B1345" s="235"/>
      <c r="C1345" s="236"/>
      <c r="D1345" s="226" t="s">
        <v>170</v>
      </c>
      <c r="E1345" s="237" t="s">
        <v>19</v>
      </c>
      <c r="F1345" s="238" t="s">
        <v>1202</v>
      </c>
      <c r="G1345" s="236"/>
      <c r="H1345" s="239">
        <v>11.5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5" t="s">
        <v>170</v>
      </c>
      <c r="AU1345" s="245" t="s">
        <v>83</v>
      </c>
      <c r="AV1345" s="14" t="s">
        <v>83</v>
      </c>
      <c r="AW1345" s="14" t="s">
        <v>35</v>
      </c>
      <c r="AX1345" s="14" t="s">
        <v>73</v>
      </c>
      <c r="AY1345" s="245" t="s">
        <v>159</v>
      </c>
    </row>
    <row r="1346" s="15" customFormat="1">
      <c r="A1346" s="15"/>
      <c r="B1346" s="246"/>
      <c r="C1346" s="247"/>
      <c r="D1346" s="226" t="s">
        <v>170</v>
      </c>
      <c r="E1346" s="248" t="s">
        <v>19</v>
      </c>
      <c r="F1346" s="249" t="s">
        <v>178</v>
      </c>
      <c r="G1346" s="247"/>
      <c r="H1346" s="250">
        <v>11.5</v>
      </c>
      <c r="I1346" s="251"/>
      <c r="J1346" s="247"/>
      <c r="K1346" s="247"/>
      <c r="L1346" s="252"/>
      <c r="M1346" s="253"/>
      <c r="N1346" s="254"/>
      <c r="O1346" s="254"/>
      <c r="P1346" s="254"/>
      <c r="Q1346" s="254"/>
      <c r="R1346" s="254"/>
      <c r="S1346" s="254"/>
      <c r="T1346" s="25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56" t="s">
        <v>170</v>
      </c>
      <c r="AU1346" s="256" t="s">
        <v>83</v>
      </c>
      <c r="AV1346" s="15" t="s">
        <v>166</v>
      </c>
      <c r="AW1346" s="15" t="s">
        <v>35</v>
      </c>
      <c r="AX1346" s="15" t="s">
        <v>81</v>
      </c>
      <c r="AY1346" s="256" t="s">
        <v>159</v>
      </c>
    </row>
    <row r="1347" s="14" customFormat="1">
      <c r="A1347" s="14"/>
      <c r="B1347" s="235"/>
      <c r="C1347" s="236"/>
      <c r="D1347" s="226" t="s">
        <v>170</v>
      </c>
      <c r="E1347" s="236"/>
      <c r="F1347" s="238" t="s">
        <v>1339</v>
      </c>
      <c r="G1347" s="236"/>
      <c r="H1347" s="239">
        <v>13.225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5" t="s">
        <v>170</v>
      </c>
      <c r="AU1347" s="245" t="s">
        <v>83</v>
      </c>
      <c r="AV1347" s="14" t="s">
        <v>83</v>
      </c>
      <c r="AW1347" s="14" t="s">
        <v>4</v>
      </c>
      <c r="AX1347" s="14" t="s">
        <v>81</v>
      </c>
      <c r="AY1347" s="245" t="s">
        <v>159</v>
      </c>
    </row>
    <row r="1348" s="2" customFormat="1" ht="33" customHeight="1">
      <c r="A1348" s="40"/>
      <c r="B1348" s="41"/>
      <c r="C1348" s="206" t="s">
        <v>1340</v>
      </c>
      <c r="D1348" s="206" t="s">
        <v>161</v>
      </c>
      <c r="E1348" s="207" t="s">
        <v>1341</v>
      </c>
      <c r="F1348" s="208" t="s">
        <v>1342</v>
      </c>
      <c r="G1348" s="209" t="s">
        <v>164</v>
      </c>
      <c r="H1348" s="210">
        <v>11.5</v>
      </c>
      <c r="I1348" s="211"/>
      <c r="J1348" s="212">
        <f>ROUND(I1348*H1348,2)</f>
        <v>0</v>
      </c>
      <c r="K1348" s="208" t="s">
        <v>165</v>
      </c>
      <c r="L1348" s="46"/>
      <c r="M1348" s="213" t="s">
        <v>19</v>
      </c>
      <c r="N1348" s="214" t="s">
        <v>44</v>
      </c>
      <c r="O1348" s="86"/>
      <c r="P1348" s="215">
        <f>O1348*H1348</f>
        <v>0</v>
      </c>
      <c r="Q1348" s="215">
        <v>0.0066100000000000004</v>
      </c>
      <c r="R1348" s="215">
        <f>Q1348*H1348</f>
        <v>0.076014999999999999</v>
      </c>
      <c r="S1348" s="215">
        <v>0</v>
      </c>
      <c r="T1348" s="216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17" t="s">
        <v>307</v>
      </c>
      <c r="AT1348" s="217" t="s">
        <v>161</v>
      </c>
      <c r="AU1348" s="217" t="s">
        <v>83</v>
      </c>
      <c r="AY1348" s="19" t="s">
        <v>159</v>
      </c>
      <c r="BE1348" s="218">
        <f>IF(N1348="základní",J1348,0)</f>
        <v>0</v>
      </c>
      <c r="BF1348" s="218">
        <f>IF(N1348="snížená",J1348,0)</f>
        <v>0</v>
      </c>
      <c r="BG1348" s="218">
        <f>IF(N1348="zákl. přenesená",J1348,0)</f>
        <v>0</v>
      </c>
      <c r="BH1348" s="218">
        <f>IF(N1348="sníž. přenesená",J1348,0)</f>
        <v>0</v>
      </c>
      <c r="BI1348" s="218">
        <f>IF(N1348="nulová",J1348,0)</f>
        <v>0</v>
      </c>
      <c r="BJ1348" s="19" t="s">
        <v>81</v>
      </c>
      <c r="BK1348" s="218">
        <f>ROUND(I1348*H1348,2)</f>
        <v>0</v>
      </c>
      <c r="BL1348" s="19" t="s">
        <v>307</v>
      </c>
      <c r="BM1348" s="217" t="s">
        <v>1343</v>
      </c>
    </row>
    <row r="1349" s="2" customFormat="1">
      <c r="A1349" s="40"/>
      <c r="B1349" s="41"/>
      <c r="C1349" s="42"/>
      <c r="D1349" s="219" t="s">
        <v>168</v>
      </c>
      <c r="E1349" s="42"/>
      <c r="F1349" s="220" t="s">
        <v>1344</v>
      </c>
      <c r="G1349" s="42"/>
      <c r="H1349" s="42"/>
      <c r="I1349" s="221"/>
      <c r="J1349" s="42"/>
      <c r="K1349" s="42"/>
      <c r="L1349" s="46"/>
      <c r="M1349" s="222"/>
      <c r="N1349" s="223"/>
      <c r="O1349" s="86"/>
      <c r="P1349" s="86"/>
      <c r="Q1349" s="86"/>
      <c r="R1349" s="86"/>
      <c r="S1349" s="86"/>
      <c r="T1349" s="87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T1349" s="19" t="s">
        <v>168</v>
      </c>
      <c r="AU1349" s="19" t="s">
        <v>83</v>
      </c>
    </row>
    <row r="1350" s="13" customFormat="1">
      <c r="A1350" s="13"/>
      <c r="B1350" s="224"/>
      <c r="C1350" s="225"/>
      <c r="D1350" s="226" t="s">
        <v>170</v>
      </c>
      <c r="E1350" s="227" t="s">
        <v>19</v>
      </c>
      <c r="F1350" s="228" t="s">
        <v>1186</v>
      </c>
      <c r="G1350" s="225"/>
      <c r="H1350" s="227" t="s">
        <v>19</v>
      </c>
      <c r="I1350" s="229"/>
      <c r="J1350" s="225"/>
      <c r="K1350" s="225"/>
      <c r="L1350" s="230"/>
      <c r="M1350" s="231"/>
      <c r="N1350" s="232"/>
      <c r="O1350" s="232"/>
      <c r="P1350" s="232"/>
      <c r="Q1350" s="232"/>
      <c r="R1350" s="232"/>
      <c r="S1350" s="232"/>
      <c r="T1350" s="23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4" t="s">
        <v>170</v>
      </c>
      <c r="AU1350" s="234" t="s">
        <v>83</v>
      </c>
      <c r="AV1350" s="13" t="s">
        <v>81</v>
      </c>
      <c r="AW1350" s="13" t="s">
        <v>35</v>
      </c>
      <c r="AX1350" s="13" t="s">
        <v>73</v>
      </c>
      <c r="AY1350" s="234" t="s">
        <v>159</v>
      </c>
    </row>
    <row r="1351" s="14" customFormat="1">
      <c r="A1351" s="14"/>
      <c r="B1351" s="235"/>
      <c r="C1351" s="236"/>
      <c r="D1351" s="226" t="s">
        <v>170</v>
      </c>
      <c r="E1351" s="237" t="s">
        <v>19</v>
      </c>
      <c r="F1351" s="238" t="s">
        <v>1202</v>
      </c>
      <c r="G1351" s="236"/>
      <c r="H1351" s="239">
        <v>11.5</v>
      </c>
      <c r="I1351" s="240"/>
      <c r="J1351" s="236"/>
      <c r="K1351" s="236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5" t="s">
        <v>170</v>
      </c>
      <c r="AU1351" s="245" t="s">
        <v>83</v>
      </c>
      <c r="AV1351" s="14" t="s">
        <v>83</v>
      </c>
      <c r="AW1351" s="14" t="s">
        <v>35</v>
      </c>
      <c r="AX1351" s="14" t="s">
        <v>73</v>
      </c>
      <c r="AY1351" s="245" t="s">
        <v>159</v>
      </c>
    </row>
    <row r="1352" s="15" customFormat="1">
      <c r="A1352" s="15"/>
      <c r="B1352" s="246"/>
      <c r="C1352" s="247"/>
      <c r="D1352" s="226" t="s">
        <v>170</v>
      </c>
      <c r="E1352" s="248" t="s">
        <v>19</v>
      </c>
      <c r="F1352" s="249" t="s">
        <v>178</v>
      </c>
      <c r="G1352" s="247"/>
      <c r="H1352" s="250">
        <v>11.5</v>
      </c>
      <c r="I1352" s="251"/>
      <c r="J1352" s="247"/>
      <c r="K1352" s="247"/>
      <c r="L1352" s="252"/>
      <c r="M1352" s="253"/>
      <c r="N1352" s="254"/>
      <c r="O1352" s="254"/>
      <c r="P1352" s="254"/>
      <c r="Q1352" s="254"/>
      <c r="R1352" s="254"/>
      <c r="S1352" s="254"/>
      <c r="T1352" s="25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6" t="s">
        <v>170</v>
      </c>
      <c r="AU1352" s="256" t="s">
        <v>83</v>
      </c>
      <c r="AV1352" s="15" t="s">
        <v>166</v>
      </c>
      <c r="AW1352" s="15" t="s">
        <v>35</v>
      </c>
      <c r="AX1352" s="15" t="s">
        <v>81</v>
      </c>
      <c r="AY1352" s="256" t="s">
        <v>159</v>
      </c>
    </row>
    <row r="1353" s="2" customFormat="1" ht="33" customHeight="1">
      <c r="A1353" s="40"/>
      <c r="B1353" s="41"/>
      <c r="C1353" s="206" t="s">
        <v>1345</v>
      </c>
      <c r="D1353" s="206" t="s">
        <v>161</v>
      </c>
      <c r="E1353" s="207" t="s">
        <v>1346</v>
      </c>
      <c r="F1353" s="208" t="s">
        <v>1347</v>
      </c>
      <c r="G1353" s="209" t="s">
        <v>164</v>
      </c>
      <c r="H1353" s="210">
        <v>11.5</v>
      </c>
      <c r="I1353" s="211"/>
      <c r="J1353" s="212">
        <f>ROUND(I1353*H1353,2)</f>
        <v>0</v>
      </c>
      <c r="K1353" s="208" t="s">
        <v>165</v>
      </c>
      <c r="L1353" s="46"/>
      <c r="M1353" s="213" t="s">
        <v>19</v>
      </c>
      <c r="N1353" s="214" t="s">
        <v>44</v>
      </c>
      <c r="O1353" s="86"/>
      <c r="P1353" s="215">
        <f>O1353*H1353</f>
        <v>0</v>
      </c>
      <c r="Q1353" s="215">
        <v>0.00035</v>
      </c>
      <c r="R1353" s="215">
        <f>Q1353*H1353</f>
        <v>0.0040249999999999999</v>
      </c>
      <c r="S1353" s="215">
        <v>0</v>
      </c>
      <c r="T1353" s="216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7" t="s">
        <v>307</v>
      </c>
      <c r="AT1353" s="217" t="s">
        <v>161</v>
      </c>
      <c r="AU1353" s="217" t="s">
        <v>83</v>
      </c>
      <c r="AY1353" s="19" t="s">
        <v>159</v>
      </c>
      <c r="BE1353" s="218">
        <f>IF(N1353="základní",J1353,0)</f>
        <v>0</v>
      </c>
      <c r="BF1353" s="218">
        <f>IF(N1353="snížená",J1353,0)</f>
        <v>0</v>
      </c>
      <c r="BG1353" s="218">
        <f>IF(N1353="zákl. přenesená",J1353,0)</f>
        <v>0</v>
      </c>
      <c r="BH1353" s="218">
        <f>IF(N1353="sníž. přenesená",J1353,0)</f>
        <v>0</v>
      </c>
      <c r="BI1353" s="218">
        <f>IF(N1353="nulová",J1353,0)</f>
        <v>0</v>
      </c>
      <c r="BJ1353" s="19" t="s">
        <v>81</v>
      </c>
      <c r="BK1353" s="218">
        <f>ROUND(I1353*H1353,2)</f>
        <v>0</v>
      </c>
      <c r="BL1353" s="19" t="s">
        <v>307</v>
      </c>
      <c r="BM1353" s="217" t="s">
        <v>1348</v>
      </c>
    </row>
    <row r="1354" s="2" customFormat="1">
      <c r="A1354" s="40"/>
      <c r="B1354" s="41"/>
      <c r="C1354" s="42"/>
      <c r="D1354" s="219" t="s">
        <v>168</v>
      </c>
      <c r="E1354" s="42"/>
      <c r="F1354" s="220" t="s">
        <v>1349</v>
      </c>
      <c r="G1354" s="42"/>
      <c r="H1354" s="42"/>
      <c r="I1354" s="221"/>
      <c r="J1354" s="42"/>
      <c r="K1354" s="42"/>
      <c r="L1354" s="46"/>
      <c r="M1354" s="222"/>
      <c r="N1354" s="223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168</v>
      </c>
      <c r="AU1354" s="19" t="s">
        <v>83</v>
      </c>
    </row>
    <row r="1355" s="13" customFormat="1">
      <c r="A1355" s="13"/>
      <c r="B1355" s="224"/>
      <c r="C1355" s="225"/>
      <c r="D1355" s="226" t="s">
        <v>170</v>
      </c>
      <c r="E1355" s="227" t="s">
        <v>19</v>
      </c>
      <c r="F1355" s="228" t="s">
        <v>1186</v>
      </c>
      <c r="G1355" s="225"/>
      <c r="H1355" s="227" t="s">
        <v>19</v>
      </c>
      <c r="I1355" s="229"/>
      <c r="J1355" s="225"/>
      <c r="K1355" s="225"/>
      <c r="L1355" s="230"/>
      <c r="M1355" s="231"/>
      <c r="N1355" s="232"/>
      <c r="O1355" s="232"/>
      <c r="P1355" s="232"/>
      <c r="Q1355" s="232"/>
      <c r="R1355" s="232"/>
      <c r="S1355" s="232"/>
      <c r="T1355" s="23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4" t="s">
        <v>170</v>
      </c>
      <c r="AU1355" s="234" t="s">
        <v>83</v>
      </c>
      <c r="AV1355" s="13" t="s">
        <v>81</v>
      </c>
      <c r="AW1355" s="13" t="s">
        <v>35</v>
      </c>
      <c r="AX1355" s="13" t="s">
        <v>73</v>
      </c>
      <c r="AY1355" s="234" t="s">
        <v>159</v>
      </c>
    </row>
    <row r="1356" s="14" customFormat="1">
      <c r="A1356" s="14"/>
      <c r="B1356" s="235"/>
      <c r="C1356" s="236"/>
      <c r="D1356" s="226" t="s">
        <v>170</v>
      </c>
      <c r="E1356" s="237" t="s">
        <v>19</v>
      </c>
      <c r="F1356" s="238" t="s">
        <v>1202</v>
      </c>
      <c r="G1356" s="236"/>
      <c r="H1356" s="239">
        <v>11.5</v>
      </c>
      <c r="I1356" s="240"/>
      <c r="J1356" s="236"/>
      <c r="K1356" s="236"/>
      <c r="L1356" s="241"/>
      <c r="M1356" s="242"/>
      <c r="N1356" s="243"/>
      <c r="O1356" s="243"/>
      <c r="P1356" s="243"/>
      <c r="Q1356" s="243"/>
      <c r="R1356" s="243"/>
      <c r="S1356" s="243"/>
      <c r="T1356" s="24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5" t="s">
        <v>170</v>
      </c>
      <c r="AU1356" s="245" t="s">
        <v>83</v>
      </c>
      <c r="AV1356" s="14" t="s">
        <v>83</v>
      </c>
      <c r="AW1356" s="14" t="s">
        <v>35</v>
      </c>
      <c r="AX1356" s="14" t="s">
        <v>73</v>
      </c>
      <c r="AY1356" s="245" t="s">
        <v>159</v>
      </c>
    </row>
    <row r="1357" s="15" customFormat="1">
      <c r="A1357" s="15"/>
      <c r="B1357" s="246"/>
      <c r="C1357" s="247"/>
      <c r="D1357" s="226" t="s">
        <v>170</v>
      </c>
      <c r="E1357" s="248" t="s">
        <v>19</v>
      </c>
      <c r="F1357" s="249" t="s">
        <v>178</v>
      </c>
      <c r="G1357" s="247"/>
      <c r="H1357" s="250">
        <v>11.5</v>
      </c>
      <c r="I1357" s="251"/>
      <c r="J1357" s="247"/>
      <c r="K1357" s="247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56" t="s">
        <v>170</v>
      </c>
      <c r="AU1357" s="256" t="s">
        <v>83</v>
      </c>
      <c r="AV1357" s="15" t="s">
        <v>166</v>
      </c>
      <c r="AW1357" s="15" t="s">
        <v>35</v>
      </c>
      <c r="AX1357" s="15" t="s">
        <v>81</v>
      </c>
      <c r="AY1357" s="256" t="s">
        <v>159</v>
      </c>
    </row>
    <row r="1358" s="2" customFormat="1" ht="21.75" customHeight="1">
      <c r="A1358" s="40"/>
      <c r="B1358" s="41"/>
      <c r="C1358" s="206" t="s">
        <v>1350</v>
      </c>
      <c r="D1358" s="206" t="s">
        <v>161</v>
      </c>
      <c r="E1358" s="207" t="s">
        <v>1351</v>
      </c>
      <c r="F1358" s="208" t="s">
        <v>1352</v>
      </c>
      <c r="G1358" s="209" t="s">
        <v>322</v>
      </c>
      <c r="H1358" s="210">
        <v>4.5999999999999996</v>
      </c>
      <c r="I1358" s="211"/>
      <c r="J1358" s="212">
        <f>ROUND(I1358*H1358,2)</f>
        <v>0</v>
      </c>
      <c r="K1358" s="208" t="s">
        <v>165</v>
      </c>
      <c r="L1358" s="46"/>
      <c r="M1358" s="213" t="s">
        <v>19</v>
      </c>
      <c r="N1358" s="214" t="s">
        <v>44</v>
      </c>
      <c r="O1358" s="86"/>
      <c r="P1358" s="215">
        <f>O1358*H1358</f>
        <v>0</v>
      </c>
      <c r="Q1358" s="215">
        <v>0.0021800000000000001</v>
      </c>
      <c r="R1358" s="215">
        <f>Q1358*H1358</f>
        <v>0.010028000000000001</v>
      </c>
      <c r="S1358" s="215">
        <v>0</v>
      </c>
      <c r="T1358" s="216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17" t="s">
        <v>307</v>
      </c>
      <c r="AT1358" s="217" t="s">
        <v>161</v>
      </c>
      <c r="AU1358" s="217" t="s">
        <v>83</v>
      </c>
      <c r="AY1358" s="19" t="s">
        <v>159</v>
      </c>
      <c r="BE1358" s="218">
        <f>IF(N1358="základní",J1358,0)</f>
        <v>0</v>
      </c>
      <c r="BF1358" s="218">
        <f>IF(N1358="snížená",J1358,0)</f>
        <v>0</v>
      </c>
      <c r="BG1358" s="218">
        <f>IF(N1358="zákl. přenesená",J1358,0)</f>
        <v>0</v>
      </c>
      <c r="BH1358" s="218">
        <f>IF(N1358="sníž. přenesená",J1358,0)</f>
        <v>0</v>
      </c>
      <c r="BI1358" s="218">
        <f>IF(N1358="nulová",J1358,0)</f>
        <v>0</v>
      </c>
      <c r="BJ1358" s="19" t="s">
        <v>81</v>
      </c>
      <c r="BK1358" s="218">
        <f>ROUND(I1358*H1358,2)</f>
        <v>0</v>
      </c>
      <c r="BL1358" s="19" t="s">
        <v>307</v>
      </c>
      <c r="BM1358" s="217" t="s">
        <v>1353</v>
      </c>
    </row>
    <row r="1359" s="2" customFormat="1">
      <c r="A1359" s="40"/>
      <c r="B1359" s="41"/>
      <c r="C1359" s="42"/>
      <c r="D1359" s="219" t="s">
        <v>168</v>
      </c>
      <c r="E1359" s="42"/>
      <c r="F1359" s="220" t="s">
        <v>1354</v>
      </c>
      <c r="G1359" s="42"/>
      <c r="H1359" s="42"/>
      <c r="I1359" s="221"/>
      <c r="J1359" s="42"/>
      <c r="K1359" s="42"/>
      <c r="L1359" s="46"/>
      <c r="M1359" s="222"/>
      <c r="N1359" s="223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168</v>
      </c>
      <c r="AU1359" s="19" t="s">
        <v>83</v>
      </c>
    </row>
    <row r="1360" s="13" customFormat="1">
      <c r="A1360" s="13"/>
      <c r="B1360" s="224"/>
      <c r="C1360" s="225"/>
      <c r="D1360" s="226" t="s">
        <v>170</v>
      </c>
      <c r="E1360" s="227" t="s">
        <v>19</v>
      </c>
      <c r="F1360" s="228" t="s">
        <v>1186</v>
      </c>
      <c r="G1360" s="225"/>
      <c r="H1360" s="227" t="s">
        <v>19</v>
      </c>
      <c r="I1360" s="229"/>
      <c r="J1360" s="225"/>
      <c r="K1360" s="225"/>
      <c r="L1360" s="230"/>
      <c r="M1360" s="231"/>
      <c r="N1360" s="232"/>
      <c r="O1360" s="232"/>
      <c r="P1360" s="232"/>
      <c r="Q1360" s="232"/>
      <c r="R1360" s="232"/>
      <c r="S1360" s="232"/>
      <c r="T1360" s="23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4" t="s">
        <v>170</v>
      </c>
      <c r="AU1360" s="234" t="s">
        <v>83</v>
      </c>
      <c r="AV1360" s="13" t="s">
        <v>81</v>
      </c>
      <c r="AW1360" s="13" t="s">
        <v>35</v>
      </c>
      <c r="AX1360" s="13" t="s">
        <v>73</v>
      </c>
      <c r="AY1360" s="234" t="s">
        <v>159</v>
      </c>
    </row>
    <row r="1361" s="14" customFormat="1">
      <c r="A1361" s="14"/>
      <c r="B1361" s="235"/>
      <c r="C1361" s="236"/>
      <c r="D1361" s="226" t="s">
        <v>170</v>
      </c>
      <c r="E1361" s="237" t="s">
        <v>19</v>
      </c>
      <c r="F1361" s="238" t="s">
        <v>1355</v>
      </c>
      <c r="G1361" s="236"/>
      <c r="H1361" s="239">
        <v>4.5999999999999996</v>
      </c>
      <c r="I1361" s="240"/>
      <c r="J1361" s="236"/>
      <c r="K1361" s="236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5" t="s">
        <v>170</v>
      </c>
      <c r="AU1361" s="245" t="s">
        <v>83</v>
      </c>
      <c r="AV1361" s="14" t="s">
        <v>83</v>
      </c>
      <c r="AW1361" s="14" t="s">
        <v>35</v>
      </c>
      <c r="AX1361" s="14" t="s">
        <v>73</v>
      </c>
      <c r="AY1361" s="245" t="s">
        <v>159</v>
      </c>
    </row>
    <row r="1362" s="15" customFormat="1">
      <c r="A1362" s="15"/>
      <c r="B1362" s="246"/>
      <c r="C1362" s="247"/>
      <c r="D1362" s="226" t="s">
        <v>170</v>
      </c>
      <c r="E1362" s="248" t="s">
        <v>19</v>
      </c>
      <c r="F1362" s="249" t="s">
        <v>178</v>
      </c>
      <c r="G1362" s="247"/>
      <c r="H1362" s="250">
        <v>4.5999999999999996</v>
      </c>
      <c r="I1362" s="251"/>
      <c r="J1362" s="247"/>
      <c r="K1362" s="247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56" t="s">
        <v>170</v>
      </c>
      <c r="AU1362" s="256" t="s">
        <v>83</v>
      </c>
      <c r="AV1362" s="15" t="s">
        <v>166</v>
      </c>
      <c r="AW1362" s="15" t="s">
        <v>35</v>
      </c>
      <c r="AX1362" s="15" t="s">
        <v>81</v>
      </c>
      <c r="AY1362" s="256" t="s">
        <v>159</v>
      </c>
    </row>
    <row r="1363" s="2" customFormat="1" ht="24.15" customHeight="1">
      <c r="A1363" s="40"/>
      <c r="B1363" s="41"/>
      <c r="C1363" s="206" t="s">
        <v>1356</v>
      </c>
      <c r="D1363" s="206" t="s">
        <v>161</v>
      </c>
      <c r="E1363" s="207" t="s">
        <v>1357</v>
      </c>
      <c r="F1363" s="208" t="s">
        <v>1358</v>
      </c>
      <c r="G1363" s="209" t="s">
        <v>322</v>
      </c>
      <c r="H1363" s="210">
        <v>5</v>
      </c>
      <c r="I1363" s="211"/>
      <c r="J1363" s="212">
        <f>ROUND(I1363*H1363,2)</f>
        <v>0</v>
      </c>
      <c r="K1363" s="208" t="s">
        <v>165</v>
      </c>
      <c r="L1363" s="46"/>
      <c r="M1363" s="213" t="s">
        <v>19</v>
      </c>
      <c r="N1363" s="214" t="s">
        <v>44</v>
      </c>
      <c r="O1363" s="86"/>
      <c r="P1363" s="215">
        <f>O1363*H1363</f>
        <v>0</v>
      </c>
      <c r="Q1363" s="215">
        <v>0.0022799999999999999</v>
      </c>
      <c r="R1363" s="215">
        <f>Q1363*H1363</f>
        <v>0.0114</v>
      </c>
      <c r="S1363" s="215">
        <v>0</v>
      </c>
      <c r="T1363" s="216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17" t="s">
        <v>307</v>
      </c>
      <c r="AT1363" s="217" t="s">
        <v>161</v>
      </c>
      <c r="AU1363" s="217" t="s">
        <v>83</v>
      </c>
      <c r="AY1363" s="19" t="s">
        <v>159</v>
      </c>
      <c r="BE1363" s="218">
        <f>IF(N1363="základní",J1363,0)</f>
        <v>0</v>
      </c>
      <c r="BF1363" s="218">
        <f>IF(N1363="snížená",J1363,0)</f>
        <v>0</v>
      </c>
      <c r="BG1363" s="218">
        <f>IF(N1363="zákl. přenesená",J1363,0)</f>
        <v>0</v>
      </c>
      <c r="BH1363" s="218">
        <f>IF(N1363="sníž. přenesená",J1363,0)</f>
        <v>0</v>
      </c>
      <c r="BI1363" s="218">
        <f>IF(N1363="nulová",J1363,0)</f>
        <v>0</v>
      </c>
      <c r="BJ1363" s="19" t="s">
        <v>81</v>
      </c>
      <c r="BK1363" s="218">
        <f>ROUND(I1363*H1363,2)</f>
        <v>0</v>
      </c>
      <c r="BL1363" s="19" t="s">
        <v>307</v>
      </c>
      <c r="BM1363" s="217" t="s">
        <v>1359</v>
      </c>
    </row>
    <row r="1364" s="2" customFormat="1">
      <c r="A1364" s="40"/>
      <c r="B1364" s="41"/>
      <c r="C1364" s="42"/>
      <c r="D1364" s="219" t="s">
        <v>168</v>
      </c>
      <c r="E1364" s="42"/>
      <c r="F1364" s="220" t="s">
        <v>1360</v>
      </c>
      <c r="G1364" s="42"/>
      <c r="H1364" s="42"/>
      <c r="I1364" s="221"/>
      <c r="J1364" s="42"/>
      <c r="K1364" s="42"/>
      <c r="L1364" s="46"/>
      <c r="M1364" s="222"/>
      <c r="N1364" s="223"/>
      <c r="O1364" s="86"/>
      <c r="P1364" s="86"/>
      <c r="Q1364" s="86"/>
      <c r="R1364" s="86"/>
      <c r="S1364" s="86"/>
      <c r="T1364" s="87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168</v>
      </c>
      <c r="AU1364" s="19" t="s">
        <v>83</v>
      </c>
    </row>
    <row r="1365" s="13" customFormat="1">
      <c r="A1365" s="13"/>
      <c r="B1365" s="224"/>
      <c r="C1365" s="225"/>
      <c r="D1365" s="226" t="s">
        <v>170</v>
      </c>
      <c r="E1365" s="227" t="s">
        <v>19</v>
      </c>
      <c r="F1365" s="228" t="s">
        <v>1186</v>
      </c>
      <c r="G1365" s="225"/>
      <c r="H1365" s="227" t="s">
        <v>19</v>
      </c>
      <c r="I1365" s="229"/>
      <c r="J1365" s="225"/>
      <c r="K1365" s="225"/>
      <c r="L1365" s="230"/>
      <c r="M1365" s="231"/>
      <c r="N1365" s="232"/>
      <c r="O1365" s="232"/>
      <c r="P1365" s="232"/>
      <c r="Q1365" s="232"/>
      <c r="R1365" s="232"/>
      <c r="S1365" s="232"/>
      <c r="T1365" s="23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4" t="s">
        <v>170</v>
      </c>
      <c r="AU1365" s="234" t="s">
        <v>83</v>
      </c>
      <c r="AV1365" s="13" t="s">
        <v>81</v>
      </c>
      <c r="AW1365" s="13" t="s">
        <v>35</v>
      </c>
      <c r="AX1365" s="13" t="s">
        <v>73</v>
      </c>
      <c r="AY1365" s="234" t="s">
        <v>159</v>
      </c>
    </row>
    <row r="1366" s="14" customFormat="1">
      <c r="A1366" s="14"/>
      <c r="B1366" s="235"/>
      <c r="C1366" s="236"/>
      <c r="D1366" s="226" t="s">
        <v>170</v>
      </c>
      <c r="E1366" s="237" t="s">
        <v>19</v>
      </c>
      <c r="F1366" s="238" t="s">
        <v>213</v>
      </c>
      <c r="G1366" s="236"/>
      <c r="H1366" s="239">
        <v>5</v>
      </c>
      <c r="I1366" s="240"/>
      <c r="J1366" s="236"/>
      <c r="K1366" s="236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5" t="s">
        <v>170</v>
      </c>
      <c r="AU1366" s="245" t="s">
        <v>83</v>
      </c>
      <c r="AV1366" s="14" t="s">
        <v>83</v>
      </c>
      <c r="AW1366" s="14" t="s">
        <v>35</v>
      </c>
      <c r="AX1366" s="14" t="s">
        <v>73</v>
      </c>
      <c r="AY1366" s="245" t="s">
        <v>159</v>
      </c>
    </row>
    <row r="1367" s="15" customFormat="1">
      <c r="A1367" s="15"/>
      <c r="B1367" s="246"/>
      <c r="C1367" s="247"/>
      <c r="D1367" s="226" t="s">
        <v>170</v>
      </c>
      <c r="E1367" s="248" t="s">
        <v>19</v>
      </c>
      <c r="F1367" s="249" t="s">
        <v>178</v>
      </c>
      <c r="G1367" s="247"/>
      <c r="H1367" s="250">
        <v>5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6" t="s">
        <v>170</v>
      </c>
      <c r="AU1367" s="256" t="s">
        <v>83</v>
      </c>
      <c r="AV1367" s="15" t="s">
        <v>166</v>
      </c>
      <c r="AW1367" s="15" t="s">
        <v>35</v>
      </c>
      <c r="AX1367" s="15" t="s">
        <v>81</v>
      </c>
      <c r="AY1367" s="256" t="s">
        <v>159</v>
      </c>
    </row>
    <row r="1368" s="2" customFormat="1" ht="24.15" customHeight="1">
      <c r="A1368" s="40"/>
      <c r="B1368" s="41"/>
      <c r="C1368" s="206" t="s">
        <v>1361</v>
      </c>
      <c r="D1368" s="206" t="s">
        <v>161</v>
      </c>
      <c r="E1368" s="207" t="s">
        <v>1362</v>
      </c>
      <c r="F1368" s="208" t="s">
        <v>1363</v>
      </c>
      <c r="G1368" s="209" t="s">
        <v>322</v>
      </c>
      <c r="H1368" s="210">
        <v>1.6000000000000001</v>
      </c>
      <c r="I1368" s="211"/>
      <c r="J1368" s="212">
        <f>ROUND(I1368*H1368,2)</f>
        <v>0</v>
      </c>
      <c r="K1368" s="208" t="s">
        <v>1364</v>
      </c>
      <c r="L1368" s="46"/>
      <c r="M1368" s="213" t="s">
        <v>19</v>
      </c>
      <c r="N1368" s="214" t="s">
        <v>44</v>
      </c>
      <c r="O1368" s="86"/>
      <c r="P1368" s="215">
        <f>O1368*H1368</f>
        <v>0</v>
      </c>
      <c r="Q1368" s="215">
        <v>0.0035799999999999998</v>
      </c>
      <c r="R1368" s="215">
        <f>Q1368*H1368</f>
        <v>0.0057280000000000005</v>
      </c>
      <c r="S1368" s="215">
        <v>0</v>
      </c>
      <c r="T1368" s="216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17" t="s">
        <v>307</v>
      </c>
      <c r="AT1368" s="217" t="s">
        <v>161</v>
      </c>
      <c r="AU1368" s="217" t="s">
        <v>83</v>
      </c>
      <c r="AY1368" s="19" t="s">
        <v>159</v>
      </c>
      <c r="BE1368" s="218">
        <f>IF(N1368="základní",J1368,0)</f>
        <v>0</v>
      </c>
      <c r="BF1368" s="218">
        <f>IF(N1368="snížená",J1368,0)</f>
        <v>0</v>
      </c>
      <c r="BG1368" s="218">
        <f>IF(N1368="zákl. přenesená",J1368,0)</f>
        <v>0</v>
      </c>
      <c r="BH1368" s="218">
        <f>IF(N1368="sníž. přenesená",J1368,0)</f>
        <v>0</v>
      </c>
      <c r="BI1368" s="218">
        <f>IF(N1368="nulová",J1368,0)</f>
        <v>0</v>
      </c>
      <c r="BJ1368" s="19" t="s">
        <v>81</v>
      </c>
      <c r="BK1368" s="218">
        <f>ROUND(I1368*H1368,2)</f>
        <v>0</v>
      </c>
      <c r="BL1368" s="19" t="s">
        <v>307</v>
      </c>
      <c r="BM1368" s="217" t="s">
        <v>1365</v>
      </c>
    </row>
    <row r="1369" s="13" customFormat="1">
      <c r="A1369" s="13"/>
      <c r="B1369" s="224"/>
      <c r="C1369" s="225"/>
      <c r="D1369" s="226" t="s">
        <v>170</v>
      </c>
      <c r="E1369" s="227" t="s">
        <v>19</v>
      </c>
      <c r="F1369" s="228" t="s">
        <v>1366</v>
      </c>
      <c r="G1369" s="225"/>
      <c r="H1369" s="227" t="s">
        <v>19</v>
      </c>
      <c r="I1369" s="229"/>
      <c r="J1369" s="225"/>
      <c r="K1369" s="225"/>
      <c r="L1369" s="230"/>
      <c r="M1369" s="231"/>
      <c r="N1369" s="232"/>
      <c r="O1369" s="232"/>
      <c r="P1369" s="232"/>
      <c r="Q1369" s="232"/>
      <c r="R1369" s="232"/>
      <c r="S1369" s="232"/>
      <c r="T1369" s="23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4" t="s">
        <v>170</v>
      </c>
      <c r="AU1369" s="234" t="s">
        <v>83</v>
      </c>
      <c r="AV1369" s="13" t="s">
        <v>81</v>
      </c>
      <c r="AW1369" s="13" t="s">
        <v>35</v>
      </c>
      <c r="AX1369" s="13" t="s">
        <v>73</v>
      </c>
      <c r="AY1369" s="234" t="s">
        <v>159</v>
      </c>
    </row>
    <row r="1370" s="13" customFormat="1">
      <c r="A1370" s="13"/>
      <c r="B1370" s="224"/>
      <c r="C1370" s="225"/>
      <c r="D1370" s="226" t="s">
        <v>170</v>
      </c>
      <c r="E1370" s="227" t="s">
        <v>19</v>
      </c>
      <c r="F1370" s="228" t="s">
        <v>1367</v>
      </c>
      <c r="G1370" s="225"/>
      <c r="H1370" s="227" t="s">
        <v>19</v>
      </c>
      <c r="I1370" s="229"/>
      <c r="J1370" s="225"/>
      <c r="K1370" s="225"/>
      <c r="L1370" s="230"/>
      <c r="M1370" s="231"/>
      <c r="N1370" s="232"/>
      <c r="O1370" s="232"/>
      <c r="P1370" s="232"/>
      <c r="Q1370" s="232"/>
      <c r="R1370" s="232"/>
      <c r="S1370" s="232"/>
      <c r="T1370" s="23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4" t="s">
        <v>170</v>
      </c>
      <c r="AU1370" s="234" t="s">
        <v>83</v>
      </c>
      <c r="AV1370" s="13" t="s">
        <v>81</v>
      </c>
      <c r="AW1370" s="13" t="s">
        <v>35</v>
      </c>
      <c r="AX1370" s="13" t="s">
        <v>73</v>
      </c>
      <c r="AY1370" s="234" t="s">
        <v>159</v>
      </c>
    </row>
    <row r="1371" s="14" customFormat="1">
      <c r="A1371" s="14"/>
      <c r="B1371" s="235"/>
      <c r="C1371" s="236"/>
      <c r="D1371" s="226" t="s">
        <v>170</v>
      </c>
      <c r="E1371" s="237" t="s">
        <v>19</v>
      </c>
      <c r="F1371" s="238" t="s">
        <v>706</v>
      </c>
      <c r="G1371" s="236"/>
      <c r="H1371" s="239">
        <v>1.6000000000000001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5" t="s">
        <v>170</v>
      </c>
      <c r="AU1371" s="245" t="s">
        <v>83</v>
      </c>
      <c r="AV1371" s="14" t="s">
        <v>83</v>
      </c>
      <c r="AW1371" s="14" t="s">
        <v>35</v>
      </c>
      <c r="AX1371" s="14" t="s">
        <v>73</v>
      </c>
      <c r="AY1371" s="245" t="s">
        <v>159</v>
      </c>
    </row>
    <row r="1372" s="15" customFormat="1">
      <c r="A1372" s="15"/>
      <c r="B1372" s="246"/>
      <c r="C1372" s="247"/>
      <c r="D1372" s="226" t="s">
        <v>170</v>
      </c>
      <c r="E1372" s="248" t="s">
        <v>19</v>
      </c>
      <c r="F1372" s="249" t="s">
        <v>178</v>
      </c>
      <c r="G1372" s="247"/>
      <c r="H1372" s="250">
        <v>1.6000000000000001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56" t="s">
        <v>170</v>
      </c>
      <c r="AU1372" s="256" t="s">
        <v>83</v>
      </c>
      <c r="AV1372" s="15" t="s">
        <v>166</v>
      </c>
      <c r="AW1372" s="15" t="s">
        <v>35</v>
      </c>
      <c r="AX1372" s="15" t="s">
        <v>81</v>
      </c>
      <c r="AY1372" s="256" t="s">
        <v>159</v>
      </c>
    </row>
    <row r="1373" s="2" customFormat="1" ht="21.75" customHeight="1">
      <c r="A1373" s="40"/>
      <c r="B1373" s="41"/>
      <c r="C1373" s="206" t="s">
        <v>1368</v>
      </c>
      <c r="D1373" s="206" t="s">
        <v>161</v>
      </c>
      <c r="E1373" s="207" t="s">
        <v>1369</v>
      </c>
      <c r="F1373" s="208" t="s">
        <v>1370</v>
      </c>
      <c r="G1373" s="209" t="s">
        <v>322</v>
      </c>
      <c r="H1373" s="210">
        <v>5</v>
      </c>
      <c r="I1373" s="211"/>
      <c r="J1373" s="212">
        <f>ROUND(I1373*H1373,2)</f>
        <v>0</v>
      </c>
      <c r="K1373" s="208" t="s">
        <v>165</v>
      </c>
      <c r="L1373" s="46"/>
      <c r="M1373" s="213" t="s">
        <v>19</v>
      </c>
      <c r="N1373" s="214" t="s">
        <v>44</v>
      </c>
      <c r="O1373" s="86"/>
      <c r="P1373" s="215">
        <f>O1373*H1373</f>
        <v>0</v>
      </c>
      <c r="Q1373" s="215">
        <v>0.0016900000000000001</v>
      </c>
      <c r="R1373" s="215">
        <f>Q1373*H1373</f>
        <v>0.0084500000000000009</v>
      </c>
      <c r="S1373" s="215">
        <v>0</v>
      </c>
      <c r="T1373" s="21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17" t="s">
        <v>307</v>
      </c>
      <c r="AT1373" s="217" t="s">
        <v>161</v>
      </c>
      <c r="AU1373" s="217" t="s">
        <v>83</v>
      </c>
      <c r="AY1373" s="19" t="s">
        <v>159</v>
      </c>
      <c r="BE1373" s="218">
        <f>IF(N1373="základní",J1373,0)</f>
        <v>0</v>
      </c>
      <c r="BF1373" s="218">
        <f>IF(N1373="snížená",J1373,0)</f>
        <v>0</v>
      </c>
      <c r="BG1373" s="218">
        <f>IF(N1373="zákl. přenesená",J1373,0)</f>
        <v>0</v>
      </c>
      <c r="BH1373" s="218">
        <f>IF(N1373="sníž. přenesená",J1373,0)</f>
        <v>0</v>
      </c>
      <c r="BI1373" s="218">
        <f>IF(N1373="nulová",J1373,0)</f>
        <v>0</v>
      </c>
      <c r="BJ1373" s="19" t="s">
        <v>81</v>
      </c>
      <c r="BK1373" s="218">
        <f>ROUND(I1373*H1373,2)</f>
        <v>0</v>
      </c>
      <c r="BL1373" s="19" t="s">
        <v>307</v>
      </c>
      <c r="BM1373" s="217" t="s">
        <v>1371</v>
      </c>
    </row>
    <row r="1374" s="2" customFormat="1">
      <c r="A1374" s="40"/>
      <c r="B1374" s="41"/>
      <c r="C1374" s="42"/>
      <c r="D1374" s="219" t="s">
        <v>168</v>
      </c>
      <c r="E1374" s="42"/>
      <c r="F1374" s="220" t="s">
        <v>1372</v>
      </c>
      <c r="G1374" s="42"/>
      <c r="H1374" s="42"/>
      <c r="I1374" s="221"/>
      <c r="J1374" s="42"/>
      <c r="K1374" s="42"/>
      <c r="L1374" s="46"/>
      <c r="M1374" s="222"/>
      <c r="N1374" s="223"/>
      <c r="O1374" s="86"/>
      <c r="P1374" s="86"/>
      <c r="Q1374" s="86"/>
      <c r="R1374" s="86"/>
      <c r="S1374" s="86"/>
      <c r="T1374" s="87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168</v>
      </c>
      <c r="AU1374" s="19" t="s">
        <v>83</v>
      </c>
    </row>
    <row r="1375" s="13" customFormat="1">
      <c r="A1375" s="13"/>
      <c r="B1375" s="224"/>
      <c r="C1375" s="225"/>
      <c r="D1375" s="226" t="s">
        <v>170</v>
      </c>
      <c r="E1375" s="227" t="s">
        <v>19</v>
      </c>
      <c r="F1375" s="228" t="s">
        <v>1186</v>
      </c>
      <c r="G1375" s="225"/>
      <c r="H1375" s="227" t="s">
        <v>19</v>
      </c>
      <c r="I1375" s="229"/>
      <c r="J1375" s="225"/>
      <c r="K1375" s="225"/>
      <c r="L1375" s="230"/>
      <c r="M1375" s="231"/>
      <c r="N1375" s="232"/>
      <c r="O1375" s="232"/>
      <c r="P1375" s="232"/>
      <c r="Q1375" s="232"/>
      <c r="R1375" s="232"/>
      <c r="S1375" s="232"/>
      <c r="T1375" s="23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4" t="s">
        <v>170</v>
      </c>
      <c r="AU1375" s="234" t="s">
        <v>83</v>
      </c>
      <c r="AV1375" s="13" t="s">
        <v>81</v>
      </c>
      <c r="AW1375" s="13" t="s">
        <v>35</v>
      </c>
      <c r="AX1375" s="13" t="s">
        <v>73</v>
      </c>
      <c r="AY1375" s="234" t="s">
        <v>159</v>
      </c>
    </row>
    <row r="1376" s="14" customFormat="1">
      <c r="A1376" s="14"/>
      <c r="B1376" s="235"/>
      <c r="C1376" s="236"/>
      <c r="D1376" s="226" t="s">
        <v>170</v>
      </c>
      <c r="E1376" s="237" t="s">
        <v>19</v>
      </c>
      <c r="F1376" s="238" t="s">
        <v>213</v>
      </c>
      <c r="G1376" s="236"/>
      <c r="H1376" s="239">
        <v>5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5" t="s">
        <v>170</v>
      </c>
      <c r="AU1376" s="245" t="s">
        <v>83</v>
      </c>
      <c r="AV1376" s="14" t="s">
        <v>83</v>
      </c>
      <c r="AW1376" s="14" t="s">
        <v>35</v>
      </c>
      <c r="AX1376" s="14" t="s">
        <v>73</v>
      </c>
      <c r="AY1376" s="245" t="s">
        <v>159</v>
      </c>
    </row>
    <row r="1377" s="15" customFormat="1">
      <c r="A1377" s="15"/>
      <c r="B1377" s="246"/>
      <c r="C1377" s="247"/>
      <c r="D1377" s="226" t="s">
        <v>170</v>
      </c>
      <c r="E1377" s="248" t="s">
        <v>19</v>
      </c>
      <c r="F1377" s="249" t="s">
        <v>178</v>
      </c>
      <c r="G1377" s="247"/>
      <c r="H1377" s="250">
        <v>5</v>
      </c>
      <c r="I1377" s="251"/>
      <c r="J1377" s="247"/>
      <c r="K1377" s="247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56" t="s">
        <v>170</v>
      </c>
      <c r="AU1377" s="256" t="s">
        <v>83</v>
      </c>
      <c r="AV1377" s="15" t="s">
        <v>166</v>
      </c>
      <c r="AW1377" s="15" t="s">
        <v>35</v>
      </c>
      <c r="AX1377" s="15" t="s">
        <v>81</v>
      </c>
      <c r="AY1377" s="256" t="s">
        <v>159</v>
      </c>
    </row>
    <row r="1378" s="2" customFormat="1" ht="24.15" customHeight="1">
      <c r="A1378" s="40"/>
      <c r="B1378" s="41"/>
      <c r="C1378" s="206" t="s">
        <v>1373</v>
      </c>
      <c r="D1378" s="206" t="s">
        <v>161</v>
      </c>
      <c r="E1378" s="207" t="s">
        <v>1374</v>
      </c>
      <c r="F1378" s="208" t="s">
        <v>1375</v>
      </c>
      <c r="G1378" s="209" t="s">
        <v>776</v>
      </c>
      <c r="H1378" s="210">
        <v>1</v>
      </c>
      <c r="I1378" s="211"/>
      <c r="J1378" s="212">
        <f>ROUND(I1378*H1378,2)</f>
        <v>0</v>
      </c>
      <c r="K1378" s="208" t="s">
        <v>165</v>
      </c>
      <c r="L1378" s="46"/>
      <c r="M1378" s="213" t="s">
        <v>19</v>
      </c>
      <c r="N1378" s="214" t="s">
        <v>44</v>
      </c>
      <c r="O1378" s="86"/>
      <c r="P1378" s="215">
        <f>O1378*H1378</f>
        <v>0</v>
      </c>
      <c r="Q1378" s="215">
        <v>0.00036000000000000002</v>
      </c>
      <c r="R1378" s="215">
        <f>Q1378*H1378</f>
        <v>0.00036000000000000002</v>
      </c>
      <c r="S1378" s="215">
        <v>0</v>
      </c>
      <c r="T1378" s="216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17" t="s">
        <v>307</v>
      </c>
      <c r="AT1378" s="217" t="s">
        <v>161</v>
      </c>
      <c r="AU1378" s="217" t="s">
        <v>83</v>
      </c>
      <c r="AY1378" s="19" t="s">
        <v>159</v>
      </c>
      <c r="BE1378" s="218">
        <f>IF(N1378="základní",J1378,0)</f>
        <v>0</v>
      </c>
      <c r="BF1378" s="218">
        <f>IF(N1378="snížená",J1378,0)</f>
        <v>0</v>
      </c>
      <c r="BG1378" s="218">
        <f>IF(N1378="zákl. přenesená",J1378,0)</f>
        <v>0</v>
      </c>
      <c r="BH1378" s="218">
        <f>IF(N1378="sníž. přenesená",J1378,0)</f>
        <v>0</v>
      </c>
      <c r="BI1378" s="218">
        <f>IF(N1378="nulová",J1378,0)</f>
        <v>0</v>
      </c>
      <c r="BJ1378" s="19" t="s">
        <v>81</v>
      </c>
      <c r="BK1378" s="218">
        <f>ROUND(I1378*H1378,2)</f>
        <v>0</v>
      </c>
      <c r="BL1378" s="19" t="s">
        <v>307</v>
      </c>
      <c r="BM1378" s="217" t="s">
        <v>1376</v>
      </c>
    </row>
    <row r="1379" s="2" customFormat="1">
      <c r="A1379" s="40"/>
      <c r="B1379" s="41"/>
      <c r="C1379" s="42"/>
      <c r="D1379" s="219" t="s">
        <v>168</v>
      </c>
      <c r="E1379" s="42"/>
      <c r="F1379" s="220" t="s">
        <v>1377</v>
      </c>
      <c r="G1379" s="42"/>
      <c r="H1379" s="42"/>
      <c r="I1379" s="221"/>
      <c r="J1379" s="42"/>
      <c r="K1379" s="42"/>
      <c r="L1379" s="46"/>
      <c r="M1379" s="222"/>
      <c r="N1379" s="223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168</v>
      </c>
      <c r="AU1379" s="19" t="s">
        <v>83</v>
      </c>
    </row>
    <row r="1380" s="14" customFormat="1">
      <c r="A1380" s="14"/>
      <c r="B1380" s="235"/>
      <c r="C1380" s="236"/>
      <c r="D1380" s="226" t="s">
        <v>170</v>
      </c>
      <c r="E1380" s="237" t="s">
        <v>19</v>
      </c>
      <c r="F1380" s="238" t="s">
        <v>81</v>
      </c>
      <c r="G1380" s="236"/>
      <c r="H1380" s="239">
        <v>1</v>
      </c>
      <c r="I1380" s="240"/>
      <c r="J1380" s="236"/>
      <c r="K1380" s="236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5" t="s">
        <v>170</v>
      </c>
      <c r="AU1380" s="245" t="s">
        <v>83</v>
      </c>
      <c r="AV1380" s="14" t="s">
        <v>83</v>
      </c>
      <c r="AW1380" s="14" t="s">
        <v>35</v>
      </c>
      <c r="AX1380" s="14" t="s">
        <v>73</v>
      </c>
      <c r="AY1380" s="245" t="s">
        <v>159</v>
      </c>
    </row>
    <row r="1381" s="15" customFormat="1">
      <c r="A1381" s="15"/>
      <c r="B1381" s="246"/>
      <c r="C1381" s="247"/>
      <c r="D1381" s="226" t="s">
        <v>170</v>
      </c>
      <c r="E1381" s="248" t="s">
        <v>19</v>
      </c>
      <c r="F1381" s="249" t="s">
        <v>178</v>
      </c>
      <c r="G1381" s="247"/>
      <c r="H1381" s="250">
        <v>1</v>
      </c>
      <c r="I1381" s="251"/>
      <c r="J1381" s="247"/>
      <c r="K1381" s="247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6" t="s">
        <v>170</v>
      </c>
      <c r="AU1381" s="256" t="s">
        <v>83</v>
      </c>
      <c r="AV1381" s="15" t="s">
        <v>166</v>
      </c>
      <c r="AW1381" s="15" t="s">
        <v>35</v>
      </c>
      <c r="AX1381" s="15" t="s">
        <v>81</v>
      </c>
      <c r="AY1381" s="256" t="s">
        <v>159</v>
      </c>
    </row>
    <row r="1382" s="2" customFormat="1" ht="24.15" customHeight="1">
      <c r="A1382" s="40"/>
      <c r="B1382" s="41"/>
      <c r="C1382" s="206" t="s">
        <v>1378</v>
      </c>
      <c r="D1382" s="206" t="s">
        <v>161</v>
      </c>
      <c r="E1382" s="207" t="s">
        <v>1379</v>
      </c>
      <c r="F1382" s="208" t="s">
        <v>1380</v>
      </c>
      <c r="G1382" s="209" t="s">
        <v>322</v>
      </c>
      <c r="H1382" s="210">
        <v>3</v>
      </c>
      <c r="I1382" s="211"/>
      <c r="J1382" s="212">
        <f>ROUND(I1382*H1382,2)</f>
        <v>0</v>
      </c>
      <c r="K1382" s="208" t="s">
        <v>165</v>
      </c>
      <c r="L1382" s="46"/>
      <c r="M1382" s="213" t="s">
        <v>19</v>
      </c>
      <c r="N1382" s="214" t="s">
        <v>44</v>
      </c>
      <c r="O1382" s="86"/>
      <c r="P1382" s="215">
        <f>O1382*H1382</f>
        <v>0</v>
      </c>
      <c r="Q1382" s="215">
        <v>0.0021700000000000001</v>
      </c>
      <c r="R1382" s="215">
        <f>Q1382*H1382</f>
        <v>0.0065100000000000002</v>
      </c>
      <c r="S1382" s="215">
        <v>0</v>
      </c>
      <c r="T1382" s="216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17" t="s">
        <v>307</v>
      </c>
      <c r="AT1382" s="217" t="s">
        <v>161</v>
      </c>
      <c r="AU1382" s="217" t="s">
        <v>83</v>
      </c>
      <c r="AY1382" s="19" t="s">
        <v>159</v>
      </c>
      <c r="BE1382" s="218">
        <f>IF(N1382="základní",J1382,0)</f>
        <v>0</v>
      </c>
      <c r="BF1382" s="218">
        <f>IF(N1382="snížená",J1382,0)</f>
        <v>0</v>
      </c>
      <c r="BG1382" s="218">
        <f>IF(N1382="zákl. přenesená",J1382,0)</f>
        <v>0</v>
      </c>
      <c r="BH1382" s="218">
        <f>IF(N1382="sníž. přenesená",J1382,0)</f>
        <v>0</v>
      </c>
      <c r="BI1382" s="218">
        <f>IF(N1382="nulová",J1382,0)</f>
        <v>0</v>
      </c>
      <c r="BJ1382" s="19" t="s">
        <v>81</v>
      </c>
      <c r="BK1382" s="218">
        <f>ROUND(I1382*H1382,2)</f>
        <v>0</v>
      </c>
      <c r="BL1382" s="19" t="s">
        <v>307</v>
      </c>
      <c r="BM1382" s="217" t="s">
        <v>1381</v>
      </c>
    </row>
    <row r="1383" s="2" customFormat="1">
      <c r="A1383" s="40"/>
      <c r="B1383" s="41"/>
      <c r="C1383" s="42"/>
      <c r="D1383" s="219" t="s">
        <v>168</v>
      </c>
      <c r="E1383" s="42"/>
      <c r="F1383" s="220" t="s">
        <v>1382</v>
      </c>
      <c r="G1383" s="42"/>
      <c r="H1383" s="42"/>
      <c r="I1383" s="221"/>
      <c r="J1383" s="42"/>
      <c r="K1383" s="42"/>
      <c r="L1383" s="46"/>
      <c r="M1383" s="222"/>
      <c r="N1383" s="223"/>
      <c r="O1383" s="86"/>
      <c r="P1383" s="86"/>
      <c r="Q1383" s="86"/>
      <c r="R1383" s="86"/>
      <c r="S1383" s="86"/>
      <c r="T1383" s="87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168</v>
      </c>
      <c r="AU1383" s="19" t="s">
        <v>83</v>
      </c>
    </row>
    <row r="1384" s="14" customFormat="1">
      <c r="A1384" s="14"/>
      <c r="B1384" s="235"/>
      <c r="C1384" s="236"/>
      <c r="D1384" s="226" t="s">
        <v>170</v>
      </c>
      <c r="E1384" s="237" t="s">
        <v>19</v>
      </c>
      <c r="F1384" s="238" t="s">
        <v>189</v>
      </c>
      <c r="G1384" s="236"/>
      <c r="H1384" s="239">
        <v>3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5" t="s">
        <v>170</v>
      </c>
      <c r="AU1384" s="245" t="s">
        <v>83</v>
      </c>
      <c r="AV1384" s="14" t="s">
        <v>83</v>
      </c>
      <c r="AW1384" s="14" t="s">
        <v>35</v>
      </c>
      <c r="AX1384" s="14" t="s">
        <v>73</v>
      </c>
      <c r="AY1384" s="245" t="s">
        <v>159</v>
      </c>
    </row>
    <row r="1385" s="15" customFormat="1">
      <c r="A1385" s="15"/>
      <c r="B1385" s="246"/>
      <c r="C1385" s="247"/>
      <c r="D1385" s="226" t="s">
        <v>170</v>
      </c>
      <c r="E1385" s="248" t="s">
        <v>19</v>
      </c>
      <c r="F1385" s="249" t="s">
        <v>178</v>
      </c>
      <c r="G1385" s="247"/>
      <c r="H1385" s="250">
        <v>3</v>
      </c>
      <c r="I1385" s="251"/>
      <c r="J1385" s="247"/>
      <c r="K1385" s="247"/>
      <c r="L1385" s="252"/>
      <c r="M1385" s="253"/>
      <c r="N1385" s="254"/>
      <c r="O1385" s="254"/>
      <c r="P1385" s="254"/>
      <c r="Q1385" s="254"/>
      <c r="R1385" s="254"/>
      <c r="S1385" s="254"/>
      <c r="T1385" s="25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6" t="s">
        <v>170</v>
      </c>
      <c r="AU1385" s="256" t="s">
        <v>83</v>
      </c>
      <c r="AV1385" s="15" t="s">
        <v>166</v>
      </c>
      <c r="AW1385" s="15" t="s">
        <v>35</v>
      </c>
      <c r="AX1385" s="15" t="s">
        <v>81</v>
      </c>
      <c r="AY1385" s="256" t="s">
        <v>159</v>
      </c>
    </row>
    <row r="1386" s="2" customFormat="1" ht="24.15" customHeight="1">
      <c r="A1386" s="40"/>
      <c r="B1386" s="41"/>
      <c r="C1386" s="206" t="s">
        <v>1383</v>
      </c>
      <c r="D1386" s="206" t="s">
        <v>161</v>
      </c>
      <c r="E1386" s="207" t="s">
        <v>1384</v>
      </c>
      <c r="F1386" s="208" t="s">
        <v>1385</v>
      </c>
      <c r="G1386" s="209" t="s">
        <v>1050</v>
      </c>
      <c r="H1386" s="267"/>
      <c r="I1386" s="211"/>
      <c r="J1386" s="212">
        <f>ROUND(I1386*H1386,2)</f>
        <v>0</v>
      </c>
      <c r="K1386" s="208" t="s">
        <v>165</v>
      </c>
      <c r="L1386" s="46"/>
      <c r="M1386" s="213" t="s">
        <v>19</v>
      </c>
      <c r="N1386" s="214" t="s">
        <v>44</v>
      </c>
      <c r="O1386" s="86"/>
      <c r="P1386" s="215">
        <f>O1386*H1386</f>
        <v>0</v>
      </c>
      <c r="Q1386" s="215">
        <v>0</v>
      </c>
      <c r="R1386" s="215">
        <f>Q1386*H1386</f>
        <v>0</v>
      </c>
      <c r="S1386" s="215">
        <v>0</v>
      </c>
      <c r="T1386" s="216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17" t="s">
        <v>307</v>
      </c>
      <c r="AT1386" s="217" t="s">
        <v>161</v>
      </c>
      <c r="AU1386" s="217" t="s">
        <v>83</v>
      </c>
      <c r="AY1386" s="19" t="s">
        <v>159</v>
      </c>
      <c r="BE1386" s="218">
        <f>IF(N1386="základní",J1386,0)</f>
        <v>0</v>
      </c>
      <c r="BF1386" s="218">
        <f>IF(N1386="snížená",J1386,0)</f>
        <v>0</v>
      </c>
      <c r="BG1386" s="218">
        <f>IF(N1386="zákl. přenesená",J1386,0)</f>
        <v>0</v>
      </c>
      <c r="BH1386" s="218">
        <f>IF(N1386="sníž. přenesená",J1386,0)</f>
        <v>0</v>
      </c>
      <c r="BI1386" s="218">
        <f>IF(N1386="nulová",J1386,0)</f>
        <v>0</v>
      </c>
      <c r="BJ1386" s="19" t="s">
        <v>81</v>
      </c>
      <c r="BK1386" s="218">
        <f>ROUND(I1386*H1386,2)</f>
        <v>0</v>
      </c>
      <c r="BL1386" s="19" t="s">
        <v>307</v>
      </c>
      <c r="BM1386" s="217" t="s">
        <v>1386</v>
      </c>
    </row>
    <row r="1387" s="2" customFormat="1">
      <c r="A1387" s="40"/>
      <c r="B1387" s="41"/>
      <c r="C1387" s="42"/>
      <c r="D1387" s="219" t="s">
        <v>168</v>
      </c>
      <c r="E1387" s="42"/>
      <c r="F1387" s="220" t="s">
        <v>1387</v>
      </c>
      <c r="G1387" s="42"/>
      <c r="H1387" s="42"/>
      <c r="I1387" s="221"/>
      <c r="J1387" s="42"/>
      <c r="K1387" s="42"/>
      <c r="L1387" s="46"/>
      <c r="M1387" s="222"/>
      <c r="N1387" s="223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168</v>
      </c>
      <c r="AU1387" s="19" t="s">
        <v>83</v>
      </c>
    </row>
    <row r="1388" s="12" customFormat="1" ht="22.8" customHeight="1">
      <c r="A1388" s="12"/>
      <c r="B1388" s="190"/>
      <c r="C1388" s="191"/>
      <c r="D1388" s="192" t="s">
        <v>72</v>
      </c>
      <c r="E1388" s="204" t="s">
        <v>1388</v>
      </c>
      <c r="F1388" s="204" t="s">
        <v>1389</v>
      </c>
      <c r="G1388" s="191"/>
      <c r="H1388" s="191"/>
      <c r="I1388" s="194"/>
      <c r="J1388" s="205">
        <f>BK1388</f>
        <v>0</v>
      </c>
      <c r="K1388" s="191"/>
      <c r="L1388" s="196"/>
      <c r="M1388" s="197"/>
      <c r="N1388" s="198"/>
      <c r="O1388" s="198"/>
      <c r="P1388" s="199">
        <f>SUM(P1389:P1400)</f>
        <v>0</v>
      </c>
      <c r="Q1388" s="198"/>
      <c r="R1388" s="199">
        <f>SUM(R1389:R1400)</f>
        <v>0.0018859999999999999</v>
      </c>
      <c r="S1388" s="198"/>
      <c r="T1388" s="200">
        <f>SUM(T1389:T1400)</f>
        <v>0</v>
      </c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R1388" s="201" t="s">
        <v>83</v>
      </c>
      <c r="AT1388" s="202" t="s">
        <v>72</v>
      </c>
      <c r="AU1388" s="202" t="s">
        <v>81</v>
      </c>
      <c r="AY1388" s="201" t="s">
        <v>159</v>
      </c>
      <c r="BK1388" s="203">
        <f>SUM(BK1389:BK1400)</f>
        <v>0</v>
      </c>
    </row>
    <row r="1389" s="2" customFormat="1" ht="24.15" customHeight="1">
      <c r="A1389" s="40"/>
      <c r="B1389" s="41"/>
      <c r="C1389" s="206" t="s">
        <v>1390</v>
      </c>
      <c r="D1389" s="206" t="s">
        <v>161</v>
      </c>
      <c r="E1389" s="207" t="s">
        <v>1391</v>
      </c>
      <c r="F1389" s="208" t="s">
        <v>1392</v>
      </c>
      <c r="G1389" s="209" t="s">
        <v>164</v>
      </c>
      <c r="H1389" s="210">
        <v>11.5</v>
      </c>
      <c r="I1389" s="211"/>
      <c r="J1389" s="212">
        <f>ROUND(I1389*H1389,2)</f>
        <v>0</v>
      </c>
      <c r="K1389" s="208" t="s">
        <v>165</v>
      </c>
      <c r="L1389" s="46"/>
      <c r="M1389" s="213" t="s">
        <v>19</v>
      </c>
      <c r="N1389" s="214" t="s">
        <v>44</v>
      </c>
      <c r="O1389" s="86"/>
      <c r="P1389" s="215">
        <f>O1389*H1389</f>
        <v>0</v>
      </c>
      <c r="Q1389" s="215">
        <v>1.0000000000000001E-05</v>
      </c>
      <c r="R1389" s="215">
        <f>Q1389*H1389</f>
        <v>0.000115</v>
      </c>
      <c r="S1389" s="215">
        <v>0</v>
      </c>
      <c r="T1389" s="216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7" t="s">
        <v>307</v>
      </c>
      <c r="AT1389" s="217" t="s">
        <v>161</v>
      </c>
      <c r="AU1389" s="217" t="s">
        <v>83</v>
      </c>
      <c r="AY1389" s="19" t="s">
        <v>159</v>
      </c>
      <c r="BE1389" s="218">
        <f>IF(N1389="základní",J1389,0)</f>
        <v>0</v>
      </c>
      <c r="BF1389" s="218">
        <f>IF(N1389="snížená",J1389,0)</f>
        <v>0</v>
      </c>
      <c r="BG1389" s="218">
        <f>IF(N1389="zákl. přenesená",J1389,0)</f>
        <v>0</v>
      </c>
      <c r="BH1389" s="218">
        <f>IF(N1389="sníž. přenesená",J1389,0)</f>
        <v>0</v>
      </c>
      <c r="BI1389" s="218">
        <f>IF(N1389="nulová",J1389,0)</f>
        <v>0</v>
      </c>
      <c r="BJ1389" s="19" t="s">
        <v>81</v>
      </c>
      <c r="BK1389" s="218">
        <f>ROUND(I1389*H1389,2)</f>
        <v>0</v>
      </c>
      <c r="BL1389" s="19" t="s">
        <v>307</v>
      </c>
      <c r="BM1389" s="217" t="s">
        <v>1393</v>
      </c>
    </row>
    <row r="1390" s="2" customFormat="1">
      <c r="A1390" s="40"/>
      <c r="B1390" s="41"/>
      <c r="C1390" s="42"/>
      <c r="D1390" s="219" t="s">
        <v>168</v>
      </c>
      <c r="E1390" s="42"/>
      <c r="F1390" s="220" t="s">
        <v>1394</v>
      </c>
      <c r="G1390" s="42"/>
      <c r="H1390" s="42"/>
      <c r="I1390" s="221"/>
      <c r="J1390" s="42"/>
      <c r="K1390" s="42"/>
      <c r="L1390" s="46"/>
      <c r="M1390" s="222"/>
      <c r="N1390" s="223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168</v>
      </c>
      <c r="AU1390" s="19" t="s">
        <v>83</v>
      </c>
    </row>
    <row r="1391" s="13" customFormat="1">
      <c r="A1391" s="13"/>
      <c r="B1391" s="224"/>
      <c r="C1391" s="225"/>
      <c r="D1391" s="226" t="s">
        <v>170</v>
      </c>
      <c r="E1391" s="227" t="s">
        <v>19</v>
      </c>
      <c r="F1391" s="228" t="s">
        <v>1186</v>
      </c>
      <c r="G1391" s="225"/>
      <c r="H1391" s="227" t="s">
        <v>19</v>
      </c>
      <c r="I1391" s="229"/>
      <c r="J1391" s="225"/>
      <c r="K1391" s="225"/>
      <c r="L1391" s="230"/>
      <c r="M1391" s="231"/>
      <c r="N1391" s="232"/>
      <c r="O1391" s="232"/>
      <c r="P1391" s="232"/>
      <c r="Q1391" s="232"/>
      <c r="R1391" s="232"/>
      <c r="S1391" s="232"/>
      <c r="T1391" s="23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4" t="s">
        <v>170</v>
      </c>
      <c r="AU1391" s="234" t="s">
        <v>83</v>
      </c>
      <c r="AV1391" s="13" t="s">
        <v>81</v>
      </c>
      <c r="AW1391" s="13" t="s">
        <v>35</v>
      </c>
      <c r="AX1391" s="13" t="s">
        <v>73</v>
      </c>
      <c r="AY1391" s="234" t="s">
        <v>159</v>
      </c>
    </row>
    <row r="1392" s="14" customFormat="1">
      <c r="A1392" s="14"/>
      <c r="B1392" s="235"/>
      <c r="C1392" s="236"/>
      <c r="D1392" s="226" t="s">
        <v>170</v>
      </c>
      <c r="E1392" s="237" t="s">
        <v>19</v>
      </c>
      <c r="F1392" s="238" t="s">
        <v>1202</v>
      </c>
      <c r="G1392" s="236"/>
      <c r="H1392" s="239">
        <v>11.5</v>
      </c>
      <c r="I1392" s="240"/>
      <c r="J1392" s="236"/>
      <c r="K1392" s="236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5" t="s">
        <v>170</v>
      </c>
      <c r="AU1392" s="245" t="s">
        <v>83</v>
      </c>
      <c r="AV1392" s="14" t="s">
        <v>83</v>
      </c>
      <c r="AW1392" s="14" t="s">
        <v>35</v>
      </c>
      <c r="AX1392" s="14" t="s">
        <v>73</v>
      </c>
      <c r="AY1392" s="245" t="s">
        <v>159</v>
      </c>
    </row>
    <row r="1393" s="15" customFormat="1">
      <c r="A1393" s="15"/>
      <c r="B1393" s="246"/>
      <c r="C1393" s="247"/>
      <c r="D1393" s="226" t="s">
        <v>170</v>
      </c>
      <c r="E1393" s="248" t="s">
        <v>19</v>
      </c>
      <c r="F1393" s="249" t="s">
        <v>178</v>
      </c>
      <c r="G1393" s="247"/>
      <c r="H1393" s="250">
        <v>11.5</v>
      </c>
      <c r="I1393" s="251"/>
      <c r="J1393" s="247"/>
      <c r="K1393" s="247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6" t="s">
        <v>170</v>
      </c>
      <c r="AU1393" s="256" t="s">
        <v>83</v>
      </c>
      <c r="AV1393" s="15" t="s">
        <v>166</v>
      </c>
      <c r="AW1393" s="15" t="s">
        <v>35</v>
      </c>
      <c r="AX1393" s="15" t="s">
        <v>81</v>
      </c>
      <c r="AY1393" s="256" t="s">
        <v>159</v>
      </c>
    </row>
    <row r="1394" s="2" customFormat="1" ht="24.15" customHeight="1">
      <c r="A1394" s="40"/>
      <c r="B1394" s="41"/>
      <c r="C1394" s="257" t="s">
        <v>1395</v>
      </c>
      <c r="D1394" s="257" t="s">
        <v>328</v>
      </c>
      <c r="E1394" s="258" t="s">
        <v>1396</v>
      </c>
      <c r="F1394" s="259" t="s">
        <v>1397</v>
      </c>
      <c r="G1394" s="260" t="s">
        <v>164</v>
      </c>
      <c r="H1394" s="261">
        <v>12.65</v>
      </c>
      <c r="I1394" s="262"/>
      <c r="J1394" s="263">
        <f>ROUND(I1394*H1394,2)</f>
        <v>0</v>
      </c>
      <c r="K1394" s="259" t="s">
        <v>165</v>
      </c>
      <c r="L1394" s="264"/>
      <c r="M1394" s="265" t="s">
        <v>19</v>
      </c>
      <c r="N1394" s="266" t="s">
        <v>44</v>
      </c>
      <c r="O1394" s="86"/>
      <c r="P1394" s="215">
        <f>O1394*H1394</f>
        <v>0</v>
      </c>
      <c r="Q1394" s="215">
        <v>0.00013999999999999999</v>
      </c>
      <c r="R1394" s="215">
        <f>Q1394*H1394</f>
        <v>0.0017709999999999998</v>
      </c>
      <c r="S1394" s="215">
        <v>0</v>
      </c>
      <c r="T1394" s="21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17" t="s">
        <v>424</v>
      </c>
      <c r="AT1394" s="217" t="s">
        <v>328</v>
      </c>
      <c r="AU1394" s="217" t="s">
        <v>83</v>
      </c>
      <c r="AY1394" s="19" t="s">
        <v>159</v>
      </c>
      <c r="BE1394" s="218">
        <f>IF(N1394="základní",J1394,0)</f>
        <v>0</v>
      </c>
      <c r="BF1394" s="218">
        <f>IF(N1394="snížená",J1394,0)</f>
        <v>0</v>
      </c>
      <c r="BG1394" s="218">
        <f>IF(N1394="zákl. přenesená",J1394,0)</f>
        <v>0</v>
      </c>
      <c r="BH1394" s="218">
        <f>IF(N1394="sníž. přenesená",J1394,0)</f>
        <v>0</v>
      </c>
      <c r="BI1394" s="218">
        <f>IF(N1394="nulová",J1394,0)</f>
        <v>0</v>
      </c>
      <c r="BJ1394" s="19" t="s">
        <v>81</v>
      </c>
      <c r="BK1394" s="218">
        <f>ROUND(I1394*H1394,2)</f>
        <v>0</v>
      </c>
      <c r="BL1394" s="19" t="s">
        <v>307</v>
      </c>
      <c r="BM1394" s="217" t="s">
        <v>1398</v>
      </c>
    </row>
    <row r="1395" s="13" customFormat="1">
      <c r="A1395" s="13"/>
      <c r="B1395" s="224"/>
      <c r="C1395" s="225"/>
      <c r="D1395" s="226" t="s">
        <v>170</v>
      </c>
      <c r="E1395" s="227" t="s">
        <v>19</v>
      </c>
      <c r="F1395" s="228" t="s">
        <v>1186</v>
      </c>
      <c r="G1395" s="225"/>
      <c r="H1395" s="227" t="s">
        <v>19</v>
      </c>
      <c r="I1395" s="229"/>
      <c r="J1395" s="225"/>
      <c r="K1395" s="225"/>
      <c r="L1395" s="230"/>
      <c r="M1395" s="231"/>
      <c r="N1395" s="232"/>
      <c r="O1395" s="232"/>
      <c r="P1395" s="232"/>
      <c r="Q1395" s="232"/>
      <c r="R1395" s="232"/>
      <c r="S1395" s="232"/>
      <c r="T1395" s="23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4" t="s">
        <v>170</v>
      </c>
      <c r="AU1395" s="234" t="s">
        <v>83</v>
      </c>
      <c r="AV1395" s="13" t="s">
        <v>81</v>
      </c>
      <c r="AW1395" s="13" t="s">
        <v>35</v>
      </c>
      <c r="AX1395" s="13" t="s">
        <v>73</v>
      </c>
      <c r="AY1395" s="234" t="s">
        <v>159</v>
      </c>
    </row>
    <row r="1396" s="14" customFormat="1">
      <c r="A1396" s="14"/>
      <c r="B1396" s="235"/>
      <c r="C1396" s="236"/>
      <c r="D1396" s="226" t="s">
        <v>170</v>
      </c>
      <c r="E1396" s="237" t="s">
        <v>19</v>
      </c>
      <c r="F1396" s="238" t="s">
        <v>1202</v>
      </c>
      <c r="G1396" s="236"/>
      <c r="H1396" s="239">
        <v>11.5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5" t="s">
        <v>170</v>
      </c>
      <c r="AU1396" s="245" t="s">
        <v>83</v>
      </c>
      <c r="AV1396" s="14" t="s">
        <v>83</v>
      </c>
      <c r="AW1396" s="14" t="s">
        <v>35</v>
      </c>
      <c r="AX1396" s="14" t="s">
        <v>73</v>
      </c>
      <c r="AY1396" s="245" t="s">
        <v>159</v>
      </c>
    </row>
    <row r="1397" s="15" customFormat="1">
      <c r="A1397" s="15"/>
      <c r="B1397" s="246"/>
      <c r="C1397" s="247"/>
      <c r="D1397" s="226" t="s">
        <v>170</v>
      </c>
      <c r="E1397" s="248" t="s">
        <v>19</v>
      </c>
      <c r="F1397" s="249" t="s">
        <v>178</v>
      </c>
      <c r="G1397" s="247"/>
      <c r="H1397" s="250">
        <v>11.5</v>
      </c>
      <c r="I1397" s="251"/>
      <c r="J1397" s="247"/>
      <c r="K1397" s="247"/>
      <c r="L1397" s="252"/>
      <c r="M1397" s="253"/>
      <c r="N1397" s="254"/>
      <c r="O1397" s="254"/>
      <c r="P1397" s="254"/>
      <c r="Q1397" s="254"/>
      <c r="R1397" s="254"/>
      <c r="S1397" s="254"/>
      <c r="T1397" s="25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6" t="s">
        <v>170</v>
      </c>
      <c r="AU1397" s="256" t="s">
        <v>83</v>
      </c>
      <c r="AV1397" s="15" t="s">
        <v>166</v>
      </c>
      <c r="AW1397" s="15" t="s">
        <v>35</v>
      </c>
      <c r="AX1397" s="15" t="s">
        <v>81</v>
      </c>
      <c r="AY1397" s="256" t="s">
        <v>159</v>
      </c>
    </row>
    <row r="1398" s="14" customFormat="1">
      <c r="A1398" s="14"/>
      <c r="B1398" s="235"/>
      <c r="C1398" s="236"/>
      <c r="D1398" s="226" t="s">
        <v>170</v>
      </c>
      <c r="E1398" s="236"/>
      <c r="F1398" s="238" t="s">
        <v>1399</v>
      </c>
      <c r="G1398" s="236"/>
      <c r="H1398" s="239">
        <v>12.65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5" t="s">
        <v>170</v>
      </c>
      <c r="AU1398" s="245" t="s">
        <v>83</v>
      </c>
      <c r="AV1398" s="14" t="s">
        <v>83</v>
      </c>
      <c r="AW1398" s="14" t="s">
        <v>4</v>
      </c>
      <c r="AX1398" s="14" t="s">
        <v>81</v>
      </c>
      <c r="AY1398" s="245" t="s">
        <v>159</v>
      </c>
    </row>
    <row r="1399" s="2" customFormat="1" ht="24.15" customHeight="1">
      <c r="A1399" s="40"/>
      <c r="B1399" s="41"/>
      <c r="C1399" s="206" t="s">
        <v>1400</v>
      </c>
      <c r="D1399" s="206" t="s">
        <v>161</v>
      </c>
      <c r="E1399" s="207" t="s">
        <v>1401</v>
      </c>
      <c r="F1399" s="208" t="s">
        <v>1402</v>
      </c>
      <c r="G1399" s="209" t="s">
        <v>1050</v>
      </c>
      <c r="H1399" s="267"/>
      <c r="I1399" s="211"/>
      <c r="J1399" s="212">
        <f>ROUND(I1399*H1399,2)</f>
        <v>0</v>
      </c>
      <c r="K1399" s="208" t="s">
        <v>165</v>
      </c>
      <c r="L1399" s="46"/>
      <c r="M1399" s="213" t="s">
        <v>19</v>
      </c>
      <c r="N1399" s="214" t="s">
        <v>44</v>
      </c>
      <c r="O1399" s="86"/>
      <c r="P1399" s="215">
        <f>O1399*H1399</f>
        <v>0</v>
      </c>
      <c r="Q1399" s="215">
        <v>0</v>
      </c>
      <c r="R1399" s="215">
        <f>Q1399*H1399</f>
        <v>0</v>
      </c>
      <c r="S1399" s="215">
        <v>0</v>
      </c>
      <c r="T1399" s="216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17" t="s">
        <v>307</v>
      </c>
      <c r="AT1399" s="217" t="s">
        <v>161</v>
      </c>
      <c r="AU1399" s="217" t="s">
        <v>83</v>
      </c>
      <c r="AY1399" s="19" t="s">
        <v>159</v>
      </c>
      <c r="BE1399" s="218">
        <f>IF(N1399="základní",J1399,0)</f>
        <v>0</v>
      </c>
      <c r="BF1399" s="218">
        <f>IF(N1399="snížená",J1399,0)</f>
        <v>0</v>
      </c>
      <c r="BG1399" s="218">
        <f>IF(N1399="zákl. přenesená",J1399,0)</f>
        <v>0</v>
      </c>
      <c r="BH1399" s="218">
        <f>IF(N1399="sníž. přenesená",J1399,0)</f>
        <v>0</v>
      </c>
      <c r="BI1399" s="218">
        <f>IF(N1399="nulová",J1399,0)</f>
        <v>0</v>
      </c>
      <c r="BJ1399" s="19" t="s">
        <v>81</v>
      </c>
      <c r="BK1399" s="218">
        <f>ROUND(I1399*H1399,2)</f>
        <v>0</v>
      </c>
      <c r="BL1399" s="19" t="s">
        <v>307</v>
      </c>
      <c r="BM1399" s="217" t="s">
        <v>1403</v>
      </c>
    </row>
    <row r="1400" s="2" customFormat="1">
      <c r="A1400" s="40"/>
      <c r="B1400" s="41"/>
      <c r="C1400" s="42"/>
      <c r="D1400" s="219" t="s">
        <v>168</v>
      </c>
      <c r="E1400" s="42"/>
      <c r="F1400" s="220" t="s">
        <v>1404</v>
      </c>
      <c r="G1400" s="42"/>
      <c r="H1400" s="42"/>
      <c r="I1400" s="221"/>
      <c r="J1400" s="42"/>
      <c r="K1400" s="42"/>
      <c r="L1400" s="46"/>
      <c r="M1400" s="222"/>
      <c r="N1400" s="223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168</v>
      </c>
      <c r="AU1400" s="19" t="s">
        <v>83</v>
      </c>
    </row>
    <row r="1401" s="12" customFormat="1" ht="22.8" customHeight="1">
      <c r="A1401" s="12"/>
      <c r="B1401" s="190"/>
      <c r="C1401" s="191"/>
      <c r="D1401" s="192" t="s">
        <v>72</v>
      </c>
      <c r="E1401" s="204" t="s">
        <v>1405</v>
      </c>
      <c r="F1401" s="204" t="s">
        <v>1406</v>
      </c>
      <c r="G1401" s="191"/>
      <c r="H1401" s="191"/>
      <c r="I1401" s="194"/>
      <c r="J1401" s="205">
        <f>BK1401</f>
        <v>0</v>
      </c>
      <c r="K1401" s="191"/>
      <c r="L1401" s="196"/>
      <c r="M1401" s="197"/>
      <c r="N1401" s="198"/>
      <c r="O1401" s="198"/>
      <c r="P1401" s="199">
        <f>SUM(P1402:P1584)</f>
        <v>0</v>
      </c>
      <c r="Q1401" s="198"/>
      <c r="R1401" s="199">
        <f>SUM(R1402:R1584)</f>
        <v>0.30232999999999999</v>
      </c>
      <c r="S1401" s="198"/>
      <c r="T1401" s="200">
        <f>SUM(T1402:T1584)</f>
        <v>0</v>
      </c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R1401" s="201" t="s">
        <v>83</v>
      </c>
      <c r="AT1401" s="202" t="s">
        <v>72</v>
      </c>
      <c r="AU1401" s="202" t="s">
        <v>81</v>
      </c>
      <c r="AY1401" s="201" t="s">
        <v>159</v>
      </c>
      <c r="BK1401" s="203">
        <f>SUM(BK1402:BK1584)</f>
        <v>0</v>
      </c>
    </row>
    <row r="1402" s="2" customFormat="1" ht="16.5" customHeight="1">
      <c r="A1402" s="40"/>
      <c r="B1402" s="41"/>
      <c r="C1402" s="206" t="s">
        <v>1407</v>
      </c>
      <c r="D1402" s="206" t="s">
        <v>161</v>
      </c>
      <c r="E1402" s="207" t="s">
        <v>1408</v>
      </c>
      <c r="F1402" s="208" t="s">
        <v>1409</v>
      </c>
      <c r="G1402" s="209" t="s">
        <v>776</v>
      </c>
      <c r="H1402" s="210">
        <v>1</v>
      </c>
      <c r="I1402" s="211"/>
      <c r="J1402" s="212">
        <f>ROUND(I1402*H1402,2)</f>
        <v>0</v>
      </c>
      <c r="K1402" s="208" t="s">
        <v>165</v>
      </c>
      <c r="L1402" s="46"/>
      <c r="M1402" s="213" t="s">
        <v>19</v>
      </c>
      <c r="N1402" s="214" t="s">
        <v>44</v>
      </c>
      <c r="O1402" s="86"/>
      <c r="P1402" s="215">
        <f>O1402*H1402</f>
        <v>0</v>
      </c>
      <c r="Q1402" s="215">
        <v>0</v>
      </c>
      <c r="R1402" s="215">
        <f>Q1402*H1402</f>
        <v>0</v>
      </c>
      <c r="S1402" s="215">
        <v>0</v>
      </c>
      <c r="T1402" s="216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17" t="s">
        <v>307</v>
      </c>
      <c r="AT1402" s="217" t="s">
        <v>161</v>
      </c>
      <c r="AU1402" s="217" t="s">
        <v>83</v>
      </c>
      <c r="AY1402" s="19" t="s">
        <v>159</v>
      </c>
      <c r="BE1402" s="218">
        <f>IF(N1402="základní",J1402,0)</f>
        <v>0</v>
      </c>
      <c r="BF1402" s="218">
        <f>IF(N1402="snížená",J1402,0)</f>
        <v>0</v>
      </c>
      <c r="BG1402" s="218">
        <f>IF(N1402="zákl. přenesená",J1402,0)</f>
        <v>0</v>
      </c>
      <c r="BH1402" s="218">
        <f>IF(N1402="sníž. přenesená",J1402,0)</f>
        <v>0</v>
      </c>
      <c r="BI1402" s="218">
        <f>IF(N1402="nulová",J1402,0)</f>
        <v>0</v>
      </c>
      <c r="BJ1402" s="19" t="s">
        <v>81</v>
      </c>
      <c r="BK1402" s="218">
        <f>ROUND(I1402*H1402,2)</f>
        <v>0</v>
      </c>
      <c r="BL1402" s="19" t="s">
        <v>307</v>
      </c>
      <c r="BM1402" s="217" t="s">
        <v>1410</v>
      </c>
    </row>
    <row r="1403" s="2" customFormat="1">
      <c r="A1403" s="40"/>
      <c r="B1403" s="41"/>
      <c r="C1403" s="42"/>
      <c r="D1403" s="219" t="s">
        <v>168</v>
      </c>
      <c r="E1403" s="42"/>
      <c r="F1403" s="220" t="s">
        <v>1411</v>
      </c>
      <c r="G1403" s="42"/>
      <c r="H1403" s="42"/>
      <c r="I1403" s="221"/>
      <c r="J1403" s="42"/>
      <c r="K1403" s="42"/>
      <c r="L1403" s="46"/>
      <c r="M1403" s="222"/>
      <c r="N1403" s="223"/>
      <c r="O1403" s="86"/>
      <c r="P1403" s="86"/>
      <c r="Q1403" s="86"/>
      <c r="R1403" s="86"/>
      <c r="S1403" s="86"/>
      <c r="T1403" s="87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168</v>
      </c>
      <c r="AU1403" s="19" t="s">
        <v>83</v>
      </c>
    </row>
    <row r="1404" s="13" customFormat="1">
      <c r="A1404" s="13"/>
      <c r="B1404" s="224"/>
      <c r="C1404" s="225"/>
      <c r="D1404" s="226" t="s">
        <v>170</v>
      </c>
      <c r="E1404" s="227" t="s">
        <v>19</v>
      </c>
      <c r="F1404" s="228" t="s">
        <v>1366</v>
      </c>
      <c r="G1404" s="225"/>
      <c r="H1404" s="227" t="s">
        <v>19</v>
      </c>
      <c r="I1404" s="229"/>
      <c r="J1404" s="225"/>
      <c r="K1404" s="225"/>
      <c r="L1404" s="230"/>
      <c r="M1404" s="231"/>
      <c r="N1404" s="232"/>
      <c r="O1404" s="232"/>
      <c r="P1404" s="232"/>
      <c r="Q1404" s="232"/>
      <c r="R1404" s="232"/>
      <c r="S1404" s="232"/>
      <c r="T1404" s="23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4" t="s">
        <v>170</v>
      </c>
      <c r="AU1404" s="234" t="s">
        <v>83</v>
      </c>
      <c r="AV1404" s="13" t="s">
        <v>81</v>
      </c>
      <c r="AW1404" s="13" t="s">
        <v>35</v>
      </c>
      <c r="AX1404" s="13" t="s">
        <v>73</v>
      </c>
      <c r="AY1404" s="234" t="s">
        <v>159</v>
      </c>
    </row>
    <row r="1405" s="13" customFormat="1">
      <c r="A1405" s="13"/>
      <c r="B1405" s="224"/>
      <c r="C1405" s="225"/>
      <c r="D1405" s="226" t="s">
        <v>170</v>
      </c>
      <c r="E1405" s="227" t="s">
        <v>19</v>
      </c>
      <c r="F1405" s="228" t="s">
        <v>1367</v>
      </c>
      <c r="G1405" s="225"/>
      <c r="H1405" s="227" t="s">
        <v>19</v>
      </c>
      <c r="I1405" s="229"/>
      <c r="J1405" s="225"/>
      <c r="K1405" s="225"/>
      <c r="L1405" s="230"/>
      <c r="M1405" s="231"/>
      <c r="N1405" s="232"/>
      <c r="O1405" s="232"/>
      <c r="P1405" s="232"/>
      <c r="Q1405" s="232"/>
      <c r="R1405" s="232"/>
      <c r="S1405" s="232"/>
      <c r="T1405" s="23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4" t="s">
        <v>170</v>
      </c>
      <c r="AU1405" s="234" t="s">
        <v>83</v>
      </c>
      <c r="AV1405" s="13" t="s">
        <v>81</v>
      </c>
      <c r="AW1405" s="13" t="s">
        <v>35</v>
      </c>
      <c r="AX1405" s="13" t="s">
        <v>73</v>
      </c>
      <c r="AY1405" s="234" t="s">
        <v>159</v>
      </c>
    </row>
    <row r="1406" s="14" customFormat="1">
      <c r="A1406" s="14"/>
      <c r="B1406" s="235"/>
      <c r="C1406" s="236"/>
      <c r="D1406" s="226" t="s">
        <v>170</v>
      </c>
      <c r="E1406" s="237" t="s">
        <v>19</v>
      </c>
      <c r="F1406" s="238" t="s">
        <v>81</v>
      </c>
      <c r="G1406" s="236"/>
      <c r="H1406" s="239">
        <v>1</v>
      </c>
      <c r="I1406" s="240"/>
      <c r="J1406" s="236"/>
      <c r="K1406" s="236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5" t="s">
        <v>170</v>
      </c>
      <c r="AU1406" s="245" t="s">
        <v>83</v>
      </c>
      <c r="AV1406" s="14" t="s">
        <v>83</v>
      </c>
      <c r="AW1406" s="14" t="s">
        <v>35</v>
      </c>
      <c r="AX1406" s="14" t="s">
        <v>73</v>
      </c>
      <c r="AY1406" s="245" t="s">
        <v>159</v>
      </c>
    </row>
    <row r="1407" s="15" customFormat="1">
      <c r="A1407" s="15"/>
      <c r="B1407" s="246"/>
      <c r="C1407" s="247"/>
      <c r="D1407" s="226" t="s">
        <v>170</v>
      </c>
      <c r="E1407" s="248" t="s">
        <v>19</v>
      </c>
      <c r="F1407" s="249" t="s">
        <v>178</v>
      </c>
      <c r="G1407" s="247"/>
      <c r="H1407" s="250">
        <v>1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6" t="s">
        <v>170</v>
      </c>
      <c r="AU1407" s="256" t="s">
        <v>83</v>
      </c>
      <c r="AV1407" s="15" t="s">
        <v>166</v>
      </c>
      <c r="AW1407" s="15" t="s">
        <v>35</v>
      </c>
      <c r="AX1407" s="15" t="s">
        <v>81</v>
      </c>
      <c r="AY1407" s="256" t="s">
        <v>159</v>
      </c>
    </row>
    <row r="1408" s="2" customFormat="1" ht="16.5" customHeight="1">
      <c r="A1408" s="40"/>
      <c r="B1408" s="41"/>
      <c r="C1408" s="257" t="s">
        <v>1412</v>
      </c>
      <c r="D1408" s="257" t="s">
        <v>328</v>
      </c>
      <c r="E1408" s="258" t="s">
        <v>1413</v>
      </c>
      <c r="F1408" s="259" t="s">
        <v>1414</v>
      </c>
      <c r="G1408" s="260" t="s">
        <v>776</v>
      </c>
      <c r="H1408" s="261">
        <v>1</v>
      </c>
      <c r="I1408" s="262"/>
      <c r="J1408" s="263">
        <f>ROUND(I1408*H1408,2)</f>
        <v>0</v>
      </c>
      <c r="K1408" s="259" t="s">
        <v>165</v>
      </c>
      <c r="L1408" s="264"/>
      <c r="M1408" s="265" t="s">
        <v>19</v>
      </c>
      <c r="N1408" s="266" t="s">
        <v>44</v>
      </c>
      <c r="O1408" s="86"/>
      <c r="P1408" s="215">
        <f>O1408*H1408</f>
        <v>0</v>
      </c>
      <c r="Q1408" s="215">
        <v>0.001</v>
      </c>
      <c r="R1408" s="215">
        <f>Q1408*H1408</f>
        <v>0.001</v>
      </c>
      <c r="S1408" s="215">
        <v>0</v>
      </c>
      <c r="T1408" s="216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17" t="s">
        <v>424</v>
      </c>
      <c r="AT1408" s="217" t="s">
        <v>328</v>
      </c>
      <c r="AU1408" s="217" t="s">
        <v>83</v>
      </c>
      <c r="AY1408" s="19" t="s">
        <v>159</v>
      </c>
      <c r="BE1408" s="218">
        <f>IF(N1408="základní",J1408,0)</f>
        <v>0</v>
      </c>
      <c r="BF1408" s="218">
        <f>IF(N1408="snížená",J1408,0)</f>
        <v>0</v>
      </c>
      <c r="BG1408" s="218">
        <f>IF(N1408="zákl. přenesená",J1408,0)</f>
        <v>0</v>
      </c>
      <c r="BH1408" s="218">
        <f>IF(N1408="sníž. přenesená",J1408,0)</f>
        <v>0</v>
      </c>
      <c r="BI1408" s="218">
        <f>IF(N1408="nulová",J1408,0)</f>
        <v>0</v>
      </c>
      <c r="BJ1408" s="19" t="s">
        <v>81</v>
      </c>
      <c r="BK1408" s="218">
        <f>ROUND(I1408*H1408,2)</f>
        <v>0</v>
      </c>
      <c r="BL1408" s="19" t="s">
        <v>307</v>
      </c>
      <c r="BM1408" s="217" t="s">
        <v>1415</v>
      </c>
    </row>
    <row r="1409" s="13" customFormat="1">
      <c r="A1409" s="13"/>
      <c r="B1409" s="224"/>
      <c r="C1409" s="225"/>
      <c r="D1409" s="226" t="s">
        <v>170</v>
      </c>
      <c r="E1409" s="227" t="s">
        <v>19</v>
      </c>
      <c r="F1409" s="228" t="s">
        <v>1366</v>
      </c>
      <c r="G1409" s="225"/>
      <c r="H1409" s="227" t="s">
        <v>19</v>
      </c>
      <c r="I1409" s="229"/>
      <c r="J1409" s="225"/>
      <c r="K1409" s="225"/>
      <c r="L1409" s="230"/>
      <c r="M1409" s="231"/>
      <c r="N1409" s="232"/>
      <c r="O1409" s="232"/>
      <c r="P1409" s="232"/>
      <c r="Q1409" s="232"/>
      <c r="R1409" s="232"/>
      <c r="S1409" s="232"/>
      <c r="T1409" s="23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4" t="s">
        <v>170</v>
      </c>
      <c r="AU1409" s="234" t="s">
        <v>83</v>
      </c>
      <c r="AV1409" s="13" t="s">
        <v>81</v>
      </c>
      <c r="AW1409" s="13" t="s">
        <v>35</v>
      </c>
      <c r="AX1409" s="13" t="s">
        <v>73</v>
      </c>
      <c r="AY1409" s="234" t="s">
        <v>159</v>
      </c>
    </row>
    <row r="1410" s="13" customFormat="1">
      <c r="A1410" s="13"/>
      <c r="B1410" s="224"/>
      <c r="C1410" s="225"/>
      <c r="D1410" s="226" t="s">
        <v>170</v>
      </c>
      <c r="E1410" s="227" t="s">
        <v>19</v>
      </c>
      <c r="F1410" s="228" t="s">
        <v>1367</v>
      </c>
      <c r="G1410" s="225"/>
      <c r="H1410" s="227" t="s">
        <v>19</v>
      </c>
      <c r="I1410" s="229"/>
      <c r="J1410" s="225"/>
      <c r="K1410" s="225"/>
      <c r="L1410" s="230"/>
      <c r="M1410" s="231"/>
      <c r="N1410" s="232"/>
      <c r="O1410" s="232"/>
      <c r="P1410" s="232"/>
      <c r="Q1410" s="232"/>
      <c r="R1410" s="232"/>
      <c r="S1410" s="232"/>
      <c r="T1410" s="23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4" t="s">
        <v>170</v>
      </c>
      <c r="AU1410" s="234" t="s">
        <v>83</v>
      </c>
      <c r="AV1410" s="13" t="s">
        <v>81</v>
      </c>
      <c r="AW1410" s="13" t="s">
        <v>35</v>
      </c>
      <c r="AX1410" s="13" t="s">
        <v>73</v>
      </c>
      <c r="AY1410" s="234" t="s">
        <v>159</v>
      </c>
    </row>
    <row r="1411" s="14" customFormat="1">
      <c r="A1411" s="14"/>
      <c r="B1411" s="235"/>
      <c r="C1411" s="236"/>
      <c r="D1411" s="226" t="s">
        <v>170</v>
      </c>
      <c r="E1411" s="237" t="s">
        <v>19</v>
      </c>
      <c r="F1411" s="238" t="s">
        <v>81</v>
      </c>
      <c r="G1411" s="236"/>
      <c r="H1411" s="239">
        <v>1</v>
      </c>
      <c r="I1411" s="240"/>
      <c r="J1411" s="236"/>
      <c r="K1411" s="236"/>
      <c r="L1411" s="241"/>
      <c r="M1411" s="242"/>
      <c r="N1411" s="243"/>
      <c r="O1411" s="243"/>
      <c r="P1411" s="243"/>
      <c r="Q1411" s="243"/>
      <c r="R1411" s="243"/>
      <c r="S1411" s="243"/>
      <c r="T1411" s="24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5" t="s">
        <v>170</v>
      </c>
      <c r="AU1411" s="245" t="s">
        <v>83</v>
      </c>
      <c r="AV1411" s="14" t="s">
        <v>83</v>
      </c>
      <c r="AW1411" s="14" t="s">
        <v>35</v>
      </c>
      <c r="AX1411" s="14" t="s">
        <v>73</v>
      </c>
      <c r="AY1411" s="245" t="s">
        <v>159</v>
      </c>
    </row>
    <row r="1412" s="15" customFormat="1">
      <c r="A1412" s="15"/>
      <c r="B1412" s="246"/>
      <c r="C1412" s="247"/>
      <c r="D1412" s="226" t="s">
        <v>170</v>
      </c>
      <c r="E1412" s="248" t="s">
        <v>19</v>
      </c>
      <c r="F1412" s="249" t="s">
        <v>178</v>
      </c>
      <c r="G1412" s="247"/>
      <c r="H1412" s="250">
        <v>1</v>
      </c>
      <c r="I1412" s="251"/>
      <c r="J1412" s="247"/>
      <c r="K1412" s="247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56" t="s">
        <v>170</v>
      </c>
      <c r="AU1412" s="256" t="s">
        <v>83</v>
      </c>
      <c r="AV1412" s="15" t="s">
        <v>166</v>
      </c>
      <c r="AW1412" s="15" t="s">
        <v>35</v>
      </c>
      <c r="AX1412" s="15" t="s">
        <v>81</v>
      </c>
      <c r="AY1412" s="256" t="s">
        <v>159</v>
      </c>
    </row>
    <row r="1413" s="2" customFormat="1" ht="16.5" customHeight="1">
      <c r="A1413" s="40"/>
      <c r="B1413" s="41"/>
      <c r="C1413" s="206" t="s">
        <v>1416</v>
      </c>
      <c r="D1413" s="206" t="s">
        <v>161</v>
      </c>
      <c r="E1413" s="207" t="s">
        <v>1417</v>
      </c>
      <c r="F1413" s="208" t="s">
        <v>1418</v>
      </c>
      <c r="G1413" s="209" t="s">
        <v>776</v>
      </c>
      <c r="H1413" s="210">
        <v>1</v>
      </c>
      <c r="I1413" s="211"/>
      <c r="J1413" s="212">
        <f>ROUND(I1413*H1413,2)</f>
        <v>0</v>
      </c>
      <c r="K1413" s="208" t="s">
        <v>165</v>
      </c>
      <c r="L1413" s="46"/>
      <c r="M1413" s="213" t="s">
        <v>19</v>
      </c>
      <c r="N1413" s="214" t="s">
        <v>44</v>
      </c>
      <c r="O1413" s="86"/>
      <c r="P1413" s="215">
        <f>O1413*H1413</f>
        <v>0</v>
      </c>
      <c r="Q1413" s="215">
        <v>0.00027</v>
      </c>
      <c r="R1413" s="215">
        <f>Q1413*H1413</f>
        <v>0.00027</v>
      </c>
      <c r="S1413" s="215">
        <v>0</v>
      </c>
      <c r="T1413" s="21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7" t="s">
        <v>307</v>
      </c>
      <c r="AT1413" s="217" t="s">
        <v>161</v>
      </c>
      <c r="AU1413" s="217" t="s">
        <v>83</v>
      </c>
      <c r="AY1413" s="19" t="s">
        <v>159</v>
      </c>
      <c r="BE1413" s="218">
        <f>IF(N1413="základní",J1413,0)</f>
        <v>0</v>
      </c>
      <c r="BF1413" s="218">
        <f>IF(N1413="snížená",J1413,0)</f>
        <v>0</v>
      </c>
      <c r="BG1413" s="218">
        <f>IF(N1413="zákl. přenesená",J1413,0)</f>
        <v>0</v>
      </c>
      <c r="BH1413" s="218">
        <f>IF(N1413="sníž. přenesená",J1413,0)</f>
        <v>0</v>
      </c>
      <c r="BI1413" s="218">
        <f>IF(N1413="nulová",J1413,0)</f>
        <v>0</v>
      </c>
      <c r="BJ1413" s="19" t="s">
        <v>81</v>
      </c>
      <c r="BK1413" s="218">
        <f>ROUND(I1413*H1413,2)</f>
        <v>0</v>
      </c>
      <c r="BL1413" s="19" t="s">
        <v>307</v>
      </c>
      <c r="BM1413" s="217" t="s">
        <v>1419</v>
      </c>
    </row>
    <row r="1414" s="2" customFormat="1">
      <c r="A1414" s="40"/>
      <c r="B1414" s="41"/>
      <c r="C1414" s="42"/>
      <c r="D1414" s="219" t="s">
        <v>168</v>
      </c>
      <c r="E1414" s="42"/>
      <c r="F1414" s="220" t="s">
        <v>1420</v>
      </c>
      <c r="G1414" s="42"/>
      <c r="H1414" s="42"/>
      <c r="I1414" s="221"/>
      <c r="J1414" s="42"/>
      <c r="K1414" s="42"/>
      <c r="L1414" s="46"/>
      <c r="M1414" s="222"/>
      <c r="N1414" s="223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168</v>
      </c>
      <c r="AU1414" s="19" t="s">
        <v>83</v>
      </c>
    </row>
    <row r="1415" s="13" customFormat="1">
      <c r="A1415" s="13"/>
      <c r="B1415" s="224"/>
      <c r="C1415" s="225"/>
      <c r="D1415" s="226" t="s">
        <v>170</v>
      </c>
      <c r="E1415" s="227" t="s">
        <v>19</v>
      </c>
      <c r="F1415" s="228" t="s">
        <v>1366</v>
      </c>
      <c r="G1415" s="225"/>
      <c r="H1415" s="227" t="s">
        <v>19</v>
      </c>
      <c r="I1415" s="229"/>
      <c r="J1415" s="225"/>
      <c r="K1415" s="225"/>
      <c r="L1415" s="230"/>
      <c r="M1415" s="231"/>
      <c r="N1415" s="232"/>
      <c r="O1415" s="232"/>
      <c r="P1415" s="232"/>
      <c r="Q1415" s="232"/>
      <c r="R1415" s="232"/>
      <c r="S1415" s="232"/>
      <c r="T1415" s="23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4" t="s">
        <v>170</v>
      </c>
      <c r="AU1415" s="234" t="s">
        <v>83</v>
      </c>
      <c r="AV1415" s="13" t="s">
        <v>81</v>
      </c>
      <c r="AW1415" s="13" t="s">
        <v>35</v>
      </c>
      <c r="AX1415" s="13" t="s">
        <v>73</v>
      </c>
      <c r="AY1415" s="234" t="s">
        <v>159</v>
      </c>
    </row>
    <row r="1416" s="13" customFormat="1">
      <c r="A1416" s="13"/>
      <c r="B1416" s="224"/>
      <c r="C1416" s="225"/>
      <c r="D1416" s="226" t="s">
        <v>170</v>
      </c>
      <c r="E1416" s="227" t="s">
        <v>19</v>
      </c>
      <c r="F1416" s="228" t="s">
        <v>1367</v>
      </c>
      <c r="G1416" s="225"/>
      <c r="H1416" s="227" t="s">
        <v>19</v>
      </c>
      <c r="I1416" s="229"/>
      <c r="J1416" s="225"/>
      <c r="K1416" s="225"/>
      <c r="L1416" s="230"/>
      <c r="M1416" s="231"/>
      <c r="N1416" s="232"/>
      <c r="O1416" s="232"/>
      <c r="P1416" s="232"/>
      <c r="Q1416" s="232"/>
      <c r="R1416" s="232"/>
      <c r="S1416" s="232"/>
      <c r="T1416" s="23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4" t="s">
        <v>170</v>
      </c>
      <c r="AU1416" s="234" t="s">
        <v>83</v>
      </c>
      <c r="AV1416" s="13" t="s">
        <v>81</v>
      </c>
      <c r="AW1416" s="13" t="s">
        <v>35</v>
      </c>
      <c r="AX1416" s="13" t="s">
        <v>73</v>
      </c>
      <c r="AY1416" s="234" t="s">
        <v>159</v>
      </c>
    </row>
    <row r="1417" s="14" customFormat="1">
      <c r="A1417" s="14"/>
      <c r="B1417" s="235"/>
      <c r="C1417" s="236"/>
      <c r="D1417" s="226" t="s">
        <v>170</v>
      </c>
      <c r="E1417" s="237" t="s">
        <v>19</v>
      </c>
      <c r="F1417" s="238" t="s">
        <v>81</v>
      </c>
      <c r="G1417" s="236"/>
      <c r="H1417" s="239">
        <v>1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5" t="s">
        <v>170</v>
      </c>
      <c r="AU1417" s="245" t="s">
        <v>83</v>
      </c>
      <c r="AV1417" s="14" t="s">
        <v>83</v>
      </c>
      <c r="AW1417" s="14" t="s">
        <v>35</v>
      </c>
      <c r="AX1417" s="14" t="s">
        <v>73</v>
      </c>
      <c r="AY1417" s="245" t="s">
        <v>159</v>
      </c>
    </row>
    <row r="1418" s="15" customFormat="1">
      <c r="A1418" s="15"/>
      <c r="B1418" s="246"/>
      <c r="C1418" s="247"/>
      <c r="D1418" s="226" t="s">
        <v>170</v>
      </c>
      <c r="E1418" s="248" t="s">
        <v>19</v>
      </c>
      <c r="F1418" s="249" t="s">
        <v>178</v>
      </c>
      <c r="G1418" s="247"/>
      <c r="H1418" s="250">
        <v>1</v>
      </c>
      <c r="I1418" s="251"/>
      <c r="J1418" s="247"/>
      <c r="K1418" s="247"/>
      <c r="L1418" s="252"/>
      <c r="M1418" s="253"/>
      <c r="N1418" s="254"/>
      <c r="O1418" s="254"/>
      <c r="P1418" s="254"/>
      <c r="Q1418" s="254"/>
      <c r="R1418" s="254"/>
      <c r="S1418" s="254"/>
      <c r="T1418" s="25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6" t="s">
        <v>170</v>
      </c>
      <c r="AU1418" s="256" t="s">
        <v>83</v>
      </c>
      <c r="AV1418" s="15" t="s">
        <v>166</v>
      </c>
      <c r="AW1418" s="15" t="s">
        <v>35</v>
      </c>
      <c r="AX1418" s="15" t="s">
        <v>81</v>
      </c>
      <c r="AY1418" s="256" t="s">
        <v>159</v>
      </c>
    </row>
    <row r="1419" s="2" customFormat="1" ht="16.5" customHeight="1">
      <c r="A1419" s="40"/>
      <c r="B1419" s="41"/>
      <c r="C1419" s="257" t="s">
        <v>1421</v>
      </c>
      <c r="D1419" s="257" t="s">
        <v>328</v>
      </c>
      <c r="E1419" s="258" t="s">
        <v>1422</v>
      </c>
      <c r="F1419" s="259" t="s">
        <v>1423</v>
      </c>
      <c r="G1419" s="260" t="s">
        <v>164</v>
      </c>
      <c r="H1419" s="261">
        <v>0.80000000000000004</v>
      </c>
      <c r="I1419" s="262"/>
      <c r="J1419" s="263">
        <f>ROUND(I1419*H1419,2)</f>
        <v>0</v>
      </c>
      <c r="K1419" s="259" t="s">
        <v>165</v>
      </c>
      <c r="L1419" s="264"/>
      <c r="M1419" s="265" t="s">
        <v>19</v>
      </c>
      <c r="N1419" s="266" t="s">
        <v>44</v>
      </c>
      <c r="O1419" s="86"/>
      <c r="P1419" s="215">
        <f>O1419*H1419</f>
        <v>0</v>
      </c>
      <c r="Q1419" s="215">
        <v>0.040280000000000003</v>
      </c>
      <c r="R1419" s="215">
        <f>Q1419*H1419</f>
        <v>0.032224000000000003</v>
      </c>
      <c r="S1419" s="215">
        <v>0</v>
      </c>
      <c r="T1419" s="216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17" t="s">
        <v>424</v>
      </c>
      <c r="AT1419" s="217" t="s">
        <v>328</v>
      </c>
      <c r="AU1419" s="217" t="s">
        <v>83</v>
      </c>
      <c r="AY1419" s="19" t="s">
        <v>159</v>
      </c>
      <c r="BE1419" s="218">
        <f>IF(N1419="základní",J1419,0)</f>
        <v>0</v>
      </c>
      <c r="BF1419" s="218">
        <f>IF(N1419="snížená",J1419,0)</f>
        <v>0</v>
      </c>
      <c r="BG1419" s="218">
        <f>IF(N1419="zákl. přenesená",J1419,0)</f>
        <v>0</v>
      </c>
      <c r="BH1419" s="218">
        <f>IF(N1419="sníž. přenesená",J1419,0)</f>
        <v>0</v>
      </c>
      <c r="BI1419" s="218">
        <f>IF(N1419="nulová",J1419,0)</f>
        <v>0</v>
      </c>
      <c r="BJ1419" s="19" t="s">
        <v>81</v>
      </c>
      <c r="BK1419" s="218">
        <f>ROUND(I1419*H1419,2)</f>
        <v>0</v>
      </c>
      <c r="BL1419" s="19" t="s">
        <v>307</v>
      </c>
      <c r="BM1419" s="217" t="s">
        <v>1424</v>
      </c>
    </row>
    <row r="1420" s="13" customFormat="1">
      <c r="A1420" s="13"/>
      <c r="B1420" s="224"/>
      <c r="C1420" s="225"/>
      <c r="D1420" s="226" t="s">
        <v>170</v>
      </c>
      <c r="E1420" s="227" t="s">
        <v>19</v>
      </c>
      <c r="F1420" s="228" t="s">
        <v>1366</v>
      </c>
      <c r="G1420" s="225"/>
      <c r="H1420" s="227" t="s">
        <v>19</v>
      </c>
      <c r="I1420" s="229"/>
      <c r="J1420" s="225"/>
      <c r="K1420" s="225"/>
      <c r="L1420" s="230"/>
      <c r="M1420" s="231"/>
      <c r="N1420" s="232"/>
      <c r="O1420" s="232"/>
      <c r="P1420" s="232"/>
      <c r="Q1420" s="232"/>
      <c r="R1420" s="232"/>
      <c r="S1420" s="232"/>
      <c r="T1420" s="23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4" t="s">
        <v>170</v>
      </c>
      <c r="AU1420" s="234" t="s">
        <v>83</v>
      </c>
      <c r="AV1420" s="13" t="s">
        <v>81</v>
      </c>
      <c r="AW1420" s="13" t="s">
        <v>35</v>
      </c>
      <c r="AX1420" s="13" t="s">
        <v>73</v>
      </c>
      <c r="AY1420" s="234" t="s">
        <v>159</v>
      </c>
    </row>
    <row r="1421" s="13" customFormat="1">
      <c r="A1421" s="13"/>
      <c r="B1421" s="224"/>
      <c r="C1421" s="225"/>
      <c r="D1421" s="226" t="s">
        <v>170</v>
      </c>
      <c r="E1421" s="227" t="s">
        <v>19</v>
      </c>
      <c r="F1421" s="228" t="s">
        <v>1367</v>
      </c>
      <c r="G1421" s="225"/>
      <c r="H1421" s="227" t="s">
        <v>19</v>
      </c>
      <c r="I1421" s="229"/>
      <c r="J1421" s="225"/>
      <c r="K1421" s="225"/>
      <c r="L1421" s="230"/>
      <c r="M1421" s="231"/>
      <c r="N1421" s="232"/>
      <c r="O1421" s="232"/>
      <c r="P1421" s="232"/>
      <c r="Q1421" s="232"/>
      <c r="R1421" s="232"/>
      <c r="S1421" s="232"/>
      <c r="T1421" s="23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4" t="s">
        <v>170</v>
      </c>
      <c r="AU1421" s="234" t="s">
        <v>83</v>
      </c>
      <c r="AV1421" s="13" t="s">
        <v>81</v>
      </c>
      <c r="AW1421" s="13" t="s">
        <v>35</v>
      </c>
      <c r="AX1421" s="13" t="s">
        <v>73</v>
      </c>
      <c r="AY1421" s="234" t="s">
        <v>159</v>
      </c>
    </row>
    <row r="1422" s="14" customFormat="1">
      <c r="A1422" s="14"/>
      <c r="B1422" s="235"/>
      <c r="C1422" s="236"/>
      <c r="D1422" s="226" t="s">
        <v>170</v>
      </c>
      <c r="E1422" s="237" t="s">
        <v>19</v>
      </c>
      <c r="F1422" s="238" t="s">
        <v>1425</v>
      </c>
      <c r="G1422" s="236"/>
      <c r="H1422" s="239">
        <v>0.80000000000000004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5" t="s">
        <v>170</v>
      </c>
      <c r="AU1422" s="245" t="s">
        <v>83</v>
      </c>
      <c r="AV1422" s="14" t="s">
        <v>83</v>
      </c>
      <c r="AW1422" s="14" t="s">
        <v>35</v>
      </c>
      <c r="AX1422" s="14" t="s">
        <v>73</v>
      </c>
      <c r="AY1422" s="245" t="s">
        <v>159</v>
      </c>
    </row>
    <row r="1423" s="15" customFormat="1">
      <c r="A1423" s="15"/>
      <c r="B1423" s="246"/>
      <c r="C1423" s="247"/>
      <c r="D1423" s="226" t="s">
        <v>170</v>
      </c>
      <c r="E1423" s="248" t="s">
        <v>19</v>
      </c>
      <c r="F1423" s="249" t="s">
        <v>178</v>
      </c>
      <c r="G1423" s="247"/>
      <c r="H1423" s="250">
        <v>0.80000000000000004</v>
      </c>
      <c r="I1423" s="251"/>
      <c r="J1423" s="247"/>
      <c r="K1423" s="247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56" t="s">
        <v>170</v>
      </c>
      <c r="AU1423" s="256" t="s">
        <v>83</v>
      </c>
      <c r="AV1423" s="15" t="s">
        <v>166</v>
      </c>
      <c r="AW1423" s="15" t="s">
        <v>35</v>
      </c>
      <c r="AX1423" s="15" t="s">
        <v>81</v>
      </c>
      <c r="AY1423" s="256" t="s">
        <v>159</v>
      </c>
    </row>
    <row r="1424" s="2" customFormat="1" ht="21.75" customHeight="1">
      <c r="A1424" s="40"/>
      <c r="B1424" s="41"/>
      <c r="C1424" s="206" t="s">
        <v>1426</v>
      </c>
      <c r="D1424" s="206" t="s">
        <v>161</v>
      </c>
      <c r="E1424" s="207" t="s">
        <v>1427</v>
      </c>
      <c r="F1424" s="208" t="s">
        <v>1428</v>
      </c>
      <c r="G1424" s="209" t="s">
        <v>322</v>
      </c>
      <c r="H1424" s="210">
        <v>19.600000000000001</v>
      </c>
      <c r="I1424" s="211"/>
      <c r="J1424" s="212">
        <f>ROUND(I1424*H1424,2)</f>
        <v>0</v>
      </c>
      <c r="K1424" s="208" t="s">
        <v>1364</v>
      </c>
      <c r="L1424" s="46"/>
      <c r="M1424" s="213" t="s">
        <v>19</v>
      </c>
      <c r="N1424" s="214" t="s">
        <v>44</v>
      </c>
      <c r="O1424" s="86"/>
      <c r="P1424" s="215">
        <f>O1424*H1424</f>
        <v>0</v>
      </c>
      <c r="Q1424" s="215">
        <v>0.00016000000000000001</v>
      </c>
      <c r="R1424" s="215">
        <f>Q1424*H1424</f>
        <v>0.0031360000000000003</v>
      </c>
      <c r="S1424" s="215">
        <v>0</v>
      </c>
      <c r="T1424" s="216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17" t="s">
        <v>307</v>
      </c>
      <c r="AT1424" s="217" t="s">
        <v>161</v>
      </c>
      <c r="AU1424" s="217" t="s">
        <v>83</v>
      </c>
      <c r="AY1424" s="19" t="s">
        <v>159</v>
      </c>
      <c r="BE1424" s="218">
        <f>IF(N1424="základní",J1424,0)</f>
        <v>0</v>
      </c>
      <c r="BF1424" s="218">
        <f>IF(N1424="snížená",J1424,0)</f>
        <v>0</v>
      </c>
      <c r="BG1424" s="218">
        <f>IF(N1424="zákl. přenesená",J1424,0)</f>
        <v>0</v>
      </c>
      <c r="BH1424" s="218">
        <f>IF(N1424="sníž. přenesená",J1424,0)</f>
        <v>0</v>
      </c>
      <c r="BI1424" s="218">
        <f>IF(N1424="nulová",J1424,0)</f>
        <v>0</v>
      </c>
      <c r="BJ1424" s="19" t="s">
        <v>81</v>
      </c>
      <c r="BK1424" s="218">
        <f>ROUND(I1424*H1424,2)</f>
        <v>0</v>
      </c>
      <c r="BL1424" s="19" t="s">
        <v>307</v>
      </c>
      <c r="BM1424" s="217" t="s">
        <v>1429</v>
      </c>
    </row>
    <row r="1425" s="13" customFormat="1">
      <c r="A1425" s="13"/>
      <c r="B1425" s="224"/>
      <c r="C1425" s="225"/>
      <c r="D1425" s="226" t="s">
        <v>170</v>
      </c>
      <c r="E1425" s="227" t="s">
        <v>19</v>
      </c>
      <c r="F1425" s="228" t="s">
        <v>1366</v>
      </c>
      <c r="G1425" s="225"/>
      <c r="H1425" s="227" t="s">
        <v>19</v>
      </c>
      <c r="I1425" s="229"/>
      <c r="J1425" s="225"/>
      <c r="K1425" s="225"/>
      <c r="L1425" s="230"/>
      <c r="M1425" s="231"/>
      <c r="N1425" s="232"/>
      <c r="O1425" s="232"/>
      <c r="P1425" s="232"/>
      <c r="Q1425" s="232"/>
      <c r="R1425" s="232"/>
      <c r="S1425" s="232"/>
      <c r="T1425" s="23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4" t="s">
        <v>170</v>
      </c>
      <c r="AU1425" s="234" t="s">
        <v>83</v>
      </c>
      <c r="AV1425" s="13" t="s">
        <v>81</v>
      </c>
      <c r="AW1425" s="13" t="s">
        <v>35</v>
      </c>
      <c r="AX1425" s="13" t="s">
        <v>73</v>
      </c>
      <c r="AY1425" s="234" t="s">
        <v>159</v>
      </c>
    </row>
    <row r="1426" s="13" customFormat="1">
      <c r="A1426" s="13"/>
      <c r="B1426" s="224"/>
      <c r="C1426" s="225"/>
      <c r="D1426" s="226" t="s">
        <v>170</v>
      </c>
      <c r="E1426" s="227" t="s">
        <v>19</v>
      </c>
      <c r="F1426" s="228" t="s">
        <v>1367</v>
      </c>
      <c r="G1426" s="225"/>
      <c r="H1426" s="227" t="s">
        <v>19</v>
      </c>
      <c r="I1426" s="229"/>
      <c r="J1426" s="225"/>
      <c r="K1426" s="225"/>
      <c r="L1426" s="230"/>
      <c r="M1426" s="231"/>
      <c r="N1426" s="232"/>
      <c r="O1426" s="232"/>
      <c r="P1426" s="232"/>
      <c r="Q1426" s="232"/>
      <c r="R1426" s="232"/>
      <c r="S1426" s="232"/>
      <c r="T1426" s="23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4" t="s">
        <v>170</v>
      </c>
      <c r="AU1426" s="234" t="s">
        <v>83</v>
      </c>
      <c r="AV1426" s="13" t="s">
        <v>81</v>
      </c>
      <c r="AW1426" s="13" t="s">
        <v>35</v>
      </c>
      <c r="AX1426" s="13" t="s">
        <v>73</v>
      </c>
      <c r="AY1426" s="234" t="s">
        <v>159</v>
      </c>
    </row>
    <row r="1427" s="14" customFormat="1">
      <c r="A1427" s="14"/>
      <c r="B1427" s="235"/>
      <c r="C1427" s="236"/>
      <c r="D1427" s="226" t="s">
        <v>170</v>
      </c>
      <c r="E1427" s="237" t="s">
        <v>19</v>
      </c>
      <c r="F1427" s="238" t="s">
        <v>1430</v>
      </c>
      <c r="G1427" s="236"/>
      <c r="H1427" s="239">
        <v>4.2000000000000002</v>
      </c>
      <c r="I1427" s="240"/>
      <c r="J1427" s="236"/>
      <c r="K1427" s="236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5" t="s">
        <v>170</v>
      </c>
      <c r="AU1427" s="245" t="s">
        <v>83</v>
      </c>
      <c r="AV1427" s="14" t="s">
        <v>83</v>
      </c>
      <c r="AW1427" s="14" t="s">
        <v>35</v>
      </c>
      <c r="AX1427" s="14" t="s">
        <v>73</v>
      </c>
      <c r="AY1427" s="245" t="s">
        <v>159</v>
      </c>
    </row>
    <row r="1428" s="13" customFormat="1">
      <c r="A1428" s="13"/>
      <c r="B1428" s="224"/>
      <c r="C1428" s="225"/>
      <c r="D1428" s="226" t="s">
        <v>170</v>
      </c>
      <c r="E1428" s="227" t="s">
        <v>19</v>
      </c>
      <c r="F1428" s="228" t="s">
        <v>1431</v>
      </c>
      <c r="G1428" s="225"/>
      <c r="H1428" s="227" t="s">
        <v>19</v>
      </c>
      <c r="I1428" s="229"/>
      <c r="J1428" s="225"/>
      <c r="K1428" s="225"/>
      <c r="L1428" s="230"/>
      <c r="M1428" s="231"/>
      <c r="N1428" s="232"/>
      <c r="O1428" s="232"/>
      <c r="P1428" s="232"/>
      <c r="Q1428" s="232"/>
      <c r="R1428" s="232"/>
      <c r="S1428" s="232"/>
      <c r="T1428" s="23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4" t="s">
        <v>170</v>
      </c>
      <c r="AU1428" s="234" t="s">
        <v>83</v>
      </c>
      <c r="AV1428" s="13" t="s">
        <v>81</v>
      </c>
      <c r="AW1428" s="13" t="s">
        <v>35</v>
      </c>
      <c r="AX1428" s="13" t="s">
        <v>73</v>
      </c>
      <c r="AY1428" s="234" t="s">
        <v>159</v>
      </c>
    </row>
    <row r="1429" s="14" customFormat="1">
      <c r="A1429" s="14"/>
      <c r="B1429" s="235"/>
      <c r="C1429" s="236"/>
      <c r="D1429" s="226" t="s">
        <v>170</v>
      </c>
      <c r="E1429" s="237" t="s">
        <v>19</v>
      </c>
      <c r="F1429" s="238" t="s">
        <v>1432</v>
      </c>
      <c r="G1429" s="236"/>
      <c r="H1429" s="239">
        <v>8.1999999999999993</v>
      </c>
      <c r="I1429" s="240"/>
      <c r="J1429" s="236"/>
      <c r="K1429" s="236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5" t="s">
        <v>170</v>
      </c>
      <c r="AU1429" s="245" t="s">
        <v>83</v>
      </c>
      <c r="AV1429" s="14" t="s">
        <v>83</v>
      </c>
      <c r="AW1429" s="14" t="s">
        <v>35</v>
      </c>
      <c r="AX1429" s="14" t="s">
        <v>73</v>
      </c>
      <c r="AY1429" s="245" t="s">
        <v>159</v>
      </c>
    </row>
    <row r="1430" s="13" customFormat="1">
      <c r="A1430" s="13"/>
      <c r="B1430" s="224"/>
      <c r="C1430" s="225"/>
      <c r="D1430" s="226" t="s">
        <v>170</v>
      </c>
      <c r="E1430" s="227" t="s">
        <v>19</v>
      </c>
      <c r="F1430" s="228" t="s">
        <v>1433</v>
      </c>
      <c r="G1430" s="225"/>
      <c r="H1430" s="227" t="s">
        <v>19</v>
      </c>
      <c r="I1430" s="229"/>
      <c r="J1430" s="225"/>
      <c r="K1430" s="225"/>
      <c r="L1430" s="230"/>
      <c r="M1430" s="231"/>
      <c r="N1430" s="232"/>
      <c r="O1430" s="232"/>
      <c r="P1430" s="232"/>
      <c r="Q1430" s="232"/>
      <c r="R1430" s="232"/>
      <c r="S1430" s="232"/>
      <c r="T1430" s="23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4" t="s">
        <v>170</v>
      </c>
      <c r="AU1430" s="234" t="s">
        <v>83</v>
      </c>
      <c r="AV1430" s="13" t="s">
        <v>81</v>
      </c>
      <c r="AW1430" s="13" t="s">
        <v>35</v>
      </c>
      <c r="AX1430" s="13" t="s">
        <v>73</v>
      </c>
      <c r="AY1430" s="234" t="s">
        <v>159</v>
      </c>
    </row>
    <row r="1431" s="14" customFormat="1">
      <c r="A1431" s="14"/>
      <c r="B1431" s="235"/>
      <c r="C1431" s="236"/>
      <c r="D1431" s="226" t="s">
        <v>170</v>
      </c>
      <c r="E1431" s="237" t="s">
        <v>19</v>
      </c>
      <c r="F1431" s="238" t="s">
        <v>1434</v>
      </c>
      <c r="G1431" s="236"/>
      <c r="H1431" s="239">
        <v>7.2000000000000002</v>
      </c>
      <c r="I1431" s="240"/>
      <c r="J1431" s="236"/>
      <c r="K1431" s="236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5" t="s">
        <v>170</v>
      </c>
      <c r="AU1431" s="245" t="s">
        <v>83</v>
      </c>
      <c r="AV1431" s="14" t="s">
        <v>83</v>
      </c>
      <c r="AW1431" s="14" t="s">
        <v>35</v>
      </c>
      <c r="AX1431" s="14" t="s">
        <v>73</v>
      </c>
      <c r="AY1431" s="245" t="s">
        <v>159</v>
      </c>
    </row>
    <row r="1432" s="15" customFormat="1">
      <c r="A1432" s="15"/>
      <c r="B1432" s="246"/>
      <c r="C1432" s="247"/>
      <c r="D1432" s="226" t="s">
        <v>170</v>
      </c>
      <c r="E1432" s="248" t="s">
        <v>19</v>
      </c>
      <c r="F1432" s="249" t="s">
        <v>178</v>
      </c>
      <c r="G1432" s="247"/>
      <c r="H1432" s="250">
        <v>19.599999999999998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6" t="s">
        <v>170</v>
      </c>
      <c r="AU1432" s="256" t="s">
        <v>83</v>
      </c>
      <c r="AV1432" s="15" t="s">
        <v>166</v>
      </c>
      <c r="AW1432" s="15" t="s">
        <v>35</v>
      </c>
      <c r="AX1432" s="15" t="s">
        <v>81</v>
      </c>
      <c r="AY1432" s="256" t="s">
        <v>159</v>
      </c>
    </row>
    <row r="1433" s="2" customFormat="1" ht="21.75" customHeight="1">
      <c r="A1433" s="40"/>
      <c r="B1433" s="41"/>
      <c r="C1433" s="206" t="s">
        <v>1435</v>
      </c>
      <c r="D1433" s="206" t="s">
        <v>161</v>
      </c>
      <c r="E1433" s="207" t="s">
        <v>1436</v>
      </c>
      <c r="F1433" s="208" t="s">
        <v>1437</v>
      </c>
      <c r="G1433" s="209" t="s">
        <v>322</v>
      </c>
      <c r="H1433" s="210">
        <v>39.200000000000003</v>
      </c>
      <c r="I1433" s="211"/>
      <c r="J1433" s="212">
        <f>ROUND(I1433*H1433,2)</f>
        <v>0</v>
      </c>
      <c r="K1433" s="208" t="s">
        <v>1364</v>
      </c>
      <c r="L1433" s="46"/>
      <c r="M1433" s="213" t="s">
        <v>19</v>
      </c>
      <c r="N1433" s="214" t="s">
        <v>44</v>
      </c>
      <c r="O1433" s="86"/>
      <c r="P1433" s="215">
        <f>O1433*H1433</f>
        <v>0</v>
      </c>
      <c r="Q1433" s="215">
        <v>0.00014999999999999999</v>
      </c>
      <c r="R1433" s="215">
        <f>Q1433*H1433</f>
        <v>0.0058799999999999998</v>
      </c>
      <c r="S1433" s="215">
        <v>0</v>
      </c>
      <c r="T1433" s="216">
        <f>S1433*H1433</f>
        <v>0</v>
      </c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R1433" s="217" t="s">
        <v>307</v>
      </c>
      <c r="AT1433" s="217" t="s">
        <v>161</v>
      </c>
      <c r="AU1433" s="217" t="s">
        <v>83</v>
      </c>
      <c r="AY1433" s="19" t="s">
        <v>159</v>
      </c>
      <c r="BE1433" s="218">
        <f>IF(N1433="základní",J1433,0)</f>
        <v>0</v>
      </c>
      <c r="BF1433" s="218">
        <f>IF(N1433="snížená",J1433,0)</f>
        <v>0</v>
      </c>
      <c r="BG1433" s="218">
        <f>IF(N1433="zákl. přenesená",J1433,0)</f>
        <v>0</v>
      </c>
      <c r="BH1433" s="218">
        <f>IF(N1433="sníž. přenesená",J1433,0)</f>
        <v>0</v>
      </c>
      <c r="BI1433" s="218">
        <f>IF(N1433="nulová",J1433,0)</f>
        <v>0</v>
      </c>
      <c r="BJ1433" s="19" t="s">
        <v>81</v>
      </c>
      <c r="BK1433" s="218">
        <f>ROUND(I1433*H1433,2)</f>
        <v>0</v>
      </c>
      <c r="BL1433" s="19" t="s">
        <v>307</v>
      </c>
      <c r="BM1433" s="217" t="s">
        <v>1438</v>
      </c>
    </row>
    <row r="1434" s="13" customFormat="1">
      <c r="A1434" s="13"/>
      <c r="B1434" s="224"/>
      <c r="C1434" s="225"/>
      <c r="D1434" s="226" t="s">
        <v>170</v>
      </c>
      <c r="E1434" s="227" t="s">
        <v>19</v>
      </c>
      <c r="F1434" s="228" t="s">
        <v>1366</v>
      </c>
      <c r="G1434" s="225"/>
      <c r="H1434" s="227" t="s">
        <v>19</v>
      </c>
      <c r="I1434" s="229"/>
      <c r="J1434" s="225"/>
      <c r="K1434" s="225"/>
      <c r="L1434" s="230"/>
      <c r="M1434" s="231"/>
      <c r="N1434" s="232"/>
      <c r="O1434" s="232"/>
      <c r="P1434" s="232"/>
      <c r="Q1434" s="232"/>
      <c r="R1434" s="232"/>
      <c r="S1434" s="232"/>
      <c r="T1434" s="23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4" t="s">
        <v>170</v>
      </c>
      <c r="AU1434" s="234" t="s">
        <v>83</v>
      </c>
      <c r="AV1434" s="13" t="s">
        <v>81</v>
      </c>
      <c r="AW1434" s="13" t="s">
        <v>35</v>
      </c>
      <c r="AX1434" s="13" t="s">
        <v>73</v>
      </c>
      <c r="AY1434" s="234" t="s">
        <v>159</v>
      </c>
    </row>
    <row r="1435" s="13" customFormat="1">
      <c r="A1435" s="13"/>
      <c r="B1435" s="224"/>
      <c r="C1435" s="225"/>
      <c r="D1435" s="226" t="s">
        <v>170</v>
      </c>
      <c r="E1435" s="227" t="s">
        <v>19</v>
      </c>
      <c r="F1435" s="228" t="s">
        <v>1367</v>
      </c>
      <c r="G1435" s="225"/>
      <c r="H1435" s="227" t="s">
        <v>19</v>
      </c>
      <c r="I1435" s="229"/>
      <c r="J1435" s="225"/>
      <c r="K1435" s="225"/>
      <c r="L1435" s="230"/>
      <c r="M1435" s="231"/>
      <c r="N1435" s="232"/>
      <c r="O1435" s="232"/>
      <c r="P1435" s="232"/>
      <c r="Q1435" s="232"/>
      <c r="R1435" s="232"/>
      <c r="S1435" s="232"/>
      <c r="T1435" s="23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4" t="s">
        <v>170</v>
      </c>
      <c r="AU1435" s="234" t="s">
        <v>83</v>
      </c>
      <c r="AV1435" s="13" t="s">
        <v>81</v>
      </c>
      <c r="AW1435" s="13" t="s">
        <v>35</v>
      </c>
      <c r="AX1435" s="13" t="s">
        <v>73</v>
      </c>
      <c r="AY1435" s="234" t="s">
        <v>159</v>
      </c>
    </row>
    <row r="1436" s="14" customFormat="1">
      <c r="A1436" s="14"/>
      <c r="B1436" s="235"/>
      <c r="C1436" s="236"/>
      <c r="D1436" s="226" t="s">
        <v>170</v>
      </c>
      <c r="E1436" s="237" t="s">
        <v>19</v>
      </c>
      <c r="F1436" s="238" t="s">
        <v>1430</v>
      </c>
      <c r="G1436" s="236"/>
      <c r="H1436" s="239">
        <v>4.2000000000000002</v>
      </c>
      <c r="I1436" s="240"/>
      <c r="J1436" s="236"/>
      <c r="K1436" s="236"/>
      <c r="L1436" s="241"/>
      <c r="M1436" s="242"/>
      <c r="N1436" s="243"/>
      <c r="O1436" s="243"/>
      <c r="P1436" s="243"/>
      <c r="Q1436" s="243"/>
      <c r="R1436" s="243"/>
      <c r="S1436" s="243"/>
      <c r="T1436" s="24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5" t="s">
        <v>170</v>
      </c>
      <c r="AU1436" s="245" t="s">
        <v>83</v>
      </c>
      <c r="AV1436" s="14" t="s">
        <v>83</v>
      </c>
      <c r="AW1436" s="14" t="s">
        <v>35</v>
      </c>
      <c r="AX1436" s="14" t="s">
        <v>73</v>
      </c>
      <c r="AY1436" s="245" t="s">
        <v>159</v>
      </c>
    </row>
    <row r="1437" s="14" customFormat="1">
      <c r="A1437" s="14"/>
      <c r="B1437" s="235"/>
      <c r="C1437" s="236"/>
      <c r="D1437" s="226" t="s">
        <v>170</v>
      </c>
      <c r="E1437" s="237" t="s">
        <v>19</v>
      </c>
      <c r="F1437" s="238" t="s">
        <v>1430</v>
      </c>
      <c r="G1437" s="236"/>
      <c r="H1437" s="239">
        <v>4.2000000000000002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5" t="s">
        <v>170</v>
      </c>
      <c r="AU1437" s="245" t="s">
        <v>83</v>
      </c>
      <c r="AV1437" s="14" t="s">
        <v>83</v>
      </c>
      <c r="AW1437" s="14" t="s">
        <v>35</v>
      </c>
      <c r="AX1437" s="14" t="s">
        <v>73</v>
      </c>
      <c r="AY1437" s="245" t="s">
        <v>159</v>
      </c>
    </row>
    <row r="1438" s="13" customFormat="1">
      <c r="A1438" s="13"/>
      <c r="B1438" s="224"/>
      <c r="C1438" s="225"/>
      <c r="D1438" s="226" t="s">
        <v>170</v>
      </c>
      <c r="E1438" s="227" t="s">
        <v>19</v>
      </c>
      <c r="F1438" s="228" t="s">
        <v>1431</v>
      </c>
      <c r="G1438" s="225"/>
      <c r="H1438" s="227" t="s">
        <v>19</v>
      </c>
      <c r="I1438" s="229"/>
      <c r="J1438" s="225"/>
      <c r="K1438" s="225"/>
      <c r="L1438" s="230"/>
      <c r="M1438" s="231"/>
      <c r="N1438" s="232"/>
      <c r="O1438" s="232"/>
      <c r="P1438" s="232"/>
      <c r="Q1438" s="232"/>
      <c r="R1438" s="232"/>
      <c r="S1438" s="232"/>
      <c r="T1438" s="23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4" t="s">
        <v>170</v>
      </c>
      <c r="AU1438" s="234" t="s">
        <v>83</v>
      </c>
      <c r="AV1438" s="13" t="s">
        <v>81</v>
      </c>
      <c r="AW1438" s="13" t="s">
        <v>35</v>
      </c>
      <c r="AX1438" s="13" t="s">
        <v>73</v>
      </c>
      <c r="AY1438" s="234" t="s">
        <v>159</v>
      </c>
    </row>
    <row r="1439" s="14" customFormat="1">
      <c r="A1439" s="14"/>
      <c r="B1439" s="235"/>
      <c r="C1439" s="236"/>
      <c r="D1439" s="226" t="s">
        <v>170</v>
      </c>
      <c r="E1439" s="237" t="s">
        <v>19</v>
      </c>
      <c r="F1439" s="238" t="s">
        <v>1432</v>
      </c>
      <c r="G1439" s="236"/>
      <c r="H1439" s="239">
        <v>8.1999999999999993</v>
      </c>
      <c r="I1439" s="240"/>
      <c r="J1439" s="236"/>
      <c r="K1439" s="236"/>
      <c r="L1439" s="241"/>
      <c r="M1439" s="242"/>
      <c r="N1439" s="243"/>
      <c r="O1439" s="243"/>
      <c r="P1439" s="243"/>
      <c r="Q1439" s="243"/>
      <c r="R1439" s="243"/>
      <c r="S1439" s="243"/>
      <c r="T1439" s="24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5" t="s">
        <v>170</v>
      </c>
      <c r="AU1439" s="245" t="s">
        <v>83</v>
      </c>
      <c r="AV1439" s="14" t="s">
        <v>83</v>
      </c>
      <c r="AW1439" s="14" t="s">
        <v>35</v>
      </c>
      <c r="AX1439" s="14" t="s">
        <v>73</v>
      </c>
      <c r="AY1439" s="245" t="s">
        <v>159</v>
      </c>
    </row>
    <row r="1440" s="14" customFormat="1">
      <c r="A1440" s="14"/>
      <c r="B1440" s="235"/>
      <c r="C1440" s="236"/>
      <c r="D1440" s="226" t="s">
        <v>170</v>
      </c>
      <c r="E1440" s="237" t="s">
        <v>19</v>
      </c>
      <c r="F1440" s="238" t="s">
        <v>1432</v>
      </c>
      <c r="G1440" s="236"/>
      <c r="H1440" s="239">
        <v>8.1999999999999993</v>
      </c>
      <c r="I1440" s="240"/>
      <c r="J1440" s="236"/>
      <c r="K1440" s="236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5" t="s">
        <v>170</v>
      </c>
      <c r="AU1440" s="245" t="s">
        <v>83</v>
      </c>
      <c r="AV1440" s="14" t="s">
        <v>83</v>
      </c>
      <c r="AW1440" s="14" t="s">
        <v>35</v>
      </c>
      <c r="AX1440" s="14" t="s">
        <v>73</v>
      </c>
      <c r="AY1440" s="245" t="s">
        <v>159</v>
      </c>
    </row>
    <row r="1441" s="13" customFormat="1">
      <c r="A1441" s="13"/>
      <c r="B1441" s="224"/>
      <c r="C1441" s="225"/>
      <c r="D1441" s="226" t="s">
        <v>170</v>
      </c>
      <c r="E1441" s="227" t="s">
        <v>19</v>
      </c>
      <c r="F1441" s="228" t="s">
        <v>1433</v>
      </c>
      <c r="G1441" s="225"/>
      <c r="H1441" s="227" t="s">
        <v>19</v>
      </c>
      <c r="I1441" s="229"/>
      <c r="J1441" s="225"/>
      <c r="K1441" s="225"/>
      <c r="L1441" s="230"/>
      <c r="M1441" s="231"/>
      <c r="N1441" s="232"/>
      <c r="O1441" s="232"/>
      <c r="P1441" s="232"/>
      <c r="Q1441" s="232"/>
      <c r="R1441" s="232"/>
      <c r="S1441" s="232"/>
      <c r="T1441" s="23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4" t="s">
        <v>170</v>
      </c>
      <c r="AU1441" s="234" t="s">
        <v>83</v>
      </c>
      <c r="AV1441" s="13" t="s">
        <v>81</v>
      </c>
      <c r="AW1441" s="13" t="s">
        <v>35</v>
      </c>
      <c r="AX1441" s="13" t="s">
        <v>73</v>
      </c>
      <c r="AY1441" s="234" t="s">
        <v>159</v>
      </c>
    </row>
    <row r="1442" s="14" customFormat="1">
      <c r="A1442" s="14"/>
      <c r="B1442" s="235"/>
      <c r="C1442" s="236"/>
      <c r="D1442" s="226" t="s">
        <v>170</v>
      </c>
      <c r="E1442" s="237" t="s">
        <v>19</v>
      </c>
      <c r="F1442" s="238" t="s">
        <v>1434</v>
      </c>
      <c r="G1442" s="236"/>
      <c r="H1442" s="239">
        <v>7.2000000000000002</v>
      </c>
      <c r="I1442" s="240"/>
      <c r="J1442" s="236"/>
      <c r="K1442" s="236"/>
      <c r="L1442" s="241"/>
      <c r="M1442" s="242"/>
      <c r="N1442" s="243"/>
      <c r="O1442" s="243"/>
      <c r="P1442" s="243"/>
      <c r="Q1442" s="243"/>
      <c r="R1442" s="243"/>
      <c r="S1442" s="243"/>
      <c r="T1442" s="24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5" t="s">
        <v>170</v>
      </c>
      <c r="AU1442" s="245" t="s">
        <v>83</v>
      </c>
      <c r="AV1442" s="14" t="s">
        <v>83</v>
      </c>
      <c r="AW1442" s="14" t="s">
        <v>35</v>
      </c>
      <c r="AX1442" s="14" t="s">
        <v>73</v>
      </c>
      <c r="AY1442" s="245" t="s">
        <v>159</v>
      </c>
    </row>
    <row r="1443" s="14" customFormat="1">
      <c r="A1443" s="14"/>
      <c r="B1443" s="235"/>
      <c r="C1443" s="236"/>
      <c r="D1443" s="226" t="s">
        <v>170</v>
      </c>
      <c r="E1443" s="237" t="s">
        <v>19</v>
      </c>
      <c r="F1443" s="238" t="s">
        <v>1434</v>
      </c>
      <c r="G1443" s="236"/>
      <c r="H1443" s="239">
        <v>7.2000000000000002</v>
      </c>
      <c r="I1443" s="240"/>
      <c r="J1443" s="236"/>
      <c r="K1443" s="236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5" t="s">
        <v>170</v>
      </c>
      <c r="AU1443" s="245" t="s">
        <v>83</v>
      </c>
      <c r="AV1443" s="14" t="s">
        <v>83</v>
      </c>
      <c r="AW1443" s="14" t="s">
        <v>35</v>
      </c>
      <c r="AX1443" s="14" t="s">
        <v>73</v>
      </c>
      <c r="AY1443" s="245" t="s">
        <v>159</v>
      </c>
    </row>
    <row r="1444" s="15" customFormat="1">
      <c r="A1444" s="15"/>
      <c r="B1444" s="246"/>
      <c r="C1444" s="247"/>
      <c r="D1444" s="226" t="s">
        <v>170</v>
      </c>
      <c r="E1444" s="248" t="s">
        <v>19</v>
      </c>
      <c r="F1444" s="249" t="s">
        <v>178</v>
      </c>
      <c r="G1444" s="247"/>
      <c r="H1444" s="250">
        <v>39.200000000000003</v>
      </c>
      <c r="I1444" s="251"/>
      <c r="J1444" s="247"/>
      <c r="K1444" s="247"/>
      <c r="L1444" s="252"/>
      <c r="M1444" s="253"/>
      <c r="N1444" s="254"/>
      <c r="O1444" s="254"/>
      <c r="P1444" s="254"/>
      <c r="Q1444" s="254"/>
      <c r="R1444" s="254"/>
      <c r="S1444" s="254"/>
      <c r="T1444" s="25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6" t="s">
        <v>170</v>
      </c>
      <c r="AU1444" s="256" t="s">
        <v>83</v>
      </c>
      <c r="AV1444" s="15" t="s">
        <v>166</v>
      </c>
      <c r="AW1444" s="15" t="s">
        <v>35</v>
      </c>
      <c r="AX1444" s="15" t="s">
        <v>81</v>
      </c>
      <c r="AY1444" s="256" t="s">
        <v>159</v>
      </c>
    </row>
    <row r="1445" s="2" customFormat="1" ht="24.15" customHeight="1">
      <c r="A1445" s="40"/>
      <c r="B1445" s="41"/>
      <c r="C1445" s="206" t="s">
        <v>1439</v>
      </c>
      <c r="D1445" s="206" t="s">
        <v>161</v>
      </c>
      <c r="E1445" s="207" t="s">
        <v>1440</v>
      </c>
      <c r="F1445" s="208" t="s">
        <v>1441</v>
      </c>
      <c r="G1445" s="209" t="s">
        <v>776</v>
      </c>
      <c r="H1445" s="210">
        <v>3</v>
      </c>
      <c r="I1445" s="211"/>
      <c r="J1445" s="212">
        <f>ROUND(I1445*H1445,2)</f>
        <v>0</v>
      </c>
      <c r="K1445" s="208" t="s">
        <v>165</v>
      </c>
      <c r="L1445" s="46"/>
      <c r="M1445" s="213" t="s">
        <v>19</v>
      </c>
      <c r="N1445" s="214" t="s">
        <v>44</v>
      </c>
      <c r="O1445" s="86"/>
      <c r="P1445" s="215">
        <f>O1445*H1445</f>
        <v>0</v>
      </c>
      <c r="Q1445" s="215">
        <v>0</v>
      </c>
      <c r="R1445" s="215">
        <f>Q1445*H1445</f>
        <v>0</v>
      </c>
      <c r="S1445" s="215">
        <v>0</v>
      </c>
      <c r="T1445" s="216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17" t="s">
        <v>307</v>
      </c>
      <c r="AT1445" s="217" t="s">
        <v>161</v>
      </c>
      <c r="AU1445" s="217" t="s">
        <v>83</v>
      </c>
      <c r="AY1445" s="19" t="s">
        <v>159</v>
      </c>
      <c r="BE1445" s="218">
        <f>IF(N1445="základní",J1445,0)</f>
        <v>0</v>
      </c>
      <c r="BF1445" s="218">
        <f>IF(N1445="snížená",J1445,0)</f>
        <v>0</v>
      </c>
      <c r="BG1445" s="218">
        <f>IF(N1445="zákl. přenesená",J1445,0)</f>
        <v>0</v>
      </c>
      <c r="BH1445" s="218">
        <f>IF(N1445="sníž. přenesená",J1445,0)</f>
        <v>0</v>
      </c>
      <c r="BI1445" s="218">
        <f>IF(N1445="nulová",J1445,0)</f>
        <v>0</v>
      </c>
      <c r="BJ1445" s="19" t="s">
        <v>81</v>
      </c>
      <c r="BK1445" s="218">
        <f>ROUND(I1445*H1445,2)</f>
        <v>0</v>
      </c>
      <c r="BL1445" s="19" t="s">
        <v>307</v>
      </c>
      <c r="BM1445" s="217" t="s">
        <v>1442</v>
      </c>
    </row>
    <row r="1446" s="2" customFormat="1">
      <c r="A1446" s="40"/>
      <c r="B1446" s="41"/>
      <c r="C1446" s="42"/>
      <c r="D1446" s="219" t="s">
        <v>168</v>
      </c>
      <c r="E1446" s="42"/>
      <c r="F1446" s="220" t="s">
        <v>1443</v>
      </c>
      <c r="G1446" s="42"/>
      <c r="H1446" s="42"/>
      <c r="I1446" s="221"/>
      <c r="J1446" s="42"/>
      <c r="K1446" s="42"/>
      <c r="L1446" s="46"/>
      <c r="M1446" s="222"/>
      <c r="N1446" s="223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168</v>
      </c>
      <c r="AU1446" s="19" t="s">
        <v>83</v>
      </c>
    </row>
    <row r="1447" s="13" customFormat="1">
      <c r="A1447" s="13"/>
      <c r="B1447" s="224"/>
      <c r="C1447" s="225"/>
      <c r="D1447" s="226" t="s">
        <v>170</v>
      </c>
      <c r="E1447" s="227" t="s">
        <v>19</v>
      </c>
      <c r="F1447" s="228" t="s">
        <v>1366</v>
      </c>
      <c r="G1447" s="225"/>
      <c r="H1447" s="227" t="s">
        <v>19</v>
      </c>
      <c r="I1447" s="229"/>
      <c r="J1447" s="225"/>
      <c r="K1447" s="225"/>
      <c r="L1447" s="230"/>
      <c r="M1447" s="231"/>
      <c r="N1447" s="232"/>
      <c r="O1447" s="232"/>
      <c r="P1447" s="232"/>
      <c r="Q1447" s="232"/>
      <c r="R1447" s="232"/>
      <c r="S1447" s="232"/>
      <c r="T1447" s="23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4" t="s">
        <v>170</v>
      </c>
      <c r="AU1447" s="234" t="s">
        <v>83</v>
      </c>
      <c r="AV1447" s="13" t="s">
        <v>81</v>
      </c>
      <c r="AW1447" s="13" t="s">
        <v>35</v>
      </c>
      <c r="AX1447" s="13" t="s">
        <v>73</v>
      </c>
      <c r="AY1447" s="234" t="s">
        <v>159</v>
      </c>
    </row>
    <row r="1448" s="13" customFormat="1">
      <c r="A1448" s="13"/>
      <c r="B1448" s="224"/>
      <c r="C1448" s="225"/>
      <c r="D1448" s="226" t="s">
        <v>170</v>
      </c>
      <c r="E1448" s="227" t="s">
        <v>19</v>
      </c>
      <c r="F1448" s="228" t="s">
        <v>1444</v>
      </c>
      <c r="G1448" s="225"/>
      <c r="H1448" s="227" t="s">
        <v>19</v>
      </c>
      <c r="I1448" s="229"/>
      <c r="J1448" s="225"/>
      <c r="K1448" s="225"/>
      <c r="L1448" s="230"/>
      <c r="M1448" s="231"/>
      <c r="N1448" s="232"/>
      <c r="O1448" s="232"/>
      <c r="P1448" s="232"/>
      <c r="Q1448" s="232"/>
      <c r="R1448" s="232"/>
      <c r="S1448" s="232"/>
      <c r="T1448" s="23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4" t="s">
        <v>170</v>
      </c>
      <c r="AU1448" s="234" t="s">
        <v>83</v>
      </c>
      <c r="AV1448" s="13" t="s">
        <v>81</v>
      </c>
      <c r="AW1448" s="13" t="s">
        <v>35</v>
      </c>
      <c r="AX1448" s="13" t="s">
        <v>73</v>
      </c>
      <c r="AY1448" s="234" t="s">
        <v>159</v>
      </c>
    </row>
    <row r="1449" s="14" customFormat="1">
      <c r="A1449" s="14"/>
      <c r="B1449" s="235"/>
      <c r="C1449" s="236"/>
      <c r="D1449" s="226" t="s">
        <v>170</v>
      </c>
      <c r="E1449" s="237" t="s">
        <v>19</v>
      </c>
      <c r="F1449" s="238" t="s">
        <v>1128</v>
      </c>
      <c r="G1449" s="236"/>
      <c r="H1449" s="239">
        <v>2</v>
      </c>
      <c r="I1449" s="240"/>
      <c r="J1449" s="236"/>
      <c r="K1449" s="236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5" t="s">
        <v>170</v>
      </c>
      <c r="AU1449" s="245" t="s">
        <v>83</v>
      </c>
      <c r="AV1449" s="14" t="s">
        <v>83</v>
      </c>
      <c r="AW1449" s="14" t="s">
        <v>35</v>
      </c>
      <c r="AX1449" s="14" t="s">
        <v>73</v>
      </c>
      <c r="AY1449" s="245" t="s">
        <v>159</v>
      </c>
    </row>
    <row r="1450" s="13" customFormat="1">
      <c r="A1450" s="13"/>
      <c r="B1450" s="224"/>
      <c r="C1450" s="225"/>
      <c r="D1450" s="226" t="s">
        <v>170</v>
      </c>
      <c r="E1450" s="227" t="s">
        <v>19</v>
      </c>
      <c r="F1450" s="228" t="s">
        <v>1445</v>
      </c>
      <c r="G1450" s="225"/>
      <c r="H1450" s="227" t="s">
        <v>19</v>
      </c>
      <c r="I1450" s="229"/>
      <c r="J1450" s="225"/>
      <c r="K1450" s="225"/>
      <c r="L1450" s="230"/>
      <c r="M1450" s="231"/>
      <c r="N1450" s="232"/>
      <c r="O1450" s="232"/>
      <c r="P1450" s="232"/>
      <c r="Q1450" s="232"/>
      <c r="R1450" s="232"/>
      <c r="S1450" s="232"/>
      <c r="T1450" s="23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4" t="s">
        <v>170</v>
      </c>
      <c r="AU1450" s="234" t="s">
        <v>83</v>
      </c>
      <c r="AV1450" s="13" t="s">
        <v>81</v>
      </c>
      <c r="AW1450" s="13" t="s">
        <v>35</v>
      </c>
      <c r="AX1450" s="13" t="s">
        <v>73</v>
      </c>
      <c r="AY1450" s="234" t="s">
        <v>159</v>
      </c>
    </row>
    <row r="1451" s="14" customFormat="1">
      <c r="A1451" s="14"/>
      <c r="B1451" s="235"/>
      <c r="C1451" s="236"/>
      <c r="D1451" s="226" t="s">
        <v>170</v>
      </c>
      <c r="E1451" s="237" t="s">
        <v>19</v>
      </c>
      <c r="F1451" s="238" t="s">
        <v>81</v>
      </c>
      <c r="G1451" s="236"/>
      <c r="H1451" s="239">
        <v>1</v>
      </c>
      <c r="I1451" s="240"/>
      <c r="J1451" s="236"/>
      <c r="K1451" s="236"/>
      <c r="L1451" s="241"/>
      <c r="M1451" s="242"/>
      <c r="N1451" s="243"/>
      <c r="O1451" s="243"/>
      <c r="P1451" s="243"/>
      <c r="Q1451" s="243"/>
      <c r="R1451" s="243"/>
      <c r="S1451" s="243"/>
      <c r="T1451" s="24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5" t="s">
        <v>170</v>
      </c>
      <c r="AU1451" s="245" t="s">
        <v>83</v>
      </c>
      <c r="AV1451" s="14" t="s">
        <v>83</v>
      </c>
      <c r="AW1451" s="14" t="s">
        <v>35</v>
      </c>
      <c r="AX1451" s="14" t="s">
        <v>73</v>
      </c>
      <c r="AY1451" s="245" t="s">
        <v>159</v>
      </c>
    </row>
    <row r="1452" s="15" customFormat="1">
      <c r="A1452" s="15"/>
      <c r="B1452" s="246"/>
      <c r="C1452" s="247"/>
      <c r="D1452" s="226" t="s">
        <v>170</v>
      </c>
      <c r="E1452" s="248" t="s">
        <v>19</v>
      </c>
      <c r="F1452" s="249" t="s">
        <v>178</v>
      </c>
      <c r="G1452" s="247"/>
      <c r="H1452" s="250">
        <v>3</v>
      </c>
      <c r="I1452" s="251"/>
      <c r="J1452" s="247"/>
      <c r="K1452" s="247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56" t="s">
        <v>170</v>
      </c>
      <c r="AU1452" s="256" t="s">
        <v>83</v>
      </c>
      <c r="AV1452" s="15" t="s">
        <v>166</v>
      </c>
      <c r="AW1452" s="15" t="s">
        <v>35</v>
      </c>
      <c r="AX1452" s="15" t="s">
        <v>81</v>
      </c>
      <c r="AY1452" s="256" t="s">
        <v>159</v>
      </c>
    </row>
    <row r="1453" s="2" customFormat="1" ht="16.5" customHeight="1">
      <c r="A1453" s="40"/>
      <c r="B1453" s="41"/>
      <c r="C1453" s="257" t="s">
        <v>1446</v>
      </c>
      <c r="D1453" s="257" t="s">
        <v>328</v>
      </c>
      <c r="E1453" s="258" t="s">
        <v>1447</v>
      </c>
      <c r="F1453" s="259" t="s">
        <v>1448</v>
      </c>
      <c r="G1453" s="260" t="s">
        <v>776</v>
      </c>
      <c r="H1453" s="261">
        <v>2</v>
      </c>
      <c r="I1453" s="262"/>
      <c r="J1453" s="263">
        <f>ROUND(I1453*H1453,2)</f>
        <v>0</v>
      </c>
      <c r="K1453" s="259" t="s">
        <v>165</v>
      </c>
      <c r="L1453" s="264"/>
      <c r="M1453" s="265" t="s">
        <v>19</v>
      </c>
      <c r="N1453" s="266" t="s">
        <v>44</v>
      </c>
      <c r="O1453" s="86"/>
      <c r="P1453" s="215">
        <f>O1453*H1453</f>
        <v>0</v>
      </c>
      <c r="Q1453" s="215">
        <v>0.0195</v>
      </c>
      <c r="R1453" s="215">
        <f>Q1453*H1453</f>
        <v>0.039</v>
      </c>
      <c r="S1453" s="215">
        <v>0</v>
      </c>
      <c r="T1453" s="216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17" t="s">
        <v>424</v>
      </c>
      <c r="AT1453" s="217" t="s">
        <v>328</v>
      </c>
      <c r="AU1453" s="217" t="s">
        <v>83</v>
      </c>
      <c r="AY1453" s="19" t="s">
        <v>159</v>
      </c>
      <c r="BE1453" s="218">
        <f>IF(N1453="základní",J1453,0)</f>
        <v>0</v>
      </c>
      <c r="BF1453" s="218">
        <f>IF(N1453="snížená",J1453,0)</f>
        <v>0</v>
      </c>
      <c r="BG1453" s="218">
        <f>IF(N1453="zákl. přenesená",J1453,0)</f>
        <v>0</v>
      </c>
      <c r="BH1453" s="218">
        <f>IF(N1453="sníž. přenesená",J1453,0)</f>
        <v>0</v>
      </c>
      <c r="BI1453" s="218">
        <f>IF(N1453="nulová",J1453,0)</f>
        <v>0</v>
      </c>
      <c r="BJ1453" s="19" t="s">
        <v>81</v>
      </c>
      <c r="BK1453" s="218">
        <f>ROUND(I1453*H1453,2)</f>
        <v>0</v>
      </c>
      <c r="BL1453" s="19" t="s">
        <v>307</v>
      </c>
      <c r="BM1453" s="217" t="s">
        <v>1449</v>
      </c>
    </row>
    <row r="1454" s="13" customFormat="1">
      <c r="A1454" s="13"/>
      <c r="B1454" s="224"/>
      <c r="C1454" s="225"/>
      <c r="D1454" s="226" t="s">
        <v>170</v>
      </c>
      <c r="E1454" s="227" t="s">
        <v>19</v>
      </c>
      <c r="F1454" s="228" t="s">
        <v>1366</v>
      </c>
      <c r="G1454" s="225"/>
      <c r="H1454" s="227" t="s">
        <v>19</v>
      </c>
      <c r="I1454" s="229"/>
      <c r="J1454" s="225"/>
      <c r="K1454" s="225"/>
      <c r="L1454" s="230"/>
      <c r="M1454" s="231"/>
      <c r="N1454" s="232"/>
      <c r="O1454" s="232"/>
      <c r="P1454" s="232"/>
      <c r="Q1454" s="232"/>
      <c r="R1454" s="232"/>
      <c r="S1454" s="232"/>
      <c r="T1454" s="23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4" t="s">
        <v>170</v>
      </c>
      <c r="AU1454" s="234" t="s">
        <v>83</v>
      </c>
      <c r="AV1454" s="13" t="s">
        <v>81</v>
      </c>
      <c r="AW1454" s="13" t="s">
        <v>35</v>
      </c>
      <c r="AX1454" s="13" t="s">
        <v>73</v>
      </c>
      <c r="AY1454" s="234" t="s">
        <v>159</v>
      </c>
    </row>
    <row r="1455" s="13" customFormat="1">
      <c r="A1455" s="13"/>
      <c r="B1455" s="224"/>
      <c r="C1455" s="225"/>
      <c r="D1455" s="226" t="s">
        <v>170</v>
      </c>
      <c r="E1455" s="227" t="s">
        <v>19</v>
      </c>
      <c r="F1455" s="228" t="s">
        <v>1444</v>
      </c>
      <c r="G1455" s="225"/>
      <c r="H1455" s="227" t="s">
        <v>19</v>
      </c>
      <c r="I1455" s="229"/>
      <c r="J1455" s="225"/>
      <c r="K1455" s="225"/>
      <c r="L1455" s="230"/>
      <c r="M1455" s="231"/>
      <c r="N1455" s="232"/>
      <c r="O1455" s="232"/>
      <c r="P1455" s="232"/>
      <c r="Q1455" s="232"/>
      <c r="R1455" s="232"/>
      <c r="S1455" s="232"/>
      <c r="T1455" s="23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4" t="s">
        <v>170</v>
      </c>
      <c r="AU1455" s="234" t="s">
        <v>83</v>
      </c>
      <c r="AV1455" s="13" t="s">
        <v>81</v>
      </c>
      <c r="AW1455" s="13" t="s">
        <v>35</v>
      </c>
      <c r="AX1455" s="13" t="s">
        <v>73</v>
      </c>
      <c r="AY1455" s="234" t="s">
        <v>159</v>
      </c>
    </row>
    <row r="1456" s="14" customFormat="1">
      <c r="A1456" s="14"/>
      <c r="B1456" s="235"/>
      <c r="C1456" s="236"/>
      <c r="D1456" s="226" t="s">
        <v>170</v>
      </c>
      <c r="E1456" s="237" t="s">
        <v>19</v>
      </c>
      <c r="F1456" s="238" t="s">
        <v>1128</v>
      </c>
      <c r="G1456" s="236"/>
      <c r="H1456" s="239">
        <v>2</v>
      </c>
      <c r="I1456" s="240"/>
      <c r="J1456" s="236"/>
      <c r="K1456" s="236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5" t="s">
        <v>170</v>
      </c>
      <c r="AU1456" s="245" t="s">
        <v>83</v>
      </c>
      <c r="AV1456" s="14" t="s">
        <v>83</v>
      </c>
      <c r="AW1456" s="14" t="s">
        <v>35</v>
      </c>
      <c r="AX1456" s="14" t="s">
        <v>73</v>
      </c>
      <c r="AY1456" s="245" t="s">
        <v>159</v>
      </c>
    </row>
    <row r="1457" s="15" customFormat="1">
      <c r="A1457" s="15"/>
      <c r="B1457" s="246"/>
      <c r="C1457" s="247"/>
      <c r="D1457" s="226" t="s">
        <v>170</v>
      </c>
      <c r="E1457" s="248" t="s">
        <v>19</v>
      </c>
      <c r="F1457" s="249" t="s">
        <v>178</v>
      </c>
      <c r="G1457" s="247"/>
      <c r="H1457" s="250">
        <v>2</v>
      </c>
      <c r="I1457" s="251"/>
      <c r="J1457" s="247"/>
      <c r="K1457" s="247"/>
      <c r="L1457" s="252"/>
      <c r="M1457" s="253"/>
      <c r="N1457" s="254"/>
      <c r="O1457" s="254"/>
      <c r="P1457" s="254"/>
      <c r="Q1457" s="254"/>
      <c r="R1457" s="254"/>
      <c r="S1457" s="254"/>
      <c r="T1457" s="25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56" t="s">
        <v>170</v>
      </c>
      <c r="AU1457" s="256" t="s">
        <v>83</v>
      </c>
      <c r="AV1457" s="15" t="s">
        <v>166</v>
      </c>
      <c r="AW1457" s="15" t="s">
        <v>35</v>
      </c>
      <c r="AX1457" s="15" t="s">
        <v>81</v>
      </c>
      <c r="AY1457" s="256" t="s">
        <v>159</v>
      </c>
    </row>
    <row r="1458" s="2" customFormat="1" ht="16.5" customHeight="1">
      <c r="A1458" s="40"/>
      <c r="B1458" s="41"/>
      <c r="C1458" s="257" t="s">
        <v>1450</v>
      </c>
      <c r="D1458" s="257" t="s">
        <v>328</v>
      </c>
      <c r="E1458" s="258" t="s">
        <v>1451</v>
      </c>
      <c r="F1458" s="259" t="s">
        <v>1452</v>
      </c>
      <c r="G1458" s="260" t="s">
        <v>776</v>
      </c>
      <c r="H1458" s="261">
        <v>1</v>
      </c>
      <c r="I1458" s="262"/>
      <c r="J1458" s="263">
        <f>ROUND(I1458*H1458,2)</f>
        <v>0</v>
      </c>
      <c r="K1458" s="259" t="s">
        <v>165</v>
      </c>
      <c r="L1458" s="264"/>
      <c r="M1458" s="265" t="s">
        <v>19</v>
      </c>
      <c r="N1458" s="266" t="s">
        <v>44</v>
      </c>
      <c r="O1458" s="86"/>
      <c r="P1458" s="215">
        <f>O1458*H1458</f>
        <v>0</v>
      </c>
      <c r="Q1458" s="215">
        <v>0.016</v>
      </c>
      <c r="R1458" s="215">
        <f>Q1458*H1458</f>
        <v>0.016</v>
      </c>
      <c r="S1458" s="215">
        <v>0</v>
      </c>
      <c r="T1458" s="216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17" t="s">
        <v>424</v>
      </c>
      <c r="AT1458" s="217" t="s">
        <v>328</v>
      </c>
      <c r="AU1458" s="217" t="s">
        <v>83</v>
      </c>
      <c r="AY1458" s="19" t="s">
        <v>159</v>
      </c>
      <c r="BE1458" s="218">
        <f>IF(N1458="základní",J1458,0)</f>
        <v>0</v>
      </c>
      <c r="BF1458" s="218">
        <f>IF(N1458="snížená",J1458,0)</f>
        <v>0</v>
      </c>
      <c r="BG1458" s="218">
        <f>IF(N1458="zákl. přenesená",J1458,0)</f>
        <v>0</v>
      </c>
      <c r="BH1458" s="218">
        <f>IF(N1458="sníž. přenesená",J1458,0)</f>
        <v>0</v>
      </c>
      <c r="BI1458" s="218">
        <f>IF(N1458="nulová",J1458,0)</f>
        <v>0</v>
      </c>
      <c r="BJ1458" s="19" t="s">
        <v>81</v>
      </c>
      <c r="BK1458" s="218">
        <f>ROUND(I1458*H1458,2)</f>
        <v>0</v>
      </c>
      <c r="BL1458" s="19" t="s">
        <v>307</v>
      </c>
      <c r="BM1458" s="217" t="s">
        <v>1453</v>
      </c>
    </row>
    <row r="1459" s="13" customFormat="1">
      <c r="A1459" s="13"/>
      <c r="B1459" s="224"/>
      <c r="C1459" s="225"/>
      <c r="D1459" s="226" t="s">
        <v>170</v>
      </c>
      <c r="E1459" s="227" t="s">
        <v>19</v>
      </c>
      <c r="F1459" s="228" t="s">
        <v>1366</v>
      </c>
      <c r="G1459" s="225"/>
      <c r="H1459" s="227" t="s">
        <v>19</v>
      </c>
      <c r="I1459" s="229"/>
      <c r="J1459" s="225"/>
      <c r="K1459" s="225"/>
      <c r="L1459" s="230"/>
      <c r="M1459" s="231"/>
      <c r="N1459" s="232"/>
      <c r="O1459" s="232"/>
      <c r="P1459" s="232"/>
      <c r="Q1459" s="232"/>
      <c r="R1459" s="232"/>
      <c r="S1459" s="232"/>
      <c r="T1459" s="23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4" t="s">
        <v>170</v>
      </c>
      <c r="AU1459" s="234" t="s">
        <v>83</v>
      </c>
      <c r="AV1459" s="13" t="s">
        <v>81</v>
      </c>
      <c r="AW1459" s="13" t="s">
        <v>35</v>
      </c>
      <c r="AX1459" s="13" t="s">
        <v>73</v>
      </c>
      <c r="AY1459" s="234" t="s">
        <v>159</v>
      </c>
    </row>
    <row r="1460" s="13" customFormat="1">
      <c r="A1460" s="13"/>
      <c r="B1460" s="224"/>
      <c r="C1460" s="225"/>
      <c r="D1460" s="226" t="s">
        <v>170</v>
      </c>
      <c r="E1460" s="227" t="s">
        <v>19</v>
      </c>
      <c r="F1460" s="228" t="s">
        <v>1445</v>
      </c>
      <c r="G1460" s="225"/>
      <c r="H1460" s="227" t="s">
        <v>19</v>
      </c>
      <c r="I1460" s="229"/>
      <c r="J1460" s="225"/>
      <c r="K1460" s="225"/>
      <c r="L1460" s="230"/>
      <c r="M1460" s="231"/>
      <c r="N1460" s="232"/>
      <c r="O1460" s="232"/>
      <c r="P1460" s="232"/>
      <c r="Q1460" s="232"/>
      <c r="R1460" s="232"/>
      <c r="S1460" s="232"/>
      <c r="T1460" s="23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4" t="s">
        <v>170</v>
      </c>
      <c r="AU1460" s="234" t="s">
        <v>83</v>
      </c>
      <c r="AV1460" s="13" t="s">
        <v>81</v>
      </c>
      <c r="AW1460" s="13" t="s">
        <v>35</v>
      </c>
      <c r="AX1460" s="13" t="s">
        <v>73</v>
      </c>
      <c r="AY1460" s="234" t="s">
        <v>159</v>
      </c>
    </row>
    <row r="1461" s="14" customFormat="1">
      <c r="A1461" s="14"/>
      <c r="B1461" s="235"/>
      <c r="C1461" s="236"/>
      <c r="D1461" s="226" t="s">
        <v>170</v>
      </c>
      <c r="E1461" s="237" t="s">
        <v>19</v>
      </c>
      <c r="F1461" s="238" t="s">
        <v>81</v>
      </c>
      <c r="G1461" s="236"/>
      <c r="H1461" s="239">
        <v>1</v>
      </c>
      <c r="I1461" s="240"/>
      <c r="J1461" s="236"/>
      <c r="K1461" s="236"/>
      <c r="L1461" s="241"/>
      <c r="M1461" s="242"/>
      <c r="N1461" s="243"/>
      <c r="O1461" s="243"/>
      <c r="P1461" s="243"/>
      <c r="Q1461" s="243"/>
      <c r="R1461" s="243"/>
      <c r="S1461" s="243"/>
      <c r="T1461" s="24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5" t="s">
        <v>170</v>
      </c>
      <c r="AU1461" s="245" t="s">
        <v>83</v>
      </c>
      <c r="AV1461" s="14" t="s">
        <v>83</v>
      </c>
      <c r="AW1461" s="14" t="s">
        <v>35</v>
      </c>
      <c r="AX1461" s="14" t="s">
        <v>73</v>
      </c>
      <c r="AY1461" s="245" t="s">
        <v>159</v>
      </c>
    </row>
    <row r="1462" s="15" customFormat="1">
      <c r="A1462" s="15"/>
      <c r="B1462" s="246"/>
      <c r="C1462" s="247"/>
      <c r="D1462" s="226" t="s">
        <v>170</v>
      </c>
      <c r="E1462" s="248" t="s">
        <v>19</v>
      </c>
      <c r="F1462" s="249" t="s">
        <v>178</v>
      </c>
      <c r="G1462" s="247"/>
      <c r="H1462" s="250">
        <v>1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6" t="s">
        <v>170</v>
      </c>
      <c r="AU1462" s="256" t="s">
        <v>83</v>
      </c>
      <c r="AV1462" s="15" t="s">
        <v>166</v>
      </c>
      <c r="AW1462" s="15" t="s">
        <v>35</v>
      </c>
      <c r="AX1462" s="15" t="s">
        <v>81</v>
      </c>
      <c r="AY1462" s="256" t="s">
        <v>159</v>
      </c>
    </row>
    <row r="1463" s="2" customFormat="1" ht="24.15" customHeight="1">
      <c r="A1463" s="40"/>
      <c r="B1463" s="41"/>
      <c r="C1463" s="206" t="s">
        <v>1454</v>
      </c>
      <c r="D1463" s="206" t="s">
        <v>161</v>
      </c>
      <c r="E1463" s="207" t="s">
        <v>1455</v>
      </c>
      <c r="F1463" s="208" t="s">
        <v>1456</v>
      </c>
      <c r="G1463" s="209" t="s">
        <v>776</v>
      </c>
      <c r="H1463" s="210">
        <v>2</v>
      </c>
      <c r="I1463" s="211"/>
      <c r="J1463" s="212">
        <f>ROUND(I1463*H1463,2)</f>
        <v>0</v>
      </c>
      <c r="K1463" s="208" t="s">
        <v>165</v>
      </c>
      <c r="L1463" s="46"/>
      <c r="M1463" s="213" t="s">
        <v>19</v>
      </c>
      <c r="N1463" s="214" t="s">
        <v>44</v>
      </c>
      <c r="O1463" s="86"/>
      <c r="P1463" s="215">
        <f>O1463*H1463</f>
        <v>0</v>
      </c>
      <c r="Q1463" s="215">
        <v>0</v>
      </c>
      <c r="R1463" s="215">
        <f>Q1463*H1463</f>
        <v>0</v>
      </c>
      <c r="S1463" s="215">
        <v>0</v>
      </c>
      <c r="T1463" s="216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7" t="s">
        <v>307</v>
      </c>
      <c r="AT1463" s="217" t="s">
        <v>161</v>
      </c>
      <c r="AU1463" s="217" t="s">
        <v>83</v>
      </c>
      <c r="AY1463" s="19" t="s">
        <v>159</v>
      </c>
      <c r="BE1463" s="218">
        <f>IF(N1463="základní",J1463,0)</f>
        <v>0</v>
      </c>
      <c r="BF1463" s="218">
        <f>IF(N1463="snížená",J1463,0)</f>
        <v>0</v>
      </c>
      <c r="BG1463" s="218">
        <f>IF(N1463="zákl. přenesená",J1463,0)</f>
        <v>0</v>
      </c>
      <c r="BH1463" s="218">
        <f>IF(N1463="sníž. přenesená",J1463,0)</f>
        <v>0</v>
      </c>
      <c r="BI1463" s="218">
        <f>IF(N1463="nulová",J1463,0)</f>
        <v>0</v>
      </c>
      <c r="BJ1463" s="19" t="s">
        <v>81</v>
      </c>
      <c r="BK1463" s="218">
        <f>ROUND(I1463*H1463,2)</f>
        <v>0</v>
      </c>
      <c r="BL1463" s="19" t="s">
        <v>307</v>
      </c>
      <c r="BM1463" s="217" t="s">
        <v>1457</v>
      </c>
    </row>
    <row r="1464" s="2" customFormat="1">
      <c r="A1464" s="40"/>
      <c r="B1464" s="41"/>
      <c r="C1464" s="42"/>
      <c r="D1464" s="219" t="s">
        <v>168</v>
      </c>
      <c r="E1464" s="42"/>
      <c r="F1464" s="220" t="s">
        <v>1458</v>
      </c>
      <c r="G1464" s="42"/>
      <c r="H1464" s="42"/>
      <c r="I1464" s="221"/>
      <c r="J1464" s="42"/>
      <c r="K1464" s="42"/>
      <c r="L1464" s="46"/>
      <c r="M1464" s="222"/>
      <c r="N1464" s="223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168</v>
      </c>
      <c r="AU1464" s="19" t="s">
        <v>83</v>
      </c>
    </row>
    <row r="1465" s="13" customFormat="1">
      <c r="A1465" s="13"/>
      <c r="B1465" s="224"/>
      <c r="C1465" s="225"/>
      <c r="D1465" s="226" t="s">
        <v>170</v>
      </c>
      <c r="E1465" s="227" t="s">
        <v>19</v>
      </c>
      <c r="F1465" s="228" t="s">
        <v>1366</v>
      </c>
      <c r="G1465" s="225"/>
      <c r="H1465" s="227" t="s">
        <v>19</v>
      </c>
      <c r="I1465" s="229"/>
      <c r="J1465" s="225"/>
      <c r="K1465" s="225"/>
      <c r="L1465" s="230"/>
      <c r="M1465" s="231"/>
      <c r="N1465" s="232"/>
      <c r="O1465" s="232"/>
      <c r="P1465" s="232"/>
      <c r="Q1465" s="232"/>
      <c r="R1465" s="232"/>
      <c r="S1465" s="232"/>
      <c r="T1465" s="23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4" t="s">
        <v>170</v>
      </c>
      <c r="AU1465" s="234" t="s">
        <v>83</v>
      </c>
      <c r="AV1465" s="13" t="s">
        <v>81</v>
      </c>
      <c r="AW1465" s="13" t="s">
        <v>35</v>
      </c>
      <c r="AX1465" s="13" t="s">
        <v>73</v>
      </c>
      <c r="AY1465" s="234" t="s">
        <v>159</v>
      </c>
    </row>
    <row r="1466" s="13" customFormat="1">
      <c r="A1466" s="13"/>
      <c r="B1466" s="224"/>
      <c r="C1466" s="225"/>
      <c r="D1466" s="226" t="s">
        <v>170</v>
      </c>
      <c r="E1466" s="227" t="s">
        <v>19</v>
      </c>
      <c r="F1466" s="228" t="s">
        <v>1459</v>
      </c>
      <c r="G1466" s="225"/>
      <c r="H1466" s="227" t="s">
        <v>19</v>
      </c>
      <c r="I1466" s="229"/>
      <c r="J1466" s="225"/>
      <c r="K1466" s="225"/>
      <c r="L1466" s="230"/>
      <c r="M1466" s="231"/>
      <c r="N1466" s="232"/>
      <c r="O1466" s="232"/>
      <c r="P1466" s="232"/>
      <c r="Q1466" s="232"/>
      <c r="R1466" s="232"/>
      <c r="S1466" s="232"/>
      <c r="T1466" s="23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4" t="s">
        <v>170</v>
      </c>
      <c r="AU1466" s="234" t="s">
        <v>83</v>
      </c>
      <c r="AV1466" s="13" t="s">
        <v>81</v>
      </c>
      <c r="AW1466" s="13" t="s">
        <v>35</v>
      </c>
      <c r="AX1466" s="13" t="s">
        <v>73</v>
      </c>
      <c r="AY1466" s="234" t="s">
        <v>159</v>
      </c>
    </row>
    <row r="1467" s="14" customFormat="1">
      <c r="A1467" s="14"/>
      <c r="B1467" s="235"/>
      <c r="C1467" s="236"/>
      <c r="D1467" s="226" t="s">
        <v>170</v>
      </c>
      <c r="E1467" s="237" t="s">
        <v>19</v>
      </c>
      <c r="F1467" s="238" t="s">
        <v>1128</v>
      </c>
      <c r="G1467" s="236"/>
      <c r="H1467" s="239">
        <v>2</v>
      </c>
      <c r="I1467" s="240"/>
      <c r="J1467" s="236"/>
      <c r="K1467" s="236"/>
      <c r="L1467" s="241"/>
      <c r="M1467" s="242"/>
      <c r="N1467" s="243"/>
      <c r="O1467" s="243"/>
      <c r="P1467" s="243"/>
      <c r="Q1467" s="243"/>
      <c r="R1467" s="243"/>
      <c r="S1467" s="243"/>
      <c r="T1467" s="24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5" t="s">
        <v>170</v>
      </c>
      <c r="AU1467" s="245" t="s">
        <v>83</v>
      </c>
      <c r="AV1467" s="14" t="s">
        <v>83</v>
      </c>
      <c r="AW1467" s="14" t="s">
        <v>35</v>
      </c>
      <c r="AX1467" s="14" t="s">
        <v>73</v>
      </c>
      <c r="AY1467" s="245" t="s">
        <v>159</v>
      </c>
    </row>
    <row r="1468" s="15" customFormat="1">
      <c r="A1468" s="15"/>
      <c r="B1468" s="246"/>
      <c r="C1468" s="247"/>
      <c r="D1468" s="226" t="s">
        <v>170</v>
      </c>
      <c r="E1468" s="248" t="s">
        <v>19</v>
      </c>
      <c r="F1468" s="249" t="s">
        <v>178</v>
      </c>
      <c r="G1468" s="247"/>
      <c r="H1468" s="250">
        <v>2</v>
      </c>
      <c r="I1468" s="251"/>
      <c r="J1468" s="247"/>
      <c r="K1468" s="247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56" t="s">
        <v>170</v>
      </c>
      <c r="AU1468" s="256" t="s">
        <v>83</v>
      </c>
      <c r="AV1468" s="15" t="s">
        <v>166</v>
      </c>
      <c r="AW1468" s="15" t="s">
        <v>35</v>
      </c>
      <c r="AX1468" s="15" t="s">
        <v>81</v>
      </c>
      <c r="AY1468" s="256" t="s">
        <v>159</v>
      </c>
    </row>
    <row r="1469" s="2" customFormat="1" ht="16.5" customHeight="1">
      <c r="A1469" s="40"/>
      <c r="B1469" s="41"/>
      <c r="C1469" s="257" t="s">
        <v>1460</v>
      </c>
      <c r="D1469" s="257" t="s">
        <v>328</v>
      </c>
      <c r="E1469" s="258" t="s">
        <v>1461</v>
      </c>
      <c r="F1469" s="259" t="s">
        <v>1462</v>
      </c>
      <c r="G1469" s="260" t="s">
        <v>776</v>
      </c>
      <c r="H1469" s="261">
        <v>2</v>
      </c>
      <c r="I1469" s="262"/>
      <c r="J1469" s="263">
        <f>ROUND(I1469*H1469,2)</f>
        <v>0</v>
      </c>
      <c r="K1469" s="259" t="s">
        <v>165</v>
      </c>
      <c r="L1469" s="264"/>
      <c r="M1469" s="265" t="s">
        <v>19</v>
      </c>
      <c r="N1469" s="266" t="s">
        <v>44</v>
      </c>
      <c r="O1469" s="86"/>
      <c r="P1469" s="215">
        <f>O1469*H1469</f>
        <v>0</v>
      </c>
      <c r="Q1469" s="215">
        <v>0.020500000000000001</v>
      </c>
      <c r="R1469" s="215">
        <f>Q1469*H1469</f>
        <v>0.041000000000000002</v>
      </c>
      <c r="S1469" s="215">
        <v>0</v>
      </c>
      <c r="T1469" s="216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17" t="s">
        <v>424</v>
      </c>
      <c r="AT1469" s="217" t="s">
        <v>328</v>
      </c>
      <c r="AU1469" s="217" t="s">
        <v>83</v>
      </c>
      <c r="AY1469" s="19" t="s">
        <v>159</v>
      </c>
      <c r="BE1469" s="218">
        <f>IF(N1469="základní",J1469,0)</f>
        <v>0</v>
      </c>
      <c r="BF1469" s="218">
        <f>IF(N1469="snížená",J1469,0)</f>
        <v>0</v>
      </c>
      <c r="BG1469" s="218">
        <f>IF(N1469="zákl. přenesená",J1469,0)</f>
        <v>0</v>
      </c>
      <c r="BH1469" s="218">
        <f>IF(N1469="sníž. přenesená",J1469,0)</f>
        <v>0</v>
      </c>
      <c r="BI1469" s="218">
        <f>IF(N1469="nulová",J1469,0)</f>
        <v>0</v>
      </c>
      <c r="BJ1469" s="19" t="s">
        <v>81</v>
      </c>
      <c r="BK1469" s="218">
        <f>ROUND(I1469*H1469,2)</f>
        <v>0</v>
      </c>
      <c r="BL1469" s="19" t="s">
        <v>307</v>
      </c>
      <c r="BM1469" s="217" t="s">
        <v>1463</v>
      </c>
    </row>
    <row r="1470" s="13" customFormat="1">
      <c r="A1470" s="13"/>
      <c r="B1470" s="224"/>
      <c r="C1470" s="225"/>
      <c r="D1470" s="226" t="s">
        <v>170</v>
      </c>
      <c r="E1470" s="227" t="s">
        <v>19</v>
      </c>
      <c r="F1470" s="228" t="s">
        <v>1366</v>
      </c>
      <c r="G1470" s="225"/>
      <c r="H1470" s="227" t="s">
        <v>19</v>
      </c>
      <c r="I1470" s="229"/>
      <c r="J1470" s="225"/>
      <c r="K1470" s="225"/>
      <c r="L1470" s="230"/>
      <c r="M1470" s="231"/>
      <c r="N1470" s="232"/>
      <c r="O1470" s="232"/>
      <c r="P1470" s="232"/>
      <c r="Q1470" s="232"/>
      <c r="R1470" s="232"/>
      <c r="S1470" s="232"/>
      <c r="T1470" s="23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4" t="s">
        <v>170</v>
      </c>
      <c r="AU1470" s="234" t="s">
        <v>83</v>
      </c>
      <c r="AV1470" s="13" t="s">
        <v>81</v>
      </c>
      <c r="AW1470" s="13" t="s">
        <v>35</v>
      </c>
      <c r="AX1470" s="13" t="s">
        <v>73</v>
      </c>
      <c r="AY1470" s="234" t="s">
        <v>159</v>
      </c>
    </row>
    <row r="1471" s="13" customFormat="1">
      <c r="A1471" s="13"/>
      <c r="B1471" s="224"/>
      <c r="C1471" s="225"/>
      <c r="D1471" s="226" t="s">
        <v>170</v>
      </c>
      <c r="E1471" s="227" t="s">
        <v>19</v>
      </c>
      <c r="F1471" s="228" t="s">
        <v>1459</v>
      </c>
      <c r="G1471" s="225"/>
      <c r="H1471" s="227" t="s">
        <v>19</v>
      </c>
      <c r="I1471" s="229"/>
      <c r="J1471" s="225"/>
      <c r="K1471" s="225"/>
      <c r="L1471" s="230"/>
      <c r="M1471" s="231"/>
      <c r="N1471" s="232"/>
      <c r="O1471" s="232"/>
      <c r="P1471" s="232"/>
      <c r="Q1471" s="232"/>
      <c r="R1471" s="232"/>
      <c r="S1471" s="232"/>
      <c r="T1471" s="23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4" t="s">
        <v>170</v>
      </c>
      <c r="AU1471" s="234" t="s">
        <v>83</v>
      </c>
      <c r="AV1471" s="13" t="s">
        <v>81</v>
      </c>
      <c r="AW1471" s="13" t="s">
        <v>35</v>
      </c>
      <c r="AX1471" s="13" t="s">
        <v>73</v>
      </c>
      <c r="AY1471" s="234" t="s">
        <v>159</v>
      </c>
    </row>
    <row r="1472" s="14" customFormat="1">
      <c r="A1472" s="14"/>
      <c r="B1472" s="235"/>
      <c r="C1472" s="236"/>
      <c r="D1472" s="226" t="s">
        <v>170</v>
      </c>
      <c r="E1472" s="237" t="s">
        <v>19</v>
      </c>
      <c r="F1472" s="238" t="s">
        <v>1128</v>
      </c>
      <c r="G1472" s="236"/>
      <c r="H1472" s="239">
        <v>2</v>
      </c>
      <c r="I1472" s="240"/>
      <c r="J1472" s="236"/>
      <c r="K1472" s="236"/>
      <c r="L1472" s="241"/>
      <c r="M1472" s="242"/>
      <c r="N1472" s="243"/>
      <c r="O1472" s="243"/>
      <c r="P1472" s="243"/>
      <c r="Q1472" s="243"/>
      <c r="R1472" s="243"/>
      <c r="S1472" s="243"/>
      <c r="T1472" s="24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5" t="s">
        <v>170</v>
      </c>
      <c r="AU1472" s="245" t="s">
        <v>83</v>
      </c>
      <c r="AV1472" s="14" t="s">
        <v>83</v>
      </c>
      <c r="AW1472" s="14" t="s">
        <v>35</v>
      </c>
      <c r="AX1472" s="14" t="s">
        <v>73</v>
      </c>
      <c r="AY1472" s="245" t="s">
        <v>159</v>
      </c>
    </row>
    <row r="1473" s="15" customFormat="1">
      <c r="A1473" s="15"/>
      <c r="B1473" s="246"/>
      <c r="C1473" s="247"/>
      <c r="D1473" s="226" t="s">
        <v>170</v>
      </c>
      <c r="E1473" s="248" t="s">
        <v>19</v>
      </c>
      <c r="F1473" s="249" t="s">
        <v>178</v>
      </c>
      <c r="G1473" s="247"/>
      <c r="H1473" s="250">
        <v>2</v>
      </c>
      <c r="I1473" s="251"/>
      <c r="J1473" s="247"/>
      <c r="K1473" s="247"/>
      <c r="L1473" s="252"/>
      <c r="M1473" s="253"/>
      <c r="N1473" s="254"/>
      <c r="O1473" s="254"/>
      <c r="P1473" s="254"/>
      <c r="Q1473" s="254"/>
      <c r="R1473" s="254"/>
      <c r="S1473" s="254"/>
      <c r="T1473" s="25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56" t="s">
        <v>170</v>
      </c>
      <c r="AU1473" s="256" t="s">
        <v>83</v>
      </c>
      <c r="AV1473" s="15" t="s">
        <v>166</v>
      </c>
      <c r="AW1473" s="15" t="s">
        <v>35</v>
      </c>
      <c r="AX1473" s="15" t="s">
        <v>81</v>
      </c>
      <c r="AY1473" s="256" t="s">
        <v>159</v>
      </c>
    </row>
    <row r="1474" s="2" customFormat="1" ht="24.15" customHeight="1">
      <c r="A1474" s="40"/>
      <c r="B1474" s="41"/>
      <c r="C1474" s="206" t="s">
        <v>1464</v>
      </c>
      <c r="D1474" s="206" t="s">
        <v>161</v>
      </c>
      <c r="E1474" s="207" t="s">
        <v>1465</v>
      </c>
      <c r="F1474" s="208" t="s">
        <v>1466</v>
      </c>
      <c r="G1474" s="209" t="s">
        <v>776</v>
      </c>
      <c r="H1474" s="210">
        <v>1</v>
      </c>
      <c r="I1474" s="211"/>
      <c r="J1474" s="212">
        <f>ROUND(I1474*H1474,2)</f>
        <v>0</v>
      </c>
      <c r="K1474" s="208" t="s">
        <v>165</v>
      </c>
      <c r="L1474" s="46"/>
      <c r="M1474" s="213" t="s">
        <v>19</v>
      </c>
      <c r="N1474" s="214" t="s">
        <v>44</v>
      </c>
      <c r="O1474" s="86"/>
      <c r="P1474" s="215">
        <f>O1474*H1474</f>
        <v>0</v>
      </c>
      <c r="Q1474" s="215">
        <v>0</v>
      </c>
      <c r="R1474" s="215">
        <f>Q1474*H1474</f>
        <v>0</v>
      </c>
      <c r="S1474" s="215">
        <v>0</v>
      </c>
      <c r="T1474" s="216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17" t="s">
        <v>307</v>
      </c>
      <c r="AT1474" s="217" t="s">
        <v>161</v>
      </c>
      <c r="AU1474" s="217" t="s">
        <v>83</v>
      </c>
      <c r="AY1474" s="19" t="s">
        <v>159</v>
      </c>
      <c r="BE1474" s="218">
        <f>IF(N1474="základní",J1474,0)</f>
        <v>0</v>
      </c>
      <c r="BF1474" s="218">
        <f>IF(N1474="snížená",J1474,0)</f>
        <v>0</v>
      </c>
      <c r="BG1474" s="218">
        <f>IF(N1474="zákl. přenesená",J1474,0)</f>
        <v>0</v>
      </c>
      <c r="BH1474" s="218">
        <f>IF(N1474="sníž. přenesená",J1474,0)</f>
        <v>0</v>
      </c>
      <c r="BI1474" s="218">
        <f>IF(N1474="nulová",J1474,0)</f>
        <v>0</v>
      </c>
      <c r="BJ1474" s="19" t="s">
        <v>81</v>
      </c>
      <c r="BK1474" s="218">
        <f>ROUND(I1474*H1474,2)</f>
        <v>0</v>
      </c>
      <c r="BL1474" s="19" t="s">
        <v>307</v>
      </c>
      <c r="BM1474" s="217" t="s">
        <v>1467</v>
      </c>
    </row>
    <row r="1475" s="2" customFormat="1">
      <c r="A1475" s="40"/>
      <c r="B1475" s="41"/>
      <c r="C1475" s="42"/>
      <c r="D1475" s="219" t="s">
        <v>168</v>
      </c>
      <c r="E1475" s="42"/>
      <c r="F1475" s="220" t="s">
        <v>1468</v>
      </c>
      <c r="G1475" s="42"/>
      <c r="H1475" s="42"/>
      <c r="I1475" s="221"/>
      <c r="J1475" s="42"/>
      <c r="K1475" s="42"/>
      <c r="L1475" s="46"/>
      <c r="M1475" s="222"/>
      <c r="N1475" s="223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168</v>
      </c>
      <c r="AU1475" s="19" t="s">
        <v>83</v>
      </c>
    </row>
    <row r="1476" s="13" customFormat="1">
      <c r="A1476" s="13"/>
      <c r="B1476" s="224"/>
      <c r="C1476" s="225"/>
      <c r="D1476" s="226" t="s">
        <v>170</v>
      </c>
      <c r="E1476" s="227" t="s">
        <v>19</v>
      </c>
      <c r="F1476" s="228" t="s">
        <v>1366</v>
      </c>
      <c r="G1476" s="225"/>
      <c r="H1476" s="227" t="s">
        <v>19</v>
      </c>
      <c r="I1476" s="229"/>
      <c r="J1476" s="225"/>
      <c r="K1476" s="225"/>
      <c r="L1476" s="230"/>
      <c r="M1476" s="231"/>
      <c r="N1476" s="232"/>
      <c r="O1476" s="232"/>
      <c r="P1476" s="232"/>
      <c r="Q1476" s="232"/>
      <c r="R1476" s="232"/>
      <c r="S1476" s="232"/>
      <c r="T1476" s="23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4" t="s">
        <v>170</v>
      </c>
      <c r="AU1476" s="234" t="s">
        <v>83</v>
      </c>
      <c r="AV1476" s="13" t="s">
        <v>81</v>
      </c>
      <c r="AW1476" s="13" t="s">
        <v>35</v>
      </c>
      <c r="AX1476" s="13" t="s">
        <v>73</v>
      </c>
      <c r="AY1476" s="234" t="s">
        <v>159</v>
      </c>
    </row>
    <row r="1477" s="13" customFormat="1">
      <c r="A1477" s="13"/>
      <c r="B1477" s="224"/>
      <c r="C1477" s="225"/>
      <c r="D1477" s="226" t="s">
        <v>170</v>
      </c>
      <c r="E1477" s="227" t="s">
        <v>19</v>
      </c>
      <c r="F1477" s="228" t="s">
        <v>1469</v>
      </c>
      <c r="G1477" s="225"/>
      <c r="H1477" s="227" t="s">
        <v>19</v>
      </c>
      <c r="I1477" s="229"/>
      <c r="J1477" s="225"/>
      <c r="K1477" s="225"/>
      <c r="L1477" s="230"/>
      <c r="M1477" s="231"/>
      <c r="N1477" s="232"/>
      <c r="O1477" s="232"/>
      <c r="P1477" s="232"/>
      <c r="Q1477" s="232"/>
      <c r="R1477" s="232"/>
      <c r="S1477" s="232"/>
      <c r="T1477" s="23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4" t="s">
        <v>170</v>
      </c>
      <c r="AU1477" s="234" t="s">
        <v>83</v>
      </c>
      <c r="AV1477" s="13" t="s">
        <v>81</v>
      </c>
      <c r="AW1477" s="13" t="s">
        <v>35</v>
      </c>
      <c r="AX1477" s="13" t="s">
        <v>73</v>
      </c>
      <c r="AY1477" s="234" t="s">
        <v>159</v>
      </c>
    </row>
    <row r="1478" s="14" customFormat="1">
      <c r="A1478" s="14"/>
      <c r="B1478" s="235"/>
      <c r="C1478" s="236"/>
      <c r="D1478" s="226" t="s">
        <v>170</v>
      </c>
      <c r="E1478" s="237" t="s">
        <v>19</v>
      </c>
      <c r="F1478" s="238" t="s">
        <v>81</v>
      </c>
      <c r="G1478" s="236"/>
      <c r="H1478" s="239">
        <v>1</v>
      </c>
      <c r="I1478" s="240"/>
      <c r="J1478" s="236"/>
      <c r="K1478" s="236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5" t="s">
        <v>170</v>
      </c>
      <c r="AU1478" s="245" t="s">
        <v>83</v>
      </c>
      <c r="AV1478" s="14" t="s">
        <v>83</v>
      </c>
      <c r="AW1478" s="14" t="s">
        <v>35</v>
      </c>
      <c r="AX1478" s="14" t="s">
        <v>73</v>
      </c>
      <c r="AY1478" s="245" t="s">
        <v>159</v>
      </c>
    </row>
    <row r="1479" s="15" customFormat="1">
      <c r="A1479" s="15"/>
      <c r="B1479" s="246"/>
      <c r="C1479" s="247"/>
      <c r="D1479" s="226" t="s">
        <v>170</v>
      </c>
      <c r="E1479" s="248" t="s">
        <v>19</v>
      </c>
      <c r="F1479" s="249" t="s">
        <v>178</v>
      </c>
      <c r="G1479" s="247"/>
      <c r="H1479" s="250">
        <v>1</v>
      </c>
      <c r="I1479" s="251"/>
      <c r="J1479" s="247"/>
      <c r="K1479" s="247"/>
      <c r="L1479" s="252"/>
      <c r="M1479" s="253"/>
      <c r="N1479" s="254"/>
      <c r="O1479" s="254"/>
      <c r="P1479" s="254"/>
      <c r="Q1479" s="254"/>
      <c r="R1479" s="254"/>
      <c r="S1479" s="254"/>
      <c r="T1479" s="25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56" t="s">
        <v>170</v>
      </c>
      <c r="AU1479" s="256" t="s">
        <v>83</v>
      </c>
      <c r="AV1479" s="15" t="s">
        <v>166</v>
      </c>
      <c r="AW1479" s="15" t="s">
        <v>35</v>
      </c>
      <c r="AX1479" s="15" t="s">
        <v>81</v>
      </c>
      <c r="AY1479" s="256" t="s">
        <v>159</v>
      </c>
    </row>
    <row r="1480" s="2" customFormat="1" ht="16.5" customHeight="1">
      <c r="A1480" s="40"/>
      <c r="B1480" s="41"/>
      <c r="C1480" s="257" t="s">
        <v>1470</v>
      </c>
      <c r="D1480" s="257" t="s">
        <v>328</v>
      </c>
      <c r="E1480" s="258" t="s">
        <v>1471</v>
      </c>
      <c r="F1480" s="259" t="s">
        <v>1448</v>
      </c>
      <c r="G1480" s="260" t="s">
        <v>776</v>
      </c>
      <c r="H1480" s="261">
        <v>1</v>
      </c>
      <c r="I1480" s="262"/>
      <c r="J1480" s="263">
        <f>ROUND(I1480*H1480,2)</f>
        <v>0</v>
      </c>
      <c r="K1480" s="259" t="s">
        <v>165</v>
      </c>
      <c r="L1480" s="264"/>
      <c r="M1480" s="265" t="s">
        <v>19</v>
      </c>
      <c r="N1480" s="266" t="s">
        <v>44</v>
      </c>
      <c r="O1480" s="86"/>
      <c r="P1480" s="215">
        <f>O1480*H1480</f>
        <v>0</v>
      </c>
      <c r="Q1480" s="215">
        <v>0.0195</v>
      </c>
      <c r="R1480" s="215">
        <f>Q1480*H1480</f>
        <v>0.0195</v>
      </c>
      <c r="S1480" s="215">
        <v>0</v>
      </c>
      <c r="T1480" s="216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17" t="s">
        <v>424</v>
      </c>
      <c r="AT1480" s="217" t="s">
        <v>328</v>
      </c>
      <c r="AU1480" s="217" t="s">
        <v>83</v>
      </c>
      <c r="AY1480" s="19" t="s">
        <v>159</v>
      </c>
      <c r="BE1480" s="218">
        <f>IF(N1480="základní",J1480,0)</f>
        <v>0</v>
      </c>
      <c r="BF1480" s="218">
        <f>IF(N1480="snížená",J1480,0)</f>
        <v>0</v>
      </c>
      <c r="BG1480" s="218">
        <f>IF(N1480="zákl. přenesená",J1480,0)</f>
        <v>0</v>
      </c>
      <c r="BH1480" s="218">
        <f>IF(N1480="sníž. přenesená",J1480,0)</f>
        <v>0</v>
      </c>
      <c r="BI1480" s="218">
        <f>IF(N1480="nulová",J1480,0)</f>
        <v>0</v>
      </c>
      <c r="BJ1480" s="19" t="s">
        <v>81</v>
      </c>
      <c r="BK1480" s="218">
        <f>ROUND(I1480*H1480,2)</f>
        <v>0</v>
      </c>
      <c r="BL1480" s="19" t="s">
        <v>307</v>
      </c>
      <c r="BM1480" s="217" t="s">
        <v>1472</v>
      </c>
    </row>
    <row r="1481" s="13" customFormat="1">
      <c r="A1481" s="13"/>
      <c r="B1481" s="224"/>
      <c r="C1481" s="225"/>
      <c r="D1481" s="226" t="s">
        <v>170</v>
      </c>
      <c r="E1481" s="227" t="s">
        <v>19</v>
      </c>
      <c r="F1481" s="228" t="s">
        <v>1366</v>
      </c>
      <c r="G1481" s="225"/>
      <c r="H1481" s="227" t="s">
        <v>19</v>
      </c>
      <c r="I1481" s="229"/>
      <c r="J1481" s="225"/>
      <c r="K1481" s="225"/>
      <c r="L1481" s="230"/>
      <c r="M1481" s="231"/>
      <c r="N1481" s="232"/>
      <c r="O1481" s="232"/>
      <c r="P1481" s="232"/>
      <c r="Q1481" s="232"/>
      <c r="R1481" s="232"/>
      <c r="S1481" s="232"/>
      <c r="T1481" s="23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4" t="s">
        <v>170</v>
      </c>
      <c r="AU1481" s="234" t="s">
        <v>83</v>
      </c>
      <c r="AV1481" s="13" t="s">
        <v>81</v>
      </c>
      <c r="AW1481" s="13" t="s">
        <v>35</v>
      </c>
      <c r="AX1481" s="13" t="s">
        <v>73</v>
      </c>
      <c r="AY1481" s="234" t="s">
        <v>159</v>
      </c>
    </row>
    <row r="1482" s="13" customFormat="1">
      <c r="A1482" s="13"/>
      <c r="B1482" s="224"/>
      <c r="C1482" s="225"/>
      <c r="D1482" s="226" t="s">
        <v>170</v>
      </c>
      <c r="E1482" s="227" t="s">
        <v>19</v>
      </c>
      <c r="F1482" s="228" t="s">
        <v>1469</v>
      </c>
      <c r="G1482" s="225"/>
      <c r="H1482" s="227" t="s">
        <v>19</v>
      </c>
      <c r="I1482" s="229"/>
      <c r="J1482" s="225"/>
      <c r="K1482" s="225"/>
      <c r="L1482" s="230"/>
      <c r="M1482" s="231"/>
      <c r="N1482" s="232"/>
      <c r="O1482" s="232"/>
      <c r="P1482" s="232"/>
      <c r="Q1482" s="232"/>
      <c r="R1482" s="232"/>
      <c r="S1482" s="232"/>
      <c r="T1482" s="23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4" t="s">
        <v>170</v>
      </c>
      <c r="AU1482" s="234" t="s">
        <v>83</v>
      </c>
      <c r="AV1482" s="13" t="s">
        <v>81</v>
      </c>
      <c r="AW1482" s="13" t="s">
        <v>35</v>
      </c>
      <c r="AX1482" s="13" t="s">
        <v>73</v>
      </c>
      <c r="AY1482" s="234" t="s">
        <v>159</v>
      </c>
    </row>
    <row r="1483" s="14" customFormat="1">
      <c r="A1483" s="14"/>
      <c r="B1483" s="235"/>
      <c r="C1483" s="236"/>
      <c r="D1483" s="226" t="s">
        <v>170</v>
      </c>
      <c r="E1483" s="237" t="s">
        <v>19</v>
      </c>
      <c r="F1483" s="238" t="s">
        <v>81</v>
      </c>
      <c r="G1483" s="236"/>
      <c r="H1483" s="239">
        <v>1</v>
      </c>
      <c r="I1483" s="240"/>
      <c r="J1483" s="236"/>
      <c r="K1483" s="236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5" t="s">
        <v>170</v>
      </c>
      <c r="AU1483" s="245" t="s">
        <v>83</v>
      </c>
      <c r="AV1483" s="14" t="s">
        <v>83</v>
      </c>
      <c r="AW1483" s="14" t="s">
        <v>35</v>
      </c>
      <c r="AX1483" s="14" t="s">
        <v>73</v>
      </c>
      <c r="AY1483" s="245" t="s">
        <v>159</v>
      </c>
    </row>
    <row r="1484" s="15" customFormat="1">
      <c r="A1484" s="15"/>
      <c r="B1484" s="246"/>
      <c r="C1484" s="247"/>
      <c r="D1484" s="226" t="s">
        <v>170</v>
      </c>
      <c r="E1484" s="248" t="s">
        <v>19</v>
      </c>
      <c r="F1484" s="249" t="s">
        <v>178</v>
      </c>
      <c r="G1484" s="247"/>
      <c r="H1484" s="250">
        <v>1</v>
      </c>
      <c r="I1484" s="251"/>
      <c r="J1484" s="247"/>
      <c r="K1484" s="247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56" t="s">
        <v>170</v>
      </c>
      <c r="AU1484" s="256" t="s">
        <v>83</v>
      </c>
      <c r="AV1484" s="15" t="s">
        <v>166</v>
      </c>
      <c r="AW1484" s="15" t="s">
        <v>35</v>
      </c>
      <c r="AX1484" s="15" t="s">
        <v>81</v>
      </c>
      <c r="AY1484" s="256" t="s">
        <v>159</v>
      </c>
    </row>
    <row r="1485" s="2" customFormat="1" ht="16.5" customHeight="1">
      <c r="A1485" s="40"/>
      <c r="B1485" s="41"/>
      <c r="C1485" s="206" t="s">
        <v>1473</v>
      </c>
      <c r="D1485" s="206" t="s">
        <v>161</v>
      </c>
      <c r="E1485" s="207" t="s">
        <v>1474</v>
      </c>
      <c r="F1485" s="208" t="s">
        <v>1475</v>
      </c>
      <c r="G1485" s="209" t="s">
        <v>776</v>
      </c>
      <c r="H1485" s="210">
        <v>4</v>
      </c>
      <c r="I1485" s="211"/>
      <c r="J1485" s="212">
        <f>ROUND(I1485*H1485,2)</f>
        <v>0</v>
      </c>
      <c r="K1485" s="208" t="s">
        <v>165</v>
      </c>
      <c r="L1485" s="46"/>
      <c r="M1485" s="213" t="s">
        <v>19</v>
      </c>
      <c r="N1485" s="214" t="s">
        <v>44</v>
      </c>
      <c r="O1485" s="86"/>
      <c r="P1485" s="215">
        <f>O1485*H1485</f>
        <v>0</v>
      </c>
      <c r="Q1485" s="215">
        <v>0</v>
      </c>
      <c r="R1485" s="215">
        <f>Q1485*H1485</f>
        <v>0</v>
      </c>
      <c r="S1485" s="215">
        <v>0</v>
      </c>
      <c r="T1485" s="216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17" t="s">
        <v>307</v>
      </c>
      <c r="AT1485" s="217" t="s">
        <v>161</v>
      </c>
      <c r="AU1485" s="217" t="s">
        <v>83</v>
      </c>
      <c r="AY1485" s="19" t="s">
        <v>159</v>
      </c>
      <c r="BE1485" s="218">
        <f>IF(N1485="základní",J1485,0)</f>
        <v>0</v>
      </c>
      <c r="BF1485" s="218">
        <f>IF(N1485="snížená",J1485,0)</f>
        <v>0</v>
      </c>
      <c r="BG1485" s="218">
        <f>IF(N1485="zákl. přenesená",J1485,0)</f>
        <v>0</v>
      </c>
      <c r="BH1485" s="218">
        <f>IF(N1485="sníž. přenesená",J1485,0)</f>
        <v>0</v>
      </c>
      <c r="BI1485" s="218">
        <f>IF(N1485="nulová",J1485,0)</f>
        <v>0</v>
      </c>
      <c r="BJ1485" s="19" t="s">
        <v>81</v>
      </c>
      <c r="BK1485" s="218">
        <f>ROUND(I1485*H1485,2)</f>
        <v>0</v>
      </c>
      <c r="BL1485" s="19" t="s">
        <v>307</v>
      </c>
      <c r="BM1485" s="217" t="s">
        <v>1476</v>
      </c>
    </row>
    <row r="1486" s="2" customFormat="1">
      <c r="A1486" s="40"/>
      <c r="B1486" s="41"/>
      <c r="C1486" s="42"/>
      <c r="D1486" s="219" t="s">
        <v>168</v>
      </c>
      <c r="E1486" s="42"/>
      <c r="F1486" s="220" t="s">
        <v>1477</v>
      </c>
      <c r="G1486" s="42"/>
      <c r="H1486" s="42"/>
      <c r="I1486" s="221"/>
      <c r="J1486" s="42"/>
      <c r="K1486" s="42"/>
      <c r="L1486" s="46"/>
      <c r="M1486" s="222"/>
      <c r="N1486" s="223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168</v>
      </c>
      <c r="AU1486" s="19" t="s">
        <v>83</v>
      </c>
    </row>
    <row r="1487" s="13" customFormat="1">
      <c r="A1487" s="13"/>
      <c r="B1487" s="224"/>
      <c r="C1487" s="225"/>
      <c r="D1487" s="226" t="s">
        <v>170</v>
      </c>
      <c r="E1487" s="227" t="s">
        <v>19</v>
      </c>
      <c r="F1487" s="228" t="s">
        <v>1366</v>
      </c>
      <c r="G1487" s="225"/>
      <c r="H1487" s="227" t="s">
        <v>19</v>
      </c>
      <c r="I1487" s="229"/>
      <c r="J1487" s="225"/>
      <c r="K1487" s="225"/>
      <c r="L1487" s="230"/>
      <c r="M1487" s="231"/>
      <c r="N1487" s="232"/>
      <c r="O1487" s="232"/>
      <c r="P1487" s="232"/>
      <c r="Q1487" s="232"/>
      <c r="R1487" s="232"/>
      <c r="S1487" s="232"/>
      <c r="T1487" s="23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4" t="s">
        <v>170</v>
      </c>
      <c r="AU1487" s="234" t="s">
        <v>83</v>
      </c>
      <c r="AV1487" s="13" t="s">
        <v>81</v>
      </c>
      <c r="AW1487" s="13" t="s">
        <v>35</v>
      </c>
      <c r="AX1487" s="13" t="s">
        <v>73</v>
      </c>
      <c r="AY1487" s="234" t="s">
        <v>159</v>
      </c>
    </row>
    <row r="1488" s="13" customFormat="1">
      <c r="A1488" s="13"/>
      <c r="B1488" s="224"/>
      <c r="C1488" s="225"/>
      <c r="D1488" s="226" t="s">
        <v>170</v>
      </c>
      <c r="E1488" s="227" t="s">
        <v>19</v>
      </c>
      <c r="F1488" s="228" t="s">
        <v>1459</v>
      </c>
      <c r="G1488" s="225"/>
      <c r="H1488" s="227" t="s">
        <v>19</v>
      </c>
      <c r="I1488" s="229"/>
      <c r="J1488" s="225"/>
      <c r="K1488" s="225"/>
      <c r="L1488" s="230"/>
      <c r="M1488" s="231"/>
      <c r="N1488" s="232"/>
      <c r="O1488" s="232"/>
      <c r="P1488" s="232"/>
      <c r="Q1488" s="232"/>
      <c r="R1488" s="232"/>
      <c r="S1488" s="232"/>
      <c r="T1488" s="23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4" t="s">
        <v>170</v>
      </c>
      <c r="AU1488" s="234" t="s">
        <v>83</v>
      </c>
      <c r="AV1488" s="13" t="s">
        <v>81</v>
      </c>
      <c r="AW1488" s="13" t="s">
        <v>35</v>
      </c>
      <c r="AX1488" s="13" t="s">
        <v>73</v>
      </c>
      <c r="AY1488" s="234" t="s">
        <v>159</v>
      </c>
    </row>
    <row r="1489" s="14" customFormat="1">
      <c r="A1489" s="14"/>
      <c r="B1489" s="235"/>
      <c r="C1489" s="236"/>
      <c r="D1489" s="226" t="s">
        <v>170</v>
      </c>
      <c r="E1489" s="237" t="s">
        <v>19</v>
      </c>
      <c r="F1489" s="238" t="s">
        <v>81</v>
      </c>
      <c r="G1489" s="236"/>
      <c r="H1489" s="239">
        <v>1</v>
      </c>
      <c r="I1489" s="240"/>
      <c r="J1489" s="236"/>
      <c r="K1489" s="236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5" t="s">
        <v>170</v>
      </c>
      <c r="AU1489" s="245" t="s">
        <v>83</v>
      </c>
      <c r="AV1489" s="14" t="s">
        <v>83</v>
      </c>
      <c r="AW1489" s="14" t="s">
        <v>35</v>
      </c>
      <c r="AX1489" s="14" t="s">
        <v>73</v>
      </c>
      <c r="AY1489" s="245" t="s">
        <v>159</v>
      </c>
    </row>
    <row r="1490" s="13" customFormat="1">
      <c r="A1490" s="13"/>
      <c r="B1490" s="224"/>
      <c r="C1490" s="225"/>
      <c r="D1490" s="226" t="s">
        <v>170</v>
      </c>
      <c r="E1490" s="227" t="s">
        <v>19</v>
      </c>
      <c r="F1490" s="228" t="s">
        <v>1445</v>
      </c>
      <c r="G1490" s="225"/>
      <c r="H1490" s="227" t="s">
        <v>19</v>
      </c>
      <c r="I1490" s="229"/>
      <c r="J1490" s="225"/>
      <c r="K1490" s="225"/>
      <c r="L1490" s="230"/>
      <c r="M1490" s="231"/>
      <c r="N1490" s="232"/>
      <c r="O1490" s="232"/>
      <c r="P1490" s="232"/>
      <c r="Q1490" s="232"/>
      <c r="R1490" s="232"/>
      <c r="S1490" s="232"/>
      <c r="T1490" s="23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4" t="s">
        <v>170</v>
      </c>
      <c r="AU1490" s="234" t="s">
        <v>83</v>
      </c>
      <c r="AV1490" s="13" t="s">
        <v>81</v>
      </c>
      <c r="AW1490" s="13" t="s">
        <v>35</v>
      </c>
      <c r="AX1490" s="13" t="s">
        <v>73</v>
      </c>
      <c r="AY1490" s="234" t="s">
        <v>159</v>
      </c>
    </row>
    <row r="1491" s="14" customFormat="1">
      <c r="A1491" s="14"/>
      <c r="B1491" s="235"/>
      <c r="C1491" s="236"/>
      <c r="D1491" s="226" t="s">
        <v>170</v>
      </c>
      <c r="E1491" s="237" t="s">
        <v>19</v>
      </c>
      <c r="F1491" s="238" t="s">
        <v>81</v>
      </c>
      <c r="G1491" s="236"/>
      <c r="H1491" s="239">
        <v>1</v>
      </c>
      <c r="I1491" s="240"/>
      <c r="J1491" s="236"/>
      <c r="K1491" s="236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5" t="s">
        <v>170</v>
      </c>
      <c r="AU1491" s="245" t="s">
        <v>83</v>
      </c>
      <c r="AV1491" s="14" t="s">
        <v>83</v>
      </c>
      <c r="AW1491" s="14" t="s">
        <v>35</v>
      </c>
      <c r="AX1491" s="14" t="s">
        <v>73</v>
      </c>
      <c r="AY1491" s="245" t="s">
        <v>159</v>
      </c>
    </row>
    <row r="1492" s="13" customFormat="1">
      <c r="A1492" s="13"/>
      <c r="B1492" s="224"/>
      <c r="C1492" s="225"/>
      <c r="D1492" s="226" t="s">
        <v>170</v>
      </c>
      <c r="E1492" s="227" t="s">
        <v>19</v>
      </c>
      <c r="F1492" s="228" t="s">
        <v>1444</v>
      </c>
      <c r="G1492" s="225"/>
      <c r="H1492" s="227" t="s">
        <v>19</v>
      </c>
      <c r="I1492" s="229"/>
      <c r="J1492" s="225"/>
      <c r="K1492" s="225"/>
      <c r="L1492" s="230"/>
      <c r="M1492" s="231"/>
      <c r="N1492" s="232"/>
      <c r="O1492" s="232"/>
      <c r="P1492" s="232"/>
      <c r="Q1492" s="232"/>
      <c r="R1492" s="232"/>
      <c r="S1492" s="232"/>
      <c r="T1492" s="23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4" t="s">
        <v>170</v>
      </c>
      <c r="AU1492" s="234" t="s">
        <v>83</v>
      </c>
      <c r="AV1492" s="13" t="s">
        <v>81</v>
      </c>
      <c r="AW1492" s="13" t="s">
        <v>35</v>
      </c>
      <c r="AX1492" s="13" t="s">
        <v>73</v>
      </c>
      <c r="AY1492" s="234" t="s">
        <v>159</v>
      </c>
    </row>
    <row r="1493" s="14" customFormat="1">
      <c r="A1493" s="14"/>
      <c r="B1493" s="235"/>
      <c r="C1493" s="236"/>
      <c r="D1493" s="226" t="s">
        <v>170</v>
      </c>
      <c r="E1493" s="237" t="s">
        <v>19</v>
      </c>
      <c r="F1493" s="238" t="s">
        <v>1128</v>
      </c>
      <c r="G1493" s="236"/>
      <c r="H1493" s="239">
        <v>2</v>
      </c>
      <c r="I1493" s="240"/>
      <c r="J1493" s="236"/>
      <c r="K1493" s="236"/>
      <c r="L1493" s="241"/>
      <c r="M1493" s="242"/>
      <c r="N1493" s="243"/>
      <c r="O1493" s="243"/>
      <c r="P1493" s="243"/>
      <c r="Q1493" s="243"/>
      <c r="R1493" s="243"/>
      <c r="S1493" s="243"/>
      <c r="T1493" s="24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5" t="s">
        <v>170</v>
      </c>
      <c r="AU1493" s="245" t="s">
        <v>83</v>
      </c>
      <c r="AV1493" s="14" t="s">
        <v>83</v>
      </c>
      <c r="AW1493" s="14" t="s">
        <v>35</v>
      </c>
      <c r="AX1493" s="14" t="s">
        <v>73</v>
      </c>
      <c r="AY1493" s="245" t="s">
        <v>159</v>
      </c>
    </row>
    <row r="1494" s="15" customFormat="1">
      <c r="A1494" s="15"/>
      <c r="B1494" s="246"/>
      <c r="C1494" s="247"/>
      <c r="D1494" s="226" t="s">
        <v>170</v>
      </c>
      <c r="E1494" s="248" t="s">
        <v>19</v>
      </c>
      <c r="F1494" s="249" t="s">
        <v>178</v>
      </c>
      <c r="G1494" s="247"/>
      <c r="H1494" s="250">
        <v>4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56" t="s">
        <v>170</v>
      </c>
      <c r="AU1494" s="256" t="s">
        <v>83</v>
      </c>
      <c r="AV1494" s="15" t="s">
        <v>166</v>
      </c>
      <c r="AW1494" s="15" t="s">
        <v>35</v>
      </c>
      <c r="AX1494" s="15" t="s">
        <v>81</v>
      </c>
      <c r="AY1494" s="256" t="s">
        <v>159</v>
      </c>
    </row>
    <row r="1495" s="2" customFormat="1" ht="16.5" customHeight="1">
      <c r="A1495" s="40"/>
      <c r="B1495" s="41"/>
      <c r="C1495" s="257" t="s">
        <v>1478</v>
      </c>
      <c r="D1495" s="257" t="s">
        <v>328</v>
      </c>
      <c r="E1495" s="258" t="s">
        <v>1479</v>
      </c>
      <c r="F1495" s="259" t="s">
        <v>1480</v>
      </c>
      <c r="G1495" s="260" t="s">
        <v>776</v>
      </c>
      <c r="H1495" s="261">
        <v>2</v>
      </c>
      <c r="I1495" s="262"/>
      <c r="J1495" s="263">
        <f>ROUND(I1495*H1495,2)</f>
        <v>0</v>
      </c>
      <c r="K1495" s="259" t="s">
        <v>165</v>
      </c>
      <c r="L1495" s="264"/>
      <c r="M1495" s="265" t="s">
        <v>19</v>
      </c>
      <c r="N1495" s="266" t="s">
        <v>44</v>
      </c>
      <c r="O1495" s="86"/>
      <c r="P1495" s="215">
        <f>O1495*H1495</f>
        <v>0</v>
      </c>
      <c r="Q1495" s="215">
        <v>0.00014999999999999999</v>
      </c>
      <c r="R1495" s="215">
        <f>Q1495*H1495</f>
        <v>0.00029999999999999997</v>
      </c>
      <c r="S1495" s="215">
        <v>0</v>
      </c>
      <c r="T1495" s="21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17" t="s">
        <v>424</v>
      </c>
      <c r="AT1495" s="217" t="s">
        <v>328</v>
      </c>
      <c r="AU1495" s="217" t="s">
        <v>83</v>
      </c>
      <c r="AY1495" s="19" t="s">
        <v>159</v>
      </c>
      <c r="BE1495" s="218">
        <f>IF(N1495="základní",J1495,0)</f>
        <v>0</v>
      </c>
      <c r="BF1495" s="218">
        <f>IF(N1495="snížená",J1495,0)</f>
        <v>0</v>
      </c>
      <c r="BG1495" s="218">
        <f>IF(N1495="zákl. přenesená",J1495,0)</f>
        <v>0</v>
      </c>
      <c r="BH1495" s="218">
        <f>IF(N1495="sníž. přenesená",J1495,0)</f>
        <v>0</v>
      </c>
      <c r="BI1495" s="218">
        <f>IF(N1495="nulová",J1495,0)</f>
        <v>0</v>
      </c>
      <c r="BJ1495" s="19" t="s">
        <v>81</v>
      </c>
      <c r="BK1495" s="218">
        <f>ROUND(I1495*H1495,2)</f>
        <v>0</v>
      </c>
      <c r="BL1495" s="19" t="s">
        <v>307</v>
      </c>
      <c r="BM1495" s="217" t="s">
        <v>1481</v>
      </c>
    </row>
    <row r="1496" s="13" customFormat="1">
      <c r="A1496" s="13"/>
      <c r="B1496" s="224"/>
      <c r="C1496" s="225"/>
      <c r="D1496" s="226" t="s">
        <v>170</v>
      </c>
      <c r="E1496" s="227" t="s">
        <v>19</v>
      </c>
      <c r="F1496" s="228" t="s">
        <v>1366</v>
      </c>
      <c r="G1496" s="225"/>
      <c r="H1496" s="227" t="s">
        <v>19</v>
      </c>
      <c r="I1496" s="229"/>
      <c r="J1496" s="225"/>
      <c r="K1496" s="225"/>
      <c r="L1496" s="230"/>
      <c r="M1496" s="231"/>
      <c r="N1496" s="232"/>
      <c r="O1496" s="232"/>
      <c r="P1496" s="232"/>
      <c r="Q1496" s="232"/>
      <c r="R1496" s="232"/>
      <c r="S1496" s="232"/>
      <c r="T1496" s="23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4" t="s">
        <v>170</v>
      </c>
      <c r="AU1496" s="234" t="s">
        <v>83</v>
      </c>
      <c r="AV1496" s="13" t="s">
        <v>81</v>
      </c>
      <c r="AW1496" s="13" t="s">
        <v>35</v>
      </c>
      <c r="AX1496" s="13" t="s">
        <v>73</v>
      </c>
      <c r="AY1496" s="234" t="s">
        <v>159</v>
      </c>
    </row>
    <row r="1497" s="13" customFormat="1">
      <c r="A1497" s="13"/>
      <c r="B1497" s="224"/>
      <c r="C1497" s="225"/>
      <c r="D1497" s="226" t="s">
        <v>170</v>
      </c>
      <c r="E1497" s="227" t="s">
        <v>19</v>
      </c>
      <c r="F1497" s="228" t="s">
        <v>1459</v>
      </c>
      <c r="G1497" s="225"/>
      <c r="H1497" s="227" t="s">
        <v>19</v>
      </c>
      <c r="I1497" s="229"/>
      <c r="J1497" s="225"/>
      <c r="K1497" s="225"/>
      <c r="L1497" s="230"/>
      <c r="M1497" s="231"/>
      <c r="N1497" s="232"/>
      <c r="O1497" s="232"/>
      <c r="P1497" s="232"/>
      <c r="Q1497" s="232"/>
      <c r="R1497" s="232"/>
      <c r="S1497" s="232"/>
      <c r="T1497" s="23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4" t="s">
        <v>170</v>
      </c>
      <c r="AU1497" s="234" t="s">
        <v>83</v>
      </c>
      <c r="AV1497" s="13" t="s">
        <v>81</v>
      </c>
      <c r="AW1497" s="13" t="s">
        <v>35</v>
      </c>
      <c r="AX1497" s="13" t="s">
        <v>73</v>
      </c>
      <c r="AY1497" s="234" t="s">
        <v>159</v>
      </c>
    </row>
    <row r="1498" s="14" customFormat="1">
      <c r="A1498" s="14"/>
      <c r="B1498" s="235"/>
      <c r="C1498" s="236"/>
      <c r="D1498" s="226" t="s">
        <v>170</v>
      </c>
      <c r="E1498" s="237" t="s">
        <v>19</v>
      </c>
      <c r="F1498" s="238" t="s">
        <v>81</v>
      </c>
      <c r="G1498" s="236"/>
      <c r="H1498" s="239">
        <v>1</v>
      </c>
      <c r="I1498" s="240"/>
      <c r="J1498" s="236"/>
      <c r="K1498" s="236"/>
      <c r="L1498" s="241"/>
      <c r="M1498" s="242"/>
      <c r="N1498" s="243"/>
      <c r="O1498" s="243"/>
      <c r="P1498" s="243"/>
      <c r="Q1498" s="243"/>
      <c r="R1498" s="243"/>
      <c r="S1498" s="243"/>
      <c r="T1498" s="24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5" t="s">
        <v>170</v>
      </c>
      <c r="AU1498" s="245" t="s">
        <v>83</v>
      </c>
      <c r="AV1498" s="14" t="s">
        <v>83</v>
      </c>
      <c r="AW1498" s="14" t="s">
        <v>35</v>
      </c>
      <c r="AX1498" s="14" t="s">
        <v>73</v>
      </c>
      <c r="AY1498" s="245" t="s">
        <v>159</v>
      </c>
    </row>
    <row r="1499" s="13" customFormat="1">
      <c r="A1499" s="13"/>
      <c r="B1499" s="224"/>
      <c r="C1499" s="225"/>
      <c r="D1499" s="226" t="s">
        <v>170</v>
      </c>
      <c r="E1499" s="227" t="s">
        <v>19</v>
      </c>
      <c r="F1499" s="228" t="s">
        <v>1445</v>
      </c>
      <c r="G1499" s="225"/>
      <c r="H1499" s="227" t="s">
        <v>19</v>
      </c>
      <c r="I1499" s="229"/>
      <c r="J1499" s="225"/>
      <c r="K1499" s="225"/>
      <c r="L1499" s="230"/>
      <c r="M1499" s="231"/>
      <c r="N1499" s="232"/>
      <c r="O1499" s="232"/>
      <c r="P1499" s="232"/>
      <c r="Q1499" s="232"/>
      <c r="R1499" s="232"/>
      <c r="S1499" s="232"/>
      <c r="T1499" s="23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4" t="s">
        <v>170</v>
      </c>
      <c r="AU1499" s="234" t="s">
        <v>83</v>
      </c>
      <c r="AV1499" s="13" t="s">
        <v>81</v>
      </c>
      <c r="AW1499" s="13" t="s">
        <v>35</v>
      </c>
      <c r="AX1499" s="13" t="s">
        <v>73</v>
      </c>
      <c r="AY1499" s="234" t="s">
        <v>159</v>
      </c>
    </row>
    <row r="1500" s="14" customFormat="1">
      <c r="A1500" s="14"/>
      <c r="B1500" s="235"/>
      <c r="C1500" s="236"/>
      <c r="D1500" s="226" t="s">
        <v>170</v>
      </c>
      <c r="E1500" s="237" t="s">
        <v>19</v>
      </c>
      <c r="F1500" s="238" t="s">
        <v>81</v>
      </c>
      <c r="G1500" s="236"/>
      <c r="H1500" s="239">
        <v>1</v>
      </c>
      <c r="I1500" s="240"/>
      <c r="J1500" s="236"/>
      <c r="K1500" s="236"/>
      <c r="L1500" s="241"/>
      <c r="M1500" s="242"/>
      <c r="N1500" s="243"/>
      <c r="O1500" s="243"/>
      <c r="P1500" s="243"/>
      <c r="Q1500" s="243"/>
      <c r="R1500" s="243"/>
      <c r="S1500" s="243"/>
      <c r="T1500" s="24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5" t="s">
        <v>170</v>
      </c>
      <c r="AU1500" s="245" t="s">
        <v>83</v>
      </c>
      <c r="AV1500" s="14" t="s">
        <v>83</v>
      </c>
      <c r="AW1500" s="14" t="s">
        <v>35</v>
      </c>
      <c r="AX1500" s="14" t="s">
        <v>73</v>
      </c>
      <c r="AY1500" s="245" t="s">
        <v>159</v>
      </c>
    </row>
    <row r="1501" s="15" customFormat="1">
      <c r="A1501" s="15"/>
      <c r="B1501" s="246"/>
      <c r="C1501" s="247"/>
      <c r="D1501" s="226" t="s">
        <v>170</v>
      </c>
      <c r="E1501" s="248" t="s">
        <v>19</v>
      </c>
      <c r="F1501" s="249" t="s">
        <v>178</v>
      </c>
      <c r="G1501" s="247"/>
      <c r="H1501" s="250">
        <v>2</v>
      </c>
      <c r="I1501" s="251"/>
      <c r="J1501" s="247"/>
      <c r="K1501" s="247"/>
      <c r="L1501" s="252"/>
      <c r="M1501" s="253"/>
      <c r="N1501" s="254"/>
      <c r="O1501" s="254"/>
      <c r="P1501" s="254"/>
      <c r="Q1501" s="254"/>
      <c r="R1501" s="254"/>
      <c r="S1501" s="254"/>
      <c r="T1501" s="25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6" t="s">
        <v>170</v>
      </c>
      <c r="AU1501" s="256" t="s">
        <v>83</v>
      </c>
      <c r="AV1501" s="15" t="s">
        <v>166</v>
      </c>
      <c r="AW1501" s="15" t="s">
        <v>35</v>
      </c>
      <c r="AX1501" s="15" t="s">
        <v>81</v>
      </c>
      <c r="AY1501" s="256" t="s">
        <v>159</v>
      </c>
    </row>
    <row r="1502" s="2" customFormat="1" ht="16.5" customHeight="1">
      <c r="A1502" s="40"/>
      <c r="B1502" s="41"/>
      <c r="C1502" s="257" t="s">
        <v>1482</v>
      </c>
      <c r="D1502" s="257" t="s">
        <v>328</v>
      </c>
      <c r="E1502" s="258" t="s">
        <v>1483</v>
      </c>
      <c r="F1502" s="259" t="s">
        <v>1484</v>
      </c>
      <c r="G1502" s="260" t="s">
        <v>776</v>
      </c>
      <c r="H1502" s="261">
        <v>2</v>
      </c>
      <c r="I1502" s="262"/>
      <c r="J1502" s="263">
        <f>ROUND(I1502*H1502,2)</f>
        <v>0</v>
      </c>
      <c r="K1502" s="259" t="s">
        <v>165</v>
      </c>
      <c r="L1502" s="264"/>
      <c r="M1502" s="265" t="s">
        <v>19</v>
      </c>
      <c r="N1502" s="266" t="s">
        <v>44</v>
      </c>
      <c r="O1502" s="86"/>
      <c r="P1502" s="215">
        <f>O1502*H1502</f>
        <v>0</v>
      </c>
      <c r="Q1502" s="215">
        <v>0.00014999999999999999</v>
      </c>
      <c r="R1502" s="215">
        <f>Q1502*H1502</f>
        <v>0.00029999999999999997</v>
      </c>
      <c r="S1502" s="215">
        <v>0</v>
      </c>
      <c r="T1502" s="216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17" t="s">
        <v>424</v>
      </c>
      <c r="AT1502" s="217" t="s">
        <v>328</v>
      </c>
      <c r="AU1502" s="217" t="s">
        <v>83</v>
      </c>
      <c r="AY1502" s="19" t="s">
        <v>159</v>
      </c>
      <c r="BE1502" s="218">
        <f>IF(N1502="základní",J1502,0)</f>
        <v>0</v>
      </c>
      <c r="BF1502" s="218">
        <f>IF(N1502="snížená",J1502,0)</f>
        <v>0</v>
      </c>
      <c r="BG1502" s="218">
        <f>IF(N1502="zákl. přenesená",J1502,0)</f>
        <v>0</v>
      </c>
      <c r="BH1502" s="218">
        <f>IF(N1502="sníž. přenesená",J1502,0)</f>
        <v>0</v>
      </c>
      <c r="BI1502" s="218">
        <f>IF(N1502="nulová",J1502,0)</f>
        <v>0</v>
      </c>
      <c r="BJ1502" s="19" t="s">
        <v>81</v>
      </c>
      <c r="BK1502" s="218">
        <f>ROUND(I1502*H1502,2)</f>
        <v>0</v>
      </c>
      <c r="BL1502" s="19" t="s">
        <v>307</v>
      </c>
      <c r="BM1502" s="217" t="s">
        <v>1485</v>
      </c>
    </row>
    <row r="1503" s="13" customFormat="1">
      <c r="A1503" s="13"/>
      <c r="B1503" s="224"/>
      <c r="C1503" s="225"/>
      <c r="D1503" s="226" t="s">
        <v>170</v>
      </c>
      <c r="E1503" s="227" t="s">
        <v>19</v>
      </c>
      <c r="F1503" s="228" t="s">
        <v>1366</v>
      </c>
      <c r="G1503" s="225"/>
      <c r="H1503" s="227" t="s">
        <v>19</v>
      </c>
      <c r="I1503" s="229"/>
      <c r="J1503" s="225"/>
      <c r="K1503" s="225"/>
      <c r="L1503" s="230"/>
      <c r="M1503" s="231"/>
      <c r="N1503" s="232"/>
      <c r="O1503" s="232"/>
      <c r="P1503" s="232"/>
      <c r="Q1503" s="232"/>
      <c r="R1503" s="232"/>
      <c r="S1503" s="232"/>
      <c r="T1503" s="23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4" t="s">
        <v>170</v>
      </c>
      <c r="AU1503" s="234" t="s">
        <v>83</v>
      </c>
      <c r="AV1503" s="13" t="s">
        <v>81</v>
      </c>
      <c r="AW1503" s="13" t="s">
        <v>35</v>
      </c>
      <c r="AX1503" s="13" t="s">
        <v>73</v>
      </c>
      <c r="AY1503" s="234" t="s">
        <v>159</v>
      </c>
    </row>
    <row r="1504" s="13" customFormat="1">
      <c r="A1504" s="13"/>
      <c r="B1504" s="224"/>
      <c r="C1504" s="225"/>
      <c r="D1504" s="226" t="s">
        <v>170</v>
      </c>
      <c r="E1504" s="227" t="s">
        <v>19</v>
      </c>
      <c r="F1504" s="228" t="s">
        <v>1444</v>
      </c>
      <c r="G1504" s="225"/>
      <c r="H1504" s="227" t="s">
        <v>19</v>
      </c>
      <c r="I1504" s="229"/>
      <c r="J1504" s="225"/>
      <c r="K1504" s="225"/>
      <c r="L1504" s="230"/>
      <c r="M1504" s="231"/>
      <c r="N1504" s="232"/>
      <c r="O1504" s="232"/>
      <c r="P1504" s="232"/>
      <c r="Q1504" s="232"/>
      <c r="R1504" s="232"/>
      <c r="S1504" s="232"/>
      <c r="T1504" s="23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4" t="s">
        <v>170</v>
      </c>
      <c r="AU1504" s="234" t="s">
        <v>83</v>
      </c>
      <c r="AV1504" s="13" t="s">
        <v>81</v>
      </c>
      <c r="AW1504" s="13" t="s">
        <v>35</v>
      </c>
      <c r="AX1504" s="13" t="s">
        <v>73</v>
      </c>
      <c r="AY1504" s="234" t="s">
        <v>159</v>
      </c>
    </row>
    <row r="1505" s="14" customFormat="1">
      <c r="A1505" s="14"/>
      <c r="B1505" s="235"/>
      <c r="C1505" s="236"/>
      <c r="D1505" s="226" t="s">
        <v>170</v>
      </c>
      <c r="E1505" s="237" t="s">
        <v>19</v>
      </c>
      <c r="F1505" s="238" t="s">
        <v>1128</v>
      </c>
      <c r="G1505" s="236"/>
      <c r="H1505" s="239">
        <v>2</v>
      </c>
      <c r="I1505" s="240"/>
      <c r="J1505" s="236"/>
      <c r="K1505" s="236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5" t="s">
        <v>170</v>
      </c>
      <c r="AU1505" s="245" t="s">
        <v>83</v>
      </c>
      <c r="AV1505" s="14" t="s">
        <v>83</v>
      </c>
      <c r="AW1505" s="14" t="s">
        <v>35</v>
      </c>
      <c r="AX1505" s="14" t="s">
        <v>73</v>
      </c>
      <c r="AY1505" s="245" t="s">
        <v>159</v>
      </c>
    </row>
    <row r="1506" s="15" customFormat="1">
      <c r="A1506" s="15"/>
      <c r="B1506" s="246"/>
      <c r="C1506" s="247"/>
      <c r="D1506" s="226" t="s">
        <v>170</v>
      </c>
      <c r="E1506" s="248" t="s">
        <v>19</v>
      </c>
      <c r="F1506" s="249" t="s">
        <v>178</v>
      </c>
      <c r="G1506" s="247"/>
      <c r="H1506" s="250">
        <v>2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56" t="s">
        <v>170</v>
      </c>
      <c r="AU1506" s="256" t="s">
        <v>83</v>
      </c>
      <c r="AV1506" s="15" t="s">
        <v>166</v>
      </c>
      <c r="AW1506" s="15" t="s">
        <v>35</v>
      </c>
      <c r="AX1506" s="15" t="s">
        <v>81</v>
      </c>
      <c r="AY1506" s="256" t="s">
        <v>159</v>
      </c>
    </row>
    <row r="1507" s="2" customFormat="1" ht="16.5" customHeight="1">
      <c r="A1507" s="40"/>
      <c r="B1507" s="41"/>
      <c r="C1507" s="206" t="s">
        <v>1486</v>
      </c>
      <c r="D1507" s="206" t="s">
        <v>161</v>
      </c>
      <c r="E1507" s="207" t="s">
        <v>1487</v>
      </c>
      <c r="F1507" s="208" t="s">
        <v>1488</v>
      </c>
      <c r="G1507" s="209" t="s">
        <v>776</v>
      </c>
      <c r="H1507" s="210">
        <v>8</v>
      </c>
      <c r="I1507" s="211"/>
      <c r="J1507" s="212">
        <f>ROUND(I1507*H1507,2)</f>
        <v>0</v>
      </c>
      <c r="K1507" s="208" t="s">
        <v>165</v>
      </c>
      <c r="L1507" s="46"/>
      <c r="M1507" s="213" t="s">
        <v>19</v>
      </c>
      <c r="N1507" s="214" t="s">
        <v>44</v>
      </c>
      <c r="O1507" s="86"/>
      <c r="P1507" s="215">
        <f>O1507*H1507</f>
        <v>0</v>
      </c>
      <c r="Q1507" s="215">
        <v>0</v>
      </c>
      <c r="R1507" s="215">
        <f>Q1507*H1507</f>
        <v>0</v>
      </c>
      <c r="S1507" s="215">
        <v>0</v>
      </c>
      <c r="T1507" s="21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17" t="s">
        <v>307</v>
      </c>
      <c r="AT1507" s="217" t="s">
        <v>161</v>
      </c>
      <c r="AU1507" s="217" t="s">
        <v>83</v>
      </c>
      <c r="AY1507" s="19" t="s">
        <v>159</v>
      </c>
      <c r="BE1507" s="218">
        <f>IF(N1507="základní",J1507,0)</f>
        <v>0</v>
      </c>
      <c r="BF1507" s="218">
        <f>IF(N1507="snížená",J1507,0)</f>
        <v>0</v>
      </c>
      <c r="BG1507" s="218">
        <f>IF(N1507="zákl. přenesená",J1507,0)</f>
        <v>0</v>
      </c>
      <c r="BH1507" s="218">
        <f>IF(N1507="sníž. přenesená",J1507,0)</f>
        <v>0</v>
      </c>
      <c r="BI1507" s="218">
        <f>IF(N1507="nulová",J1507,0)</f>
        <v>0</v>
      </c>
      <c r="BJ1507" s="19" t="s">
        <v>81</v>
      </c>
      <c r="BK1507" s="218">
        <f>ROUND(I1507*H1507,2)</f>
        <v>0</v>
      </c>
      <c r="BL1507" s="19" t="s">
        <v>307</v>
      </c>
      <c r="BM1507" s="217" t="s">
        <v>1489</v>
      </c>
    </row>
    <row r="1508" s="2" customFormat="1">
      <c r="A1508" s="40"/>
      <c r="B1508" s="41"/>
      <c r="C1508" s="42"/>
      <c r="D1508" s="219" t="s">
        <v>168</v>
      </c>
      <c r="E1508" s="42"/>
      <c r="F1508" s="220" t="s">
        <v>1490</v>
      </c>
      <c r="G1508" s="42"/>
      <c r="H1508" s="42"/>
      <c r="I1508" s="221"/>
      <c r="J1508" s="42"/>
      <c r="K1508" s="42"/>
      <c r="L1508" s="46"/>
      <c r="M1508" s="222"/>
      <c r="N1508" s="223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168</v>
      </c>
      <c r="AU1508" s="19" t="s">
        <v>83</v>
      </c>
    </row>
    <row r="1509" s="13" customFormat="1">
      <c r="A1509" s="13"/>
      <c r="B1509" s="224"/>
      <c r="C1509" s="225"/>
      <c r="D1509" s="226" t="s">
        <v>170</v>
      </c>
      <c r="E1509" s="227" t="s">
        <v>19</v>
      </c>
      <c r="F1509" s="228" t="s">
        <v>1366</v>
      </c>
      <c r="G1509" s="225"/>
      <c r="H1509" s="227" t="s">
        <v>19</v>
      </c>
      <c r="I1509" s="229"/>
      <c r="J1509" s="225"/>
      <c r="K1509" s="225"/>
      <c r="L1509" s="230"/>
      <c r="M1509" s="231"/>
      <c r="N1509" s="232"/>
      <c r="O1509" s="232"/>
      <c r="P1509" s="232"/>
      <c r="Q1509" s="232"/>
      <c r="R1509" s="232"/>
      <c r="S1509" s="232"/>
      <c r="T1509" s="23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4" t="s">
        <v>170</v>
      </c>
      <c r="AU1509" s="234" t="s">
        <v>83</v>
      </c>
      <c r="AV1509" s="13" t="s">
        <v>81</v>
      </c>
      <c r="AW1509" s="13" t="s">
        <v>35</v>
      </c>
      <c r="AX1509" s="13" t="s">
        <v>73</v>
      </c>
      <c r="AY1509" s="234" t="s">
        <v>159</v>
      </c>
    </row>
    <row r="1510" s="14" customFormat="1">
      <c r="A1510" s="14"/>
      <c r="B1510" s="235"/>
      <c r="C1510" s="236"/>
      <c r="D1510" s="226" t="s">
        <v>170</v>
      </c>
      <c r="E1510" s="237" t="s">
        <v>19</v>
      </c>
      <c r="F1510" s="238" t="s">
        <v>1491</v>
      </c>
      <c r="G1510" s="236"/>
      <c r="H1510" s="239">
        <v>8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5" t="s">
        <v>170</v>
      </c>
      <c r="AU1510" s="245" t="s">
        <v>83</v>
      </c>
      <c r="AV1510" s="14" t="s">
        <v>83</v>
      </c>
      <c r="AW1510" s="14" t="s">
        <v>35</v>
      </c>
      <c r="AX1510" s="14" t="s">
        <v>73</v>
      </c>
      <c r="AY1510" s="245" t="s">
        <v>159</v>
      </c>
    </row>
    <row r="1511" s="15" customFormat="1">
      <c r="A1511" s="15"/>
      <c r="B1511" s="246"/>
      <c r="C1511" s="247"/>
      <c r="D1511" s="226" t="s">
        <v>170</v>
      </c>
      <c r="E1511" s="248" t="s">
        <v>19</v>
      </c>
      <c r="F1511" s="249" t="s">
        <v>178</v>
      </c>
      <c r="G1511" s="247"/>
      <c r="H1511" s="250">
        <v>8</v>
      </c>
      <c r="I1511" s="251"/>
      <c r="J1511" s="247"/>
      <c r="K1511" s="247"/>
      <c r="L1511" s="252"/>
      <c r="M1511" s="253"/>
      <c r="N1511" s="254"/>
      <c r="O1511" s="254"/>
      <c r="P1511" s="254"/>
      <c r="Q1511" s="254"/>
      <c r="R1511" s="254"/>
      <c r="S1511" s="254"/>
      <c r="T1511" s="25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56" t="s">
        <v>170</v>
      </c>
      <c r="AU1511" s="256" t="s">
        <v>83</v>
      </c>
      <c r="AV1511" s="15" t="s">
        <v>166</v>
      </c>
      <c r="AW1511" s="15" t="s">
        <v>35</v>
      </c>
      <c r="AX1511" s="15" t="s">
        <v>81</v>
      </c>
      <c r="AY1511" s="256" t="s">
        <v>159</v>
      </c>
    </row>
    <row r="1512" s="2" customFormat="1" ht="16.5" customHeight="1">
      <c r="A1512" s="40"/>
      <c r="B1512" s="41"/>
      <c r="C1512" s="257" t="s">
        <v>1492</v>
      </c>
      <c r="D1512" s="257" t="s">
        <v>328</v>
      </c>
      <c r="E1512" s="258" t="s">
        <v>1493</v>
      </c>
      <c r="F1512" s="259" t="s">
        <v>1494</v>
      </c>
      <c r="G1512" s="260" t="s">
        <v>776</v>
      </c>
      <c r="H1512" s="261">
        <v>4</v>
      </c>
      <c r="I1512" s="262"/>
      <c r="J1512" s="263">
        <f>ROUND(I1512*H1512,2)</f>
        <v>0</v>
      </c>
      <c r="K1512" s="259" t="s">
        <v>165</v>
      </c>
      <c r="L1512" s="264"/>
      <c r="M1512" s="265" t="s">
        <v>19</v>
      </c>
      <c r="N1512" s="266" t="s">
        <v>44</v>
      </c>
      <c r="O1512" s="86"/>
      <c r="P1512" s="215">
        <f>O1512*H1512</f>
        <v>0</v>
      </c>
      <c r="Q1512" s="215">
        <v>0.0022000000000000001</v>
      </c>
      <c r="R1512" s="215">
        <f>Q1512*H1512</f>
        <v>0.0088000000000000005</v>
      </c>
      <c r="S1512" s="215">
        <v>0</v>
      </c>
      <c r="T1512" s="21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17" t="s">
        <v>424</v>
      </c>
      <c r="AT1512" s="217" t="s">
        <v>328</v>
      </c>
      <c r="AU1512" s="217" t="s">
        <v>83</v>
      </c>
      <c r="AY1512" s="19" t="s">
        <v>159</v>
      </c>
      <c r="BE1512" s="218">
        <f>IF(N1512="základní",J1512,0)</f>
        <v>0</v>
      </c>
      <c r="BF1512" s="218">
        <f>IF(N1512="snížená",J1512,0)</f>
        <v>0</v>
      </c>
      <c r="BG1512" s="218">
        <f>IF(N1512="zákl. přenesená",J1512,0)</f>
        <v>0</v>
      </c>
      <c r="BH1512" s="218">
        <f>IF(N1512="sníž. přenesená",J1512,0)</f>
        <v>0</v>
      </c>
      <c r="BI1512" s="218">
        <f>IF(N1512="nulová",J1512,0)</f>
        <v>0</v>
      </c>
      <c r="BJ1512" s="19" t="s">
        <v>81</v>
      </c>
      <c r="BK1512" s="218">
        <f>ROUND(I1512*H1512,2)</f>
        <v>0</v>
      </c>
      <c r="BL1512" s="19" t="s">
        <v>307</v>
      </c>
      <c r="BM1512" s="217" t="s">
        <v>1495</v>
      </c>
    </row>
    <row r="1513" s="13" customFormat="1">
      <c r="A1513" s="13"/>
      <c r="B1513" s="224"/>
      <c r="C1513" s="225"/>
      <c r="D1513" s="226" t="s">
        <v>170</v>
      </c>
      <c r="E1513" s="227" t="s">
        <v>19</v>
      </c>
      <c r="F1513" s="228" t="s">
        <v>1366</v>
      </c>
      <c r="G1513" s="225"/>
      <c r="H1513" s="227" t="s">
        <v>19</v>
      </c>
      <c r="I1513" s="229"/>
      <c r="J1513" s="225"/>
      <c r="K1513" s="225"/>
      <c r="L1513" s="230"/>
      <c r="M1513" s="231"/>
      <c r="N1513" s="232"/>
      <c r="O1513" s="232"/>
      <c r="P1513" s="232"/>
      <c r="Q1513" s="232"/>
      <c r="R1513" s="232"/>
      <c r="S1513" s="232"/>
      <c r="T1513" s="23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4" t="s">
        <v>170</v>
      </c>
      <c r="AU1513" s="234" t="s">
        <v>83</v>
      </c>
      <c r="AV1513" s="13" t="s">
        <v>81</v>
      </c>
      <c r="AW1513" s="13" t="s">
        <v>35</v>
      </c>
      <c r="AX1513" s="13" t="s">
        <v>73</v>
      </c>
      <c r="AY1513" s="234" t="s">
        <v>159</v>
      </c>
    </row>
    <row r="1514" s="13" customFormat="1">
      <c r="A1514" s="13"/>
      <c r="B1514" s="224"/>
      <c r="C1514" s="225"/>
      <c r="D1514" s="226" t="s">
        <v>170</v>
      </c>
      <c r="E1514" s="227" t="s">
        <v>19</v>
      </c>
      <c r="F1514" s="228" t="s">
        <v>1496</v>
      </c>
      <c r="G1514" s="225"/>
      <c r="H1514" s="227" t="s">
        <v>19</v>
      </c>
      <c r="I1514" s="229"/>
      <c r="J1514" s="225"/>
      <c r="K1514" s="225"/>
      <c r="L1514" s="230"/>
      <c r="M1514" s="231"/>
      <c r="N1514" s="232"/>
      <c r="O1514" s="232"/>
      <c r="P1514" s="232"/>
      <c r="Q1514" s="232"/>
      <c r="R1514" s="232"/>
      <c r="S1514" s="232"/>
      <c r="T1514" s="23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4" t="s">
        <v>170</v>
      </c>
      <c r="AU1514" s="234" t="s">
        <v>83</v>
      </c>
      <c r="AV1514" s="13" t="s">
        <v>81</v>
      </c>
      <c r="AW1514" s="13" t="s">
        <v>35</v>
      </c>
      <c r="AX1514" s="13" t="s">
        <v>73</v>
      </c>
      <c r="AY1514" s="234" t="s">
        <v>159</v>
      </c>
    </row>
    <row r="1515" s="14" customFormat="1">
      <c r="A1515" s="14"/>
      <c r="B1515" s="235"/>
      <c r="C1515" s="236"/>
      <c r="D1515" s="226" t="s">
        <v>170</v>
      </c>
      <c r="E1515" s="237" t="s">
        <v>19</v>
      </c>
      <c r="F1515" s="238" t="s">
        <v>81</v>
      </c>
      <c r="G1515" s="236"/>
      <c r="H1515" s="239">
        <v>1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5" t="s">
        <v>170</v>
      </c>
      <c r="AU1515" s="245" t="s">
        <v>83</v>
      </c>
      <c r="AV1515" s="14" t="s">
        <v>83</v>
      </c>
      <c r="AW1515" s="14" t="s">
        <v>35</v>
      </c>
      <c r="AX1515" s="14" t="s">
        <v>73</v>
      </c>
      <c r="AY1515" s="245" t="s">
        <v>159</v>
      </c>
    </row>
    <row r="1516" s="13" customFormat="1">
      <c r="A1516" s="13"/>
      <c r="B1516" s="224"/>
      <c r="C1516" s="225"/>
      <c r="D1516" s="226" t="s">
        <v>170</v>
      </c>
      <c r="E1516" s="227" t="s">
        <v>19</v>
      </c>
      <c r="F1516" s="228" t="s">
        <v>1444</v>
      </c>
      <c r="G1516" s="225"/>
      <c r="H1516" s="227" t="s">
        <v>19</v>
      </c>
      <c r="I1516" s="229"/>
      <c r="J1516" s="225"/>
      <c r="K1516" s="225"/>
      <c r="L1516" s="230"/>
      <c r="M1516" s="231"/>
      <c r="N1516" s="232"/>
      <c r="O1516" s="232"/>
      <c r="P1516" s="232"/>
      <c r="Q1516" s="232"/>
      <c r="R1516" s="232"/>
      <c r="S1516" s="232"/>
      <c r="T1516" s="23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4" t="s">
        <v>170</v>
      </c>
      <c r="AU1516" s="234" t="s">
        <v>83</v>
      </c>
      <c r="AV1516" s="13" t="s">
        <v>81</v>
      </c>
      <c r="AW1516" s="13" t="s">
        <v>35</v>
      </c>
      <c r="AX1516" s="13" t="s">
        <v>73</v>
      </c>
      <c r="AY1516" s="234" t="s">
        <v>159</v>
      </c>
    </row>
    <row r="1517" s="14" customFormat="1">
      <c r="A1517" s="14"/>
      <c r="B1517" s="235"/>
      <c r="C1517" s="236"/>
      <c r="D1517" s="226" t="s">
        <v>170</v>
      </c>
      <c r="E1517" s="237" t="s">
        <v>19</v>
      </c>
      <c r="F1517" s="238" t="s">
        <v>1128</v>
      </c>
      <c r="G1517" s="236"/>
      <c r="H1517" s="239">
        <v>2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5" t="s">
        <v>170</v>
      </c>
      <c r="AU1517" s="245" t="s">
        <v>83</v>
      </c>
      <c r="AV1517" s="14" t="s">
        <v>83</v>
      </c>
      <c r="AW1517" s="14" t="s">
        <v>35</v>
      </c>
      <c r="AX1517" s="14" t="s">
        <v>73</v>
      </c>
      <c r="AY1517" s="245" t="s">
        <v>159</v>
      </c>
    </row>
    <row r="1518" s="13" customFormat="1">
      <c r="A1518" s="13"/>
      <c r="B1518" s="224"/>
      <c r="C1518" s="225"/>
      <c r="D1518" s="226" t="s">
        <v>170</v>
      </c>
      <c r="E1518" s="227" t="s">
        <v>19</v>
      </c>
      <c r="F1518" s="228" t="s">
        <v>1445</v>
      </c>
      <c r="G1518" s="225"/>
      <c r="H1518" s="227" t="s">
        <v>19</v>
      </c>
      <c r="I1518" s="229"/>
      <c r="J1518" s="225"/>
      <c r="K1518" s="225"/>
      <c r="L1518" s="230"/>
      <c r="M1518" s="231"/>
      <c r="N1518" s="232"/>
      <c r="O1518" s="232"/>
      <c r="P1518" s="232"/>
      <c r="Q1518" s="232"/>
      <c r="R1518" s="232"/>
      <c r="S1518" s="232"/>
      <c r="T1518" s="23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4" t="s">
        <v>170</v>
      </c>
      <c r="AU1518" s="234" t="s">
        <v>83</v>
      </c>
      <c r="AV1518" s="13" t="s">
        <v>81</v>
      </c>
      <c r="AW1518" s="13" t="s">
        <v>35</v>
      </c>
      <c r="AX1518" s="13" t="s">
        <v>73</v>
      </c>
      <c r="AY1518" s="234" t="s">
        <v>159</v>
      </c>
    </row>
    <row r="1519" s="14" customFormat="1">
      <c r="A1519" s="14"/>
      <c r="B1519" s="235"/>
      <c r="C1519" s="236"/>
      <c r="D1519" s="226" t="s">
        <v>170</v>
      </c>
      <c r="E1519" s="237" t="s">
        <v>19</v>
      </c>
      <c r="F1519" s="238" t="s">
        <v>81</v>
      </c>
      <c r="G1519" s="236"/>
      <c r="H1519" s="239">
        <v>1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5" t="s">
        <v>170</v>
      </c>
      <c r="AU1519" s="245" t="s">
        <v>83</v>
      </c>
      <c r="AV1519" s="14" t="s">
        <v>83</v>
      </c>
      <c r="AW1519" s="14" t="s">
        <v>35</v>
      </c>
      <c r="AX1519" s="14" t="s">
        <v>73</v>
      </c>
      <c r="AY1519" s="245" t="s">
        <v>159</v>
      </c>
    </row>
    <row r="1520" s="15" customFormat="1">
      <c r="A1520" s="15"/>
      <c r="B1520" s="246"/>
      <c r="C1520" s="247"/>
      <c r="D1520" s="226" t="s">
        <v>170</v>
      </c>
      <c r="E1520" s="248" t="s">
        <v>19</v>
      </c>
      <c r="F1520" s="249" t="s">
        <v>178</v>
      </c>
      <c r="G1520" s="247"/>
      <c r="H1520" s="250">
        <v>4</v>
      </c>
      <c r="I1520" s="251"/>
      <c r="J1520" s="247"/>
      <c r="K1520" s="247"/>
      <c r="L1520" s="252"/>
      <c r="M1520" s="253"/>
      <c r="N1520" s="254"/>
      <c r="O1520" s="254"/>
      <c r="P1520" s="254"/>
      <c r="Q1520" s="254"/>
      <c r="R1520" s="254"/>
      <c r="S1520" s="254"/>
      <c r="T1520" s="25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56" t="s">
        <v>170</v>
      </c>
      <c r="AU1520" s="256" t="s">
        <v>83</v>
      </c>
      <c r="AV1520" s="15" t="s">
        <v>166</v>
      </c>
      <c r="AW1520" s="15" t="s">
        <v>35</v>
      </c>
      <c r="AX1520" s="15" t="s">
        <v>81</v>
      </c>
      <c r="AY1520" s="256" t="s">
        <v>159</v>
      </c>
    </row>
    <row r="1521" s="2" customFormat="1" ht="16.5" customHeight="1">
      <c r="A1521" s="40"/>
      <c r="B1521" s="41"/>
      <c r="C1521" s="257" t="s">
        <v>1497</v>
      </c>
      <c r="D1521" s="257" t="s">
        <v>328</v>
      </c>
      <c r="E1521" s="258" t="s">
        <v>1498</v>
      </c>
      <c r="F1521" s="259" t="s">
        <v>1499</v>
      </c>
      <c r="G1521" s="260" t="s">
        <v>776</v>
      </c>
      <c r="H1521" s="261">
        <v>2</v>
      </c>
      <c r="I1521" s="262"/>
      <c r="J1521" s="263">
        <f>ROUND(I1521*H1521,2)</f>
        <v>0</v>
      </c>
      <c r="K1521" s="259" t="s">
        <v>165</v>
      </c>
      <c r="L1521" s="264"/>
      <c r="M1521" s="265" t="s">
        <v>19</v>
      </c>
      <c r="N1521" s="266" t="s">
        <v>44</v>
      </c>
      <c r="O1521" s="86"/>
      <c r="P1521" s="215">
        <f>O1521*H1521</f>
        <v>0</v>
      </c>
      <c r="Q1521" s="215">
        <v>0.0022000000000000001</v>
      </c>
      <c r="R1521" s="215">
        <f>Q1521*H1521</f>
        <v>0.0044000000000000003</v>
      </c>
      <c r="S1521" s="215">
        <v>0</v>
      </c>
      <c r="T1521" s="216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17" t="s">
        <v>424</v>
      </c>
      <c r="AT1521" s="217" t="s">
        <v>328</v>
      </c>
      <c r="AU1521" s="217" t="s">
        <v>83</v>
      </c>
      <c r="AY1521" s="19" t="s">
        <v>159</v>
      </c>
      <c r="BE1521" s="218">
        <f>IF(N1521="základní",J1521,0)</f>
        <v>0</v>
      </c>
      <c r="BF1521" s="218">
        <f>IF(N1521="snížená",J1521,0)</f>
        <v>0</v>
      </c>
      <c r="BG1521" s="218">
        <f>IF(N1521="zákl. přenesená",J1521,0)</f>
        <v>0</v>
      </c>
      <c r="BH1521" s="218">
        <f>IF(N1521="sníž. přenesená",J1521,0)</f>
        <v>0</v>
      </c>
      <c r="BI1521" s="218">
        <f>IF(N1521="nulová",J1521,0)</f>
        <v>0</v>
      </c>
      <c r="BJ1521" s="19" t="s">
        <v>81</v>
      </c>
      <c r="BK1521" s="218">
        <f>ROUND(I1521*H1521,2)</f>
        <v>0</v>
      </c>
      <c r="BL1521" s="19" t="s">
        <v>307</v>
      </c>
      <c r="BM1521" s="217" t="s">
        <v>1500</v>
      </c>
    </row>
    <row r="1522" s="13" customFormat="1">
      <c r="A1522" s="13"/>
      <c r="B1522" s="224"/>
      <c r="C1522" s="225"/>
      <c r="D1522" s="226" t="s">
        <v>170</v>
      </c>
      <c r="E1522" s="227" t="s">
        <v>19</v>
      </c>
      <c r="F1522" s="228" t="s">
        <v>1366</v>
      </c>
      <c r="G1522" s="225"/>
      <c r="H1522" s="227" t="s">
        <v>19</v>
      </c>
      <c r="I1522" s="229"/>
      <c r="J1522" s="225"/>
      <c r="K1522" s="225"/>
      <c r="L1522" s="230"/>
      <c r="M1522" s="231"/>
      <c r="N1522" s="232"/>
      <c r="O1522" s="232"/>
      <c r="P1522" s="232"/>
      <c r="Q1522" s="232"/>
      <c r="R1522" s="232"/>
      <c r="S1522" s="232"/>
      <c r="T1522" s="23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4" t="s">
        <v>170</v>
      </c>
      <c r="AU1522" s="234" t="s">
        <v>83</v>
      </c>
      <c r="AV1522" s="13" t="s">
        <v>81</v>
      </c>
      <c r="AW1522" s="13" t="s">
        <v>35</v>
      </c>
      <c r="AX1522" s="13" t="s">
        <v>73</v>
      </c>
      <c r="AY1522" s="234" t="s">
        <v>159</v>
      </c>
    </row>
    <row r="1523" s="13" customFormat="1">
      <c r="A1523" s="13"/>
      <c r="B1523" s="224"/>
      <c r="C1523" s="225"/>
      <c r="D1523" s="226" t="s">
        <v>170</v>
      </c>
      <c r="E1523" s="227" t="s">
        <v>19</v>
      </c>
      <c r="F1523" s="228" t="s">
        <v>1496</v>
      </c>
      <c r="G1523" s="225"/>
      <c r="H1523" s="227" t="s">
        <v>19</v>
      </c>
      <c r="I1523" s="229"/>
      <c r="J1523" s="225"/>
      <c r="K1523" s="225"/>
      <c r="L1523" s="230"/>
      <c r="M1523" s="231"/>
      <c r="N1523" s="232"/>
      <c r="O1523" s="232"/>
      <c r="P1523" s="232"/>
      <c r="Q1523" s="232"/>
      <c r="R1523" s="232"/>
      <c r="S1523" s="232"/>
      <c r="T1523" s="23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4" t="s">
        <v>170</v>
      </c>
      <c r="AU1523" s="234" t="s">
        <v>83</v>
      </c>
      <c r="AV1523" s="13" t="s">
        <v>81</v>
      </c>
      <c r="AW1523" s="13" t="s">
        <v>35</v>
      </c>
      <c r="AX1523" s="13" t="s">
        <v>73</v>
      </c>
      <c r="AY1523" s="234" t="s">
        <v>159</v>
      </c>
    </row>
    <row r="1524" s="14" customFormat="1">
      <c r="A1524" s="14"/>
      <c r="B1524" s="235"/>
      <c r="C1524" s="236"/>
      <c r="D1524" s="226" t="s">
        <v>170</v>
      </c>
      <c r="E1524" s="237" t="s">
        <v>19</v>
      </c>
      <c r="F1524" s="238" t="s">
        <v>81</v>
      </c>
      <c r="G1524" s="236"/>
      <c r="H1524" s="239">
        <v>1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5" t="s">
        <v>170</v>
      </c>
      <c r="AU1524" s="245" t="s">
        <v>83</v>
      </c>
      <c r="AV1524" s="14" t="s">
        <v>83</v>
      </c>
      <c r="AW1524" s="14" t="s">
        <v>35</v>
      </c>
      <c r="AX1524" s="14" t="s">
        <v>73</v>
      </c>
      <c r="AY1524" s="245" t="s">
        <v>159</v>
      </c>
    </row>
    <row r="1525" s="13" customFormat="1">
      <c r="A1525" s="13"/>
      <c r="B1525" s="224"/>
      <c r="C1525" s="225"/>
      <c r="D1525" s="226" t="s">
        <v>170</v>
      </c>
      <c r="E1525" s="227" t="s">
        <v>19</v>
      </c>
      <c r="F1525" s="228" t="s">
        <v>1445</v>
      </c>
      <c r="G1525" s="225"/>
      <c r="H1525" s="227" t="s">
        <v>19</v>
      </c>
      <c r="I1525" s="229"/>
      <c r="J1525" s="225"/>
      <c r="K1525" s="225"/>
      <c r="L1525" s="230"/>
      <c r="M1525" s="231"/>
      <c r="N1525" s="232"/>
      <c r="O1525" s="232"/>
      <c r="P1525" s="232"/>
      <c r="Q1525" s="232"/>
      <c r="R1525" s="232"/>
      <c r="S1525" s="232"/>
      <c r="T1525" s="23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4" t="s">
        <v>170</v>
      </c>
      <c r="AU1525" s="234" t="s">
        <v>83</v>
      </c>
      <c r="AV1525" s="13" t="s">
        <v>81</v>
      </c>
      <c r="AW1525" s="13" t="s">
        <v>35</v>
      </c>
      <c r="AX1525" s="13" t="s">
        <v>73</v>
      </c>
      <c r="AY1525" s="234" t="s">
        <v>159</v>
      </c>
    </row>
    <row r="1526" s="14" customFormat="1">
      <c r="A1526" s="14"/>
      <c r="B1526" s="235"/>
      <c r="C1526" s="236"/>
      <c r="D1526" s="226" t="s">
        <v>170</v>
      </c>
      <c r="E1526" s="237" t="s">
        <v>19</v>
      </c>
      <c r="F1526" s="238" t="s">
        <v>81</v>
      </c>
      <c r="G1526" s="236"/>
      <c r="H1526" s="239">
        <v>1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5" t="s">
        <v>170</v>
      </c>
      <c r="AU1526" s="245" t="s">
        <v>83</v>
      </c>
      <c r="AV1526" s="14" t="s">
        <v>83</v>
      </c>
      <c r="AW1526" s="14" t="s">
        <v>35</v>
      </c>
      <c r="AX1526" s="14" t="s">
        <v>73</v>
      </c>
      <c r="AY1526" s="245" t="s">
        <v>159</v>
      </c>
    </row>
    <row r="1527" s="15" customFormat="1">
      <c r="A1527" s="15"/>
      <c r="B1527" s="246"/>
      <c r="C1527" s="247"/>
      <c r="D1527" s="226" t="s">
        <v>170</v>
      </c>
      <c r="E1527" s="248" t="s">
        <v>19</v>
      </c>
      <c r="F1527" s="249" t="s">
        <v>178</v>
      </c>
      <c r="G1527" s="247"/>
      <c r="H1527" s="250">
        <v>2</v>
      </c>
      <c r="I1527" s="251"/>
      <c r="J1527" s="247"/>
      <c r="K1527" s="247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6" t="s">
        <v>170</v>
      </c>
      <c r="AU1527" s="256" t="s">
        <v>83</v>
      </c>
      <c r="AV1527" s="15" t="s">
        <v>166</v>
      </c>
      <c r="AW1527" s="15" t="s">
        <v>35</v>
      </c>
      <c r="AX1527" s="15" t="s">
        <v>81</v>
      </c>
      <c r="AY1527" s="256" t="s">
        <v>159</v>
      </c>
    </row>
    <row r="1528" s="2" customFormat="1" ht="16.5" customHeight="1">
      <c r="A1528" s="40"/>
      <c r="B1528" s="41"/>
      <c r="C1528" s="257" t="s">
        <v>1501</v>
      </c>
      <c r="D1528" s="257" t="s">
        <v>328</v>
      </c>
      <c r="E1528" s="258" t="s">
        <v>1502</v>
      </c>
      <c r="F1528" s="259" t="s">
        <v>1503</v>
      </c>
      <c r="G1528" s="260" t="s">
        <v>776</v>
      </c>
      <c r="H1528" s="261">
        <v>1</v>
      </c>
      <c r="I1528" s="262"/>
      <c r="J1528" s="263">
        <f>ROUND(I1528*H1528,2)</f>
        <v>0</v>
      </c>
      <c r="K1528" s="259" t="s">
        <v>165</v>
      </c>
      <c r="L1528" s="264"/>
      <c r="M1528" s="265" t="s">
        <v>19</v>
      </c>
      <c r="N1528" s="266" t="s">
        <v>44</v>
      </c>
      <c r="O1528" s="86"/>
      <c r="P1528" s="215">
        <f>O1528*H1528</f>
        <v>0</v>
      </c>
      <c r="Q1528" s="215">
        <v>0.0022000000000000001</v>
      </c>
      <c r="R1528" s="215">
        <f>Q1528*H1528</f>
        <v>0.0022000000000000001</v>
      </c>
      <c r="S1528" s="215">
        <v>0</v>
      </c>
      <c r="T1528" s="216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17" t="s">
        <v>424</v>
      </c>
      <c r="AT1528" s="217" t="s">
        <v>328</v>
      </c>
      <c r="AU1528" s="217" t="s">
        <v>83</v>
      </c>
      <c r="AY1528" s="19" t="s">
        <v>159</v>
      </c>
      <c r="BE1528" s="218">
        <f>IF(N1528="základní",J1528,0)</f>
        <v>0</v>
      </c>
      <c r="BF1528" s="218">
        <f>IF(N1528="snížená",J1528,0)</f>
        <v>0</v>
      </c>
      <c r="BG1528" s="218">
        <f>IF(N1528="zákl. přenesená",J1528,0)</f>
        <v>0</v>
      </c>
      <c r="BH1528" s="218">
        <f>IF(N1528="sníž. přenesená",J1528,0)</f>
        <v>0</v>
      </c>
      <c r="BI1528" s="218">
        <f>IF(N1528="nulová",J1528,0)</f>
        <v>0</v>
      </c>
      <c r="BJ1528" s="19" t="s">
        <v>81</v>
      </c>
      <c r="BK1528" s="218">
        <f>ROUND(I1528*H1528,2)</f>
        <v>0</v>
      </c>
      <c r="BL1528" s="19" t="s">
        <v>307</v>
      </c>
      <c r="BM1528" s="217" t="s">
        <v>1504</v>
      </c>
    </row>
    <row r="1529" s="13" customFormat="1">
      <c r="A1529" s="13"/>
      <c r="B1529" s="224"/>
      <c r="C1529" s="225"/>
      <c r="D1529" s="226" t="s">
        <v>170</v>
      </c>
      <c r="E1529" s="227" t="s">
        <v>19</v>
      </c>
      <c r="F1529" s="228" t="s">
        <v>1366</v>
      </c>
      <c r="G1529" s="225"/>
      <c r="H1529" s="227" t="s">
        <v>19</v>
      </c>
      <c r="I1529" s="229"/>
      <c r="J1529" s="225"/>
      <c r="K1529" s="225"/>
      <c r="L1529" s="230"/>
      <c r="M1529" s="231"/>
      <c r="N1529" s="232"/>
      <c r="O1529" s="232"/>
      <c r="P1529" s="232"/>
      <c r="Q1529" s="232"/>
      <c r="R1529" s="232"/>
      <c r="S1529" s="232"/>
      <c r="T1529" s="23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4" t="s">
        <v>170</v>
      </c>
      <c r="AU1529" s="234" t="s">
        <v>83</v>
      </c>
      <c r="AV1529" s="13" t="s">
        <v>81</v>
      </c>
      <c r="AW1529" s="13" t="s">
        <v>35</v>
      </c>
      <c r="AX1529" s="13" t="s">
        <v>73</v>
      </c>
      <c r="AY1529" s="234" t="s">
        <v>159</v>
      </c>
    </row>
    <row r="1530" s="13" customFormat="1">
      <c r="A1530" s="13"/>
      <c r="B1530" s="224"/>
      <c r="C1530" s="225"/>
      <c r="D1530" s="226" t="s">
        <v>170</v>
      </c>
      <c r="E1530" s="227" t="s">
        <v>19</v>
      </c>
      <c r="F1530" s="228" t="s">
        <v>1496</v>
      </c>
      <c r="G1530" s="225"/>
      <c r="H1530" s="227" t="s">
        <v>19</v>
      </c>
      <c r="I1530" s="229"/>
      <c r="J1530" s="225"/>
      <c r="K1530" s="225"/>
      <c r="L1530" s="230"/>
      <c r="M1530" s="231"/>
      <c r="N1530" s="232"/>
      <c r="O1530" s="232"/>
      <c r="P1530" s="232"/>
      <c r="Q1530" s="232"/>
      <c r="R1530" s="232"/>
      <c r="S1530" s="232"/>
      <c r="T1530" s="23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4" t="s">
        <v>170</v>
      </c>
      <c r="AU1530" s="234" t="s">
        <v>83</v>
      </c>
      <c r="AV1530" s="13" t="s">
        <v>81</v>
      </c>
      <c r="AW1530" s="13" t="s">
        <v>35</v>
      </c>
      <c r="AX1530" s="13" t="s">
        <v>73</v>
      </c>
      <c r="AY1530" s="234" t="s">
        <v>159</v>
      </c>
    </row>
    <row r="1531" s="14" customFormat="1">
      <c r="A1531" s="14"/>
      <c r="B1531" s="235"/>
      <c r="C1531" s="236"/>
      <c r="D1531" s="226" t="s">
        <v>170</v>
      </c>
      <c r="E1531" s="237" t="s">
        <v>19</v>
      </c>
      <c r="F1531" s="238" t="s">
        <v>81</v>
      </c>
      <c r="G1531" s="236"/>
      <c r="H1531" s="239">
        <v>1</v>
      </c>
      <c r="I1531" s="240"/>
      <c r="J1531" s="236"/>
      <c r="K1531" s="236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5" t="s">
        <v>170</v>
      </c>
      <c r="AU1531" s="245" t="s">
        <v>83</v>
      </c>
      <c r="AV1531" s="14" t="s">
        <v>83</v>
      </c>
      <c r="AW1531" s="14" t="s">
        <v>35</v>
      </c>
      <c r="AX1531" s="14" t="s">
        <v>73</v>
      </c>
      <c r="AY1531" s="245" t="s">
        <v>159</v>
      </c>
    </row>
    <row r="1532" s="15" customFormat="1">
      <c r="A1532" s="15"/>
      <c r="B1532" s="246"/>
      <c r="C1532" s="247"/>
      <c r="D1532" s="226" t="s">
        <v>170</v>
      </c>
      <c r="E1532" s="248" t="s">
        <v>19</v>
      </c>
      <c r="F1532" s="249" t="s">
        <v>178</v>
      </c>
      <c r="G1532" s="247"/>
      <c r="H1532" s="250">
        <v>1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56" t="s">
        <v>170</v>
      </c>
      <c r="AU1532" s="256" t="s">
        <v>83</v>
      </c>
      <c r="AV1532" s="15" t="s">
        <v>166</v>
      </c>
      <c r="AW1532" s="15" t="s">
        <v>35</v>
      </c>
      <c r="AX1532" s="15" t="s">
        <v>81</v>
      </c>
      <c r="AY1532" s="256" t="s">
        <v>159</v>
      </c>
    </row>
    <row r="1533" s="2" customFormat="1" ht="16.5" customHeight="1">
      <c r="A1533" s="40"/>
      <c r="B1533" s="41"/>
      <c r="C1533" s="257" t="s">
        <v>1505</v>
      </c>
      <c r="D1533" s="257" t="s">
        <v>328</v>
      </c>
      <c r="E1533" s="258" t="s">
        <v>1506</v>
      </c>
      <c r="F1533" s="259" t="s">
        <v>1507</v>
      </c>
      <c r="G1533" s="260" t="s">
        <v>776</v>
      </c>
      <c r="H1533" s="261">
        <v>1</v>
      </c>
      <c r="I1533" s="262"/>
      <c r="J1533" s="263">
        <f>ROUND(I1533*H1533,2)</f>
        <v>0</v>
      </c>
      <c r="K1533" s="259" t="s">
        <v>165</v>
      </c>
      <c r="L1533" s="264"/>
      <c r="M1533" s="265" t="s">
        <v>19</v>
      </c>
      <c r="N1533" s="266" t="s">
        <v>44</v>
      </c>
      <c r="O1533" s="86"/>
      <c r="P1533" s="215">
        <f>O1533*H1533</f>
        <v>0</v>
      </c>
      <c r="Q1533" s="215">
        <v>0.0022000000000000001</v>
      </c>
      <c r="R1533" s="215">
        <f>Q1533*H1533</f>
        <v>0.0022000000000000001</v>
      </c>
      <c r="S1533" s="215">
        <v>0</v>
      </c>
      <c r="T1533" s="216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7" t="s">
        <v>424</v>
      </c>
      <c r="AT1533" s="217" t="s">
        <v>328</v>
      </c>
      <c r="AU1533" s="217" t="s">
        <v>83</v>
      </c>
      <c r="AY1533" s="19" t="s">
        <v>159</v>
      </c>
      <c r="BE1533" s="218">
        <f>IF(N1533="základní",J1533,0)</f>
        <v>0</v>
      </c>
      <c r="BF1533" s="218">
        <f>IF(N1533="snížená",J1533,0)</f>
        <v>0</v>
      </c>
      <c r="BG1533" s="218">
        <f>IF(N1533="zákl. přenesená",J1533,0)</f>
        <v>0</v>
      </c>
      <c r="BH1533" s="218">
        <f>IF(N1533="sníž. přenesená",J1533,0)</f>
        <v>0</v>
      </c>
      <c r="BI1533" s="218">
        <f>IF(N1533="nulová",J1533,0)</f>
        <v>0</v>
      </c>
      <c r="BJ1533" s="19" t="s">
        <v>81</v>
      </c>
      <c r="BK1533" s="218">
        <f>ROUND(I1533*H1533,2)</f>
        <v>0</v>
      </c>
      <c r="BL1533" s="19" t="s">
        <v>307</v>
      </c>
      <c r="BM1533" s="217" t="s">
        <v>1508</v>
      </c>
    </row>
    <row r="1534" s="13" customFormat="1">
      <c r="A1534" s="13"/>
      <c r="B1534" s="224"/>
      <c r="C1534" s="225"/>
      <c r="D1534" s="226" t="s">
        <v>170</v>
      </c>
      <c r="E1534" s="227" t="s">
        <v>19</v>
      </c>
      <c r="F1534" s="228" t="s">
        <v>1366</v>
      </c>
      <c r="G1534" s="225"/>
      <c r="H1534" s="227" t="s">
        <v>19</v>
      </c>
      <c r="I1534" s="229"/>
      <c r="J1534" s="225"/>
      <c r="K1534" s="225"/>
      <c r="L1534" s="230"/>
      <c r="M1534" s="231"/>
      <c r="N1534" s="232"/>
      <c r="O1534" s="232"/>
      <c r="P1534" s="232"/>
      <c r="Q1534" s="232"/>
      <c r="R1534" s="232"/>
      <c r="S1534" s="232"/>
      <c r="T1534" s="23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4" t="s">
        <v>170</v>
      </c>
      <c r="AU1534" s="234" t="s">
        <v>83</v>
      </c>
      <c r="AV1534" s="13" t="s">
        <v>81</v>
      </c>
      <c r="AW1534" s="13" t="s">
        <v>35</v>
      </c>
      <c r="AX1534" s="13" t="s">
        <v>73</v>
      </c>
      <c r="AY1534" s="234" t="s">
        <v>159</v>
      </c>
    </row>
    <row r="1535" s="13" customFormat="1">
      <c r="A1535" s="13"/>
      <c r="B1535" s="224"/>
      <c r="C1535" s="225"/>
      <c r="D1535" s="226" t="s">
        <v>170</v>
      </c>
      <c r="E1535" s="227" t="s">
        <v>19</v>
      </c>
      <c r="F1535" s="228" t="s">
        <v>1509</v>
      </c>
      <c r="G1535" s="225"/>
      <c r="H1535" s="227" t="s">
        <v>19</v>
      </c>
      <c r="I1535" s="229"/>
      <c r="J1535" s="225"/>
      <c r="K1535" s="225"/>
      <c r="L1535" s="230"/>
      <c r="M1535" s="231"/>
      <c r="N1535" s="232"/>
      <c r="O1535" s="232"/>
      <c r="P1535" s="232"/>
      <c r="Q1535" s="232"/>
      <c r="R1535" s="232"/>
      <c r="S1535" s="232"/>
      <c r="T1535" s="23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4" t="s">
        <v>170</v>
      </c>
      <c r="AU1535" s="234" t="s">
        <v>83</v>
      </c>
      <c r="AV1535" s="13" t="s">
        <v>81</v>
      </c>
      <c r="AW1535" s="13" t="s">
        <v>35</v>
      </c>
      <c r="AX1535" s="13" t="s">
        <v>73</v>
      </c>
      <c r="AY1535" s="234" t="s">
        <v>159</v>
      </c>
    </row>
    <row r="1536" s="14" customFormat="1">
      <c r="A1536" s="14"/>
      <c r="B1536" s="235"/>
      <c r="C1536" s="236"/>
      <c r="D1536" s="226" t="s">
        <v>170</v>
      </c>
      <c r="E1536" s="237" t="s">
        <v>19</v>
      </c>
      <c r="F1536" s="238" t="s">
        <v>81</v>
      </c>
      <c r="G1536" s="236"/>
      <c r="H1536" s="239">
        <v>1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45" t="s">
        <v>170</v>
      </c>
      <c r="AU1536" s="245" t="s">
        <v>83</v>
      </c>
      <c r="AV1536" s="14" t="s">
        <v>83</v>
      </c>
      <c r="AW1536" s="14" t="s">
        <v>35</v>
      </c>
      <c r="AX1536" s="14" t="s">
        <v>73</v>
      </c>
      <c r="AY1536" s="245" t="s">
        <v>159</v>
      </c>
    </row>
    <row r="1537" s="15" customFormat="1">
      <c r="A1537" s="15"/>
      <c r="B1537" s="246"/>
      <c r="C1537" s="247"/>
      <c r="D1537" s="226" t="s">
        <v>170</v>
      </c>
      <c r="E1537" s="248" t="s">
        <v>19</v>
      </c>
      <c r="F1537" s="249" t="s">
        <v>178</v>
      </c>
      <c r="G1537" s="247"/>
      <c r="H1537" s="250">
        <v>1</v>
      </c>
      <c r="I1537" s="251"/>
      <c r="J1537" s="247"/>
      <c r="K1537" s="247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6" t="s">
        <v>170</v>
      </c>
      <c r="AU1537" s="256" t="s">
        <v>83</v>
      </c>
      <c r="AV1537" s="15" t="s">
        <v>166</v>
      </c>
      <c r="AW1537" s="15" t="s">
        <v>35</v>
      </c>
      <c r="AX1537" s="15" t="s">
        <v>81</v>
      </c>
      <c r="AY1537" s="256" t="s">
        <v>159</v>
      </c>
    </row>
    <row r="1538" s="2" customFormat="1" ht="16.5" customHeight="1">
      <c r="A1538" s="40"/>
      <c r="B1538" s="41"/>
      <c r="C1538" s="206" t="s">
        <v>1510</v>
      </c>
      <c r="D1538" s="206" t="s">
        <v>161</v>
      </c>
      <c r="E1538" s="207" t="s">
        <v>1511</v>
      </c>
      <c r="F1538" s="208" t="s">
        <v>1512</v>
      </c>
      <c r="G1538" s="209" t="s">
        <v>776</v>
      </c>
      <c r="H1538" s="210">
        <v>2</v>
      </c>
      <c r="I1538" s="211"/>
      <c r="J1538" s="212">
        <f>ROUND(I1538*H1538,2)</f>
        <v>0</v>
      </c>
      <c r="K1538" s="208" t="s">
        <v>165</v>
      </c>
      <c r="L1538" s="46"/>
      <c r="M1538" s="213" t="s">
        <v>19</v>
      </c>
      <c r="N1538" s="214" t="s">
        <v>44</v>
      </c>
      <c r="O1538" s="86"/>
      <c r="P1538" s="215">
        <f>O1538*H1538</f>
        <v>0</v>
      </c>
      <c r="Q1538" s="215">
        <v>0</v>
      </c>
      <c r="R1538" s="215">
        <f>Q1538*H1538</f>
        <v>0</v>
      </c>
      <c r="S1538" s="215">
        <v>0</v>
      </c>
      <c r="T1538" s="216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17" t="s">
        <v>307</v>
      </c>
      <c r="AT1538" s="217" t="s">
        <v>161</v>
      </c>
      <c r="AU1538" s="217" t="s">
        <v>83</v>
      </c>
      <c r="AY1538" s="19" t="s">
        <v>159</v>
      </c>
      <c r="BE1538" s="218">
        <f>IF(N1538="základní",J1538,0)</f>
        <v>0</v>
      </c>
      <c r="BF1538" s="218">
        <f>IF(N1538="snížená",J1538,0)</f>
        <v>0</v>
      </c>
      <c r="BG1538" s="218">
        <f>IF(N1538="zákl. přenesená",J1538,0)</f>
        <v>0</v>
      </c>
      <c r="BH1538" s="218">
        <f>IF(N1538="sníž. přenesená",J1538,0)</f>
        <v>0</v>
      </c>
      <c r="BI1538" s="218">
        <f>IF(N1538="nulová",J1538,0)</f>
        <v>0</v>
      </c>
      <c r="BJ1538" s="19" t="s">
        <v>81</v>
      </c>
      <c r="BK1538" s="218">
        <f>ROUND(I1538*H1538,2)</f>
        <v>0</v>
      </c>
      <c r="BL1538" s="19" t="s">
        <v>307</v>
      </c>
      <c r="BM1538" s="217" t="s">
        <v>1513</v>
      </c>
    </row>
    <row r="1539" s="2" customFormat="1">
      <c r="A1539" s="40"/>
      <c r="B1539" s="41"/>
      <c r="C1539" s="42"/>
      <c r="D1539" s="219" t="s">
        <v>168</v>
      </c>
      <c r="E1539" s="42"/>
      <c r="F1539" s="220" t="s">
        <v>1514</v>
      </c>
      <c r="G1539" s="42"/>
      <c r="H1539" s="42"/>
      <c r="I1539" s="221"/>
      <c r="J1539" s="42"/>
      <c r="K1539" s="42"/>
      <c r="L1539" s="46"/>
      <c r="M1539" s="222"/>
      <c r="N1539" s="223"/>
      <c r="O1539" s="86"/>
      <c r="P1539" s="86"/>
      <c r="Q1539" s="86"/>
      <c r="R1539" s="86"/>
      <c r="S1539" s="86"/>
      <c r="T1539" s="87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9" t="s">
        <v>168</v>
      </c>
      <c r="AU1539" s="19" t="s">
        <v>83</v>
      </c>
    </row>
    <row r="1540" s="13" customFormat="1">
      <c r="A1540" s="13"/>
      <c r="B1540" s="224"/>
      <c r="C1540" s="225"/>
      <c r="D1540" s="226" t="s">
        <v>170</v>
      </c>
      <c r="E1540" s="227" t="s">
        <v>19</v>
      </c>
      <c r="F1540" s="228" t="s">
        <v>1366</v>
      </c>
      <c r="G1540" s="225"/>
      <c r="H1540" s="227" t="s">
        <v>19</v>
      </c>
      <c r="I1540" s="229"/>
      <c r="J1540" s="225"/>
      <c r="K1540" s="225"/>
      <c r="L1540" s="230"/>
      <c r="M1540" s="231"/>
      <c r="N1540" s="232"/>
      <c r="O1540" s="232"/>
      <c r="P1540" s="232"/>
      <c r="Q1540" s="232"/>
      <c r="R1540" s="232"/>
      <c r="S1540" s="232"/>
      <c r="T1540" s="23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4" t="s">
        <v>170</v>
      </c>
      <c r="AU1540" s="234" t="s">
        <v>83</v>
      </c>
      <c r="AV1540" s="13" t="s">
        <v>81</v>
      </c>
      <c r="AW1540" s="13" t="s">
        <v>35</v>
      </c>
      <c r="AX1540" s="13" t="s">
        <v>73</v>
      </c>
      <c r="AY1540" s="234" t="s">
        <v>159</v>
      </c>
    </row>
    <row r="1541" s="13" customFormat="1">
      <c r="A1541" s="13"/>
      <c r="B1541" s="224"/>
      <c r="C1541" s="225"/>
      <c r="D1541" s="226" t="s">
        <v>170</v>
      </c>
      <c r="E1541" s="227" t="s">
        <v>19</v>
      </c>
      <c r="F1541" s="228" t="s">
        <v>1444</v>
      </c>
      <c r="G1541" s="225"/>
      <c r="H1541" s="227" t="s">
        <v>19</v>
      </c>
      <c r="I1541" s="229"/>
      <c r="J1541" s="225"/>
      <c r="K1541" s="225"/>
      <c r="L1541" s="230"/>
      <c r="M1541" s="231"/>
      <c r="N1541" s="232"/>
      <c r="O1541" s="232"/>
      <c r="P1541" s="232"/>
      <c r="Q1541" s="232"/>
      <c r="R1541" s="232"/>
      <c r="S1541" s="232"/>
      <c r="T1541" s="23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4" t="s">
        <v>170</v>
      </c>
      <c r="AU1541" s="234" t="s">
        <v>83</v>
      </c>
      <c r="AV1541" s="13" t="s">
        <v>81</v>
      </c>
      <c r="AW1541" s="13" t="s">
        <v>35</v>
      </c>
      <c r="AX1541" s="13" t="s">
        <v>73</v>
      </c>
      <c r="AY1541" s="234" t="s">
        <v>159</v>
      </c>
    </row>
    <row r="1542" s="14" customFormat="1">
      <c r="A1542" s="14"/>
      <c r="B1542" s="235"/>
      <c r="C1542" s="236"/>
      <c r="D1542" s="226" t="s">
        <v>170</v>
      </c>
      <c r="E1542" s="237" t="s">
        <v>19</v>
      </c>
      <c r="F1542" s="238" t="s">
        <v>1128</v>
      </c>
      <c r="G1542" s="236"/>
      <c r="H1542" s="239">
        <v>2</v>
      </c>
      <c r="I1542" s="240"/>
      <c r="J1542" s="236"/>
      <c r="K1542" s="236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5" t="s">
        <v>170</v>
      </c>
      <c r="AU1542" s="245" t="s">
        <v>83</v>
      </c>
      <c r="AV1542" s="14" t="s">
        <v>83</v>
      </c>
      <c r="AW1542" s="14" t="s">
        <v>35</v>
      </c>
      <c r="AX1542" s="14" t="s">
        <v>73</v>
      </c>
      <c r="AY1542" s="245" t="s">
        <v>159</v>
      </c>
    </row>
    <row r="1543" s="15" customFormat="1">
      <c r="A1543" s="15"/>
      <c r="B1543" s="246"/>
      <c r="C1543" s="247"/>
      <c r="D1543" s="226" t="s">
        <v>170</v>
      </c>
      <c r="E1543" s="248" t="s">
        <v>19</v>
      </c>
      <c r="F1543" s="249" t="s">
        <v>178</v>
      </c>
      <c r="G1543" s="247"/>
      <c r="H1543" s="250">
        <v>2</v>
      </c>
      <c r="I1543" s="251"/>
      <c r="J1543" s="247"/>
      <c r="K1543" s="247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56" t="s">
        <v>170</v>
      </c>
      <c r="AU1543" s="256" t="s">
        <v>83</v>
      </c>
      <c r="AV1543" s="15" t="s">
        <v>166</v>
      </c>
      <c r="AW1543" s="15" t="s">
        <v>35</v>
      </c>
      <c r="AX1543" s="15" t="s">
        <v>81</v>
      </c>
      <c r="AY1543" s="256" t="s">
        <v>159</v>
      </c>
    </row>
    <row r="1544" s="2" customFormat="1" ht="16.5" customHeight="1">
      <c r="A1544" s="40"/>
      <c r="B1544" s="41"/>
      <c r="C1544" s="257" t="s">
        <v>1515</v>
      </c>
      <c r="D1544" s="257" t="s">
        <v>328</v>
      </c>
      <c r="E1544" s="258" t="s">
        <v>1516</v>
      </c>
      <c r="F1544" s="259" t="s">
        <v>1517</v>
      </c>
      <c r="G1544" s="260" t="s">
        <v>776</v>
      </c>
      <c r="H1544" s="261">
        <v>2</v>
      </c>
      <c r="I1544" s="262"/>
      <c r="J1544" s="263">
        <f>ROUND(I1544*H1544,2)</f>
        <v>0</v>
      </c>
      <c r="K1544" s="259" t="s">
        <v>1518</v>
      </c>
      <c r="L1544" s="264"/>
      <c r="M1544" s="265" t="s">
        <v>19</v>
      </c>
      <c r="N1544" s="266" t="s">
        <v>44</v>
      </c>
      <c r="O1544" s="86"/>
      <c r="P1544" s="215">
        <f>O1544*H1544</f>
        <v>0</v>
      </c>
      <c r="Q1544" s="215">
        <v>0.00014999999999999999</v>
      </c>
      <c r="R1544" s="215">
        <f>Q1544*H1544</f>
        <v>0.00029999999999999997</v>
      </c>
      <c r="S1544" s="215">
        <v>0</v>
      </c>
      <c r="T1544" s="216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17" t="s">
        <v>424</v>
      </c>
      <c r="AT1544" s="217" t="s">
        <v>328</v>
      </c>
      <c r="AU1544" s="217" t="s">
        <v>83</v>
      </c>
      <c r="AY1544" s="19" t="s">
        <v>159</v>
      </c>
      <c r="BE1544" s="218">
        <f>IF(N1544="základní",J1544,0)</f>
        <v>0</v>
      </c>
      <c r="BF1544" s="218">
        <f>IF(N1544="snížená",J1544,0)</f>
        <v>0</v>
      </c>
      <c r="BG1544" s="218">
        <f>IF(N1544="zákl. přenesená",J1544,0)</f>
        <v>0</v>
      </c>
      <c r="BH1544" s="218">
        <f>IF(N1544="sníž. přenesená",J1544,0)</f>
        <v>0</v>
      </c>
      <c r="BI1544" s="218">
        <f>IF(N1544="nulová",J1544,0)</f>
        <v>0</v>
      </c>
      <c r="BJ1544" s="19" t="s">
        <v>81</v>
      </c>
      <c r="BK1544" s="218">
        <f>ROUND(I1544*H1544,2)</f>
        <v>0</v>
      </c>
      <c r="BL1544" s="19" t="s">
        <v>307</v>
      </c>
      <c r="BM1544" s="217" t="s">
        <v>1519</v>
      </c>
    </row>
    <row r="1545" s="13" customFormat="1">
      <c r="A1545" s="13"/>
      <c r="B1545" s="224"/>
      <c r="C1545" s="225"/>
      <c r="D1545" s="226" t="s">
        <v>170</v>
      </c>
      <c r="E1545" s="227" t="s">
        <v>19</v>
      </c>
      <c r="F1545" s="228" t="s">
        <v>1366</v>
      </c>
      <c r="G1545" s="225"/>
      <c r="H1545" s="227" t="s">
        <v>19</v>
      </c>
      <c r="I1545" s="229"/>
      <c r="J1545" s="225"/>
      <c r="K1545" s="225"/>
      <c r="L1545" s="230"/>
      <c r="M1545" s="231"/>
      <c r="N1545" s="232"/>
      <c r="O1545" s="232"/>
      <c r="P1545" s="232"/>
      <c r="Q1545" s="232"/>
      <c r="R1545" s="232"/>
      <c r="S1545" s="232"/>
      <c r="T1545" s="23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4" t="s">
        <v>170</v>
      </c>
      <c r="AU1545" s="234" t="s">
        <v>83</v>
      </c>
      <c r="AV1545" s="13" t="s">
        <v>81</v>
      </c>
      <c r="AW1545" s="13" t="s">
        <v>35</v>
      </c>
      <c r="AX1545" s="13" t="s">
        <v>73</v>
      </c>
      <c r="AY1545" s="234" t="s">
        <v>159</v>
      </c>
    </row>
    <row r="1546" s="13" customFormat="1">
      <c r="A1546" s="13"/>
      <c r="B1546" s="224"/>
      <c r="C1546" s="225"/>
      <c r="D1546" s="226" t="s">
        <v>170</v>
      </c>
      <c r="E1546" s="227" t="s">
        <v>19</v>
      </c>
      <c r="F1546" s="228" t="s">
        <v>1444</v>
      </c>
      <c r="G1546" s="225"/>
      <c r="H1546" s="227" t="s">
        <v>19</v>
      </c>
      <c r="I1546" s="229"/>
      <c r="J1546" s="225"/>
      <c r="K1546" s="225"/>
      <c r="L1546" s="230"/>
      <c r="M1546" s="231"/>
      <c r="N1546" s="232"/>
      <c r="O1546" s="232"/>
      <c r="P1546" s="232"/>
      <c r="Q1546" s="232"/>
      <c r="R1546" s="232"/>
      <c r="S1546" s="232"/>
      <c r="T1546" s="23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4" t="s">
        <v>170</v>
      </c>
      <c r="AU1546" s="234" t="s">
        <v>83</v>
      </c>
      <c r="AV1546" s="13" t="s">
        <v>81</v>
      </c>
      <c r="AW1546" s="13" t="s">
        <v>35</v>
      </c>
      <c r="AX1546" s="13" t="s">
        <v>73</v>
      </c>
      <c r="AY1546" s="234" t="s">
        <v>159</v>
      </c>
    </row>
    <row r="1547" s="14" customFormat="1">
      <c r="A1547" s="14"/>
      <c r="B1547" s="235"/>
      <c r="C1547" s="236"/>
      <c r="D1547" s="226" t="s">
        <v>170</v>
      </c>
      <c r="E1547" s="237" t="s">
        <v>19</v>
      </c>
      <c r="F1547" s="238" t="s">
        <v>1128</v>
      </c>
      <c r="G1547" s="236"/>
      <c r="H1547" s="239">
        <v>2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5" t="s">
        <v>170</v>
      </c>
      <c r="AU1547" s="245" t="s">
        <v>83</v>
      </c>
      <c r="AV1547" s="14" t="s">
        <v>83</v>
      </c>
      <c r="AW1547" s="14" t="s">
        <v>35</v>
      </c>
      <c r="AX1547" s="14" t="s">
        <v>73</v>
      </c>
      <c r="AY1547" s="245" t="s">
        <v>159</v>
      </c>
    </row>
    <row r="1548" s="15" customFormat="1">
      <c r="A1548" s="15"/>
      <c r="B1548" s="246"/>
      <c r="C1548" s="247"/>
      <c r="D1548" s="226" t="s">
        <v>170</v>
      </c>
      <c r="E1548" s="248" t="s">
        <v>19</v>
      </c>
      <c r="F1548" s="249" t="s">
        <v>178</v>
      </c>
      <c r="G1548" s="247"/>
      <c r="H1548" s="250">
        <v>2</v>
      </c>
      <c r="I1548" s="251"/>
      <c r="J1548" s="247"/>
      <c r="K1548" s="247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6" t="s">
        <v>170</v>
      </c>
      <c r="AU1548" s="256" t="s">
        <v>83</v>
      </c>
      <c r="AV1548" s="15" t="s">
        <v>166</v>
      </c>
      <c r="AW1548" s="15" t="s">
        <v>35</v>
      </c>
      <c r="AX1548" s="15" t="s">
        <v>81</v>
      </c>
      <c r="AY1548" s="256" t="s">
        <v>159</v>
      </c>
    </row>
    <row r="1549" s="2" customFormat="1" ht="24.15" customHeight="1">
      <c r="A1549" s="40"/>
      <c r="B1549" s="41"/>
      <c r="C1549" s="206" t="s">
        <v>1520</v>
      </c>
      <c r="D1549" s="206" t="s">
        <v>161</v>
      </c>
      <c r="E1549" s="207" t="s">
        <v>1521</v>
      </c>
      <c r="F1549" s="208" t="s">
        <v>1522</v>
      </c>
      <c r="G1549" s="209" t="s">
        <v>776</v>
      </c>
      <c r="H1549" s="210">
        <v>5</v>
      </c>
      <c r="I1549" s="211"/>
      <c r="J1549" s="212">
        <f>ROUND(I1549*H1549,2)</f>
        <v>0</v>
      </c>
      <c r="K1549" s="208" t="s">
        <v>165</v>
      </c>
      <c r="L1549" s="46"/>
      <c r="M1549" s="213" t="s">
        <v>19</v>
      </c>
      <c r="N1549" s="214" t="s">
        <v>44</v>
      </c>
      <c r="O1549" s="86"/>
      <c r="P1549" s="215">
        <f>O1549*H1549</f>
        <v>0</v>
      </c>
      <c r="Q1549" s="215">
        <v>0.00046999999999999999</v>
      </c>
      <c r="R1549" s="215">
        <f>Q1549*H1549</f>
        <v>0.0023500000000000001</v>
      </c>
      <c r="S1549" s="215">
        <v>0</v>
      </c>
      <c r="T1549" s="216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17" t="s">
        <v>307</v>
      </c>
      <c r="AT1549" s="217" t="s">
        <v>161</v>
      </c>
      <c r="AU1549" s="217" t="s">
        <v>83</v>
      </c>
      <c r="AY1549" s="19" t="s">
        <v>159</v>
      </c>
      <c r="BE1549" s="218">
        <f>IF(N1549="základní",J1549,0)</f>
        <v>0</v>
      </c>
      <c r="BF1549" s="218">
        <f>IF(N1549="snížená",J1549,0)</f>
        <v>0</v>
      </c>
      <c r="BG1549" s="218">
        <f>IF(N1549="zákl. přenesená",J1549,0)</f>
        <v>0</v>
      </c>
      <c r="BH1549" s="218">
        <f>IF(N1549="sníž. přenesená",J1549,0)</f>
        <v>0</v>
      </c>
      <c r="BI1549" s="218">
        <f>IF(N1549="nulová",J1549,0)</f>
        <v>0</v>
      </c>
      <c r="BJ1549" s="19" t="s">
        <v>81</v>
      </c>
      <c r="BK1549" s="218">
        <f>ROUND(I1549*H1549,2)</f>
        <v>0</v>
      </c>
      <c r="BL1549" s="19" t="s">
        <v>307</v>
      </c>
      <c r="BM1549" s="217" t="s">
        <v>1523</v>
      </c>
    </row>
    <row r="1550" s="2" customFormat="1">
      <c r="A1550" s="40"/>
      <c r="B1550" s="41"/>
      <c r="C1550" s="42"/>
      <c r="D1550" s="219" t="s">
        <v>168</v>
      </c>
      <c r="E1550" s="42"/>
      <c r="F1550" s="220" t="s">
        <v>1524</v>
      </c>
      <c r="G1550" s="42"/>
      <c r="H1550" s="42"/>
      <c r="I1550" s="221"/>
      <c r="J1550" s="42"/>
      <c r="K1550" s="42"/>
      <c r="L1550" s="46"/>
      <c r="M1550" s="222"/>
      <c r="N1550" s="223"/>
      <c r="O1550" s="86"/>
      <c r="P1550" s="86"/>
      <c r="Q1550" s="86"/>
      <c r="R1550" s="86"/>
      <c r="S1550" s="86"/>
      <c r="T1550" s="87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9" t="s">
        <v>168</v>
      </c>
      <c r="AU1550" s="19" t="s">
        <v>83</v>
      </c>
    </row>
    <row r="1551" s="13" customFormat="1">
      <c r="A1551" s="13"/>
      <c r="B1551" s="224"/>
      <c r="C1551" s="225"/>
      <c r="D1551" s="226" t="s">
        <v>170</v>
      </c>
      <c r="E1551" s="227" t="s">
        <v>19</v>
      </c>
      <c r="F1551" s="228" t="s">
        <v>1366</v>
      </c>
      <c r="G1551" s="225"/>
      <c r="H1551" s="227" t="s">
        <v>19</v>
      </c>
      <c r="I1551" s="229"/>
      <c r="J1551" s="225"/>
      <c r="K1551" s="225"/>
      <c r="L1551" s="230"/>
      <c r="M1551" s="231"/>
      <c r="N1551" s="232"/>
      <c r="O1551" s="232"/>
      <c r="P1551" s="232"/>
      <c r="Q1551" s="232"/>
      <c r="R1551" s="232"/>
      <c r="S1551" s="232"/>
      <c r="T1551" s="23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4" t="s">
        <v>170</v>
      </c>
      <c r="AU1551" s="234" t="s">
        <v>83</v>
      </c>
      <c r="AV1551" s="13" t="s">
        <v>81</v>
      </c>
      <c r="AW1551" s="13" t="s">
        <v>35</v>
      </c>
      <c r="AX1551" s="13" t="s">
        <v>73</v>
      </c>
      <c r="AY1551" s="234" t="s">
        <v>159</v>
      </c>
    </row>
    <row r="1552" s="13" customFormat="1">
      <c r="A1552" s="13"/>
      <c r="B1552" s="224"/>
      <c r="C1552" s="225"/>
      <c r="D1552" s="226" t="s">
        <v>170</v>
      </c>
      <c r="E1552" s="227" t="s">
        <v>19</v>
      </c>
      <c r="F1552" s="228" t="s">
        <v>1459</v>
      </c>
      <c r="G1552" s="225"/>
      <c r="H1552" s="227" t="s">
        <v>19</v>
      </c>
      <c r="I1552" s="229"/>
      <c r="J1552" s="225"/>
      <c r="K1552" s="225"/>
      <c r="L1552" s="230"/>
      <c r="M1552" s="231"/>
      <c r="N1552" s="232"/>
      <c r="O1552" s="232"/>
      <c r="P1552" s="232"/>
      <c r="Q1552" s="232"/>
      <c r="R1552" s="232"/>
      <c r="S1552" s="232"/>
      <c r="T1552" s="23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4" t="s">
        <v>170</v>
      </c>
      <c r="AU1552" s="234" t="s">
        <v>83</v>
      </c>
      <c r="AV1552" s="13" t="s">
        <v>81</v>
      </c>
      <c r="AW1552" s="13" t="s">
        <v>35</v>
      </c>
      <c r="AX1552" s="13" t="s">
        <v>73</v>
      </c>
      <c r="AY1552" s="234" t="s">
        <v>159</v>
      </c>
    </row>
    <row r="1553" s="14" customFormat="1">
      <c r="A1553" s="14"/>
      <c r="B1553" s="235"/>
      <c r="C1553" s="236"/>
      <c r="D1553" s="226" t="s">
        <v>170</v>
      </c>
      <c r="E1553" s="237" t="s">
        <v>19</v>
      </c>
      <c r="F1553" s="238" t="s">
        <v>81</v>
      </c>
      <c r="G1553" s="236"/>
      <c r="H1553" s="239">
        <v>1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5" t="s">
        <v>170</v>
      </c>
      <c r="AU1553" s="245" t="s">
        <v>83</v>
      </c>
      <c r="AV1553" s="14" t="s">
        <v>83</v>
      </c>
      <c r="AW1553" s="14" t="s">
        <v>35</v>
      </c>
      <c r="AX1553" s="14" t="s">
        <v>73</v>
      </c>
      <c r="AY1553" s="245" t="s">
        <v>159</v>
      </c>
    </row>
    <row r="1554" s="13" customFormat="1">
      <c r="A1554" s="13"/>
      <c r="B1554" s="224"/>
      <c r="C1554" s="225"/>
      <c r="D1554" s="226" t="s">
        <v>170</v>
      </c>
      <c r="E1554" s="227" t="s">
        <v>19</v>
      </c>
      <c r="F1554" s="228" t="s">
        <v>1444</v>
      </c>
      <c r="G1554" s="225"/>
      <c r="H1554" s="227" t="s">
        <v>19</v>
      </c>
      <c r="I1554" s="229"/>
      <c r="J1554" s="225"/>
      <c r="K1554" s="225"/>
      <c r="L1554" s="230"/>
      <c r="M1554" s="231"/>
      <c r="N1554" s="232"/>
      <c r="O1554" s="232"/>
      <c r="P1554" s="232"/>
      <c r="Q1554" s="232"/>
      <c r="R1554" s="232"/>
      <c r="S1554" s="232"/>
      <c r="T1554" s="23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4" t="s">
        <v>170</v>
      </c>
      <c r="AU1554" s="234" t="s">
        <v>83</v>
      </c>
      <c r="AV1554" s="13" t="s">
        <v>81</v>
      </c>
      <c r="AW1554" s="13" t="s">
        <v>35</v>
      </c>
      <c r="AX1554" s="13" t="s">
        <v>73</v>
      </c>
      <c r="AY1554" s="234" t="s">
        <v>159</v>
      </c>
    </row>
    <row r="1555" s="14" customFormat="1">
      <c r="A1555" s="14"/>
      <c r="B1555" s="235"/>
      <c r="C1555" s="236"/>
      <c r="D1555" s="226" t="s">
        <v>170</v>
      </c>
      <c r="E1555" s="237" t="s">
        <v>19</v>
      </c>
      <c r="F1555" s="238" t="s">
        <v>1128</v>
      </c>
      <c r="G1555" s="236"/>
      <c r="H1555" s="239">
        <v>2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5" t="s">
        <v>170</v>
      </c>
      <c r="AU1555" s="245" t="s">
        <v>83</v>
      </c>
      <c r="AV1555" s="14" t="s">
        <v>83</v>
      </c>
      <c r="AW1555" s="14" t="s">
        <v>35</v>
      </c>
      <c r="AX1555" s="14" t="s">
        <v>73</v>
      </c>
      <c r="AY1555" s="245" t="s">
        <v>159</v>
      </c>
    </row>
    <row r="1556" s="13" customFormat="1">
      <c r="A1556" s="13"/>
      <c r="B1556" s="224"/>
      <c r="C1556" s="225"/>
      <c r="D1556" s="226" t="s">
        <v>170</v>
      </c>
      <c r="E1556" s="227" t="s">
        <v>19</v>
      </c>
      <c r="F1556" s="228" t="s">
        <v>1469</v>
      </c>
      <c r="G1556" s="225"/>
      <c r="H1556" s="227" t="s">
        <v>19</v>
      </c>
      <c r="I1556" s="229"/>
      <c r="J1556" s="225"/>
      <c r="K1556" s="225"/>
      <c r="L1556" s="230"/>
      <c r="M1556" s="231"/>
      <c r="N1556" s="232"/>
      <c r="O1556" s="232"/>
      <c r="P1556" s="232"/>
      <c r="Q1556" s="232"/>
      <c r="R1556" s="232"/>
      <c r="S1556" s="232"/>
      <c r="T1556" s="23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4" t="s">
        <v>170</v>
      </c>
      <c r="AU1556" s="234" t="s">
        <v>83</v>
      </c>
      <c r="AV1556" s="13" t="s">
        <v>81</v>
      </c>
      <c r="AW1556" s="13" t="s">
        <v>35</v>
      </c>
      <c r="AX1556" s="13" t="s">
        <v>73</v>
      </c>
      <c r="AY1556" s="234" t="s">
        <v>159</v>
      </c>
    </row>
    <row r="1557" s="14" customFormat="1">
      <c r="A1557" s="14"/>
      <c r="B1557" s="235"/>
      <c r="C1557" s="236"/>
      <c r="D1557" s="226" t="s">
        <v>170</v>
      </c>
      <c r="E1557" s="237" t="s">
        <v>19</v>
      </c>
      <c r="F1557" s="238" t="s">
        <v>81</v>
      </c>
      <c r="G1557" s="236"/>
      <c r="H1557" s="239">
        <v>1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5" t="s">
        <v>170</v>
      </c>
      <c r="AU1557" s="245" t="s">
        <v>83</v>
      </c>
      <c r="AV1557" s="14" t="s">
        <v>83</v>
      </c>
      <c r="AW1557" s="14" t="s">
        <v>35</v>
      </c>
      <c r="AX1557" s="14" t="s">
        <v>73</v>
      </c>
      <c r="AY1557" s="245" t="s">
        <v>159</v>
      </c>
    </row>
    <row r="1558" s="13" customFormat="1">
      <c r="A1558" s="13"/>
      <c r="B1558" s="224"/>
      <c r="C1558" s="225"/>
      <c r="D1558" s="226" t="s">
        <v>170</v>
      </c>
      <c r="E1558" s="227" t="s">
        <v>19</v>
      </c>
      <c r="F1558" s="228" t="s">
        <v>1445</v>
      </c>
      <c r="G1558" s="225"/>
      <c r="H1558" s="227" t="s">
        <v>19</v>
      </c>
      <c r="I1558" s="229"/>
      <c r="J1558" s="225"/>
      <c r="K1558" s="225"/>
      <c r="L1558" s="230"/>
      <c r="M1558" s="231"/>
      <c r="N1558" s="232"/>
      <c r="O1558" s="232"/>
      <c r="P1558" s="232"/>
      <c r="Q1558" s="232"/>
      <c r="R1558" s="232"/>
      <c r="S1558" s="232"/>
      <c r="T1558" s="23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4" t="s">
        <v>170</v>
      </c>
      <c r="AU1558" s="234" t="s">
        <v>83</v>
      </c>
      <c r="AV1558" s="13" t="s">
        <v>81</v>
      </c>
      <c r="AW1558" s="13" t="s">
        <v>35</v>
      </c>
      <c r="AX1558" s="13" t="s">
        <v>73</v>
      </c>
      <c r="AY1558" s="234" t="s">
        <v>159</v>
      </c>
    </row>
    <row r="1559" s="14" customFormat="1">
      <c r="A1559" s="14"/>
      <c r="B1559" s="235"/>
      <c r="C1559" s="236"/>
      <c r="D1559" s="226" t="s">
        <v>170</v>
      </c>
      <c r="E1559" s="237" t="s">
        <v>19</v>
      </c>
      <c r="F1559" s="238" t="s">
        <v>81</v>
      </c>
      <c r="G1559" s="236"/>
      <c r="H1559" s="239">
        <v>1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5" t="s">
        <v>170</v>
      </c>
      <c r="AU1559" s="245" t="s">
        <v>83</v>
      </c>
      <c r="AV1559" s="14" t="s">
        <v>83</v>
      </c>
      <c r="AW1559" s="14" t="s">
        <v>35</v>
      </c>
      <c r="AX1559" s="14" t="s">
        <v>73</v>
      </c>
      <c r="AY1559" s="245" t="s">
        <v>159</v>
      </c>
    </row>
    <row r="1560" s="15" customFormat="1">
      <c r="A1560" s="15"/>
      <c r="B1560" s="246"/>
      <c r="C1560" s="247"/>
      <c r="D1560" s="226" t="s">
        <v>170</v>
      </c>
      <c r="E1560" s="248" t="s">
        <v>19</v>
      </c>
      <c r="F1560" s="249" t="s">
        <v>178</v>
      </c>
      <c r="G1560" s="247"/>
      <c r="H1560" s="250">
        <v>5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56" t="s">
        <v>170</v>
      </c>
      <c r="AU1560" s="256" t="s">
        <v>83</v>
      </c>
      <c r="AV1560" s="15" t="s">
        <v>166</v>
      </c>
      <c r="AW1560" s="15" t="s">
        <v>35</v>
      </c>
      <c r="AX1560" s="15" t="s">
        <v>81</v>
      </c>
      <c r="AY1560" s="256" t="s">
        <v>159</v>
      </c>
    </row>
    <row r="1561" s="2" customFormat="1" ht="21.75" customHeight="1">
      <c r="A1561" s="40"/>
      <c r="B1561" s="41"/>
      <c r="C1561" s="257" t="s">
        <v>1525</v>
      </c>
      <c r="D1561" s="257" t="s">
        <v>328</v>
      </c>
      <c r="E1561" s="258" t="s">
        <v>1526</v>
      </c>
      <c r="F1561" s="259" t="s">
        <v>1527</v>
      </c>
      <c r="G1561" s="260" t="s">
        <v>776</v>
      </c>
      <c r="H1561" s="261">
        <v>5</v>
      </c>
      <c r="I1561" s="262"/>
      <c r="J1561" s="263">
        <f>ROUND(I1561*H1561,2)</f>
        <v>0</v>
      </c>
      <c r="K1561" s="259" t="s">
        <v>165</v>
      </c>
      <c r="L1561" s="264"/>
      <c r="M1561" s="265" t="s">
        <v>19</v>
      </c>
      <c r="N1561" s="266" t="s">
        <v>44</v>
      </c>
      <c r="O1561" s="86"/>
      <c r="P1561" s="215">
        <f>O1561*H1561</f>
        <v>0</v>
      </c>
      <c r="Q1561" s="215">
        <v>0.016</v>
      </c>
      <c r="R1561" s="215">
        <f>Q1561*H1561</f>
        <v>0.080000000000000002</v>
      </c>
      <c r="S1561" s="215">
        <v>0</v>
      </c>
      <c r="T1561" s="216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17" t="s">
        <v>424</v>
      </c>
      <c r="AT1561" s="217" t="s">
        <v>328</v>
      </c>
      <c r="AU1561" s="217" t="s">
        <v>83</v>
      </c>
      <c r="AY1561" s="19" t="s">
        <v>159</v>
      </c>
      <c r="BE1561" s="218">
        <f>IF(N1561="základní",J1561,0)</f>
        <v>0</v>
      </c>
      <c r="BF1561" s="218">
        <f>IF(N1561="snížená",J1561,0)</f>
        <v>0</v>
      </c>
      <c r="BG1561" s="218">
        <f>IF(N1561="zákl. přenesená",J1561,0)</f>
        <v>0</v>
      </c>
      <c r="BH1561" s="218">
        <f>IF(N1561="sníž. přenesená",J1561,0)</f>
        <v>0</v>
      </c>
      <c r="BI1561" s="218">
        <f>IF(N1561="nulová",J1561,0)</f>
        <v>0</v>
      </c>
      <c r="BJ1561" s="19" t="s">
        <v>81</v>
      </c>
      <c r="BK1561" s="218">
        <f>ROUND(I1561*H1561,2)</f>
        <v>0</v>
      </c>
      <c r="BL1561" s="19" t="s">
        <v>307</v>
      </c>
      <c r="BM1561" s="217" t="s">
        <v>1528</v>
      </c>
    </row>
    <row r="1562" s="13" customFormat="1">
      <c r="A1562" s="13"/>
      <c r="B1562" s="224"/>
      <c r="C1562" s="225"/>
      <c r="D1562" s="226" t="s">
        <v>170</v>
      </c>
      <c r="E1562" s="227" t="s">
        <v>19</v>
      </c>
      <c r="F1562" s="228" t="s">
        <v>1366</v>
      </c>
      <c r="G1562" s="225"/>
      <c r="H1562" s="227" t="s">
        <v>19</v>
      </c>
      <c r="I1562" s="229"/>
      <c r="J1562" s="225"/>
      <c r="K1562" s="225"/>
      <c r="L1562" s="230"/>
      <c r="M1562" s="231"/>
      <c r="N1562" s="232"/>
      <c r="O1562" s="232"/>
      <c r="P1562" s="232"/>
      <c r="Q1562" s="232"/>
      <c r="R1562" s="232"/>
      <c r="S1562" s="232"/>
      <c r="T1562" s="23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4" t="s">
        <v>170</v>
      </c>
      <c r="AU1562" s="234" t="s">
        <v>83</v>
      </c>
      <c r="AV1562" s="13" t="s">
        <v>81</v>
      </c>
      <c r="AW1562" s="13" t="s">
        <v>35</v>
      </c>
      <c r="AX1562" s="13" t="s">
        <v>73</v>
      </c>
      <c r="AY1562" s="234" t="s">
        <v>159</v>
      </c>
    </row>
    <row r="1563" s="13" customFormat="1">
      <c r="A1563" s="13"/>
      <c r="B1563" s="224"/>
      <c r="C1563" s="225"/>
      <c r="D1563" s="226" t="s">
        <v>170</v>
      </c>
      <c r="E1563" s="227" t="s">
        <v>19</v>
      </c>
      <c r="F1563" s="228" t="s">
        <v>1459</v>
      </c>
      <c r="G1563" s="225"/>
      <c r="H1563" s="227" t="s">
        <v>19</v>
      </c>
      <c r="I1563" s="229"/>
      <c r="J1563" s="225"/>
      <c r="K1563" s="225"/>
      <c r="L1563" s="230"/>
      <c r="M1563" s="231"/>
      <c r="N1563" s="232"/>
      <c r="O1563" s="232"/>
      <c r="P1563" s="232"/>
      <c r="Q1563" s="232"/>
      <c r="R1563" s="232"/>
      <c r="S1563" s="232"/>
      <c r="T1563" s="23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4" t="s">
        <v>170</v>
      </c>
      <c r="AU1563" s="234" t="s">
        <v>83</v>
      </c>
      <c r="AV1563" s="13" t="s">
        <v>81</v>
      </c>
      <c r="AW1563" s="13" t="s">
        <v>35</v>
      </c>
      <c r="AX1563" s="13" t="s">
        <v>73</v>
      </c>
      <c r="AY1563" s="234" t="s">
        <v>159</v>
      </c>
    </row>
    <row r="1564" s="14" customFormat="1">
      <c r="A1564" s="14"/>
      <c r="B1564" s="235"/>
      <c r="C1564" s="236"/>
      <c r="D1564" s="226" t="s">
        <v>170</v>
      </c>
      <c r="E1564" s="237" t="s">
        <v>19</v>
      </c>
      <c r="F1564" s="238" t="s">
        <v>81</v>
      </c>
      <c r="G1564" s="236"/>
      <c r="H1564" s="239">
        <v>1</v>
      </c>
      <c r="I1564" s="240"/>
      <c r="J1564" s="236"/>
      <c r="K1564" s="236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45" t="s">
        <v>170</v>
      </c>
      <c r="AU1564" s="245" t="s">
        <v>83</v>
      </c>
      <c r="AV1564" s="14" t="s">
        <v>83</v>
      </c>
      <c r="AW1564" s="14" t="s">
        <v>35</v>
      </c>
      <c r="AX1564" s="14" t="s">
        <v>73</v>
      </c>
      <c r="AY1564" s="245" t="s">
        <v>159</v>
      </c>
    </row>
    <row r="1565" s="13" customFormat="1">
      <c r="A1565" s="13"/>
      <c r="B1565" s="224"/>
      <c r="C1565" s="225"/>
      <c r="D1565" s="226" t="s">
        <v>170</v>
      </c>
      <c r="E1565" s="227" t="s">
        <v>19</v>
      </c>
      <c r="F1565" s="228" t="s">
        <v>1444</v>
      </c>
      <c r="G1565" s="225"/>
      <c r="H1565" s="227" t="s">
        <v>19</v>
      </c>
      <c r="I1565" s="229"/>
      <c r="J1565" s="225"/>
      <c r="K1565" s="225"/>
      <c r="L1565" s="230"/>
      <c r="M1565" s="231"/>
      <c r="N1565" s="232"/>
      <c r="O1565" s="232"/>
      <c r="P1565" s="232"/>
      <c r="Q1565" s="232"/>
      <c r="R1565" s="232"/>
      <c r="S1565" s="232"/>
      <c r="T1565" s="23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4" t="s">
        <v>170</v>
      </c>
      <c r="AU1565" s="234" t="s">
        <v>83</v>
      </c>
      <c r="AV1565" s="13" t="s">
        <v>81</v>
      </c>
      <c r="AW1565" s="13" t="s">
        <v>35</v>
      </c>
      <c r="AX1565" s="13" t="s">
        <v>73</v>
      </c>
      <c r="AY1565" s="234" t="s">
        <v>159</v>
      </c>
    </row>
    <row r="1566" s="14" customFormat="1">
      <c r="A1566" s="14"/>
      <c r="B1566" s="235"/>
      <c r="C1566" s="236"/>
      <c r="D1566" s="226" t="s">
        <v>170</v>
      </c>
      <c r="E1566" s="237" t="s">
        <v>19</v>
      </c>
      <c r="F1566" s="238" t="s">
        <v>1128</v>
      </c>
      <c r="G1566" s="236"/>
      <c r="H1566" s="239">
        <v>2</v>
      </c>
      <c r="I1566" s="240"/>
      <c r="J1566" s="236"/>
      <c r="K1566" s="236"/>
      <c r="L1566" s="241"/>
      <c r="M1566" s="242"/>
      <c r="N1566" s="243"/>
      <c r="O1566" s="243"/>
      <c r="P1566" s="243"/>
      <c r="Q1566" s="243"/>
      <c r="R1566" s="243"/>
      <c r="S1566" s="243"/>
      <c r="T1566" s="24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5" t="s">
        <v>170</v>
      </c>
      <c r="AU1566" s="245" t="s">
        <v>83</v>
      </c>
      <c r="AV1566" s="14" t="s">
        <v>83</v>
      </c>
      <c r="AW1566" s="14" t="s">
        <v>35</v>
      </c>
      <c r="AX1566" s="14" t="s">
        <v>73</v>
      </c>
      <c r="AY1566" s="245" t="s">
        <v>159</v>
      </c>
    </row>
    <row r="1567" s="13" customFormat="1">
      <c r="A1567" s="13"/>
      <c r="B1567" s="224"/>
      <c r="C1567" s="225"/>
      <c r="D1567" s="226" t="s">
        <v>170</v>
      </c>
      <c r="E1567" s="227" t="s">
        <v>19</v>
      </c>
      <c r="F1567" s="228" t="s">
        <v>1469</v>
      </c>
      <c r="G1567" s="225"/>
      <c r="H1567" s="227" t="s">
        <v>19</v>
      </c>
      <c r="I1567" s="229"/>
      <c r="J1567" s="225"/>
      <c r="K1567" s="225"/>
      <c r="L1567" s="230"/>
      <c r="M1567" s="231"/>
      <c r="N1567" s="232"/>
      <c r="O1567" s="232"/>
      <c r="P1567" s="232"/>
      <c r="Q1567" s="232"/>
      <c r="R1567" s="232"/>
      <c r="S1567" s="232"/>
      <c r="T1567" s="23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4" t="s">
        <v>170</v>
      </c>
      <c r="AU1567" s="234" t="s">
        <v>83</v>
      </c>
      <c r="AV1567" s="13" t="s">
        <v>81</v>
      </c>
      <c r="AW1567" s="13" t="s">
        <v>35</v>
      </c>
      <c r="AX1567" s="13" t="s">
        <v>73</v>
      </c>
      <c r="AY1567" s="234" t="s">
        <v>159</v>
      </c>
    </row>
    <row r="1568" s="14" customFormat="1">
      <c r="A1568" s="14"/>
      <c r="B1568" s="235"/>
      <c r="C1568" s="236"/>
      <c r="D1568" s="226" t="s">
        <v>170</v>
      </c>
      <c r="E1568" s="237" t="s">
        <v>19</v>
      </c>
      <c r="F1568" s="238" t="s">
        <v>81</v>
      </c>
      <c r="G1568" s="236"/>
      <c r="H1568" s="239">
        <v>1</v>
      </c>
      <c r="I1568" s="240"/>
      <c r="J1568" s="236"/>
      <c r="K1568" s="236"/>
      <c r="L1568" s="241"/>
      <c r="M1568" s="242"/>
      <c r="N1568" s="243"/>
      <c r="O1568" s="243"/>
      <c r="P1568" s="243"/>
      <c r="Q1568" s="243"/>
      <c r="R1568" s="243"/>
      <c r="S1568" s="243"/>
      <c r="T1568" s="24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5" t="s">
        <v>170</v>
      </c>
      <c r="AU1568" s="245" t="s">
        <v>83</v>
      </c>
      <c r="AV1568" s="14" t="s">
        <v>83</v>
      </c>
      <c r="AW1568" s="14" t="s">
        <v>35</v>
      </c>
      <c r="AX1568" s="14" t="s">
        <v>73</v>
      </c>
      <c r="AY1568" s="245" t="s">
        <v>159</v>
      </c>
    </row>
    <row r="1569" s="13" customFormat="1">
      <c r="A1569" s="13"/>
      <c r="B1569" s="224"/>
      <c r="C1569" s="225"/>
      <c r="D1569" s="226" t="s">
        <v>170</v>
      </c>
      <c r="E1569" s="227" t="s">
        <v>19</v>
      </c>
      <c r="F1569" s="228" t="s">
        <v>1445</v>
      </c>
      <c r="G1569" s="225"/>
      <c r="H1569" s="227" t="s">
        <v>19</v>
      </c>
      <c r="I1569" s="229"/>
      <c r="J1569" s="225"/>
      <c r="K1569" s="225"/>
      <c r="L1569" s="230"/>
      <c r="M1569" s="231"/>
      <c r="N1569" s="232"/>
      <c r="O1569" s="232"/>
      <c r="P1569" s="232"/>
      <c r="Q1569" s="232"/>
      <c r="R1569" s="232"/>
      <c r="S1569" s="232"/>
      <c r="T1569" s="23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4" t="s">
        <v>170</v>
      </c>
      <c r="AU1569" s="234" t="s">
        <v>83</v>
      </c>
      <c r="AV1569" s="13" t="s">
        <v>81</v>
      </c>
      <c r="AW1569" s="13" t="s">
        <v>35</v>
      </c>
      <c r="AX1569" s="13" t="s">
        <v>73</v>
      </c>
      <c r="AY1569" s="234" t="s">
        <v>159</v>
      </c>
    </row>
    <row r="1570" s="14" customFormat="1">
      <c r="A1570" s="14"/>
      <c r="B1570" s="235"/>
      <c r="C1570" s="236"/>
      <c r="D1570" s="226" t="s">
        <v>170</v>
      </c>
      <c r="E1570" s="237" t="s">
        <v>19</v>
      </c>
      <c r="F1570" s="238" t="s">
        <v>81</v>
      </c>
      <c r="G1570" s="236"/>
      <c r="H1570" s="239">
        <v>1</v>
      </c>
      <c r="I1570" s="240"/>
      <c r="J1570" s="236"/>
      <c r="K1570" s="236"/>
      <c r="L1570" s="241"/>
      <c r="M1570" s="242"/>
      <c r="N1570" s="243"/>
      <c r="O1570" s="243"/>
      <c r="P1570" s="243"/>
      <c r="Q1570" s="243"/>
      <c r="R1570" s="243"/>
      <c r="S1570" s="243"/>
      <c r="T1570" s="24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5" t="s">
        <v>170</v>
      </c>
      <c r="AU1570" s="245" t="s">
        <v>83</v>
      </c>
      <c r="AV1570" s="14" t="s">
        <v>83</v>
      </c>
      <c r="AW1570" s="14" t="s">
        <v>35</v>
      </c>
      <c r="AX1570" s="14" t="s">
        <v>73</v>
      </c>
      <c r="AY1570" s="245" t="s">
        <v>159</v>
      </c>
    </row>
    <row r="1571" s="15" customFormat="1">
      <c r="A1571" s="15"/>
      <c r="B1571" s="246"/>
      <c r="C1571" s="247"/>
      <c r="D1571" s="226" t="s">
        <v>170</v>
      </c>
      <c r="E1571" s="248" t="s">
        <v>19</v>
      </c>
      <c r="F1571" s="249" t="s">
        <v>178</v>
      </c>
      <c r="G1571" s="247"/>
      <c r="H1571" s="250">
        <v>5</v>
      </c>
      <c r="I1571" s="251"/>
      <c r="J1571" s="247"/>
      <c r="K1571" s="247"/>
      <c r="L1571" s="252"/>
      <c r="M1571" s="253"/>
      <c r="N1571" s="254"/>
      <c r="O1571" s="254"/>
      <c r="P1571" s="254"/>
      <c r="Q1571" s="254"/>
      <c r="R1571" s="254"/>
      <c r="S1571" s="254"/>
      <c r="T1571" s="25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56" t="s">
        <v>170</v>
      </c>
      <c r="AU1571" s="256" t="s">
        <v>83</v>
      </c>
      <c r="AV1571" s="15" t="s">
        <v>166</v>
      </c>
      <c r="AW1571" s="15" t="s">
        <v>35</v>
      </c>
      <c r="AX1571" s="15" t="s">
        <v>81</v>
      </c>
      <c r="AY1571" s="256" t="s">
        <v>159</v>
      </c>
    </row>
    <row r="1572" s="2" customFormat="1" ht="24.15" customHeight="1">
      <c r="A1572" s="40"/>
      <c r="B1572" s="41"/>
      <c r="C1572" s="206" t="s">
        <v>1529</v>
      </c>
      <c r="D1572" s="206" t="s">
        <v>161</v>
      </c>
      <c r="E1572" s="207" t="s">
        <v>1530</v>
      </c>
      <c r="F1572" s="208" t="s">
        <v>1531</v>
      </c>
      <c r="G1572" s="209" t="s">
        <v>776</v>
      </c>
      <c r="H1572" s="210">
        <v>1</v>
      </c>
      <c r="I1572" s="211"/>
      <c r="J1572" s="212">
        <f>ROUND(I1572*H1572,2)</f>
        <v>0</v>
      </c>
      <c r="K1572" s="208" t="s">
        <v>165</v>
      </c>
      <c r="L1572" s="46"/>
      <c r="M1572" s="213" t="s">
        <v>19</v>
      </c>
      <c r="N1572" s="214" t="s">
        <v>44</v>
      </c>
      <c r="O1572" s="86"/>
      <c r="P1572" s="215">
        <f>O1572*H1572</f>
        <v>0</v>
      </c>
      <c r="Q1572" s="215">
        <v>0.00046999999999999999</v>
      </c>
      <c r="R1572" s="215">
        <f>Q1572*H1572</f>
        <v>0.00046999999999999999</v>
      </c>
      <c r="S1572" s="215">
        <v>0</v>
      </c>
      <c r="T1572" s="216">
        <f>S1572*H1572</f>
        <v>0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17" t="s">
        <v>307</v>
      </c>
      <c r="AT1572" s="217" t="s">
        <v>161</v>
      </c>
      <c r="AU1572" s="217" t="s">
        <v>83</v>
      </c>
      <c r="AY1572" s="19" t="s">
        <v>159</v>
      </c>
      <c r="BE1572" s="218">
        <f>IF(N1572="základní",J1572,0)</f>
        <v>0</v>
      </c>
      <c r="BF1572" s="218">
        <f>IF(N1572="snížená",J1572,0)</f>
        <v>0</v>
      </c>
      <c r="BG1572" s="218">
        <f>IF(N1572="zákl. přenesená",J1572,0)</f>
        <v>0</v>
      </c>
      <c r="BH1572" s="218">
        <f>IF(N1572="sníž. přenesená",J1572,0)</f>
        <v>0</v>
      </c>
      <c r="BI1572" s="218">
        <f>IF(N1572="nulová",J1572,0)</f>
        <v>0</v>
      </c>
      <c r="BJ1572" s="19" t="s">
        <v>81</v>
      </c>
      <c r="BK1572" s="218">
        <f>ROUND(I1572*H1572,2)</f>
        <v>0</v>
      </c>
      <c r="BL1572" s="19" t="s">
        <v>307</v>
      </c>
      <c r="BM1572" s="217" t="s">
        <v>1532</v>
      </c>
    </row>
    <row r="1573" s="2" customFormat="1">
      <c r="A1573" s="40"/>
      <c r="B1573" s="41"/>
      <c r="C1573" s="42"/>
      <c r="D1573" s="219" t="s">
        <v>168</v>
      </c>
      <c r="E1573" s="42"/>
      <c r="F1573" s="220" t="s">
        <v>1533</v>
      </c>
      <c r="G1573" s="42"/>
      <c r="H1573" s="42"/>
      <c r="I1573" s="221"/>
      <c r="J1573" s="42"/>
      <c r="K1573" s="42"/>
      <c r="L1573" s="46"/>
      <c r="M1573" s="222"/>
      <c r="N1573" s="223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168</v>
      </c>
      <c r="AU1573" s="19" t="s">
        <v>83</v>
      </c>
    </row>
    <row r="1574" s="13" customFormat="1">
      <c r="A1574" s="13"/>
      <c r="B1574" s="224"/>
      <c r="C1574" s="225"/>
      <c r="D1574" s="226" t="s">
        <v>170</v>
      </c>
      <c r="E1574" s="227" t="s">
        <v>19</v>
      </c>
      <c r="F1574" s="228" t="s">
        <v>1366</v>
      </c>
      <c r="G1574" s="225"/>
      <c r="H1574" s="227" t="s">
        <v>19</v>
      </c>
      <c r="I1574" s="229"/>
      <c r="J1574" s="225"/>
      <c r="K1574" s="225"/>
      <c r="L1574" s="230"/>
      <c r="M1574" s="231"/>
      <c r="N1574" s="232"/>
      <c r="O1574" s="232"/>
      <c r="P1574" s="232"/>
      <c r="Q1574" s="232"/>
      <c r="R1574" s="232"/>
      <c r="S1574" s="232"/>
      <c r="T1574" s="23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4" t="s">
        <v>170</v>
      </c>
      <c r="AU1574" s="234" t="s">
        <v>83</v>
      </c>
      <c r="AV1574" s="13" t="s">
        <v>81</v>
      </c>
      <c r="AW1574" s="13" t="s">
        <v>35</v>
      </c>
      <c r="AX1574" s="13" t="s">
        <v>73</v>
      </c>
      <c r="AY1574" s="234" t="s">
        <v>159</v>
      </c>
    </row>
    <row r="1575" s="13" customFormat="1">
      <c r="A1575" s="13"/>
      <c r="B1575" s="224"/>
      <c r="C1575" s="225"/>
      <c r="D1575" s="226" t="s">
        <v>170</v>
      </c>
      <c r="E1575" s="227" t="s">
        <v>19</v>
      </c>
      <c r="F1575" s="228" t="s">
        <v>1459</v>
      </c>
      <c r="G1575" s="225"/>
      <c r="H1575" s="227" t="s">
        <v>19</v>
      </c>
      <c r="I1575" s="229"/>
      <c r="J1575" s="225"/>
      <c r="K1575" s="225"/>
      <c r="L1575" s="230"/>
      <c r="M1575" s="231"/>
      <c r="N1575" s="232"/>
      <c r="O1575" s="232"/>
      <c r="P1575" s="232"/>
      <c r="Q1575" s="232"/>
      <c r="R1575" s="232"/>
      <c r="S1575" s="232"/>
      <c r="T1575" s="23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4" t="s">
        <v>170</v>
      </c>
      <c r="AU1575" s="234" t="s">
        <v>83</v>
      </c>
      <c r="AV1575" s="13" t="s">
        <v>81</v>
      </c>
      <c r="AW1575" s="13" t="s">
        <v>35</v>
      </c>
      <c r="AX1575" s="13" t="s">
        <v>73</v>
      </c>
      <c r="AY1575" s="234" t="s">
        <v>159</v>
      </c>
    </row>
    <row r="1576" s="14" customFormat="1">
      <c r="A1576" s="14"/>
      <c r="B1576" s="235"/>
      <c r="C1576" s="236"/>
      <c r="D1576" s="226" t="s">
        <v>170</v>
      </c>
      <c r="E1576" s="237" t="s">
        <v>19</v>
      </c>
      <c r="F1576" s="238" t="s">
        <v>81</v>
      </c>
      <c r="G1576" s="236"/>
      <c r="H1576" s="239">
        <v>1</v>
      </c>
      <c r="I1576" s="240"/>
      <c r="J1576" s="236"/>
      <c r="K1576" s="236"/>
      <c r="L1576" s="241"/>
      <c r="M1576" s="242"/>
      <c r="N1576" s="243"/>
      <c r="O1576" s="243"/>
      <c r="P1576" s="243"/>
      <c r="Q1576" s="243"/>
      <c r="R1576" s="243"/>
      <c r="S1576" s="243"/>
      <c r="T1576" s="24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5" t="s">
        <v>170</v>
      </c>
      <c r="AU1576" s="245" t="s">
        <v>83</v>
      </c>
      <c r="AV1576" s="14" t="s">
        <v>83</v>
      </c>
      <c r="AW1576" s="14" t="s">
        <v>35</v>
      </c>
      <c r="AX1576" s="14" t="s">
        <v>73</v>
      </c>
      <c r="AY1576" s="245" t="s">
        <v>159</v>
      </c>
    </row>
    <row r="1577" s="15" customFormat="1">
      <c r="A1577" s="15"/>
      <c r="B1577" s="246"/>
      <c r="C1577" s="247"/>
      <c r="D1577" s="226" t="s">
        <v>170</v>
      </c>
      <c r="E1577" s="248" t="s">
        <v>19</v>
      </c>
      <c r="F1577" s="249" t="s">
        <v>178</v>
      </c>
      <c r="G1577" s="247"/>
      <c r="H1577" s="250">
        <v>1</v>
      </c>
      <c r="I1577" s="251"/>
      <c r="J1577" s="247"/>
      <c r="K1577" s="247"/>
      <c r="L1577" s="252"/>
      <c r="M1577" s="253"/>
      <c r="N1577" s="254"/>
      <c r="O1577" s="254"/>
      <c r="P1577" s="254"/>
      <c r="Q1577" s="254"/>
      <c r="R1577" s="254"/>
      <c r="S1577" s="254"/>
      <c r="T1577" s="25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56" t="s">
        <v>170</v>
      </c>
      <c r="AU1577" s="256" t="s">
        <v>83</v>
      </c>
      <c r="AV1577" s="15" t="s">
        <v>166</v>
      </c>
      <c r="AW1577" s="15" t="s">
        <v>35</v>
      </c>
      <c r="AX1577" s="15" t="s">
        <v>81</v>
      </c>
      <c r="AY1577" s="256" t="s">
        <v>159</v>
      </c>
    </row>
    <row r="1578" s="2" customFormat="1" ht="21.75" customHeight="1">
      <c r="A1578" s="40"/>
      <c r="B1578" s="41"/>
      <c r="C1578" s="257" t="s">
        <v>1534</v>
      </c>
      <c r="D1578" s="257" t="s">
        <v>328</v>
      </c>
      <c r="E1578" s="258" t="s">
        <v>1535</v>
      </c>
      <c r="F1578" s="259" t="s">
        <v>1536</v>
      </c>
      <c r="G1578" s="260" t="s">
        <v>776</v>
      </c>
      <c r="H1578" s="261">
        <v>1</v>
      </c>
      <c r="I1578" s="262"/>
      <c r="J1578" s="263">
        <f>ROUND(I1578*H1578,2)</f>
        <v>0</v>
      </c>
      <c r="K1578" s="259" t="s">
        <v>165</v>
      </c>
      <c r="L1578" s="264"/>
      <c r="M1578" s="265" t="s">
        <v>19</v>
      </c>
      <c r="N1578" s="266" t="s">
        <v>44</v>
      </c>
      <c r="O1578" s="86"/>
      <c r="P1578" s="215">
        <f>O1578*H1578</f>
        <v>0</v>
      </c>
      <c r="Q1578" s="215">
        <v>0.042999999999999997</v>
      </c>
      <c r="R1578" s="215">
        <f>Q1578*H1578</f>
        <v>0.042999999999999997</v>
      </c>
      <c r="S1578" s="215">
        <v>0</v>
      </c>
      <c r="T1578" s="216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17" t="s">
        <v>424</v>
      </c>
      <c r="AT1578" s="217" t="s">
        <v>328</v>
      </c>
      <c r="AU1578" s="217" t="s">
        <v>83</v>
      </c>
      <c r="AY1578" s="19" t="s">
        <v>159</v>
      </c>
      <c r="BE1578" s="218">
        <f>IF(N1578="základní",J1578,0)</f>
        <v>0</v>
      </c>
      <c r="BF1578" s="218">
        <f>IF(N1578="snížená",J1578,0)</f>
        <v>0</v>
      </c>
      <c r="BG1578" s="218">
        <f>IF(N1578="zákl. přenesená",J1578,0)</f>
        <v>0</v>
      </c>
      <c r="BH1578" s="218">
        <f>IF(N1578="sníž. přenesená",J1578,0)</f>
        <v>0</v>
      </c>
      <c r="BI1578" s="218">
        <f>IF(N1578="nulová",J1578,0)</f>
        <v>0</v>
      </c>
      <c r="BJ1578" s="19" t="s">
        <v>81</v>
      </c>
      <c r="BK1578" s="218">
        <f>ROUND(I1578*H1578,2)</f>
        <v>0</v>
      </c>
      <c r="BL1578" s="19" t="s">
        <v>307</v>
      </c>
      <c r="BM1578" s="217" t="s">
        <v>1537</v>
      </c>
    </row>
    <row r="1579" s="13" customFormat="1">
      <c r="A1579" s="13"/>
      <c r="B1579" s="224"/>
      <c r="C1579" s="225"/>
      <c r="D1579" s="226" t="s">
        <v>170</v>
      </c>
      <c r="E1579" s="227" t="s">
        <v>19</v>
      </c>
      <c r="F1579" s="228" t="s">
        <v>1366</v>
      </c>
      <c r="G1579" s="225"/>
      <c r="H1579" s="227" t="s">
        <v>19</v>
      </c>
      <c r="I1579" s="229"/>
      <c r="J1579" s="225"/>
      <c r="K1579" s="225"/>
      <c r="L1579" s="230"/>
      <c r="M1579" s="231"/>
      <c r="N1579" s="232"/>
      <c r="O1579" s="232"/>
      <c r="P1579" s="232"/>
      <c r="Q1579" s="232"/>
      <c r="R1579" s="232"/>
      <c r="S1579" s="232"/>
      <c r="T1579" s="23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4" t="s">
        <v>170</v>
      </c>
      <c r="AU1579" s="234" t="s">
        <v>83</v>
      </c>
      <c r="AV1579" s="13" t="s">
        <v>81</v>
      </c>
      <c r="AW1579" s="13" t="s">
        <v>35</v>
      </c>
      <c r="AX1579" s="13" t="s">
        <v>73</v>
      </c>
      <c r="AY1579" s="234" t="s">
        <v>159</v>
      </c>
    </row>
    <row r="1580" s="13" customFormat="1">
      <c r="A1580" s="13"/>
      <c r="B1580" s="224"/>
      <c r="C1580" s="225"/>
      <c r="D1580" s="226" t="s">
        <v>170</v>
      </c>
      <c r="E1580" s="227" t="s">
        <v>19</v>
      </c>
      <c r="F1580" s="228" t="s">
        <v>1459</v>
      </c>
      <c r="G1580" s="225"/>
      <c r="H1580" s="227" t="s">
        <v>19</v>
      </c>
      <c r="I1580" s="229"/>
      <c r="J1580" s="225"/>
      <c r="K1580" s="225"/>
      <c r="L1580" s="230"/>
      <c r="M1580" s="231"/>
      <c r="N1580" s="232"/>
      <c r="O1580" s="232"/>
      <c r="P1580" s="232"/>
      <c r="Q1580" s="232"/>
      <c r="R1580" s="232"/>
      <c r="S1580" s="232"/>
      <c r="T1580" s="23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4" t="s">
        <v>170</v>
      </c>
      <c r="AU1580" s="234" t="s">
        <v>83</v>
      </c>
      <c r="AV1580" s="13" t="s">
        <v>81</v>
      </c>
      <c r="AW1580" s="13" t="s">
        <v>35</v>
      </c>
      <c r="AX1580" s="13" t="s">
        <v>73</v>
      </c>
      <c r="AY1580" s="234" t="s">
        <v>159</v>
      </c>
    </row>
    <row r="1581" s="14" customFormat="1">
      <c r="A1581" s="14"/>
      <c r="B1581" s="235"/>
      <c r="C1581" s="236"/>
      <c r="D1581" s="226" t="s">
        <v>170</v>
      </c>
      <c r="E1581" s="237" t="s">
        <v>19</v>
      </c>
      <c r="F1581" s="238" t="s">
        <v>81</v>
      </c>
      <c r="G1581" s="236"/>
      <c r="H1581" s="239">
        <v>1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5" t="s">
        <v>170</v>
      </c>
      <c r="AU1581" s="245" t="s">
        <v>83</v>
      </c>
      <c r="AV1581" s="14" t="s">
        <v>83</v>
      </c>
      <c r="AW1581" s="14" t="s">
        <v>35</v>
      </c>
      <c r="AX1581" s="14" t="s">
        <v>73</v>
      </c>
      <c r="AY1581" s="245" t="s">
        <v>159</v>
      </c>
    </row>
    <row r="1582" s="15" customFormat="1">
      <c r="A1582" s="15"/>
      <c r="B1582" s="246"/>
      <c r="C1582" s="247"/>
      <c r="D1582" s="226" t="s">
        <v>170</v>
      </c>
      <c r="E1582" s="248" t="s">
        <v>19</v>
      </c>
      <c r="F1582" s="249" t="s">
        <v>178</v>
      </c>
      <c r="G1582" s="247"/>
      <c r="H1582" s="250">
        <v>1</v>
      </c>
      <c r="I1582" s="251"/>
      <c r="J1582" s="247"/>
      <c r="K1582" s="247"/>
      <c r="L1582" s="252"/>
      <c r="M1582" s="253"/>
      <c r="N1582" s="254"/>
      <c r="O1582" s="254"/>
      <c r="P1582" s="254"/>
      <c r="Q1582" s="254"/>
      <c r="R1582" s="254"/>
      <c r="S1582" s="254"/>
      <c r="T1582" s="25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T1582" s="256" t="s">
        <v>170</v>
      </c>
      <c r="AU1582" s="256" t="s">
        <v>83</v>
      </c>
      <c r="AV1582" s="15" t="s">
        <v>166</v>
      </c>
      <c r="AW1582" s="15" t="s">
        <v>35</v>
      </c>
      <c r="AX1582" s="15" t="s">
        <v>81</v>
      </c>
      <c r="AY1582" s="256" t="s">
        <v>159</v>
      </c>
    </row>
    <row r="1583" s="2" customFormat="1" ht="24.15" customHeight="1">
      <c r="A1583" s="40"/>
      <c r="B1583" s="41"/>
      <c r="C1583" s="206" t="s">
        <v>1538</v>
      </c>
      <c r="D1583" s="206" t="s">
        <v>161</v>
      </c>
      <c r="E1583" s="207" t="s">
        <v>1539</v>
      </c>
      <c r="F1583" s="208" t="s">
        <v>1540</v>
      </c>
      <c r="G1583" s="209" t="s">
        <v>1050</v>
      </c>
      <c r="H1583" s="267"/>
      <c r="I1583" s="211"/>
      <c r="J1583" s="212">
        <f>ROUND(I1583*H1583,2)</f>
        <v>0</v>
      </c>
      <c r="K1583" s="208" t="s">
        <v>165</v>
      </c>
      <c r="L1583" s="46"/>
      <c r="M1583" s="213" t="s">
        <v>19</v>
      </c>
      <c r="N1583" s="214" t="s">
        <v>44</v>
      </c>
      <c r="O1583" s="86"/>
      <c r="P1583" s="215">
        <f>O1583*H1583</f>
        <v>0</v>
      </c>
      <c r="Q1583" s="215">
        <v>0</v>
      </c>
      <c r="R1583" s="215">
        <f>Q1583*H1583</f>
        <v>0</v>
      </c>
      <c r="S1583" s="215">
        <v>0</v>
      </c>
      <c r="T1583" s="216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17" t="s">
        <v>307</v>
      </c>
      <c r="AT1583" s="217" t="s">
        <v>161</v>
      </c>
      <c r="AU1583" s="217" t="s">
        <v>83</v>
      </c>
      <c r="AY1583" s="19" t="s">
        <v>159</v>
      </c>
      <c r="BE1583" s="218">
        <f>IF(N1583="základní",J1583,0)</f>
        <v>0</v>
      </c>
      <c r="BF1583" s="218">
        <f>IF(N1583="snížená",J1583,0)</f>
        <v>0</v>
      </c>
      <c r="BG1583" s="218">
        <f>IF(N1583="zákl. přenesená",J1583,0)</f>
        <v>0</v>
      </c>
      <c r="BH1583" s="218">
        <f>IF(N1583="sníž. přenesená",J1583,0)</f>
        <v>0</v>
      </c>
      <c r="BI1583" s="218">
        <f>IF(N1583="nulová",J1583,0)</f>
        <v>0</v>
      </c>
      <c r="BJ1583" s="19" t="s">
        <v>81</v>
      </c>
      <c r="BK1583" s="218">
        <f>ROUND(I1583*H1583,2)</f>
        <v>0</v>
      </c>
      <c r="BL1583" s="19" t="s">
        <v>307</v>
      </c>
      <c r="BM1583" s="217" t="s">
        <v>1541</v>
      </c>
    </row>
    <row r="1584" s="2" customFormat="1">
      <c r="A1584" s="40"/>
      <c r="B1584" s="41"/>
      <c r="C1584" s="42"/>
      <c r="D1584" s="219" t="s">
        <v>168</v>
      </c>
      <c r="E1584" s="42"/>
      <c r="F1584" s="220" t="s">
        <v>1542</v>
      </c>
      <c r="G1584" s="42"/>
      <c r="H1584" s="42"/>
      <c r="I1584" s="221"/>
      <c r="J1584" s="42"/>
      <c r="K1584" s="42"/>
      <c r="L1584" s="46"/>
      <c r="M1584" s="222"/>
      <c r="N1584" s="223"/>
      <c r="O1584" s="86"/>
      <c r="P1584" s="86"/>
      <c r="Q1584" s="86"/>
      <c r="R1584" s="86"/>
      <c r="S1584" s="86"/>
      <c r="T1584" s="87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168</v>
      </c>
      <c r="AU1584" s="19" t="s">
        <v>83</v>
      </c>
    </row>
    <row r="1585" s="12" customFormat="1" ht="22.8" customHeight="1">
      <c r="A1585" s="12"/>
      <c r="B1585" s="190"/>
      <c r="C1585" s="191"/>
      <c r="D1585" s="192" t="s">
        <v>72</v>
      </c>
      <c r="E1585" s="204" t="s">
        <v>1543</v>
      </c>
      <c r="F1585" s="204" t="s">
        <v>1544</v>
      </c>
      <c r="G1585" s="191"/>
      <c r="H1585" s="191"/>
      <c r="I1585" s="194"/>
      <c r="J1585" s="205">
        <f>BK1585</f>
        <v>0</v>
      </c>
      <c r="K1585" s="191"/>
      <c r="L1585" s="196"/>
      <c r="M1585" s="197"/>
      <c r="N1585" s="198"/>
      <c r="O1585" s="198"/>
      <c r="P1585" s="199">
        <f>SUM(P1586:P1727)</f>
        <v>0</v>
      </c>
      <c r="Q1585" s="198"/>
      <c r="R1585" s="199">
        <f>SUM(R1586:R1727)</f>
        <v>0.52967389999999992</v>
      </c>
      <c r="S1585" s="198"/>
      <c r="T1585" s="200">
        <f>SUM(T1586:T1727)</f>
        <v>0</v>
      </c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R1585" s="201" t="s">
        <v>83</v>
      </c>
      <c r="AT1585" s="202" t="s">
        <v>72</v>
      </c>
      <c r="AU1585" s="202" t="s">
        <v>81</v>
      </c>
      <c r="AY1585" s="201" t="s">
        <v>159</v>
      </c>
      <c r="BK1585" s="203">
        <f>SUM(BK1586:BK1727)</f>
        <v>0</v>
      </c>
    </row>
    <row r="1586" s="2" customFormat="1" ht="16.5" customHeight="1">
      <c r="A1586" s="40"/>
      <c r="B1586" s="41"/>
      <c r="C1586" s="206" t="s">
        <v>1545</v>
      </c>
      <c r="D1586" s="206" t="s">
        <v>161</v>
      </c>
      <c r="E1586" s="207" t="s">
        <v>1546</v>
      </c>
      <c r="F1586" s="208" t="s">
        <v>1547</v>
      </c>
      <c r="G1586" s="209" t="s">
        <v>322</v>
      </c>
      <c r="H1586" s="210">
        <v>4.4000000000000004</v>
      </c>
      <c r="I1586" s="211"/>
      <c r="J1586" s="212">
        <f>ROUND(I1586*H1586,2)</f>
        <v>0</v>
      </c>
      <c r="K1586" s="208" t="s">
        <v>165</v>
      </c>
      <c r="L1586" s="46"/>
      <c r="M1586" s="213" t="s">
        <v>19</v>
      </c>
      <c r="N1586" s="214" t="s">
        <v>44</v>
      </c>
      <c r="O1586" s="86"/>
      <c r="P1586" s="215">
        <f>O1586*H1586</f>
        <v>0</v>
      </c>
      <c r="Q1586" s="215">
        <v>0</v>
      </c>
      <c r="R1586" s="215">
        <f>Q1586*H1586</f>
        <v>0</v>
      </c>
      <c r="S1586" s="215">
        <v>0</v>
      </c>
      <c r="T1586" s="216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17" t="s">
        <v>307</v>
      </c>
      <c r="AT1586" s="217" t="s">
        <v>161</v>
      </c>
      <c r="AU1586" s="217" t="s">
        <v>83</v>
      </c>
      <c r="AY1586" s="19" t="s">
        <v>159</v>
      </c>
      <c r="BE1586" s="218">
        <f>IF(N1586="základní",J1586,0)</f>
        <v>0</v>
      </c>
      <c r="BF1586" s="218">
        <f>IF(N1586="snížená",J1586,0)</f>
        <v>0</v>
      </c>
      <c r="BG1586" s="218">
        <f>IF(N1586="zákl. přenesená",J1586,0)</f>
        <v>0</v>
      </c>
      <c r="BH1586" s="218">
        <f>IF(N1586="sníž. přenesená",J1586,0)</f>
        <v>0</v>
      </c>
      <c r="BI1586" s="218">
        <f>IF(N1586="nulová",J1586,0)</f>
        <v>0</v>
      </c>
      <c r="BJ1586" s="19" t="s">
        <v>81</v>
      </c>
      <c r="BK1586" s="218">
        <f>ROUND(I1586*H1586,2)</f>
        <v>0</v>
      </c>
      <c r="BL1586" s="19" t="s">
        <v>307</v>
      </c>
      <c r="BM1586" s="217" t="s">
        <v>1548</v>
      </c>
    </row>
    <row r="1587" s="2" customFormat="1">
      <c r="A1587" s="40"/>
      <c r="B1587" s="41"/>
      <c r="C1587" s="42"/>
      <c r="D1587" s="219" t="s">
        <v>168</v>
      </c>
      <c r="E1587" s="42"/>
      <c r="F1587" s="220" t="s">
        <v>1549</v>
      </c>
      <c r="G1587" s="42"/>
      <c r="H1587" s="42"/>
      <c r="I1587" s="221"/>
      <c r="J1587" s="42"/>
      <c r="K1587" s="42"/>
      <c r="L1587" s="46"/>
      <c r="M1587" s="222"/>
      <c r="N1587" s="223"/>
      <c r="O1587" s="86"/>
      <c r="P1587" s="86"/>
      <c r="Q1587" s="86"/>
      <c r="R1587" s="86"/>
      <c r="S1587" s="86"/>
      <c r="T1587" s="87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168</v>
      </c>
      <c r="AU1587" s="19" t="s">
        <v>83</v>
      </c>
    </row>
    <row r="1588" s="13" customFormat="1">
      <c r="A1588" s="13"/>
      <c r="B1588" s="224"/>
      <c r="C1588" s="225"/>
      <c r="D1588" s="226" t="s">
        <v>170</v>
      </c>
      <c r="E1588" s="227" t="s">
        <v>19</v>
      </c>
      <c r="F1588" s="228" t="s">
        <v>1366</v>
      </c>
      <c r="G1588" s="225"/>
      <c r="H1588" s="227" t="s">
        <v>19</v>
      </c>
      <c r="I1588" s="229"/>
      <c r="J1588" s="225"/>
      <c r="K1588" s="225"/>
      <c r="L1588" s="230"/>
      <c r="M1588" s="231"/>
      <c r="N1588" s="232"/>
      <c r="O1588" s="232"/>
      <c r="P1588" s="232"/>
      <c r="Q1588" s="232"/>
      <c r="R1588" s="232"/>
      <c r="S1588" s="232"/>
      <c r="T1588" s="23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4" t="s">
        <v>170</v>
      </c>
      <c r="AU1588" s="234" t="s">
        <v>83</v>
      </c>
      <c r="AV1588" s="13" t="s">
        <v>81</v>
      </c>
      <c r="AW1588" s="13" t="s">
        <v>35</v>
      </c>
      <c r="AX1588" s="13" t="s">
        <v>73</v>
      </c>
      <c r="AY1588" s="234" t="s">
        <v>159</v>
      </c>
    </row>
    <row r="1589" s="13" customFormat="1">
      <c r="A1589" s="13"/>
      <c r="B1589" s="224"/>
      <c r="C1589" s="225"/>
      <c r="D1589" s="226" t="s">
        <v>170</v>
      </c>
      <c r="E1589" s="227" t="s">
        <v>19</v>
      </c>
      <c r="F1589" s="228" t="s">
        <v>1550</v>
      </c>
      <c r="G1589" s="225"/>
      <c r="H1589" s="227" t="s">
        <v>19</v>
      </c>
      <c r="I1589" s="229"/>
      <c r="J1589" s="225"/>
      <c r="K1589" s="225"/>
      <c r="L1589" s="230"/>
      <c r="M1589" s="231"/>
      <c r="N1589" s="232"/>
      <c r="O1589" s="232"/>
      <c r="P1589" s="232"/>
      <c r="Q1589" s="232"/>
      <c r="R1589" s="232"/>
      <c r="S1589" s="232"/>
      <c r="T1589" s="23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4" t="s">
        <v>170</v>
      </c>
      <c r="AU1589" s="234" t="s">
        <v>83</v>
      </c>
      <c r="AV1589" s="13" t="s">
        <v>81</v>
      </c>
      <c r="AW1589" s="13" t="s">
        <v>35</v>
      </c>
      <c r="AX1589" s="13" t="s">
        <v>73</v>
      </c>
      <c r="AY1589" s="234" t="s">
        <v>159</v>
      </c>
    </row>
    <row r="1590" s="14" customFormat="1">
      <c r="A1590" s="14"/>
      <c r="B1590" s="235"/>
      <c r="C1590" s="236"/>
      <c r="D1590" s="226" t="s">
        <v>170</v>
      </c>
      <c r="E1590" s="237" t="s">
        <v>19</v>
      </c>
      <c r="F1590" s="238" t="s">
        <v>166</v>
      </c>
      <c r="G1590" s="236"/>
      <c r="H1590" s="239">
        <v>4</v>
      </c>
      <c r="I1590" s="240"/>
      <c r="J1590" s="236"/>
      <c r="K1590" s="236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5" t="s">
        <v>170</v>
      </c>
      <c r="AU1590" s="245" t="s">
        <v>83</v>
      </c>
      <c r="AV1590" s="14" t="s">
        <v>83</v>
      </c>
      <c r="AW1590" s="14" t="s">
        <v>35</v>
      </c>
      <c r="AX1590" s="14" t="s">
        <v>73</v>
      </c>
      <c r="AY1590" s="245" t="s">
        <v>159</v>
      </c>
    </row>
    <row r="1591" s="13" customFormat="1">
      <c r="A1591" s="13"/>
      <c r="B1591" s="224"/>
      <c r="C1591" s="225"/>
      <c r="D1591" s="226" t="s">
        <v>170</v>
      </c>
      <c r="E1591" s="227" t="s">
        <v>19</v>
      </c>
      <c r="F1591" s="228" t="s">
        <v>1551</v>
      </c>
      <c r="G1591" s="225"/>
      <c r="H1591" s="227" t="s">
        <v>19</v>
      </c>
      <c r="I1591" s="229"/>
      <c r="J1591" s="225"/>
      <c r="K1591" s="225"/>
      <c r="L1591" s="230"/>
      <c r="M1591" s="231"/>
      <c r="N1591" s="232"/>
      <c r="O1591" s="232"/>
      <c r="P1591" s="232"/>
      <c r="Q1591" s="232"/>
      <c r="R1591" s="232"/>
      <c r="S1591" s="232"/>
      <c r="T1591" s="23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4" t="s">
        <v>170</v>
      </c>
      <c r="AU1591" s="234" t="s">
        <v>83</v>
      </c>
      <c r="AV1591" s="13" t="s">
        <v>81</v>
      </c>
      <c r="AW1591" s="13" t="s">
        <v>35</v>
      </c>
      <c r="AX1591" s="13" t="s">
        <v>73</v>
      </c>
      <c r="AY1591" s="234" t="s">
        <v>159</v>
      </c>
    </row>
    <row r="1592" s="14" customFormat="1">
      <c r="A1592" s="14"/>
      <c r="B1592" s="235"/>
      <c r="C1592" s="236"/>
      <c r="D1592" s="226" t="s">
        <v>170</v>
      </c>
      <c r="E1592" s="237" t="s">
        <v>19</v>
      </c>
      <c r="F1592" s="238" t="s">
        <v>326</v>
      </c>
      <c r="G1592" s="236"/>
      <c r="H1592" s="239">
        <v>0.40000000000000002</v>
      </c>
      <c r="I1592" s="240"/>
      <c r="J1592" s="236"/>
      <c r="K1592" s="236"/>
      <c r="L1592" s="241"/>
      <c r="M1592" s="242"/>
      <c r="N1592" s="243"/>
      <c r="O1592" s="243"/>
      <c r="P1592" s="243"/>
      <c r="Q1592" s="243"/>
      <c r="R1592" s="243"/>
      <c r="S1592" s="243"/>
      <c r="T1592" s="24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5" t="s">
        <v>170</v>
      </c>
      <c r="AU1592" s="245" t="s">
        <v>83</v>
      </c>
      <c r="AV1592" s="14" t="s">
        <v>83</v>
      </c>
      <c r="AW1592" s="14" t="s">
        <v>35</v>
      </c>
      <c r="AX1592" s="14" t="s">
        <v>73</v>
      </c>
      <c r="AY1592" s="245" t="s">
        <v>159</v>
      </c>
    </row>
    <row r="1593" s="15" customFormat="1">
      <c r="A1593" s="15"/>
      <c r="B1593" s="246"/>
      <c r="C1593" s="247"/>
      <c r="D1593" s="226" t="s">
        <v>170</v>
      </c>
      <c r="E1593" s="248" t="s">
        <v>19</v>
      </c>
      <c r="F1593" s="249" t="s">
        <v>178</v>
      </c>
      <c r="G1593" s="247"/>
      <c r="H1593" s="250">
        <v>4.4000000000000004</v>
      </c>
      <c r="I1593" s="251"/>
      <c r="J1593" s="247"/>
      <c r="K1593" s="247"/>
      <c r="L1593" s="252"/>
      <c r="M1593" s="253"/>
      <c r="N1593" s="254"/>
      <c r="O1593" s="254"/>
      <c r="P1593" s="254"/>
      <c r="Q1593" s="254"/>
      <c r="R1593" s="254"/>
      <c r="S1593" s="254"/>
      <c r="T1593" s="25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56" t="s">
        <v>170</v>
      </c>
      <c r="AU1593" s="256" t="s">
        <v>83</v>
      </c>
      <c r="AV1593" s="15" t="s">
        <v>166</v>
      </c>
      <c r="AW1593" s="15" t="s">
        <v>35</v>
      </c>
      <c r="AX1593" s="15" t="s">
        <v>81</v>
      </c>
      <c r="AY1593" s="256" t="s">
        <v>159</v>
      </c>
    </row>
    <row r="1594" s="2" customFormat="1" ht="16.5" customHeight="1">
      <c r="A1594" s="40"/>
      <c r="B1594" s="41"/>
      <c r="C1594" s="257" t="s">
        <v>1552</v>
      </c>
      <c r="D1594" s="257" t="s">
        <v>328</v>
      </c>
      <c r="E1594" s="258" t="s">
        <v>1553</v>
      </c>
      <c r="F1594" s="259" t="s">
        <v>1554</v>
      </c>
      <c r="G1594" s="260" t="s">
        <v>322</v>
      </c>
      <c r="H1594" s="261">
        <v>4.4000000000000004</v>
      </c>
      <c r="I1594" s="262"/>
      <c r="J1594" s="263">
        <f>ROUND(I1594*H1594,2)</f>
        <v>0</v>
      </c>
      <c r="K1594" s="259" t="s">
        <v>165</v>
      </c>
      <c r="L1594" s="264"/>
      <c r="M1594" s="265" t="s">
        <v>19</v>
      </c>
      <c r="N1594" s="266" t="s">
        <v>44</v>
      </c>
      <c r="O1594" s="86"/>
      <c r="P1594" s="215">
        <f>O1594*H1594</f>
        <v>0</v>
      </c>
      <c r="Q1594" s="215">
        <v>0.0031700000000000001</v>
      </c>
      <c r="R1594" s="215">
        <f>Q1594*H1594</f>
        <v>0.013948000000000002</v>
      </c>
      <c r="S1594" s="215">
        <v>0</v>
      </c>
      <c r="T1594" s="216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17" t="s">
        <v>424</v>
      </c>
      <c r="AT1594" s="217" t="s">
        <v>328</v>
      </c>
      <c r="AU1594" s="217" t="s">
        <v>83</v>
      </c>
      <c r="AY1594" s="19" t="s">
        <v>159</v>
      </c>
      <c r="BE1594" s="218">
        <f>IF(N1594="základní",J1594,0)</f>
        <v>0</v>
      </c>
      <c r="BF1594" s="218">
        <f>IF(N1594="snížená",J1594,0)</f>
        <v>0</v>
      </c>
      <c r="BG1594" s="218">
        <f>IF(N1594="zákl. přenesená",J1594,0)</f>
        <v>0</v>
      </c>
      <c r="BH1594" s="218">
        <f>IF(N1594="sníž. přenesená",J1594,0)</f>
        <v>0</v>
      </c>
      <c r="BI1594" s="218">
        <f>IF(N1594="nulová",J1594,0)</f>
        <v>0</v>
      </c>
      <c r="BJ1594" s="19" t="s">
        <v>81</v>
      </c>
      <c r="BK1594" s="218">
        <f>ROUND(I1594*H1594,2)</f>
        <v>0</v>
      </c>
      <c r="BL1594" s="19" t="s">
        <v>307</v>
      </c>
      <c r="BM1594" s="217" t="s">
        <v>1555</v>
      </c>
    </row>
    <row r="1595" s="13" customFormat="1">
      <c r="A1595" s="13"/>
      <c r="B1595" s="224"/>
      <c r="C1595" s="225"/>
      <c r="D1595" s="226" t="s">
        <v>170</v>
      </c>
      <c r="E1595" s="227" t="s">
        <v>19</v>
      </c>
      <c r="F1595" s="228" t="s">
        <v>1366</v>
      </c>
      <c r="G1595" s="225"/>
      <c r="H1595" s="227" t="s">
        <v>19</v>
      </c>
      <c r="I1595" s="229"/>
      <c r="J1595" s="225"/>
      <c r="K1595" s="225"/>
      <c r="L1595" s="230"/>
      <c r="M1595" s="231"/>
      <c r="N1595" s="232"/>
      <c r="O1595" s="232"/>
      <c r="P1595" s="232"/>
      <c r="Q1595" s="232"/>
      <c r="R1595" s="232"/>
      <c r="S1595" s="232"/>
      <c r="T1595" s="23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4" t="s">
        <v>170</v>
      </c>
      <c r="AU1595" s="234" t="s">
        <v>83</v>
      </c>
      <c r="AV1595" s="13" t="s">
        <v>81</v>
      </c>
      <c r="AW1595" s="13" t="s">
        <v>35</v>
      </c>
      <c r="AX1595" s="13" t="s">
        <v>73</v>
      </c>
      <c r="AY1595" s="234" t="s">
        <v>159</v>
      </c>
    </row>
    <row r="1596" s="13" customFormat="1">
      <c r="A1596" s="13"/>
      <c r="B1596" s="224"/>
      <c r="C1596" s="225"/>
      <c r="D1596" s="226" t="s">
        <v>170</v>
      </c>
      <c r="E1596" s="227" t="s">
        <v>19</v>
      </c>
      <c r="F1596" s="228" t="s">
        <v>1550</v>
      </c>
      <c r="G1596" s="225"/>
      <c r="H1596" s="227" t="s">
        <v>19</v>
      </c>
      <c r="I1596" s="229"/>
      <c r="J1596" s="225"/>
      <c r="K1596" s="225"/>
      <c r="L1596" s="230"/>
      <c r="M1596" s="231"/>
      <c r="N1596" s="232"/>
      <c r="O1596" s="232"/>
      <c r="P1596" s="232"/>
      <c r="Q1596" s="232"/>
      <c r="R1596" s="232"/>
      <c r="S1596" s="232"/>
      <c r="T1596" s="23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4" t="s">
        <v>170</v>
      </c>
      <c r="AU1596" s="234" t="s">
        <v>83</v>
      </c>
      <c r="AV1596" s="13" t="s">
        <v>81</v>
      </c>
      <c r="AW1596" s="13" t="s">
        <v>35</v>
      </c>
      <c r="AX1596" s="13" t="s">
        <v>73</v>
      </c>
      <c r="AY1596" s="234" t="s">
        <v>159</v>
      </c>
    </row>
    <row r="1597" s="14" customFormat="1">
      <c r="A1597" s="14"/>
      <c r="B1597" s="235"/>
      <c r="C1597" s="236"/>
      <c r="D1597" s="226" t="s">
        <v>170</v>
      </c>
      <c r="E1597" s="237" t="s">
        <v>19</v>
      </c>
      <c r="F1597" s="238" t="s">
        <v>166</v>
      </c>
      <c r="G1597" s="236"/>
      <c r="H1597" s="239">
        <v>4</v>
      </c>
      <c r="I1597" s="240"/>
      <c r="J1597" s="236"/>
      <c r="K1597" s="236"/>
      <c r="L1597" s="241"/>
      <c r="M1597" s="242"/>
      <c r="N1597" s="243"/>
      <c r="O1597" s="243"/>
      <c r="P1597" s="243"/>
      <c r="Q1597" s="243"/>
      <c r="R1597" s="243"/>
      <c r="S1597" s="243"/>
      <c r="T1597" s="24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5" t="s">
        <v>170</v>
      </c>
      <c r="AU1597" s="245" t="s">
        <v>83</v>
      </c>
      <c r="AV1597" s="14" t="s">
        <v>83</v>
      </c>
      <c r="AW1597" s="14" t="s">
        <v>35</v>
      </c>
      <c r="AX1597" s="14" t="s">
        <v>73</v>
      </c>
      <c r="AY1597" s="245" t="s">
        <v>159</v>
      </c>
    </row>
    <row r="1598" s="13" customFormat="1">
      <c r="A1598" s="13"/>
      <c r="B1598" s="224"/>
      <c r="C1598" s="225"/>
      <c r="D1598" s="226" t="s">
        <v>170</v>
      </c>
      <c r="E1598" s="227" t="s">
        <v>19</v>
      </c>
      <c r="F1598" s="228" t="s">
        <v>1551</v>
      </c>
      <c r="G1598" s="225"/>
      <c r="H1598" s="227" t="s">
        <v>19</v>
      </c>
      <c r="I1598" s="229"/>
      <c r="J1598" s="225"/>
      <c r="K1598" s="225"/>
      <c r="L1598" s="230"/>
      <c r="M1598" s="231"/>
      <c r="N1598" s="232"/>
      <c r="O1598" s="232"/>
      <c r="P1598" s="232"/>
      <c r="Q1598" s="232"/>
      <c r="R1598" s="232"/>
      <c r="S1598" s="232"/>
      <c r="T1598" s="23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4" t="s">
        <v>170</v>
      </c>
      <c r="AU1598" s="234" t="s">
        <v>83</v>
      </c>
      <c r="AV1598" s="13" t="s">
        <v>81</v>
      </c>
      <c r="AW1598" s="13" t="s">
        <v>35</v>
      </c>
      <c r="AX1598" s="13" t="s">
        <v>73</v>
      </c>
      <c r="AY1598" s="234" t="s">
        <v>159</v>
      </c>
    </row>
    <row r="1599" s="14" customFormat="1">
      <c r="A1599" s="14"/>
      <c r="B1599" s="235"/>
      <c r="C1599" s="236"/>
      <c r="D1599" s="226" t="s">
        <v>170</v>
      </c>
      <c r="E1599" s="237" t="s">
        <v>19</v>
      </c>
      <c r="F1599" s="238" t="s">
        <v>326</v>
      </c>
      <c r="G1599" s="236"/>
      <c r="H1599" s="239">
        <v>0.40000000000000002</v>
      </c>
      <c r="I1599" s="240"/>
      <c r="J1599" s="236"/>
      <c r="K1599" s="236"/>
      <c r="L1599" s="241"/>
      <c r="M1599" s="242"/>
      <c r="N1599" s="243"/>
      <c r="O1599" s="243"/>
      <c r="P1599" s="243"/>
      <c r="Q1599" s="243"/>
      <c r="R1599" s="243"/>
      <c r="S1599" s="243"/>
      <c r="T1599" s="24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5" t="s">
        <v>170</v>
      </c>
      <c r="AU1599" s="245" t="s">
        <v>83</v>
      </c>
      <c r="AV1599" s="14" t="s">
        <v>83</v>
      </c>
      <c r="AW1599" s="14" t="s">
        <v>35</v>
      </c>
      <c r="AX1599" s="14" t="s">
        <v>73</v>
      </c>
      <c r="AY1599" s="245" t="s">
        <v>159</v>
      </c>
    </row>
    <row r="1600" s="15" customFormat="1">
      <c r="A1600" s="15"/>
      <c r="B1600" s="246"/>
      <c r="C1600" s="247"/>
      <c r="D1600" s="226" t="s">
        <v>170</v>
      </c>
      <c r="E1600" s="248" t="s">
        <v>19</v>
      </c>
      <c r="F1600" s="249" t="s">
        <v>178</v>
      </c>
      <c r="G1600" s="247"/>
      <c r="H1600" s="250">
        <v>4.4000000000000004</v>
      </c>
      <c r="I1600" s="251"/>
      <c r="J1600" s="247"/>
      <c r="K1600" s="247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6" t="s">
        <v>170</v>
      </c>
      <c r="AU1600" s="256" t="s">
        <v>83</v>
      </c>
      <c r="AV1600" s="15" t="s">
        <v>166</v>
      </c>
      <c r="AW1600" s="15" t="s">
        <v>35</v>
      </c>
      <c r="AX1600" s="15" t="s">
        <v>81</v>
      </c>
      <c r="AY1600" s="256" t="s">
        <v>159</v>
      </c>
    </row>
    <row r="1601" s="2" customFormat="1" ht="24.15" customHeight="1">
      <c r="A1601" s="40"/>
      <c r="B1601" s="41"/>
      <c r="C1601" s="206" t="s">
        <v>1556</v>
      </c>
      <c r="D1601" s="206" t="s">
        <v>161</v>
      </c>
      <c r="E1601" s="207" t="s">
        <v>1557</v>
      </c>
      <c r="F1601" s="208" t="s">
        <v>1558</v>
      </c>
      <c r="G1601" s="209" t="s">
        <v>164</v>
      </c>
      <c r="H1601" s="210">
        <v>15.6</v>
      </c>
      <c r="I1601" s="211"/>
      <c r="J1601" s="212">
        <f>ROUND(I1601*H1601,2)</f>
        <v>0</v>
      </c>
      <c r="K1601" s="208" t="s">
        <v>165</v>
      </c>
      <c r="L1601" s="46"/>
      <c r="M1601" s="213" t="s">
        <v>19</v>
      </c>
      <c r="N1601" s="214" t="s">
        <v>44</v>
      </c>
      <c r="O1601" s="86"/>
      <c r="P1601" s="215">
        <f>O1601*H1601</f>
        <v>0</v>
      </c>
      <c r="Q1601" s="215">
        <v>0.00027999999999999998</v>
      </c>
      <c r="R1601" s="215">
        <f>Q1601*H1601</f>
        <v>0.0043679999999999995</v>
      </c>
      <c r="S1601" s="215">
        <v>0</v>
      </c>
      <c r="T1601" s="216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17" t="s">
        <v>307</v>
      </c>
      <c r="AT1601" s="217" t="s">
        <v>161</v>
      </c>
      <c r="AU1601" s="217" t="s">
        <v>83</v>
      </c>
      <c r="AY1601" s="19" t="s">
        <v>159</v>
      </c>
      <c r="BE1601" s="218">
        <f>IF(N1601="základní",J1601,0)</f>
        <v>0</v>
      </c>
      <c r="BF1601" s="218">
        <f>IF(N1601="snížená",J1601,0)</f>
        <v>0</v>
      </c>
      <c r="BG1601" s="218">
        <f>IF(N1601="zákl. přenesená",J1601,0)</f>
        <v>0</v>
      </c>
      <c r="BH1601" s="218">
        <f>IF(N1601="sníž. přenesená",J1601,0)</f>
        <v>0</v>
      </c>
      <c r="BI1601" s="218">
        <f>IF(N1601="nulová",J1601,0)</f>
        <v>0</v>
      </c>
      <c r="BJ1601" s="19" t="s">
        <v>81</v>
      </c>
      <c r="BK1601" s="218">
        <f>ROUND(I1601*H1601,2)</f>
        <v>0</v>
      </c>
      <c r="BL1601" s="19" t="s">
        <v>307</v>
      </c>
      <c r="BM1601" s="217" t="s">
        <v>1559</v>
      </c>
    </row>
    <row r="1602" s="2" customFormat="1">
      <c r="A1602" s="40"/>
      <c r="B1602" s="41"/>
      <c r="C1602" s="42"/>
      <c r="D1602" s="219" t="s">
        <v>168</v>
      </c>
      <c r="E1602" s="42"/>
      <c r="F1602" s="220" t="s">
        <v>1560</v>
      </c>
      <c r="G1602" s="42"/>
      <c r="H1602" s="42"/>
      <c r="I1602" s="221"/>
      <c r="J1602" s="42"/>
      <c r="K1602" s="42"/>
      <c r="L1602" s="46"/>
      <c r="M1602" s="222"/>
      <c r="N1602" s="223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168</v>
      </c>
      <c r="AU1602" s="19" t="s">
        <v>83</v>
      </c>
    </row>
    <row r="1603" s="13" customFormat="1">
      <c r="A1603" s="13"/>
      <c r="B1603" s="224"/>
      <c r="C1603" s="225"/>
      <c r="D1603" s="226" t="s">
        <v>170</v>
      </c>
      <c r="E1603" s="227" t="s">
        <v>19</v>
      </c>
      <c r="F1603" s="228" t="s">
        <v>1029</v>
      </c>
      <c r="G1603" s="225"/>
      <c r="H1603" s="227" t="s">
        <v>19</v>
      </c>
      <c r="I1603" s="229"/>
      <c r="J1603" s="225"/>
      <c r="K1603" s="225"/>
      <c r="L1603" s="230"/>
      <c r="M1603" s="231"/>
      <c r="N1603" s="232"/>
      <c r="O1603" s="232"/>
      <c r="P1603" s="232"/>
      <c r="Q1603" s="232"/>
      <c r="R1603" s="232"/>
      <c r="S1603" s="232"/>
      <c r="T1603" s="23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4" t="s">
        <v>170</v>
      </c>
      <c r="AU1603" s="234" t="s">
        <v>83</v>
      </c>
      <c r="AV1603" s="13" t="s">
        <v>81</v>
      </c>
      <c r="AW1603" s="13" t="s">
        <v>35</v>
      </c>
      <c r="AX1603" s="13" t="s">
        <v>73</v>
      </c>
      <c r="AY1603" s="234" t="s">
        <v>159</v>
      </c>
    </row>
    <row r="1604" s="14" customFormat="1">
      <c r="A1604" s="14"/>
      <c r="B1604" s="235"/>
      <c r="C1604" s="236"/>
      <c r="D1604" s="226" t="s">
        <v>170</v>
      </c>
      <c r="E1604" s="237" t="s">
        <v>19</v>
      </c>
      <c r="F1604" s="238" t="s">
        <v>1041</v>
      </c>
      <c r="G1604" s="236"/>
      <c r="H1604" s="239">
        <v>15.6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5" t="s">
        <v>170</v>
      </c>
      <c r="AU1604" s="245" t="s">
        <v>83</v>
      </c>
      <c r="AV1604" s="14" t="s">
        <v>83</v>
      </c>
      <c r="AW1604" s="14" t="s">
        <v>35</v>
      </c>
      <c r="AX1604" s="14" t="s">
        <v>73</v>
      </c>
      <c r="AY1604" s="245" t="s">
        <v>159</v>
      </c>
    </row>
    <row r="1605" s="15" customFormat="1">
      <c r="A1605" s="15"/>
      <c r="B1605" s="246"/>
      <c r="C1605" s="247"/>
      <c r="D1605" s="226" t="s">
        <v>170</v>
      </c>
      <c r="E1605" s="248" t="s">
        <v>19</v>
      </c>
      <c r="F1605" s="249" t="s">
        <v>178</v>
      </c>
      <c r="G1605" s="247"/>
      <c r="H1605" s="250">
        <v>15.6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56" t="s">
        <v>170</v>
      </c>
      <c r="AU1605" s="256" t="s">
        <v>83</v>
      </c>
      <c r="AV1605" s="15" t="s">
        <v>166</v>
      </c>
      <c r="AW1605" s="15" t="s">
        <v>35</v>
      </c>
      <c r="AX1605" s="15" t="s">
        <v>81</v>
      </c>
      <c r="AY1605" s="256" t="s">
        <v>159</v>
      </c>
    </row>
    <row r="1606" s="2" customFormat="1" ht="16.5" customHeight="1">
      <c r="A1606" s="40"/>
      <c r="B1606" s="41"/>
      <c r="C1606" s="257" t="s">
        <v>1561</v>
      </c>
      <c r="D1606" s="257" t="s">
        <v>328</v>
      </c>
      <c r="E1606" s="258" t="s">
        <v>1562</v>
      </c>
      <c r="F1606" s="259" t="s">
        <v>1563</v>
      </c>
      <c r="G1606" s="260" t="s">
        <v>322</v>
      </c>
      <c r="H1606" s="261">
        <v>17.675000000000001</v>
      </c>
      <c r="I1606" s="262"/>
      <c r="J1606" s="263">
        <f>ROUND(I1606*H1606,2)</f>
        <v>0</v>
      </c>
      <c r="K1606" s="259" t="s">
        <v>165</v>
      </c>
      <c r="L1606" s="264"/>
      <c r="M1606" s="265" t="s">
        <v>19</v>
      </c>
      <c r="N1606" s="266" t="s">
        <v>44</v>
      </c>
      <c r="O1606" s="86"/>
      <c r="P1606" s="215">
        <f>O1606*H1606</f>
        <v>0</v>
      </c>
      <c r="Q1606" s="215">
        <v>0.0071999999999999998</v>
      </c>
      <c r="R1606" s="215">
        <f>Q1606*H1606</f>
        <v>0.12726000000000001</v>
      </c>
      <c r="S1606" s="215">
        <v>0</v>
      </c>
      <c r="T1606" s="216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17" t="s">
        <v>424</v>
      </c>
      <c r="AT1606" s="217" t="s">
        <v>328</v>
      </c>
      <c r="AU1606" s="217" t="s">
        <v>83</v>
      </c>
      <c r="AY1606" s="19" t="s">
        <v>159</v>
      </c>
      <c r="BE1606" s="218">
        <f>IF(N1606="základní",J1606,0)</f>
        <v>0</v>
      </c>
      <c r="BF1606" s="218">
        <f>IF(N1606="snížená",J1606,0)</f>
        <v>0</v>
      </c>
      <c r="BG1606" s="218">
        <f>IF(N1606="zákl. přenesená",J1606,0)</f>
        <v>0</v>
      </c>
      <c r="BH1606" s="218">
        <f>IF(N1606="sníž. přenesená",J1606,0)</f>
        <v>0</v>
      </c>
      <c r="BI1606" s="218">
        <f>IF(N1606="nulová",J1606,0)</f>
        <v>0</v>
      </c>
      <c r="BJ1606" s="19" t="s">
        <v>81</v>
      </c>
      <c r="BK1606" s="218">
        <f>ROUND(I1606*H1606,2)</f>
        <v>0</v>
      </c>
      <c r="BL1606" s="19" t="s">
        <v>307</v>
      </c>
      <c r="BM1606" s="217" t="s">
        <v>1564</v>
      </c>
    </row>
    <row r="1607" s="13" customFormat="1">
      <c r="A1607" s="13"/>
      <c r="B1607" s="224"/>
      <c r="C1607" s="225"/>
      <c r="D1607" s="226" t="s">
        <v>170</v>
      </c>
      <c r="E1607" s="227" t="s">
        <v>19</v>
      </c>
      <c r="F1607" s="228" t="s">
        <v>1029</v>
      </c>
      <c r="G1607" s="225"/>
      <c r="H1607" s="227" t="s">
        <v>19</v>
      </c>
      <c r="I1607" s="229"/>
      <c r="J1607" s="225"/>
      <c r="K1607" s="225"/>
      <c r="L1607" s="230"/>
      <c r="M1607" s="231"/>
      <c r="N1607" s="232"/>
      <c r="O1607" s="232"/>
      <c r="P1607" s="232"/>
      <c r="Q1607" s="232"/>
      <c r="R1607" s="232"/>
      <c r="S1607" s="232"/>
      <c r="T1607" s="23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4" t="s">
        <v>170</v>
      </c>
      <c r="AU1607" s="234" t="s">
        <v>83</v>
      </c>
      <c r="AV1607" s="13" t="s">
        <v>81</v>
      </c>
      <c r="AW1607" s="13" t="s">
        <v>35</v>
      </c>
      <c r="AX1607" s="13" t="s">
        <v>73</v>
      </c>
      <c r="AY1607" s="234" t="s">
        <v>159</v>
      </c>
    </row>
    <row r="1608" s="14" customFormat="1">
      <c r="A1608" s="14"/>
      <c r="B1608" s="235"/>
      <c r="C1608" s="236"/>
      <c r="D1608" s="226" t="s">
        <v>170</v>
      </c>
      <c r="E1608" s="237" t="s">
        <v>19</v>
      </c>
      <c r="F1608" s="238" t="s">
        <v>1041</v>
      </c>
      <c r="G1608" s="236"/>
      <c r="H1608" s="239">
        <v>15.6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5" t="s">
        <v>170</v>
      </c>
      <c r="AU1608" s="245" t="s">
        <v>83</v>
      </c>
      <c r="AV1608" s="14" t="s">
        <v>83</v>
      </c>
      <c r="AW1608" s="14" t="s">
        <v>35</v>
      </c>
      <c r="AX1608" s="14" t="s">
        <v>73</v>
      </c>
      <c r="AY1608" s="245" t="s">
        <v>159</v>
      </c>
    </row>
    <row r="1609" s="15" customFormat="1">
      <c r="A1609" s="15"/>
      <c r="B1609" s="246"/>
      <c r="C1609" s="247"/>
      <c r="D1609" s="226" t="s">
        <v>170</v>
      </c>
      <c r="E1609" s="248" t="s">
        <v>19</v>
      </c>
      <c r="F1609" s="249" t="s">
        <v>178</v>
      </c>
      <c r="G1609" s="247"/>
      <c r="H1609" s="250">
        <v>15.6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6" t="s">
        <v>170</v>
      </c>
      <c r="AU1609" s="256" t="s">
        <v>83</v>
      </c>
      <c r="AV1609" s="15" t="s">
        <v>166</v>
      </c>
      <c r="AW1609" s="15" t="s">
        <v>35</v>
      </c>
      <c r="AX1609" s="15" t="s">
        <v>81</v>
      </c>
      <c r="AY1609" s="256" t="s">
        <v>159</v>
      </c>
    </row>
    <row r="1610" s="14" customFormat="1">
      <c r="A1610" s="14"/>
      <c r="B1610" s="235"/>
      <c r="C1610" s="236"/>
      <c r="D1610" s="226" t="s">
        <v>170</v>
      </c>
      <c r="E1610" s="236"/>
      <c r="F1610" s="238" t="s">
        <v>1565</v>
      </c>
      <c r="G1610" s="236"/>
      <c r="H1610" s="239">
        <v>17.675000000000001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5" t="s">
        <v>170</v>
      </c>
      <c r="AU1610" s="245" t="s">
        <v>83</v>
      </c>
      <c r="AV1610" s="14" t="s">
        <v>83</v>
      </c>
      <c r="AW1610" s="14" t="s">
        <v>4</v>
      </c>
      <c r="AX1610" s="14" t="s">
        <v>81</v>
      </c>
      <c r="AY1610" s="245" t="s">
        <v>159</v>
      </c>
    </row>
    <row r="1611" s="2" customFormat="1" ht="24.15" customHeight="1">
      <c r="A1611" s="40"/>
      <c r="B1611" s="41"/>
      <c r="C1611" s="206" t="s">
        <v>1566</v>
      </c>
      <c r="D1611" s="206" t="s">
        <v>161</v>
      </c>
      <c r="E1611" s="207" t="s">
        <v>1567</v>
      </c>
      <c r="F1611" s="208" t="s">
        <v>1568</v>
      </c>
      <c r="G1611" s="209" t="s">
        <v>776</v>
      </c>
      <c r="H1611" s="210">
        <v>93.599999999999994</v>
      </c>
      <c r="I1611" s="211"/>
      <c r="J1611" s="212">
        <f>ROUND(I1611*H1611,2)</f>
        <v>0</v>
      </c>
      <c r="K1611" s="208" t="s">
        <v>165</v>
      </c>
      <c r="L1611" s="46"/>
      <c r="M1611" s="213" t="s">
        <v>19</v>
      </c>
      <c r="N1611" s="214" t="s">
        <v>44</v>
      </c>
      <c r="O1611" s="86"/>
      <c r="P1611" s="215">
        <f>O1611*H1611</f>
        <v>0</v>
      </c>
      <c r="Q1611" s="215">
        <v>3.0000000000000001E-05</v>
      </c>
      <c r="R1611" s="215">
        <f>Q1611*H1611</f>
        <v>0.0028079999999999997</v>
      </c>
      <c r="S1611" s="215">
        <v>0</v>
      </c>
      <c r="T1611" s="216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17" t="s">
        <v>307</v>
      </c>
      <c r="AT1611" s="217" t="s">
        <v>161</v>
      </c>
      <c r="AU1611" s="217" t="s">
        <v>83</v>
      </c>
      <c r="AY1611" s="19" t="s">
        <v>159</v>
      </c>
      <c r="BE1611" s="218">
        <f>IF(N1611="základní",J1611,0)</f>
        <v>0</v>
      </c>
      <c r="BF1611" s="218">
        <f>IF(N1611="snížená",J1611,0)</f>
        <v>0</v>
      </c>
      <c r="BG1611" s="218">
        <f>IF(N1611="zákl. přenesená",J1611,0)</f>
        <v>0</v>
      </c>
      <c r="BH1611" s="218">
        <f>IF(N1611="sníž. přenesená",J1611,0)</f>
        <v>0</v>
      </c>
      <c r="BI1611" s="218">
        <f>IF(N1611="nulová",J1611,0)</f>
        <v>0</v>
      </c>
      <c r="BJ1611" s="19" t="s">
        <v>81</v>
      </c>
      <c r="BK1611" s="218">
        <f>ROUND(I1611*H1611,2)</f>
        <v>0</v>
      </c>
      <c r="BL1611" s="19" t="s">
        <v>307</v>
      </c>
      <c r="BM1611" s="217" t="s">
        <v>1569</v>
      </c>
    </row>
    <row r="1612" s="2" customFormat="1">
      <c r="A1612" s="40"/>
      <c r="B1612" s="41"/>
      <c r="C1612" s="42"/>
      <c r="D1612" s="219" t="s">
        <v>168</v>
      </c>
      <c r="E1612" s="42"/>
      <c r="F1612" s="220" t="s">
        <v>1570</v>
      </c>
      <c r="G1612" s="42"/>
      <c r="H1612" s="42"/>
      <c r="I1612" s="221"/>
      <c r="J1612" s="42"/>
      <c r="K1612" s="42"/>
      <c r="L1612" s="46"/>
      <c r="M1612" s="222"/>
      <c r="N1612" s="223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168</v>
      </c>
      <c r="AU1612" s="19" t="s">
        <v>83</v>
      </c>
    </row>
    <row r="1613" s="13" customFormat="1">
      <c r="A1613" s="13"/>
      <c r="B1613" s="224"/>
      <c r="C1613" s="225"/>
      <c r="D1613" s="226" t="s">
        <v>170</v>
      </c>
      <c r="E1613" s="227" t="s">
        <v>19</v>
      </c>
      <c r="F1613" s="228" t="s">
        <v>1029</v>
      </c>
      <c r="G1613" s="225"/>
      <c r="H1613" s="227" t="s">
        <v>19</v>
      </c>
      <c r="I1613" s="229"/>
      <c r="J1613" s="225"/>
      <c r="K1613" s="225"/>
      <c r="L1613" s="230"/>
      <c r="M1613" s="231"/>
      <c r="N1613" s="232"/>
      <c r="O1613" s="232"/>
      <c r="P1613" s="232"/>
      <c r="Q1613" s="232"/>
      <c r="R1613" s="232"/>
      <c r="S1613" s="232"/>
      <c r="T1613" s="23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4" t="s">
        <v>170</v>
      </c>
      <c r="AU1613" s="234" t="s">
        <v>83</v>
      </c>
      <c r="AV1613" s="13" t="s">
        <v>81</v>
      </c>
      <c r="AW1613" s="13" t="s">
        <v>35</v>
      </c>
      <c r="AX1613" s="13" t="s">
        <v>73</v>
      </c>
      <c r="AY1613" s="234" t="s">
        <v>159</v>
      </c>
    </row>
    <row r="1614" s="14" customFormat="1">
      <c r="A1614" s="14"/>
      <c r="B1614" s="235"/>
      <c r="C1614" s="236"/>
      <c r="D1614" s="226" t="s">
        <v>170</v>
      </c>
      <c r="E1614" s="237" t="s">
        <v>19</v>
      </c>
      <c r="F1614" s="238" t="s">
        <v>1571</v>
      </c>
      <c r="G1614" s="236"/>
      <c r="H1614" s="239">
        <v>93.599999999999994</v>
      </c>
      <c r="I1614" s="240"/>
      <c r="J1614" s="236"/>
      <c r="K1614" s="236"/>
      <c r="L1614" s="241"/>
      <c r="M1614" s="242"/>
      <c r="N1614" s="243"/>
      <c r="O1614" s="243"/>
      <c r="P1614" s="243"/>
      <c r="Q1614" s="243"/>
      <c r="R1614" s="243"/>
      <c r="S1614" s="243"/>
      <c r="T1614" s="24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5" t="s">
        <v>170</v>
      </c>
      <c r="AU1614" s="245" t="s">
        <v>83</v>
      </c>
      <c r="AV1614" s="14" t="s">
        <v>83</v>
      </c>
      <c r="AW1614" s="14" t="s">
        <v>35</v>
      </c>
      <c r="AX1614" s="14" t="s">
        <v>73</v>
      </c>
      <c r="AY1614" s="245" t="s">
        <v>159</v>
      </c>
    </row>
    <row r="1615" s="15" customFormat="1">
      <c r="A1615" s="15"/>
      <c r="B1615" s="246"/>
      <c r="C1615" s="247"/>
      <c r="D1615" s="226" t="s">
        <v>170</v>
      </c>
      <c r="E1615" s="248" t="s">
        <v>19</v>
      </c>
      <c r="F1615" s="249" t="s">
        <v>178</v>
      </c>
      <c r="G1615" s="247"/>
      <c r="H1615" s="250">
        <v>93.599999999999994</v>
      </c>
      <c r="I1615" s="251"/>
      <c r="J1615" s="247"/>
      <c r="K1615" s="247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56" t="s">
        <v>170</v>
      </c>
      <c r="AU1615" s="256" t="s">
        <v>83</v>
      </c>
      <c r="AV1615" s="15" t="s">
        <v>166</v>
      </c>
      <c r="AW1615" s="15" t="s">
        <v>35</v>
      </c>
      <c r="AX1615" s="15" t="s">
        <v>81</v>
      </c>
      <c r="AY1615" s="256" t="s">
        <v>159</v>
      </c>
    </row>
    <row r="1616" s="2" customFormat="1" ht="16.5" customHeight="1">
      <c r="A1616" s="40"/>
      <c r="B1616" s="41"/>
      <c r="C1616" s="257" t="s">
        <v>1572</v>
      </c>
      <c r="D1616" s="257" t="s">
        <v>328</v>
      </c>
      <c r="E1616" s="258" t="s">
        <v>1573</v>
      </c>
      <c r="F1616" s="259" t="s">
        <v>1574</v>
      </c>
      <c r="G1616" s="260" t="s">
        <v>776</v>
      </c>
      <c r="H1616" s="261">
        <v>93.599999999999994</v>
      </c>
      <c r="I1616" s="262"/>
      <c r="J1616" s="263">
        <f>ROUND(I1616*H1616,2)</f>
        <v>0</v>
      </c>
      <c r="K1616" s="259" t="s">
        <v>165</v>
      </c>
      <c r="L1616" s="264"/>
      <c r="M1616" s="265" t="s">
        <v>19</v>
      </c>
      <c r="N1616" s="266" t="s">
        <v>44</v>
      </c>
      <c r="O1616" s="86"/>
      <c r="P1616" s="215">
        <f>O1616*H1616</f>
        <v>0</v>
      </c>
      <c r="Q1616" s="215">
        <v>0.00025000000000000001</v>
      </c>
      <c r="R1616" s="215">
        <f>Q1616*H1616</f>
        <v>0.023400000000000001</v>
      </c>
      <c r="S1616" s="215">
        <v>0</v>
      </c>
      <c r="T1616" s="216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17" t="s">
        <v>424</v>
      </c>
      <c r="AT1616" s="217" t="s">
        <v>328</v>
      </c>
      <c r="AU1616" s="217" t="s">
        <v>83</v>
      </c>
      <c r="AY1616" s="19" t="s">
        <v>159</v>
      </c>
      <c r="BE1616" s="218">
        <f>IF(N1616="základní",J1616,0)</f>
        <v>0</v>
      </c>
      <c r="BF1616" s="218">
        <f>IF(N1616="snížená",J1616,0)</f>
        <v>0</v>
      </c>
      <c r="BG1616" s="218">
        <f>IF(N1616="zákl. přenesená",J1616,0)</f>
        <v>0</v>
      </c>
      <c r="BH1616" s="218">
        <f>IF(N1616="sníž. přenesená",J1616,0)</f>
        <v>0</v>
      </c>
      <c r="BI1616" s="218">
        <f>IF(N1616="nulová",J1616,0)</f>
        <v>0</v>
      </c>
      <c r="BJ1616" s="19" t="s">
        <v>81</v>
      </c>
      <c r="BK1616" s="218">
        <f>ROUND(I1616*H1616,2)</f>
        <v>0</v>
      </c>
      <c r="BL1616" s="19" t="s">
        <v>307</v>
      </c>
      <c r="BM1616" s="217" t="s">
        <v>1575</v>
      </c>
    </row>
    <row r="1617" s="13" customFormat="1">
      <c r="A1617" s="13"/>
      <c r="B1617" s="224"/>
      <c r="C1617" s="225"/>
      <c r="D1617" s="226" t="s">
        <v>170</v>
      </c>
      <c r="E1617" s="227" t="s">
        <v>19</v>
      </c>
      <c r="F1617" s="228" t="s">
        <v>1029</v>
      </c>
      <c r="G1617" s="225"/>
      <c r="H1617" s="227" t="s">
        <v>19</v>
      </c>
      <c r="I1617" s="229"/>
      <c r="J1617" s="225"/>
      <c r="K1617" s="225"/>
      <c r="L1617" s="230"/>
      <c r="M1617" s="231"/>
      <c r="N1617" s="232"/>
      <c r="O1617" s="232"/>
      <c r="P1617" s="232"/>
      <c r="Q1617" s="232"/>
      <c r="R1617" s="232"/>
      <c r="S1617" s="232"/>
      <c r="T1617" s="23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4" t="s">
        <v>170</v>
      </c>
      <c r="AU1617" s="234" t="s">
        <v>83</v>
      </c>
      <c r="AV1617" s="13" t="s">
        <v>81</v>
      </c>
      <c r="AW1617" s="13" t="s">
        <v>35</v>
      </c>
      <c r="AX1617" s="13" t="s">
        <v>73</v>
      </c>
      <c r="AY1617" s="234" t="s">
        <v>159</v>
      </c>
    </row>
    <row r="1618" s="14" customFormat="1">
      <c r="A1618" s="14"/>
      <c r="B1618" s="235"/>
      <c r="C1618" s="236"/>
      <c r="D1618" s="226" t="s">
        <v>170</v>
      </c>
      <c r="E1618" s="237" t="s">
        <v>19</v>
      </c>
      <c r="F1618" s="238" t="s">
        <v>1571</v>
      </c>
      <c r="G1618" s="236"/>
      <c r="H1618" s="239">
        <v>93.599999999999994</v>
      </c>
      <c r="I1618" s="240"/>
      <c r="J1618" s="236"/>
      <c r="K1618" s="236"/>
      <c r="L1618" s="241"/>
      <c r="M1618" s="242"/>
      <c r="N1618" s="243"/>
      <c r="O1618" s="243"/>
      <c r="P1618" s="243"/>
      <c r="Q1618" s="243"/>
      <c r="R1618" s="243"/>
      <c r="S1618" s="243"/>
      <c r="T1618" s="24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5" t="s">
        <v>170</v>
      </c>
      <c r="AU1618" s="245" t="s">
        <v>83</v>
      </c>
      <c r="AV1618" s="14" t="s">
        <v>83</v>
      </c>
      <c r="AW1618" s="14" t="s">
        <v>35</v>
      </c>
      <c r="AX1618" s="14" t="s">
        <v>73</v>
      </c>
      <c r="AY1618" s="245" t="s">
        <v>159</v>
      </c>
    </row>
    <row r="1619" s="15" customFormat="1">
      <c r="A1619" s="15"/>
      <c r="B1619" s="246"/>
      <c r="C1619" s="247"/>
      <c r="D1619" s="226" t="s">
        <v>170</v>
      </c>
      <c r="E1619" s="248" t="s">
        <v>19</v>
      </c>
      <c r="F1619" s="249" t="s">
        <v>178</v>
      </c>
      <c r="G1619" s="247"/>
      <c r="H1619" s="250">
        <v>93.599999999999994</v>
      </c>
      <c r="I1619" s="251"/>
      <c r="J1619" s="247"/>
      <c r="K1619" s="247"/>
      <c r="L1619" s="252"/>
      <c r="M1619" s="253"/>
      <c r="N1619" s="254"/>
      <c r="O1619" s="254"/>
      <c r="P1619" s="254"/>
      <c r="Q1619" s="254"/>
      <c r="R1619" s="254"/>
      <c r="S1619" s="254"/>
      <c r="T1619" s="25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56" t="s">
        <v>170</v>
      </c>
      <c r="AU1619" s="256" t="s">
        <v>83</v>
      </c>
      <c r="AV1619" s="15" t="s">
        <v>166</v>
      </c>
      <c r="AW1619" s="15" t="s">
        <v>35</v>
      </c>
      <c r="AX1619" s="15" t="s">
        <v>81</v>
      </c>
      <c r="AY1619" s="256" t="s">
        <v>159</v>
      </c>
    </row>
    <row r="1620" s="2" customFormat="1" ht="16.5" customHeight="1">
      <c r="A1620" s="40"/>
      <c r="B1620" s="41"/>
      <c r="C1620" s="206" t="s">
        <v>1576</v>
      </c>
      <c r="D1620" s="206" t="s">
        <v>161</v>
      </c>
      <c r="E1620" s="207" t="s">
        <v>1577</v>
      </c>
      <c r="F1620" s="208" t="s">
        <v>1578</v>
      </c>
      <c r="G1620" s="209" t="s">
        <v>322</v>
      </c>
      <c r="H1620" s="210">
        <v>46.799999999999997</v>
      </c>
      <c r="I1620" s="211"/>
      <c r="J1620" s="212">
        <f>ROUND(I1620*H1620,2)</f>
        <v>0</v>
      </c>
      <c r="K1620" s="208" t="s">
        <v>165</v>
      </c>
      <c r="L1620" s="46"/>
      <c r="M1620" s="213" t="s">
        <v>19</v>
      </c>
      <c r="N1620" s="214" t="s">
        <v>44</v>
      </c>
      <c r="O1620" s="86"/>
      <c r="P1620" s="215">
        <f>O1620*H1620</f>
        <v>0</v>
      </c>
      <c r="Q1620" s="215">
        <v>5.0000000000000002E-05</v>
      </c>
      <c r="R1620" s="215">
        <f>Q1620*H1620</f>
        <v>0.0023400000000000001</v>
      </c>
      <c r="S1620" s="215">
        <v>0</v>
      </c>
      <c r="T1620" s="216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17" t="s">
        <v>307</v>
      </c>
      <c r="AT1620" s="217" t="s">
        <v>161</v>
      </c>
      <c r="AU1620" s="217" t="s">
        <v>83</v>
      </c>
      <c r="AY1620" s="19" t="s">
        <v>159</v>
      </c>
      <c r="BE1620" s="218">
        <f>IF(N1620="základní",J1620,0)</f>
        <v>0</v>
      </c>
      <c r="BF1620" s="218">
        <f>IF(N1620="snížená",J1620,0)</f>
        <v>0</v>
      </c>
      <c r="BG1620" s="218">
        <f>IF(N1620="zákl. přenesená",J1620,0)</f>
        <v>0</v>
      </c>
      <c r="BH1620" s="218">
        <f>IF(N1620="sníž. přenesená",J1620,0)</f>
        <v>0</v>
      </c>
      <c r="BI1620" s="218">
        <f>IF(N1620="nulová",J1620,0)</f>
        <v>0</v>
      </c>
      <c r="BJ1620" s="19" t="s">
        <v>81</v>
      </c>
      <c r="BK1620" s="218">
        <f>ROUND(I1620*H1620,2)</f>
        <v>0</v>
      </c>
      <c r="BL1620" s="19" t="s">
        <v>307</v>
      </c>
      <c r="BM1620" s="217" t="s">
        <v>1579</v>
      </c>
    </row>
    <row r="1621" s="2" customFormat="1">
      <c r="A1621" s="40"/>
      <c r="B1621" s="41"/>
      <c r="C1621" s="42"/>
      <c r="D1621" s="219" t="s">
        <v>168</v>
      </c>
      <c r="E1621" s="42"/>
      <c r="F1621" s="220" t="s">
        <v>1580</v>
      </c>
      <c r="G1621" s="42"/>
      <c r="H1621" s="42"/>
      <c r="I1621" s="221"/>
      <c r="J1621" s="42"/>
      <c r="K1621" s="42"/>
      <c r="L1621" s="46"/>
      <c r="M1621" s="222"/>
      <c r="N1621" s="223"/>
      <c r="O1621" s="86"/>
      <c r="P1621" s="86"/>
      <c r="Q1621" s="86"/>
      <c r="R1621" s="86"/>
      <c r="S1621" s="86"/>
      <c r="T1621" s="87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T1621" s="19" t="s">
        <v>168</v>
      </c>
      <c r="AU1621" s="19" t="s">
        <v>83</v>
      </c>
    </row>
    <row r="1622" s="13" customFormat="1">
      <c r="A1622" s="13"/>
      <c r="B1622" s="224"/>
      <c r="C1622" s="225"/>
      <c r="D1622" s="226" t="s">
        <v>170</v>
      </c>
      <c r="E1622" s="227" t="s">
        <v>19</v>
      </c>
      <c r="F1622" s="228" t="s">
        <v>1029</v>
      </c>
      <c r="G1622" s="225"/>
      <c r="H1622" s="227" t="s">
        <v>19</v>
      </c>
      <c r="I1622" s="229"/>
      <c r="J1622" s="225"/>
      <c r="K1622" s="225"/>
      <c r="L1622" s="230"/>
      <c r="M1622" s="231"/>
      <c r="N1622" s="232"/>
      <c r="O1622" s="232"/>
      <c r="P1622" s="232"/>
      <c r="Q1622" s="232"/>
      <c r="R1622" s="232"/>
      <c r="S1622" s="232"/>
      <c r="T1622" s="23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4" t="s">
        <v>170</v>
      </c>
      <c r="AU1622" s="234" t="s">
        <v>83</v>
      </c>
      <c r="AV1622" s="13" t="s">
        <v>81</v>
      </c>
      <c r="AW1622" s="13" t="s">
        <v>35</v>
      </c>
      <c r="AX1622" s="13" t="s">
        <v>73</v>
      </c>
      <c r="AY1622" s="234" t="s">
        <v>159</v>
      </c>
    </row>
    <row r="1623" s="14" customFormat="1">
      <c r="A1623" s="14"/>
      <c r="B1623" s="235"/>
      <c r="C1623" s="236"/>
      <c r="D1623" s="226" t="s">
        <v>170</v>
      </c>
      <c r="E1623" s="237" t="s">
        <v>19</v>
      </c>
      <c r="F1623" s="238" t="s">
        <v>1223</v>
      </c>
      <c r="G1623" s="236"/>
      <c r="H1623" s="239">
        <v>46.799999999999997</v>
      </c>
      <c r="I1623" s="240"/>
      <c r="J1623" s="236"/>
      <c r="K1623" s="236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5" t="s">
        <v>170</v>
      </c>
      <c r="AU1623" s="245" t="s">
        <v>83</v>
      </c>
      <c r="AV1623" s="14" t="s">
        <v>83</v>
      </c>
      <c r="AW1623" s="14" t="s">
        <v>35</v>
      </c>
      <c r="AX1623" s="14" t="s">
        <v>73</v>
      </c>
      <c r="AY1623" s="245" t="s">
        <v>159</v>
      </c>
    </row>
    <row r="1624" s="15" customFormat="1">
      <c r="A1624" s="15"/>
      <c r="B1624" s="246"/>
      <c r="C1624" s="247"/>
      <c r="D1624" s="226" t="s">
        <v>170</v>
      </c>
      <c r="E1624" s="248" t="s">
        <v>19</v>
      </c>
      <c r="F1624" s="249" t="s">
        <v>178</v>
      </c>
      <c r="G1624" s="247"/>
      <c r="H1624" s="250">
        <v>46.799999999999997</v>
      </c>
      <c r="I1624" s="251"/>
      <c r="J1624" s="247"/>
      <c r="K1624" s="247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6" t="s">
        <v>170</v>
      </c>
      <c r="AU1624" s="256" t="s">
        <v>83</v>
      </c>
      <c r="AV1624" s="15" t="s">
        <v>166</v>
      </c>
      <c r="AW1624" s="15" t="s">
        <v>35</v>
      </c>
      <c r="AX1624" s="15" t="s">
        <v>81</v>
      </c>
      <c r="AY1624" s="256" t="s">
        <v>159</v>
      </c>
    </row>
    <row r="1625" s="2" customFormat="1" ht="16.5" customHeight="1">
      <c r="A1625" s="40"/>
      <c r="B1625" s="41"/>
      <c r="C1625" s="257" t="s">
        <v>1581</v>
      </c>
      <c r="D1625" s="257" t="s">
        <v>328</v>
      </c>
      <c r="E1625" s="258" t="s">
        <v>1582</v>
      </c>
      <c r="F1625" s="259" t="s">
        <v>1583</v>
      </c>
      <c r="G1625" s="260" t="s">
        <v>322</v>
      </c>
      <c r="H1625" s="261">
        <v>47.735999999999997</v>
      </c>
      <c r="I1625" s="262"/>
      <c r="J1625" s="263">
        <f>ROUND(I1625*H1625,2)</f>
        <v>0</v>
      </c>
      <c r="K1625" s="259" t="s">
        <v>165</v>
      </c>
      <c r="L1625" s="264"/>
      <c r="M1625" s="265" t="s">
        <v>19</v>
      </c>
      <c r="N1625" s="266" t="s">
        <v>44</v>
      </c>
      <c r="O1625" s="86"/>
      <c r="P1625" s="215">
        <f>O1625*H1625</f>
        <v>0</v>
      </c>
      <c r="Q1625" s="215">
        <v>0.00115</v>
      </c>
      <c r="R1625" s="215">
        <f>Q1625*H1625</f>
        <v>0.054896399999999998</v>
      </c>
      <c r="S1625" s="215">
        <v>0</v>
      </c>
      <c r="T1625" s="216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17" t="s">
        <v>424</v>
      </c>
      <c r="AT1625" s="217" t="s">
        <v>328</v>
      </c>
      <c r="AU1625" s="217" t="s">
        <v>83</v>
      </c>
      <c r="AY1625" s="19" t="s">
        <v>159</v>
      </c>
      <c r="BE1625" s="218">
        <f>IF(N1625="základní",J1625,0)</f>
        <v>0</v>
      </c>
      <c r="BF1625" s="218">
        <f>IF(N1625="snížená",J1625,0)</f>
        <v>0</v>
      </c>
      <c r="BG1625" s="218">
        <f>IF(N1625="zákl. přenesená",J1625,0)</f>
        <v>0</v>
      </c>
      <c r="BH1625" s="218">
        <f>IF(N1625="sníž. přenesená",J1625,0)</f>
        <v>0</v>
      </c>
      <c r="BI1625" s="218">
        <f>IF(N1625="nulová",J1625,0)</f>
        <v>0</v>
      </c>
      <c r="BJ1625" s="19" t="s">
        <v>81</v>
      </c>
      <c r="BK1625" s="218">
        <f>ROUND(I1625*H1625,2)</f>
        <v>0</v>
      </c>
      <c r="BL1625" s="19" t="s">
        <v>307</v>
      </c>
      <c r="BM1625" s="217" t="s">
        <v>1584</v>
      </c>
    </row>
    <row r="1626" s="13" customFormat="1">
      <c r="A1626" s="13"/>
      <c r="B1626" s="224"/>
      <c r="C1626" s="225"/>
      <c r="D1626" s="226" t="s">
        <v>170</v>
      </c>
      <c r="E1626" s="227" t="s">
        <v>19</v>
      </c>
      <c r="F1626" s="228" t="s">
        <v>1029</v>
      </c>
      <c r="G1626" s="225"/>
      <c r="H1626" s="227" t="s">
        <v>19</v>
      </c>
      <c r="I1626" s="229"/>
      <c r="J1626" s="225"/>
      <c r="K1626" s="225"/>
      <c r="L1626" s="230"/>
      <c r="M1626" s="231"/>
      <c r="N1626" s="232"/>
      <c r="O1626" s="232"/>
      <c r="P1626" s="232"/>
      <c r="Q1626" s="232"/>
      <c r="R1626" s="232"/>
      <c r="S1626" s="232"/>
      <c r="T1626" s="23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4" t="s">
        <v>170</v>
      </c>
      <c r="AU1626" s="234" t="s">
        <v>83</v>
      </c>
      <c r="AV1626" s="13" t="s">
        <v>81</v>
      </c>
      <c r="AW1626" s="13" t="s">
        <v>35</v>
      </c>
      <c r="AX1626" s="13" t="s">
        <v>73</v>
      </c>
      <c r="AY1626" s="234" t="s">
        <v>159</v>
      </c>
    </row>
    <row r="1627" s="14" customFormat="1">
      <c r="A1627" s="14"/>
      <c r="B1627" s="235"/>
      <c r="C1627" s="236"/>
      <c r="D1627" s="226" t="s">
        <v>170</v>
      </c>
      <c r="E1627" s="237" t="s">
        <v>19</v>
      </c>
      <c r="F1627" s="238" t="s">
        <v>1223</v>
      </c>
      <c r="G1627" s="236"/>
      <c r="H1627" s="239">
        <v>46.799999999999997</v>
      </c>
      <c r="I1627" s="240"/>
      <c r="J1627" s="236"/>
      <c r="K1627" s="236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5" t="s">
        <v>170</v>
      </c>
      <c r="AU1627" s="245" t="s">
        <v>83</v>
      </c>
      <c r="AV1627" s="14" t="s">
        <v>83</v>
      </c>
      <c r="AW1627" s="14" t="s">
        <v>35</v>
      </c>
      <c r="AX1627" s="14" t="s">
        <v>73</v>
      </c>
      <c r="AY1627" s="245" t="s">
        <v>159</v>
      </c>
    </row>
    <row r="1628" s="15" customFormat="1">
      <c r="A1628" s="15"/>
      <c r="B1628" s="246"/>
      <c r="C1628" s="247"/>
      <c r="D1628" s="226" t="s">
        <v>170</v>
      </c>
      <c r="E1628" s="248" t="s">
        <v>19</v>
      </c>
      <c r="F1628" s="249" t="s">
        <v>178</v>
      </c>
      <c r="G1628" s="247"/>
      <c r="H1628" s="250">
        <v>46.799999999999997</v>
      </c>
      <c r="I1628" s="251"/>
      <c r="J1628" s="247"/>
      <c r="K1628" s="247"/>
      <c r="L1628" s="252"/>
      <c r="M1628" s="253"/>
      <c r="N1628" s="254"/>
      <c r="O1628" s="254"/>
      <c r="P1628" s="254"/>
      <c r="Q1628" s="254"/>
      <c r="R1628" s="254"/>
      <c r="S1628" s="254"/>
      <c r="T1628" s="25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6" t="s">
        <v>170</v>
      </c>
      <c r="AU1628" s="256" t="s">
        <v>83</v>
      </c>
      <c r="AV1628" s="15" t="s">
        <v>166</v>
      </c>
      <c r="AW1628" s="15" t="s">
        <v>35</v>
      </c>
      <c r="AX1628" s="15" t="s">
        <v>81</v>
      </c>
      <c r="AY1628" s="256" t="s">
        <v>159</v>
      </c>
    </row>
    <row r="1629" s="14" customFormat="1">
      <c r="A1629" s="14"/>
      <c r="B1629" s="235"/>
      <c r="C1629" s="236"/>
      <c r="D1629" s="226" t="s">
        <v>170</v>
      </c>
      <c r="E1629" s="236"/>
      <c r="F1629" s="238" t="s">
        <v>1585</v>
      </c>
      <c r="G1629" s="236"/>
      <c r="H1629" s="239">
        <v>47.735999999999997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5" t="s">
        <v>170</v>
      </c>
      <c r="AU1629" s="245" t="s">
        <v>83</v>
      </c>
      <c r="AV1629" s="14" t="s">
        <v>83</v>
      </c>
      <c r="AW1629" s="14" t="s">
        <v>4</v>
      </c>
      <c r="AX1629" s="14" t="s">
        <v>81</v>
      </c>
      <c r="AY1629" s="245" t="s">
        <v>159</v>
      </c>
    </row>
    <row r="1630" s="2" customFormat="1" ht="16.5" customHeight="1">
      <c r="A1630" s="40"/>
      <c r="B1630" s="41"/>
      <c r="C1630" s="206" t="s">
        <v>1586</v>
      </c>
      <c r="D1630" s="206" t="s">
        <v>161</v>
      </c>
      <c r="E1630" s="207" t="s">
        <v>1587</v>
      </c>
      <c r="F1630" s="208" t="s">
        <v>1588</v>
      </c>
      <c r="G1630" s="209" t="s">
        <v>164</v>
      </c>
      <c r="H1630" s="210">
        <v>0.71999999999999997</v>
      </c>
      <c r="I1630" s="211"/>
      <c r="J1630" s="212">
        <f>ROUND(I1630*H1630,2)</f>
        <v>0</v>
      </c>
      <c r="K1630" s="208" t="s">
        <v>165</v>
      </c>
      <c r="L1630" s="46"/>
      <c r="M1630" s="213" t="s">
        <v>19</v>
      </c>
      <c r="N1630" s="214" t="s">
        <v>44</v>
      </c>
      <c r="O1630" s="86"/>
      <c r="P1630" s="215">
        <f>O1630*H1630</f>
        <v>0</v>
      </c>
      <c r="Q1630" s="215">
        <v>0</v>
      </c>
      <c r="R1630" s="215">
        <f>Q1630*H1630</f>
        <v>0</v>
      </c>
      <c r="S1630" s="215">
        <v>0</v>
      </c>
      <c r="T1630" s="216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7" t="s">
        <v>307</v>
      </c>
      <c r="AT1630" s="217" t="s">
        <v>161</v>
      </c>
      <c r="AU1630" s="217" t="s">
        <v>83</v>
      </c>
      <c r="AY1630" s="19" t="s">
        <v>159</v>
      </c>
      <c r="BE1630" s="218">
        <f>IF(N1630="základní",J1630,0)</f>
        <v>0</v>
      </c>
      <c r="BF1630" s="218">
        <f>IF(N1630="snížená",J1630,0)</f>
        <v>0</v>
      </c>
      <c r="BG1630" s="218">
        <f>IF(N1630="zákl. přenesená",J1630,0)</f>
        <v>0</v>
      </c>
      <c r="BH1630" s="218">
        <f>IF(N1630="sníž. přenesená",J1630,0)</f>
        <v>0</v>
      </c>
      <c r="BI1630" s="218">
        <f>IF(N1630="nulová",J1630,0)</f>
        <v>0</v>
      </c>
      <c r="BJ1630" s="19" t="s">
        <v>81</v>
      </c>
      <c r="BK1630" s="218">
        <f>ROUND(I1630*H1630,2)</f>
        <v>0</v>
      </c>
      <c r="BL1630" s="19" t="s">
        <v>307</v>
      </c>
      <c r="BM1630" s="217" t="s">
        <v>1589</v>
      </c>
    </row>
    <row r="1631" s="2" customFormat="1">
      <c r="A1631" s="40"/>
      <c r="B1631" s="41"/>
      <c r="C1631" s="42"/>
      <c r="D1631" s="219" t="s">
        <v>168</v>
      </c>
      <c r="E1631" s="42"/>
      <c r="F1631" s="220" t="s">
        <v>1590</v>
      </c>
      <c r="G1631" s="42"/>
      <c r="H1631" s="42"/>
      <c r="I1631" s="221"/>
      <c r="J1631" s="42"/>
      <c r="K1631" s="42"/>
      <c r="L1631" s="46"/>
      <c r="M1631" s="222"/>
      <c r="N1631" s="223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168</v>
      </c>
      <c r="AU1631" s="19" t="s">
        <v>83</v>
      </c>
    </row>
    <row r="1632" s="13" customFormat="1">
      <c r="A1632" s="13"/>
      <c r="B1632" s="224"/>
      <c r="C1632" s="225"/>
      <c r="D1632" s="226" t="s">
        <v>170</v>
      </c>
      <c r="E1632" s="227" t="s">
        <v>19</v>
      </c>
      <c r="F1632" s="228" t="s">
        <v>1591</v>
      </c>
      <c r="G1632" s="225"/>
      <c r="H1632" s="227" t="s">
        <v>19</v>
      </c>
      <c r="I1632" s="229"/>
      <c r="J1632" s="225"/>
      <c r="K1632" s="225"/>
      <c r="L1632" s="230"/>
      <c r="M1632" s="231"/>
      <c r="N1632" s="232"/>
      <c r="O1632" s="232"/>
      <c r="P1632" s="232"/>
      <c r="Q1632" s="232"/>
      <c r="R1632" s="232"/>
      <c r="S1632" s="232"/>
      <c r="T1632" s="23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4" t="s">
        <v>170</v>
      </c>
      <c r="AU1632" s="234" t="s">
        <v>83</v>
      </c>
      <c r="AV1632" s="13" t="s">
        <v>81</v>
      </c>
      <c r="AW1632" s="13" t="s">
        <v>35</v>
      </c>
      <c r="AX1632" s="13" t="s">
        <v>73</v>
      </c>
      <c r="AY1632" s="234" t="s">
        <v>159</v>
      </c>
    </row>
    <row r="1633" s="13" customFormat="1">
      <c r="A1633" s="13"/>
      <c r="B1633" s="224"/>
      <c r="C1633" s="225"/>
      <c r="D1633" s="226" t="s">
        <v>170</v>
      </c>
      <c r="E1633" s="227" t="s">
        <v>19</v>
      </c>
      <c r="F1633" s="228" t="s">
        <v>1592</v>
      </c>
      <c r="G1633" s="225"/>
      <c r="H1633" s="227" t="s">
        <v>19</v>
      </c>
      <c r="I1633" s="229"/>
      <c r="J1633" s="225"/>
      <c r="K1633" s="225"/>
      <c r="L1633" s="230"/>
      <c r="M1633" s="231"/>
      <c r="N1633" s="232"/>
      <c r="O1633" s="232"/>
      <c r="P1633" s="232"/>
      <c r="Q1633" s="232"/>
      <c r="R1633" s="232"/>
      <c r="S1633" s="232"/>
      <c r="T1633" s="23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4" t="s">
        <v>170</v>
      </c>
      <c r="AU1633" s="234" t="s">
        <v>83</v>
      </c>
      <c r="AV1633" s="13" t="s">
        <v>81</v>
      </c>
      <c r="AW1633" s="13" t="s">
        <v>35</v>
      </c>
      <c r="AX1633" s="13" t="s">
        <v>73</v>
      </c>
      <c r="AY1633" s="234" t="s">
        <v>159</v>
      </c>
    </row>
    <row r="1634" s="14" customFormat="1">
      <c r="A1634" s="14"/>
      <c r="B1634" s="235"/>
      <c r="C1634" s="236"/>
      <c r="D1634" s="226" t="s">
        <v>170</v>
      </c>
      <c r="E1634" s="237" t="s">
        <v>19</v>
      </c>
      <c r="F1634" s="238" t="s">
        <v>1593</v>
      </c>
      <c r="G1634" s="236"/>
      <c r="H1634" s="239">
        <v>0.71999999999999997</v>
      </c>
      <c r="I1634" s="240"/>
      <c r="J1634" s="236"/>
      <c r="K1634" s="236"/>
      <c r="L1634" s="241"/>
      <c r="M1634" s="242"/>
      <c r="N1634" s="243"/>
      <c r="O1634" s="243"/>
      <c r="P1634" s="243"/>
      <c r="Q1634" s="243"/>
      <c r="R1634" s="243"/>
      <c r="S1634" s="243"/>
      <c r="T1634" s="24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5" t="s">
        <v>170</v>
      </c>
      <c r="AU1634" s="245" t="s">
        <v>83</v>
      </c>
      <c r="AV1634" s="14" t="s">
        <v>83</v>
      </c>
      <c r="AW1634" s="14" t="s">
        <v>35</v>
      </c>
      <c r="AX1634" s="14" t="s">
        <v>73</v>
      </c>
      <c r="AY1634" s="245" t="s">
        <v>159</v>
      </c>
    </row>
    <row r="1635" s="15" customFormat="1">
      <c r="A1635" s="15"/>
      <c r="B1635" s="246"/>
      <c r="C1635" s="247"/>
      <c r="D1635" s="226" t="s">
        <v>170</v>
      </c>
      <c r="E1635" s="248" t="s">
        <v>19</v>
      </c>
      <c r="F1635" s="249" t="s">
        <v>178</v>
      </c>
      <c r="G1635" s="247"/>
      <c r="H1635" s="250">
        <v>0.71999999999999997</v>
      </c>
      <c r="I1635" s="251"/>
      <c r="J1635" s="247"/>
      <c r="K1635" s="247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56" t="s">
        <v>170</v>
      </c>
      <c r="AU1635" s="256" t="s">
        <v>83</v>
      </c>
      <c r="AV1635" s="15" t="s">
        <v>166</v>
      </c>
      <c r="AW1635" s="15" t="s">
        <v>35</v>
      </c>
      <c r="AX1635" s="15" t="s">
        <v>81</v>
      </c>
      <c r="AY1635" s="256" t="s">
        <v>159</v>
      </c>
    </row>
    <row r="1636" s="2" customFormat="1" ht="16.5" customHeight="1">
      <c r="A1636" s="40"/>
      <c r="B1636" s="41"/>
      <c r="C1636" s="257" t="s">
        <v>1594</v>
      </c>
      <c r="D1636" s="257" t="s">
        <v>328</v>
      </c>
      <c r="E1636" s="258" t="s">
        <v>1595</v>
      </c>
      <c r="F1636" s="259" t="s">
        <v>1596</v>
      </c>
      <c r="G1636" s="260" t="s">
        <v>164</v>
      </c>
      <c r="H1636" s="261">
        <v>0.79200000000000004</v>
      </c>
      <c r="I1636" s="262"/>
      <c r="J1636" s="263">
        <f>ROUND(I1636*H1636,2)</f>
        <v>0</v>
      </c>
      <c r="K1636" s="259" t="s">
        <v>165</v>
      </c>
      <c r="L1636" s="264"/>
      <c r="M1636" s="265" t="s">
        <v>19</v>
      </c>
      <c r="N1636" s="266" t="s">
        <v>44</v>
      </c>
      <c r="O1636" s="86"/>
      <c r="P1636" s="215">
        <f>O1636*H1636</f>
        <v>0</v>
      </c>
      <c r="Q1636" s="215">
        <v>0.017999999999999999</v>
      </c>
      <c r="R1636" s="215">
        <f>Q1636*H1636</f>
        <v>0.014256</v>
      </c>
      <c r="S1636" s="215">
        <v>0</v>
      </c>
      <c r="T1636" s="216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17" t="s">
        <v>424</v>
      </c>
      <c r="AT1636" s="217" t="s">
        <v>328</v>
      </c>
      <c r="AU1636" s="217" t="s">
        <v>83</v>
      </c>
      <c r="AY1636" s="19" t="s">
        <v>159</v>
      </c>
      <c r="BE1636" s="218">
        <f>IF(N1636="základní",J1636,0)</f>
        <v>0</v>
      </c>
      <c r="BF1636" s="218">
        <f>IF(N1636="snížená",J1636,0)</f>
        <v>0</v>
      </c>
      <c r="BG1636" s="218">
        <f>IF(N1636="zákl. přenesená",J1636,0)</f>
        <v>0</v>
      </c>
      <c r="BH1636" s="218">
        <f>IF(N1636="sníž. přenesená",J1636,0)</f>
        <v>0</v>
      </c>
      <c r="BI1636" s="218">
        <f>IF(N1636="nulová",J1636,0)</f>
        <v>0</v>
      </c>
      <c r="BJ1636" s="19" t="s">
        <v>81</v>
      </c>
      <c r="BK1636" s="218">
        <f>ROUND(I1636*H1636,2)</f>
        <v>0</v>
      </c>
      <c r="BL1636" s="19" t="s">
        <v>307</v>
      </c>
      <c r="BM1636" s="217" t="s">
        <v>1597</v>
      </c>
    </row>
    <row r="1637" s="13" customFormat="1">
      <c r="A1637" s="13"/>
      <c r="B1637" s="224"/>
      <c r="C1637" s="225"/>
      <c r="D1637" s="226" t="s">
        <v>170</v>
      </c>
      <c r="E1637" s="227" t="s">
        <v>19</v>
      </c>
      <c r="F1637" s="228" t="s">
        <v>1591</v>
      </c>
      <c r="G1637" s="225"/>
      <c r="H1637" s="227" t="s">
        <v>19</v>
      </c>
      <c r="I1637" s="229"/>
      <c r="J1637" s="225"/>
      <c r="K1637" s="225"/>
      <c r="L1637" s="230"/>
      <c r="M1637" s="231"/>
      <c r="N1637" s="232"/>
      <c r="O1637" s="232"/>
      <c r="P1637" s="232"/>
      <c r="Q1637" s="232"/>
      <c r="R1637" s="232"/>
      <c r="S1637" s="232"/>
      <c r="T1637" s="23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4" t="s">
        <v>170</v>
      </c>
      <c r="AU1637" s="234" t="s">
        <v>83</v>
      </c>
      <c r="AV1637" s="13" t="s">
        <v>81</v>
      </c>
      <c r="AW1637" s="13" t="s">
        <v>35</v>
      </c>
      <c r="AX1637" s="13" t="s">
        <v>73</v>
      </c>
      <c r="AY1637" s="234" t="s">
        <v>159</v>
      </c>
    </row>
    <row r="1638" s="13" customFormat="1">
      <c r="A1638" s="13"/>
      <c r="B1638" s="224"/>
      <c r="C1638" s="225"/>
      <c r="D1638" s="226" t="s">
        <v>170</v>
      </c>
      <c r="E1638" s="227" t="s">
        <v>19</v>
      </c>
      <c r="F1638" s="228" t="s">
        <v>1592</v>
      </c>
      <c r="G1638" s="225"/>
      <c r="H1638" s="227" t="s">
        <v>19</v>
      </c>
      <c r="I1638" s="229"/>
      <c r="J1638" s="225"/>
      <c r="K1638" s="225"/>
      <c r="L1638" s="230"/>
      <c r="M1638" s="231"/>
      <c r="N1638" s="232"/>
      <c r="O1638" s="232"/>
      <c r="P1638" s="232"/>
      <c r="Q1638" s="232"/>
      <c r="R1638" s="232"/>
      <c r="S1638" s="232"/>
      <c r="T1638" s="23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4" t="s">
        <v>170</v>
      </c>
      <c r="AU1638" s="234" t="s">
        <v>83</v>
      </c>
      <c r="AV1638" s="13" t="s">
        <v>81</v>
      </c>
      <c r="AW1638" s="13" t="s">
        <v>35</v>
      </c>
      <c r="AX1638" s="13" t="s">
        <v>73</v>
      </c>
      <c r="AY1638" s="234" t="s">
        <v>159</v>
      </c>
    </row>
    <row r="1639" s="14" customFormat="1">
      <c r="A1639" s="14"/>
      <c r="B1639" s="235"/>
      <c r="C1639" s="236"/>
      <c r="D1639" s="226" t="s">
        <v>170</v>
      </c>
      <c r="E1639" s="237" t="s">
        <v>19</v>
      </c>
      <c r="F1639" s="238" t="s">
        <v>1593</v>
      </c>
      <c r="G1639" s="236"/>
      <c r="H1639" s="239">
        <v>0.71999999999999997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5" t="s">
        <v>170</v>
      </c>
      <c r="AU1639" s="245" t="s">
        <v>83</v>
      </c>
      <c r="AV1639" s="14" t="s">
        <v>83</v>
      </c>
      <c r="AW1639" s="14" t="s">
        <v>35</v>
      </c>
      <c r="AX1639" s="14" t="s">
        <v>73</v>
      </c>
      <c r="AY1639" s="245" t="s">
        <v>159</v>
      </c>
    </row>
    <row r="1640" s="15" customFormat="1">
      <c r="A1640" s="15"/>
      <c r="B1640" s="246"/>
      <c r="C1640" s="247"/>
      <c r="D1640" s="226" t="s">
        <v>170</v>
      </c>
      <c r="E1640" s="248" t="s">
        <v>19</v>
      </c>
      <c r="F1640" s="249" t="s">
        <v>178</v>
      </c>
      <c r="G1640" s="247"/>
      <c r="H1640" s="250">
        <v>0.71999999999999997</v>
      </c>
      <c r="I1640" s="251"/>
      <c r="J1640" s="247"/>
      <c r="K1640" s="247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6" t="s">
        <v>170</v>
      </c>
      <c r="AU1640" s="256" t="s">
        <v>83</v>
      </c>
      <c r="AV1640" s="15" t="s">
        <v>166</v>
      </c>
      <c r="AW1640" s="15" t="s">
        <v>35</v>
      </c>
      <c r="AX1640" s="15" t="s">
        <v>81</v>
      </c>
      <c r="AY1640" s="256" t="s">
        <v>159</v>
      </c>
    </row>
    <row r="1641" s="14" customFormat="1">
      <c r="A1641" s="14"/>
      <c r="B1641" s="235"/>
      <c r="C1641" s="236"/>
      <c r="D1641" s="226" t="s">
        <v>170</v>
      </c>
      <c r="E1641" s="236"/>
      <c r="F1641" s="238" t="s">
        <v>1598</v>
      </c>
      <c r="G1641" s="236"/>
      <c r="H1641" s="239">
        <v>0.79200000000000004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5" t="s">
        <v>170</v>
      </c>
      <c r="AU1641" s="245" t="s">
        <v>83</v>
      </c>
      <c r="AV1641" s="14" t="s">
        <v>83</v>
      </c>
      <c r="AW1641" s="14" t="s">
        <v>4</v>
      </c>
      <c r="AX1641" s="14" t="s">
        <v>81</v>
      </c>
      <c r="AY1641" s="245" t="s">
        <v>159</v>
      </c>
    </row>
    <row r="1642" s="2" customFormat="1" ht="21.75" customHeight="1">
      <c r="A1642" s="40"/>
      <c r="B1642" s="41"/>
      <c r="C1642" s="206" t="s">
        <v>1599</v>
      </c>
      <c r="D1642" s="206" t="s">
        <v>161</v>
      </c>
      <c r="E1642" s="207" t="s">
        <v>1600</v>
      </c>
      <c r="F1642" s="208" t="s">
        <v>1601</v>
      </c>
      <c r="G1642" s="209" t="s">
        <v>322</v>
      </c>
      <c r="H1642" s="210">
        <v>3.6000000000000001</v>
      </c>
      <c r="I1642" s="211"/>
      <c r="J1642" s="212">
        <f>ROUND(I1642*H1642,2)</f>
        <v>0</v>
      </c>
      <c r="K1642" s="208" t="s">
        <v>165</v>
      </c>
      <c r="L1642" s="46"/>
      <c r="M1642" s="213" t="s">
        <v>19</v>
      </c>
      <c r="N1642" s="214" t="s">
        <v>44</v>
      </c>
      <c r="O1642" s="86"/>
      <c r="P1642" s="215">
        <f>O1642*H1642</f>
        <v>0</v>
      </c>
      <c r="Q1642" s="215">
        <v>0</v>
      </c>
      <c r="R1642" s="215">
        <f>Q1642*H1642</f>
        <v>0</v>
      </c>
      <c r="S1642" s="215">
        <v>0</v>
      </c>
      <c r="T1642" s="216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17" t="s">
        <v>307</v>
      </c>
      <c r="AT1642" s="217" t="s">
        <v>161</v>
      </c>
      <c r="AU1642" s="217" t="s">
        <v>83</v>
      </c>
      <c r="AY1642" s="19" t="s">
        <v>159</v>
      </c>
      <c r="BE1642" s="218">
        <f>IF(N1642="základní",J1642,0)</f>
        <v>0</v>
      </c>
      <c r="BF1642" s="218">
        <f>IF(N1642="snížená",J1642,0)</f>
        <v>0</v>
      </c>
      <c r="BG1642" s="218">
        <f>IF(N1642="zákl. přenesená",J1642,0)</f>
        <v>0</v>
      </c>
      <c r="BH1642" s="218">
        <f>IF(N1642="sníž. přenesená",J1642,0)</f>
        <v>0</v>
      </c>
      <c r="BI1642" s="218">
        <f>IF(N1642="nulová",J1642,0)</f>
        <v>0</v>
      </c>
      <c r="BJ1642" s="19" t="s">
        <v>81</v>
      </c>
      <c r="BK1642" s="218">
        <f>ROUND(I1642*H1642,2)</f>
        <v>0</v>
      </c>
      <c r="BL1642" s="19" t="s">
        <v>307</v>
      </c>
      <c r="BM1642" s="217" t="s">
        <v>1602</v>
      </c>
    </row>
    <row r="1643" s="2" customFormat="1">
      <c r="A1643" s="40"/>
      <c r="B1643" s="41"/>
      <c r="C1643" s="42"/>
      <c r="D1643" s="219" t="s">
        <v>168</v>
      </c>
      <c r="E1643" s="42"/>
      <c r="F1643" s="220" t="s">
        <v>1603</v>
      </c>
      <c r="G1643" s="42"/>
      <c r="H1643" s="42"/>
      <c r="I1643" s="221"/>
      <c r="J1643" s="42"/>
      <c r="K1643" s="42"/>
      <c r="L1643" s="46"/>
      <c r="M1643" s="222"/>
      <c r="N1643" s="223"/>
      <c r="O1643" s="86"/>
      <c r="P1643" s="86"/>
      <c r="Q1643" s="86"/>
      <c r="R1643" s="86"/>
      <c r="S1643" s="86"/>
      <c r="T1643" s="87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T1643" s="19" t="s">
        <v>168</v>
      </c>
      <c r="AU1643" s="19" t="s">
        <v>83</v>
      </c>
    </row>
    <row r="1644" s="13" customFormat="1">
      <c r="A1644" s="13"/>
      <c r="B1644" s="224"/>
      <c r="C1644" s="225"/>
      <c r="D1644" s="226" t="s">
        <v>170</v>
      </c>
      <c r="E1644" s="227" t="s">
        <v>19</v>
      </c>
      <c r="F1644" s="228" t="s">
        <v>1591</v>
      </c>
      <c r="G1644" s="225"/>
      <c r="H1644" s="227" t="s">
        <v>19</v>
      </c>
      <c r="I1644" s="229"/>
      <c r="J1644" s="225"/>
      <c r="K1644" s="225"/>
      <c r="L1644" s="230"/>
      <c r="M1644" s="231"/>
      <c r="N1644" s="232"/>
      <c r="O1644" s="232"/>
      <c r="P1644" s="232"/>
      <c r="Q1644" s="232"/>
      <c r="R1644" s="232"/>
      <c r="S1644" s="232"/>
      <c r="T1644" s="23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4" t="s">
        <v>170</v>
      </c>
      <c r="AU1644" s="234" t="s">
        <v>83</v>
      </c>
      <c r="AV1644" s="13" t="s">
        <v>81</v>
      </c>
      <c r="AW1644" s="13" t="s">
        <v>35</v>
      </c>
      <c r="AX1644" s="13" t="s">
        <v>73</v>
      </c>
      <c r="AY1644" s="234" t="s">
        <v>159</v>
      </c>
    </row>
    <row r="1645" s="13" customFormat="1">
      <c r="A1645" s="13"/>
      <c r="B1645" s="224"/>
      <c r="C1645" s="225"/>
      <c r="D1645" s="226" t="s">
        <v>170</v>
      </c>
      <c r="E1645" s="227" t="s">
        <v>19</v>
      </c>
      <c r="F1645" s="228" t="s">
        <v>1592</v>
      </c>
      <c r="G1645" s="225"/>
      <c r="H1645" s="227" t="s">
        <v>19</v>
      </c>
      <c r="I1645" s="229"/>
      <c r="J1645" s="225"/>
      <c r="K1645" s="225"/>
      <c r="L1645" s="230"/>
      <c r="M1645" s="231"/>
      <c r="N1645" s="232"/>
      <c r="O1645" s="232"/>
      <c r="P1645" s="232"/>
      <c r="Q1645" s="232"/>
      <c r="R1645" s="232"/>
      <c r="S1645" s="232"/>
      <c r="T1645" s="23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4" t="s">
        <v>170</v>
      </c>
      <c r="AU1645" s="234" t="s">
        <v>83</v>
      </c>
      <c r="AV1645" s="13" t="s">
        <v>81</v>
      </c>
      <c r="AW1645" s="13" t="s">
        <v>35</v>
      </c>
      <c r="AX1645" s="13" t="s">
        <v>73</v>
      </c>
      <c r="AY1645" s="234" t="s">
        <v>159</v>
      </c>
    </row>
    <row r="1646" s="14" customFormat="1">
      <c r="A1646" s="14"/>
      <c r="B1646" s="235"/>
      <c r="C1646" s="236"/>
      <c r="D1646" s="226" t="s">
        <v>170</v>
      </c>
      <c r="E1646" s="237" t="s">
        <v>19</v>
      </c>
      <c r="F1646" s="238" t="s">
        <v>1604</v>
      </c>
      <c r="G1646" s="236"/>
      <c r="H1646" s="239">
        <v>3.6000000000000001</v>
      </c>
      <c r="I1646" s="240"/>
      <c r="J1646" s="236"/>
      <c r="K1646" s="236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5" t="s">
        <v>170</v>
      </c>
      <c r="AU1646" s="245" t="s">
        <v>83</v>
      </c>
      <c r="AV1646" s="14" t="s">
        <v>83</v>
      </c>
      <c r="AW1646" s="14" t="s">
        <v>35</v>
      </c>
      <c r="AX1646" s="14" t="s">
        <v>73</v>
      </c>
      <c r="AY1646" s="245" t="s">
        <v>159</v>
      </c>
    </row>
    <row r="1647" s="15" customFormat="1">
      <c r="A1647" s="15"/>
      <c r="B1647" s="246"/>
      <c r="C1647" s="247"/>
      <c r="D1647" s="226" t="s">
        <v>170</v>
      </c>
      <c r="E1647" s="248" t="s">
        <v>19</v>
      </c>
      <c r="F1647" s="249" t="s">
        <v>178</v>
      </c>
      <c r="G1647" s="247"/>
      <c r="H1647" s="250">
        <v>3.6000000000000001</v>
      </c>
      <c r="I1647" s="251"/>
      <c r="J1647" s="247"/>
      <c r="K1647" s="247"/>
      <c r="L1647" s="252"/>
      <c r="M1647" s="253"/>
      <c r="N1647" s="254"/>
      <c r="O1647" s="254"/>
      <c r="P1647" s="254"/>
      <c r="Q1647" s="254"/>
      <c r="R1647" s="254"/>
      <c r="S1647" s="254"/>
      <c r="T1647" s="25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6" t="s">
        <v>170</v>
      </c>
      <c r="AU1647" s="256" t="s">
        <v>83</v>
      </c>
      <c r="AV1647" s="15" t="s">
        <v>166</v>
      </c>
      <c r="AW1647" s="15" t="s">
        <v>35</v>
      </c>
      <c r="AX1647" s="15" t="s">
        <v>81</v>
      </c>
      <c r="AY1647" s="256" t="s">
        <v>159</v>
      </c>
    </row>
    <row r="1648" s="2" customFormat="1" ht="16.5" customHeight="1">
      <c r="A1648" s="40"/>
      <c r="B1648" s="41"/>
      <c r="C1648" s="257" t="s">
        <v>1605</v>
      </c>
      <c r="D1648" s="257" t="s">
        <v>328</v>
      </c>
      <c r="E1648" s="258" t="s">
        <v>1606</v>
      </c>
      <c r="F1648" s="259" t="s">
        <v>1607</v>
      </c>
      <c r="G1648" s="260" t="s">
        <v>322</v>
      </c>
      <c r="H1648" s="261">
        <v>3.96</v>
      </c>
      <c r="I1648" s="262"/>
      <c r="J1648" s="263">
        <f>ROUND(I1648*H1648,2)</f>
        <v>0</v>
      </c>
      <c r="K1648" s="259" t="s">
        <v>165</v>
      </c>
      <c r="L1648" s="264"/>
      <c r="M1648" s="265" t="s">
        <v>19</v>
      </c>
      <c r="N1648" s="266" t="s">
        <v>44</v>
      </c>
      <c r="O1648" s="86"/>
      <c r="P1648" s="215">
        <f>O1648*H1648</f>
        <v>0</v>
      </c>
      <c r="Q1648" s="215">
        <v>0.00020000000000000001</v>
      </c>
      <c r="R1648" s="215">
        <f>Q1648*H1648</f>
        <v>0.00079200000000000006</v>
      </c>
      <c r="S1648" s="215">
        <v>0</v>
      </c>
      <c r="T1648" s="216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17" t="s">
        <v>424</v>
      </c>
      <c r="AT1648" s="217" t="s">
        <v>328</v>
      </c>
      <c r="AU1648" s="217" t="s">
        <v>83</v>
      </c>
      <c r="AY1648" s="19" t="s">
        <v>159</v>
      </c>
      <c r="BE1648" s="218">
        <f>IF(N1648="základní",J1648,0)</f>
        <v>0</v>
      </c>
      <c r="BF1648" s="218">
        <f>IF(N1648="snížená",J1648,0)</f>
        <v>0</v>
      </c>
      <c r="BG1648" s="218">
        <f>IF(N1648="zákl. přenesená",J1648,0)</f>
        <v>0</v>
      </c>
      <c r="BH1648" s="218">
        <f>IF(N1648="sníž. přenesená",J1648,0)</f>
        <v>0</v>
      </c>
      <c r="BI1648" s="218">
        <f>IF(N1648="nulová",J1648,0)</f>
        <v>0</v>
      </c>
      <c r="BJ1648" s="19" t="s">
        <v>81</v>
      </c>
      <c r="BK1648" s="218">
        <f>ROUND(I1648*H1648,2)</f>
        <v>0</v>
      </c>
      <c r="BL1648" s="19" t="s">
        <v>307</v>
      </c>
      <c r="BM1648" s="217" t="s">
        <v>1608</v>
      </c>
    </row>
    <row r="1649" s="13" customFormat="1">
      <c r="A1649" s="13"/>
      <c r="B1649" s="224"/>
      <c r="C1649" s="225"/>
      <c r="D1649" s="226" t="s">
        <v>170</v>
      </c>
      <c r="E1649" s="227" t="s">
        <v>19</v>
      </c>
      <c r="F1649" s="228" t="s">
        <v>1591</v>
      </c>
      <c r="G1649" s="225"/>
      <c r="H1649" s="227" t="s">
        <v>19</v>
      </c>
      <c r="I1649" s="229"/>
      <c r="J1649" s="225"/>
      <c r="K1649" s="225"/>
      <c r="L1649" s="230"/>
      <c r="M1649" s="231"/>
      <c r="N1649" s="232"/>
      <c r="O1649" s="232"/>
      <c r="P1649" s="232"/>
      <c r="Q1649" s="232"/>
      <c r="R1649" s="232"/>
      <c r="S1649" s="232"/>
      <c r="T1649" s="23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4" t="s">
        <v>170</v>
      </c>
      <c r="AU1649" s="234" t="s">
        <v>83</v>
      </c>
      <c r="AV1649" s="13" t="s">
        <v>81</v>
      </c>
      <c r="AW1649" s="13" t="s">
        <v>35</v>
      </c>
      <c r="AX1649" s="13" t="s">
        <v>73</v>
      </c>
      <c r="AY1649" s="234" t="s">
        <v>159</v>
      </c>
    </row>
    <row r="1650" s="13" customFormat="1">
      <c r="A1650" s="13"/>
      <c r="B1650" s="224"/>
      <c r="C1650" s="225"/>
      <c r="D1650" s="226" t="s">
        <v>170</v>
      </c>
      <c r="E1650" s="227" t="s">
        <v>19</v>
      </c>
      <c r="F1650" s="228" t="s">
        <v>1592</v>
      </c>
      <c r="G1650" s="225"/>
      <c r="H1650" s="227" t="s">
        <v>19</v>
      </c>
      <c r="I1650" s="229"/>
      <c r="J1650" s="225"/>
      <c r="K1650" s="225"/>
      <c r="L1650" s="230"/>
      <c r="M1650" s="231"/>
      <c r="N1650" s="232"/>
      <c r="O1650" s="232"/>
      <c r="P1650" s="232"/>
      <c r="Q1650" s="232"/>
      <c r="R1650" s="232"/>
      <c r="S1650" s="232"/>
      <c r="T1650" s="23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4" t="s">
        <v>170</v>
      </c>
      <c r="AU1650" s="234" t="s">
        <v>83</v>
      </c>
      <c r="AV1650" s="13" t="s">
        <v>81</v>
      </c>
      <c r="AW1650" s="13" t="s">
        <v>35</v>
      </c>
      <c r="AX1650" s="13" t="s">
        <v>73</v>
      </c>
      <c r="AY1650" s="234" t="s">
        <v>159</v>
      </c>
    </row>
    <row r="1651" s="14" customFormat="1">
      <c r="A1651" s="14"/>
      <c r="B1651" s="235"/>
      <c r="C1651" s="236"/>
      <c r="D1651" s="226" t="s">
        <v>170</v>
      </c>
      <c r="E1651" s="237" t="s">
        <v>19</v>
      </c>
      <c r="F1651" s="238" t="s">
        <v>1604</v>
      </c>
      <c r="G1651" s="236"/>
      <c r="H1651" s="239">
        <v>3.6000000000000001</v>
      </c>
      <c r="I1651" s="240"/>
      <c r="J1651" s="236"/>
      <c r="K1651" s="236"/>
      <c r="L1651" s="241"/>
      <c r="M1651" s="242"/>
      <c r="N1651" s="243"/>
      <c r="O1651" s="243"/>
      <c r="P1651" s="243"/>
      <c r="Q1651" s="243"/>
      <c r="R1651" s="243"/>
      <c r="S1651" s="243"/>
      <c r="T1651" s="24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5" t="s">
        <v>170</v>
      </c>
      <c r="AU1651" s="245" t="s">
        <v>83</v>
      </c>
      <c r="AV1651" s="14" t="s">
        <v>83</v>
      </c>
      <c r="AW1651" s="14" t="s">
        <v>35</v>
      </c>
      <c r="AX1651" s="14" t="s">
        <v>73</v>
      </c>
      <c r="AY1651" s="245" t="s">
        <v>159</v>
      </c>
    </row>
    <row r="1652" s="15" customFormat="1">
      <c r="A1652" s="15"/>
      <c r="B1652" s="246"/>
      <c r="C1652" s="247"/>
      <c r="D1652" s="226" t="s">
        <v>170</v>
      </c>
      <c r="E1652" s="248" t="s">
        <v>19</v>
      </c>
      <c r="F1652" s="249" t="s">
        <v>178</v>
      </c>
      <c r="G1652" s="247"/>
      <c r="H1652" s="250">
        <v>3.6000000000000001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56" t="s">
        <v>170</v>
      </c>
      <c r="AU1652" s="256" t="s">
        <v>83</v>
      </c>
      <c r="AV1652" s="15" t="s">
        <v>166</v>
      </c>
      <c r="AW1652" s="15" t="s">
        <v>35</v>
      </c>
      <c r="AX1652" s="15" t="s">
        <v>81</v>
      </c>
      <c r="AY1652" s="256" t="s">
        <v>159</v>
      </c>
    </row>
    <row r="1653" s="14" customFormat="1">
      <c r="A1653" s="14"/>
      <c r="B1653" s="235"/>
      <c r="C1653" s="236"/>
      <c r="D1653" s="226" t="s">
        <v>170</v>
      </c>
      <c r="E1653" s="236"/>
      <c r="F1653" s="238" t="s">
        <v>1609</v>
      </c>
      <c r="G1653" s="236"/>
      <c r="H1653" s="239">
        <v>3.96</v>
      </c>
      <c r="I1653" s="240"/>
      <c r="J1653" s="236"/>
      <c r="K1653" s="236"/>
      <c r="L1653" s="241"/>
      <c r="M1653" s="242"/>
      <c r="N1653" s="243"/>
      <c r="O1653" s="243"/>
      <c r="P1653" s="243"/>
      <c r="Q1653" s="243"/>
      <c r="R1653" s="243"/>
      <c r="S1653" s="243"/>
      <c r="T1653" s="24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5" t="s">
        <v>170</v>
      </c>
      <c r="AU1653" s="245" t="s">
        <v>83</v>
      </c>
      <c r="AV1653" s="14" t="s">
        <v>83</v>
      </c>
      <c r="AW1653" s="14" t="s">
        <v>4</v>
      </c>
      <c r="AX1653" s="14" t="s">
        <v>81</v>
      </c>
      <c r="AY1653" s="245" t="s">
        <v>159</v>
      </c>
    </row>
    <row r="1654" s="2" customFormat="1" ht="16.5" customHeight="1">
      <c r="A1654" s="40"/>
      <c r="B1654" s="41"/>
      <c r="C1654" s="206" t="s">
        <v>1610</v>
      </c>
      <c r="D1654" s="206" t="s">
        <v>161</v>
      </c>
      <c r="E1654" s="207" t="s">
        <v>1611</v>
      </c>
      <c r="F1654" s="208" t="s">
        <v>1612</v>
      </c>
      <c r="G1654" s="209" t="s">
        <v>776</v>
      </c>
      <c r="H1654" s="210">
        <v>1</v>
      </c>
      <c r="I1654" s="211"/>
      <c r="J1654" s="212">
        <f>ROUND(I1654*H1654,2)</f>
        <v>0</v>
      </c>
      <c r="K1654" s="208" t="s">
        <v>165</v>
      </c>
      <c r="L1654" s="46"/>
      <c r="M1654" s="213" t="s">
        <v>19</v>
      </c>
      <c r="N1654" s="214" t="s">
        <v>44</v>
      </c>
      <c r="O1654" s="86"/>
      <c r="P1654" s="215">
        <f>O1654*H1654</f>
        <v>0</v>
      </c>
      <c r="Q1654" s="215">
        <v>0</v>
      </c>
      <c r="R1654" s="215">
        <f>Q1654*H1654</f>
        <v>0</v>
      </c>
      <c r="S1654" s="215">
        <v>0</v>
      </c>
      <c r="T1654" s="216">
        <f>S1654*H1654</f>
        <v>0</v>
      </c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R1654" s="217" t="s">
        <v>307</v>
      </c>
      <c r="AT1654" s="217" t="s">
        <v>161</v>
      </c>
      <c r="AU1654" s="217" t="s">
        <v>83</v>
      </c>
      <c r="AY1654" s="19" t="s">
        <v>159</v>
      </c>
      <c r="BE1654" s="218">
        <f>IF(N1654="základní",J1654,0)</f>
        <v>0</v>
      </c>
      <c r="BF1654" s="218">
        <f>IF(N1654="snížená",J1654,0)</f>
        <v>0</v>
      </c>
      <c r="BG1654" s="218">
        <f>IF(N1654="zákl. přenesená",J1654,0)</f>
        <v>0</v>
      </c>
      <c r="BH1654" s="218">
        <f>IF(N1654="sníž. přenesená",J1654,0)</f>
        <v>0</v>
      </c>
      <c r="BI1654" s="218">
        <f>IF(N1654="nulová",J1654,0)</f>
        <v>0</v>
      </c>
      <c r="BJ1654" s="19" t="s">
        <v>81</v>
      </c>
      <c r="BK1654" s="218">
        <f>ROUND(I1654*H1654,2)</f>
        <v>0</v>
      </c>
      <c r="BL1654" s="19" t="s">
        <v>307</v>
      </c>
      <c r="BM1654" s="217" t="s">
        <v>1613</v>
      </c>
    </row>
    <row r="1655" s="2" customFormat="1">
      <c r="A1655" s="40"/>
      <c r="B1655" s="41"/>
      <c r="C1655" s="42"/>
      <c r="D1655" s="219" t="s">
        <v>168</v>
      </c>
      <c r="E1655" s="42"/>
      <c r="F1655" s="220" t="s">
        <v>1614</v>
      </c>
      <c r="G1655" s="42"/>
      <c r="H1655" s="42"/>
      <c r="I1655" s="221"/>
      <c r="J1655" s="42"/>
      <c r="K1655" s="42"/>
      <c r="L1655" s="46"/>
      <c r="M1655" s="222"/>
      <c r="N1655" s="223"/>
      <c r="O1655" s="86"/>
      <c r="P1655" s="86"/>
      <c r="Q1655" s="86"/>
      <c r="R1655" s="86"/>
      <c r="S1655" s="86"/>
      <c r="T1655" s="87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168</v>
      </c>
      <c r="AU1655" s="19" t="s">
        <v>83</v>
      </c>
    </row>
    <row r="1656" s="13" customFormat="1">
      <c r="A1656" s="13"/>
      <c r="B1656" s="224"/>
      <c r="C1656" s="225"/>
      <c r="D1656" s="226" t="s">
        <v>170</v>
      </c>
      <c r="E1656" s="227" t="s">
        <v>19</v>
      </c>
      <c r="F1656" s="228" t="s">
        <v>1366</v>
      </c>
      <c r="G1656" s="225"/>
      <c r="H1656" s="227" t="s">
        <v>19</v>
      </c>
      <c r="I1656" s="229"/>
      <c r="J1656" s="225"/>
      <c r="K1656" s="225"/>
      <c r="L1656" s="230"/>
      <c r="M1656" s="231"/>
      <c r="N1656" s="232"/>
      <c r="O1656" s="232"/>
      <c r="P1656" s="232"/>
      <c r="Q1656" s="232"/>
      <c r="R1656" s="232"/>
      <c r="S1656" s="232"/>
      <c r="T1656" s="23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4" t="s">
        <v>170</v>
      </c>
      <c r="AU1656" s="234" t="s">
        <v>83</v>
      </c>
      <c r="AV1656" s="13" t="s">
        <v>81</v>
      </c>
      <c r="AW1656" s="13" t="s">
        <v>35</v>
      </c>
      <c r="AX1656" s="13" t="s">
        <v>73</v>
      </c>
      <c r="AY1656" s="234" t="s">
        <v>159</v>
      </c>
    </row>
    <row r="1657" s="13" customFormat="1">
      <c r="A1657" s="13"/>
      <c r="B1657" s="224"/>
      <c r="C1657" s="225"/>
      <c r="D1657" s="226" t="s">
        <v>170</v>
      </c>
      <c r="E1657" s="227" t="s">
        <v>19</v>
      </c>
      <c r="F1657" s="228" t="s">
        <v>1433</v>
      </c>
      <c r="G1657" s="225"/>
      <c r="H1657" s="227" t="s">
        <v>19</v>
      </c>
      <c r="I1657" s="229"/>
      <c r="J1657" s="225"/>
      <c r="K1657" s="225"/>
      <c r="L1657" s="230"/>
      <c r="M1657" s="231"/>
      <c r="N1657" s="232"/>
      <c r="O1657" s="232"/>
      <c r="P1657" s="232"/>
      <c r="Q1657" s="232"/>
      <c r="R1657" s="232"/>
      <c r="S1657" s="232"/>
      <c r="T1657" s="23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4" t="s">
        <v>170</v>
      </c>
      <c r="AU1657" s="234" t="s">
        <v>83</v>
      </c>
      <c r="AV1657" s="13" t="s">
        <v>81</v>
      </c>
      <c r="AW1657" s="13" t="s">
        <v>35</v>
      </c>
      <c r="AX1657" s="13" t="s">
        <v>73</v>
      </c>
      <c r="AY1657" s="234" t="s">
        <v>159</v>
      </c>
    </row>
    <row r="1658" s="14" customFormat="1">
      <c r="A1658" s="14"/>
      <c r="B1658" s="235"/>
      <c r="C1658" s="236"/>
      <c r="D1658" s="226" t="s">
        <v>170</v>
      </c>
      <c r="E1658" s="237" t="s">
        <v>19</v>
      </c>
      <c r="F1658" s="238" t="s">
        <v>81</v>
      </c>
      <c r="G1658" s="236"/>
      <c r="H1658" s="239">
        <v>1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5" t="s">
        <v>170</v>
      </c>
      <c r="AU1658" s="245" t="s">
        <v>83</v>
      </c>
      <c r="AV1658" s="14" t="s">
        <v>83</v>
      </c>
      <c r="AW1658" s="14" t="s">
        <v>35</v>
      </c>
      <c r="AX1658" s="14" t="s">
        <v>73</v>
      </c>
      <c r="AY1658" s="245" t="s">
        <v>159</v>
      </c>
    </row>
    <row r="1659" s="15" customFormat="1">
      <c r="A1659" s="15"/>
      <c r="B1659" s="246"/>
      <c r="C1659" s="247"/>
      <c r="D1659" s="226" t="s">
        <v>170</v>
      </c>
      <c r="E1659" s="248" t="s">
        <v>19</v>
      </c>
      <c r="F1659" s="249" t="s">
        <v>178</v>
      </c>
      <c r="G1659" s="247"/>
      <c r="H1659" s="250">
        <v>1</v>
      </c>
      <c r="I1659" s="251"/>
      <c r="J1659" s="247"/>
      <c r="K1659" s="247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6" t="s">
        <v>170</v>
      </c>
      <c r="AU1659" s="256" t="s">
        <v>83</v>
      </c>
      <c r="AV1659" s="15" t="s">
        <v>166</v>
      </c>
      <c r="AW1659" s="15" t="s">
        <v>35</v>
      </c>
      <c r="AX1659" s="15" t="s">
        <v>81</v>
      </c>
      <c r="AY1659" s="256" t="s">
        <v>159</v>
      </c>
    </row>
    <row r="1660" s="2" customFormat="1" ht="16.5" customHeight="1">
      <c r="A1660" s="40"/>
      <c r="B1660" s="41"/>
      <c r="C1660" s="257" t="s">
        <v>1615</v>
      </c>
      <c r="D1660" s="257" t="s">
        <v>328</v>
      </c>
      <c r="E1660" s="258" t="s">
        <v>1616</v>
      </c>
      <c r="F1660" s="259" t="s">
        <v>1617</v>
      </c>
      <c r="G1660" s="260" t="s">
        <v>164</v>
      </c>
      <c r="H1660" s="261">
        <v>3.1499999999999999</v>
      </c>
      <c r="I1660" s="262"/>
      <c r="J1660" s="263">
        <f>ROUND(I1660*H1660,2)</f>
        <v>0</v>
      </c>
      <c r="K1660" s="259" t="s">
        <v>19</v>
      </c>
      <c r="L1660" s="264"/>
      <c r="M1660" s="265" t="s">
        <v>19</v>
      </c>
      <c r="N1660" s="266" t="s">
        <v>44</v>
      </c>
      <c r="O1660" s="86"/>
      <c r="P1660" s="215">
        <f>O1660*H1660</f>
        <v>0</v>
      </c>
      <c r="Q1660" s="215">
        <v>0.038289999999999998</v>
      </c>
      <c r="R1660" s="215">
        <f>Q1660*H1660</f>
        <v>0.12061349999999999</v>
      </c>
      <c r="S1660" s="215">
        <v>0</v>
      </c>
      <c r="T1660" s="216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17" t="s">
        <v>424</v>
      </c>
      <c r="AT1660" s="217" t="s">
        <v>328</v>
      </c>
      <c r="AU1660" s="217" t="s">
        <v>83</v>
      </c>
      <c r="AY1660" s="19" t="s">
        <v>159</v>
      </c>
      <c r="BE1660" s="218">
        <f>IF(N1660="základní",J1660,0)</f>
        <v>0</v>
      </c>
      <c r="BF1660" s="218">
        <f>IF(N1660="snížená",J1660,0)</f>
        <v>0</v>
      </c>
      <c r="BG1660" s="218">
        <f>IF(N1660="zákl. přenesená",J1660,0)</f>
        <v>0</v>
      </c>
      <c r="BH1660" s="218">
        <f>IF(N1660="sníž. přenesená",J1660,0)</f>
        <v>0</v>
      </c>
      <c r="BI1660" s="218">
        <f>IF(N1660="nulová",J1660,0)</f>
        <v>0</v>
      </c>
      <c r="BJ1660" s="19" t="s">
        <v>81</v>
      </c>
      <c r="BK1660" s="218">
        <f>ROUND(I1660*H1660,2)</f>
        <v>0</v>
      </c>
      <c r="BL1660" s="19" t="s">
        <v>307</v>
      </c>
      <c r="BM1660" s="217" t="s">
        <v>1618</v>
      </c>
    </row>
    <row r="1661" s="13" customFormat="1">
      <c r="A1661" s="13"/>
      <c r="B1661" s="224"/>
      <c r="C1661" s="225"/>
      <c r="D1661" s="226" t="s">
        <v>170</v>
      </c>
      <c r="E1661" s="227" t="s">
        <v>19</v>
      </c>
      <c r="F1661" s="228" t="s">
        <v>1366</v>
      </c>
      <c r="G1661" s="225"/>
      <c r="H1661" s="227" t="s">
        <v>19</v>
      </c>
      <c r="I1661" s="229"/>
      <c r="J1661" s="225"/>
      <c r="K1661" s="225"/>
      <c r="L1661" s="230"/>
      <c r="M1661" s="231"/>
      <c r="N1661" s="232"/>
      <c r="O1661" s="232"/>
      <c r="P1661" s="232"/>
      <c r="Q1661" s="232"/>
      <c r="R1661" s="232"/>
      <c r="S1661" s="232"/>
      <c r="T1661" s="23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4" t="s">
        <v>170</v>
      </c>
      <c r="AU1661" s="234" t="s">
        <v>83</v>
      </c>
      <c r="AV1661" s="13" t="s">
        <v>81</v>
      </c>
      <c r="AW1661" s="13" t="s">
        <v>35</v>
      </c>
      <c r="AX1661" s="13" t="s">
        <v>73</v>
      </c>
      <c r="AY1661" s="234" t="s">
        <v>159</v>
      </c>
    </row>
    <row r="1662" s="13" customFormat="1">
      <c r="A1662" s="13"/>
      <c r="B1662" s="224"/>
      <c r="C1662" s="225"/>
      <c r="D1662" s="226" t="s">
        <v>170</v>
      </c>
      <c r="E1662" s="227" t="s">
        <v>19</v>
      </c>
      <c r="F1662" s="228" t="s">
        <v>1433</v>
      </c>
      <c r="G1662" s="225"/>
      <c r="H1662" s="227" t="s">
        <v>19</v>
      </c>
      <c r="I1662" s="229"/>
      <c r="J1662" s="225"/>
      <c r="K1662" s="225"/>
      <c r="L1662" s="230"/>
      <c r="M1662" s="231"/>
      <c r="N1662" s="232"/>
      <c r="O1662" s="232"/>
      <c r="P1662" s="232"/>
      <c r="Q1662" s="232"/>
      <c r="R1662" s="232"/>
      <c r="S1662" s="232"/>
      <c r="T1662" s="23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4" t="s">
        <v>170</v>
      </c>
      <c r="AU1662" s="234" t="s">
        <v>83</v>
      </c>
      <c r="AV1662" s="13" t="s">
        <v>81</v>
      </c>
      <c r="AW1662" s="13" t="s">
        <v>35</v>
      </c>
      <c r="AX1662" s="13" t="s">
        <v>73</v>
      </c>
      <c r="AY1662" s="234" t="s">
        <v>159</v>
      </c>
    </row>
    <row r="1663" s="14" customFormat="1">
      <c r="A1663" s="14"/>
      <c r="B1663" s="235"/>
      <c r="C1663" s="236"/>
      <c r="D1663" s="226" t="s">
        <v>170</v>
      </c>
      <c r="E1663" s="237" t="s">
        <v>19</v>
      </c>
      <c r="F1663" s="238" t="s">
        <v>936</v>
      </c>
      <c r="G1663" s="236"/>
      <c r="H1663" s="239">
        <v>3.1499999999999999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5" t="s">
        <v>170</v>
      </c>
      <c r="AU1663" s="245" t="s">
        <v>83</v>
      </c>
      <c r="AV1663" s="14" t="s">
        <v>83</v>
      </c>
      <c r="AW1663" s="14" t="s">
        <v>35</v>
      </c>
      <c r="AX1663" s="14" t="s">
        <v>73</v>
      </c>
      <c r="AY1663" s="245" t="s">
        <v>159</v>
      </c>
    </row>
    <row r="1664" s="15" customFormat="1">
      <c r="A1664" s="15"/>
      <c r="B1664" s="246"/>
      <c r="C1664" s="247"/>
      <c r="D1664" s="226" t="s">
        <v>170</v>
      </c>
      <c r="E1664" s="248" t="s">
        <v>19</v>
      </c>
      <c r="F1664" s="249" t="s">
        <v>178</v>
      </c>
      <c r="G1664" s="247"/>
      <c r="H1664" s="250">
        <v>3.1499999999999999</v>
      </c>
      <c r="I1664" s="251"/>
      <c r="J1664" s="247"/>
      <c r="K1664" s="247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56" t="s">
        <v>170</v>
      </c>
      <c r="AU1664" s="256" t="s">
        <v>83</v>
      </c>
      <c r="AV1664" s="15" t="s">
        <v>166</v>
      </c>
      <c r="AW1664" s="15" t="s">
        <v>35</v>
      </c>
      <c r="AX1664" s="15" t="s">
        <v>81</v>
      </c>
      <c r="AY1664" s="256" t="s">
        <v>159</v>
      </c>
    </row>
    <row r="1665" s="2" customFormat="1" ht="16.5" customHeight="1">
      <c r="A1665" s="40"/>
      <c r="B1665" s="41"/>
      <c r="C1665" s="206" t="s">
        <v>1619</v>
      </c>
      <c r="D1665" s="206" t="s">
        <v>161</v>
      </c>
      <c r="E1665" s="207" t="s">
        <v>1620</v>
      </c>
      <c r="F1665" s="208" t="s">
        <v>1621</v>
      </c>
      <c r="G1665" s="209" t="s">
        <v>776</v>
      </c>
      <c r="H1665" s="210">
        <v>1</v>
      </c>
      <c r="I1665" s="211"/>
      <c r="J1665" s="212">
        <f>ROUND(I1665*H1665,2)</f>
        <v>0</v>
      </c>
      <c r="K1665" s="208" t="s">
        <v>165</v>
      </c>
      <c r="L1665" s="46"/>
      <c r="M1665" s="213" t="s">
        <v>19</v>
      </c>
      <c r="N1665" s="214" t="s">
        <v>44</v>
      </c>
      <c r="O1665" s="86"/>
      <c r="P1665" s="215">
        <f>O1665*H1665</f>
        <v>0</v>
      </c>
      <c r="Q1665" s="215">
        <v>0</v>
      </c>
      <c r="R1665" s="215">
        <f>Q1665*H1665</f>
        <v>0</v>
      </c>
      <c r="S1665" s="215">
        <v>0</v>
      </c>
      <c r="T1665" s="216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17" t="s">
        <v>307</v>
      </c>
      <c r="AT1665" s="217" t="s">
        <v>161</v>
      </c>
      <c r="AU1665" s="217" t="s">
        <v>83</v>
      </c>
      <c r="AY1665" s="19" t="s">
        <v>159</v>
      </c>
      <c r="BE1665" s="218">
        <f>IF(N1665="základní",J1665,0)</f>
        <v>0</v>
      </c>
      <c r="BF1665" s="218">
        <f>IF(N1665="snížená",J1665,0)</f>
        <v>0</v>
      </c>
      <c r="BG1665" s="218">
        <f>IF(N1665="zákl. přenesená",J1665,0)</f>
        <v>0</v>
      </c>
      <c r="BH1665" s="218">
        <f>IF(N1665="sníž. přenesená",J1665,0)</f>
        <v>0</v>
      </c>
      <c r="BI1665" s="218">
        <f>IF(N1665="nulová",J1665,0)</f>
        <v>0</v>
      </c>
      <c r="BJ1665" s="19" t="s">
        <v>81</v>
      </c>
      <c r="BK1665" s="218">
        <f>ROUND(I1665*H1665,2)</f>
        <v>0</v>
      </c>
      <c r="BL1665" s="19" t="s">
        <v>307</v>
      </c>
      <c r="BM1665" s="217" t="s">
        <v>1622</v>
      </c>
    </row>
    <row r="1666" s="2" customFormat="1">
      <c r="A1666" s="40"/>
      <c r="B1666" s="41"/>
      <c r="C1666" s="42"/>
      <c r="D1666" s="219" t="s">
        <v>168</v>
      </c>
      <c r="E1666" s="42"/>
      <c r="F1666" s="220" t="s">
        <v>1623</v>
      </c>
      <c r="G1666" s="42"/>
      <c r="H1666" s="42"/>
      <c r="I1666" s="221"/>
      <c r="J1666" s="42"/>
      <c r="K1666" s="42"/>
      <c r="L1666" s="46"/>
      <c r="M1666" s="222"/>
      <c r="N1666" s="223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168</v>
      </c>
      <c r="AU1666" s="19" t="s">
        <v>83</v>
      </c>
    </row>
    <row r="1667" s="13" customFormat="1">
      <c r="A1667" s="13"/>
      <c r="B1667" s="224"/>
      <c r="C1667" s="225"/>
      <c r="D1667" s="226" t="s">
        <v>170</v>
      </c>
      <c r="E1667" s="227" t="s">
        <v>19</v>
      </c>
      <c r="F1667" s="228" t="s">
        <v>1366</v>
      </c>
      <c r="G1667" s="225"/>
      <c r="H1667" s="227" t="s">
        <v>19</v>
      </c>
      <c r="I1667" s="229"/>
      <c r="J1667" s="225"/>
      <c r="K1667" s="225"/>
      <c r="L1667" s="230"/>
      <c r="M1667" s="231"/>
      <c r="N1667" s="232"/>
      <c r="O1667" s="232"/>
      <c r="P1667" s="232"/>
      <c r="Q1667" s="232"/>
      <c r="R1667" s="232"/>
      <c r="S1667" s="232"/>
      <c r="T1667" s="23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4" t="s">
        <v>170</v>
      </c>
      <c r="AU1667" s="234" t="s">
        <v>83</v>
      </c>
      <c r="AV1667" s="13" t="s">
        <v>81</v>
      </c>
      <c r="AW1667" s="13" t="s">
        <v>35</v>
      </c>
      <c r="AX1667" s="13" t="s">
        <v>73</v>
      </c>
      <c r="AY1667" s="234" t="s">
        <v>159</v>
      </c>
    </row>
    <row r="1668" s="13" customFormat="1">
      <c r="A1668" s="13"/>
      <c r="B1668" s="224"/>
      <c r="C1668" s="225"/>
      <c r="D1668" s="226" t="s">
        <v>170</v>
      </c>
      <c r="E1668" s="227" t="s">
        <v>19</v>
      </c>
      <c r="F1668" s="228" t="s">
        <v>1431</v>
      </c>
      <c r="G1668" s="225"/>
      <c r="H1668" s="227" t="s">
        <v>19</v>
      </c>
      <c r="I1668" s="229"/>
      <c r="J1668" s="225"/>
      <c r="K1668" s="225"/>
      <c r="L1668" s="230"/>
      <c r="M1668" s="231"/>
      <c r="N1668" s="232"/>
      <c r="O1668" s="232"/>
      <c r="P1668" s="232"/>
      <c r="Q1668" s="232"/>
      <c r="R1668" s="232"/>
      <c r="S1668" s="232"/>
      <c r="T1668" s="23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4" t="s">
        <v>170</v>
      </c>
      <c r="AU1668" s="234" t="s">
        <v>83</v>
      </c>
      <c r="AV1668" s="13" t="s">
        <v>81</v>
      </c>
      <c r="AW1668" s="13" t="s">
        <v>35</v>
      </c>
      <c r="AX1668" s="13" t="s">
        <v>73</v>
      </c>
      <c r="AY1668" s="234" t="s">
        <v>159</v>
      </c>
    </row>
    <row r="1669" s="14" customFormat="1">
      <c r="A1669" s="14"/>
      <c r="B1669" s="235"/>
      <c r="C1669" s="236"/>
      <c r="D1669" s="226" t="s">
        <v>170</v>
      </c>
      <c r="E1669" s="237" t="s">
        <v>19</v>
      </c>
      <c r="F1669" s="238" t="s">
        <v>81</v>
      </c>
      <c r="G1669" s="236"/>
      <c r="H1669" s="239">
        <v>1</v>
      </c>
      <c r="I1669" s="240"/>
      <c r="J1669" s="236"/>
      <c r="K1669" s="236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5" t="s">
        <v>170</v>
      </c>
      <c r="AU1669" s="245" t="s">
        <v>83</v>
      </c>
      <c r="AV1669" s="14" t="s">
        <v>83</v>
      </c>
      <c r="AW1669" s="14" t="s">
        <v>35</v>
      </c>
      <c r="AX1669" s="14" t="s">
        <v>73</v>
      </c>
      <c r="AY1669" s="245" t="s">
        <v>159</v>
      </c>
    </row>
    <row r="1670" s="15" customFormat="1">
      <c r="A1670" s="15"/>
      <c r="B1670" s="246"/>
      <c r="C1670" s="247"/>
      <c r="D1670" s="226" t="s">
        <v>170</v>
      </c>
      <c r="E1670" s="248" t="s">
        <v>19</v>
      </c>
      <c r="F1670" s="249" t="s">
        <v>178</v>
      </c>
      <c r="G1670" s="247"/>
      <c r="H1670" s="250">
        <v>1</v>
      </c>
      <c r="I1670" s="251"/>
      <c r="J1670" s="247"/>
      <c r="K1670" s="247"/>
      <c r="L1670" s="252"/>
      <c r="M1670" s="253"/>
      <c r="N1670" s="254"/>
      <c r="O1670" s="254"/>
      <c r="P1670" s="254"/>
      <c r="Q1670" s="254"/>
      <c r="R1670" s="254"/>
      <c r="S1670" s="254"/>
      <c r="T1670" s="25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6" t="s">
        <v>170</v>
      </c>
      <c r="AU1670" s="256" t="s">
        <v>83</v>
      </c>
      <c r="AV1670" s="15" t="s">
        <v>166</v>
      </c>
      <c r="AW1670" s="15" t="s">
        <v>35</v>
      </c>
      <c r="AX1670" s="15" t="s">
        <v>81</v>
      </c>
      <c r="AY1670" s="256" t="s">
        <v>159</v>
      </c>
    </row>
    <row r="1671" s="2" customFormat="1" ht="16.5" customHeight="1">
      <c r="A1671" s="40"/>
      <c r="B1671" s="41"/>
      <c r="C1671" s="257" t="s">
        <v>1624</v>
      </c>
      <c r="D1671" s="257" t="s">
        <v>328</v>
      </c>
      <c r="E1671" s="258" t="s">
        <v>1625</v>
      </c>
      <c r="F1671" s="259" t="s">
        <v>1617</v>
      </c>
      <c r="G1671" s="260" t="s">
        <v>164</v>
      </c>
      <c r="H1671" s="261">
        <v>3.2000000000000002</v>
      </c>
      <c r="I1671" s="262"/>
      <c r="J1671" s="263">
        <f>ROUND(I1671*H1671,2)</f>
        <v>0</v>
      </c>
      <c r="K1671" s="259" t="s">
        <v>165</v>
      </c>
      <c r="L1671" s="264"/>
      <c r="M1671" s="265" t="s">
        <v>19</v>
      </c>
      <c r="N1671" s="266" t="s">
        <v>44</v>
      </c>
      <c r="O1671" s="86"/>
      <c r="P1671" s="215">
        <f>O1671*H1671</f>
        <v>0</v>
      </c>
      <c r="Q1671" s="215">
        <v>0.038289999999999998</v>
      </c>
      <c r="R1671" s="215">
        <f>Q1671*H1671</f>
        <v>0.122528</v>
      </c>
      <c r="S1671" s="215">
        <v>0</v>
      </c>
      <c r="T1671" s="216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17" t="s">
        <v>424</v>
      </c>
      <c r="AT1671" s="217" t="s">
        <v>328</v>
      </c>
      <c r="AU1671" s="217" t="s">
        <v>83</v>
      </c>
      <c r="AY1671" s="19" t="s">
        <v>159</v>
      </c>
      <c r="BE1671" s="218">
        <f>IF(N1671="základní",J1671,0)</f>
        <v>0</v>
      </c>
      <c r="BF1671" s="218">
        <f>IF(N1671="snížená",J1671,0)</f>
        <v>0</v>
      </c>
      <c r="BG1671" s="218">
        <f>IF(N1671="zákl. přenesená",J1671,0)</f>
        <v>0</v>
      </c>
      <c r="BH1671" s="218">
        <f>IF(N1671="sníž. přenesená",J1671,0)</f>
        <v>0</v>
      </c>
      <c r="BI1671" s="218">
        <f>IF(N1671="nulová",J1671,0)</f>
        <v>0</v>
      </c>
      <c r="BJ1671" s="19" t="s">
        <v>81</v>
      </c>
      <c r="BK1671" s="218">
        <f>ROUND(I1671*H1671,2)</f>
        <v>0</v>
      </c>
      <c r="BL1671" s="19" t="s">
        <v>307</v>
      </c>
      <c r="BM1671" s="217" t="s">
        <v>1626</v>
      </c>
    </row>
    <row r="1672" s="13" customFormat="1">
      <c r="A1672" s="13"/>
      <c r="B1672" s="224"/>
      <c r="C1672" s="225"/>
      <c r="D1672" s="226" t="s">
        <v>170</v>
      </c>
      <c r="E1672" s="227" t="s">
        <v>19</v>
      </c>
      <c r="F1672" s="228" t="s">
        <v>1366</v>
      </c>
      <c r="G1672" s="225"/>
      <c r="H1672" s="227" t="s">
        <v>19</v>
      </c>
      <c r="I1672" s="229"/>
      <c r="J1672" s="225"/>
      <c r="K1672" s="225"/>
      <c r="L1672" s="230"/>
      <c r="M1672" s="231"/>
      <c r="N1672" s="232"/>
      <c r="O1672" s="232"/>
      <c r="P1672" s="232"/>
      <c r="Q1672" s="232"/>
      <c r="R1672" s="232"/>
      <c r="S1672" s="232"/>
      <c r="T1672" s="23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4" t="s">
        <v>170</v>
      </c>
      <c r="AU1672" s="234" t="s">
        <v>83</v>
      </c>
      <c r="AV1672" s="13" t="s">
        <v>81</v>
      </c>
      <c r="AW1672" s="13" t="s">
        <v>35</v>
      </c>
      <c r="AX1672" s="13" t="s">
        <v>73</v>
      </c>
      <c r="AY1672" s="234" t="s">
        <v>159</v>
      </c>
    </row>
    <row r="1673" s="13" customFormat="1">
      <c r="A1673" s="13"/>
      <c r="B1673" s="224"/>
      <c r="C1673" s="225"/>
      <c r="D1673" s="226" t="s">
        <v>170</v>
      </c>
      <c r="E1673" s="227" t="s">
        <v>19</v>
      </c>
      <c r="F1673" s="228" t="s">
        <v>1431</v>
      </c>
      <c r="G1673" s="225"/>
      <c r="H1673" s="227" t="s">
        <v>19</v>
      </c>
      <c r="I1673" s="229"/>
      <c r="J1673" s="225"/>
      <c r="K1673" s="225"/>
      <c r="L1673" s="230"/>
      <c r="M1673" s="231"/>
      <c r="N1673" s="232"/>
      <c r="O1673" s="232"/>
      <c r="P1673" s="232"/>
      <c r="Q1673" s="232"/>
      <c r="R1673" s="232"/>
      <c r="S1673" s="232"/>
      <c r="T1673" s="23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4" t="s">
        <v>170</v>
      </c>
      <c r="AU1673" s="234" t="s">
        <v>83</v>
      </c>
      <c r="AV1673" s="13" t="s">
        <v>81</v>
      </c>
      <c r="AW1673" s="13" t="s">
        <v>35</v>
      </c>
      <c r="AX1673" s="13" t="s">
        <v>73</v>
      </c>
      <c r="AY1673" s="234" t="s">
        <v>159</v>
      </c>
    </row>
    <row r="1674" s="14" customFormat="1">
      <c r="A1674" s="14"/>
      <c r="B1674" s="235"/>
      <c r="C1674" s="236"/>
      <c r="D1674" s="226" t="s">
        <v>170</v>
      </c>
      <c r="E1674" s="237" t="s">
        <v>19</v>
      </c>
      <c r="F1674" s="238" t="s">
        <v>1627</v>
      </c>
      <c r="G1674" s="236"/>
      <c r="H1674" s="239">
        <v>3.2000000000000002</v>
      </c>
      <c r="I1674" s="240"/>
      <c r="J1674" s="236"/>
      <c r="K1674" s="236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5" t="s">
        <v>170</v>
      </c>
      <c r="AU1674" s="245" t="s">
        <v>83</v>
      </c>
      <c r="AV1674" s="14" t="s">
        <v>83</v>
      </c>
      <c r="AW1674" s="14" t="s">
        <v>35</v>
      </c>
      <c r="AX1674" s="14" t="s">
        <v>73</v>
      </c>
      <c r="AY1674" s="245" t="s">
        <v>159</v>
      </c>
    </row>
    <row r="1675" s="15" customFormat="1">
      <c r="A1675" s="15"/>
      <c r="B1675" s="246"/>
      <c r="C1675" s="247"/>
      <c r="D1675" s="226" t="s">
        <v>170</v>
      </c>
      <c r="E1675" s="248" t="s">
        <v>19</v>
      </c>
      <c r="F1675" s="249" t="s">
        <v>178</v>
      </c>
      <c r="G1675" s="247"/>
      <c r="H1675" s="250">
        <v>3.2000000000000002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6" t="s">
        <v>170</v>
      </c>
      <c r="AU1675" s="256" t="s">
        <v>83</v>
      </c>
      <c r="AV1675" s="15" t="s">
        <v>166</v>
      </c>
      <c r="AW1675" s="15" t="s">
        <v>35</v>
      </c>
      <c r="AX1675" s="15" t="s">
        <v>81</v>
      </c>
      <c r="AY1675" s="256" t="s">
        <v>159</v>
      </c>
    </row>
    <row r="1676" s="2" customFormat="1" ht="16.5" customHeight="1">
      <c r="A1676" s="40"/>
      <c r="B1676" s="41"/>
      <c r="C1676" s="257" t="s">
        <v>1628</v>
      </c>
      <c r="D1676" s="257" t="s">
        <v>328</v>
      </c>
      <c r="E1676" s="258" t="s">
        <v>1629</v>
      </c>
      <c r="F1676" s="259" t="s">
        <v>1630</v>
      </c>
      <c r="G1676" s="260" t="s">
        <v>164</v>
      </c>
      <c r="H1676" s="261">
        <v>0.80000000000000004</v>
      </c>
      <c r="I1676" s="262"/>
      <c r="J1676" s="263">
        <f>ROUND(I1676*H1676,2)</f>
        <v>0</v>
      </c>
      <c r="K1676" s="259" t="s">
        <v>165</v>
      </c>
      <c r="L1676" s="264"/>
      <c r="M1676" s="265" t="s">
        <v>19</v>
      </c>
      <c r="N1676" s="266" t="s">
        <v>44</v>
      </c>
      <c r="O1676" s="86"/>
      <c r="P1676" s="215">
        <f>O1676*H1676</f>
        <v>0</v>
      </c>
      <c r="Q1676" s="215">
        <v>0.024029999999999999</v>
      </c>
      <c r="R1676" s="215">
        <f>Q1676*H1676</f>
        <v>0.019224000000000002</v>
      </c>
      <c r="S1676" s="215">
        <v>0</v>
      </c>
      <c r="T1676" s="216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17" t="s">
        <v>424</v>
      </c>
      <c r="AT1676" s="217" t="s">
        <v>328</v>
      </c>
      <c r="AU1676" s="217" t="s">
        <v>83</v>
      </c>
      <c r="AY1676" s="19" t="s">
        <v>159</v>
      </c>
      <c r="BE1676" s="218">
        <f>IF(N1676="základní",J1676,0)</f>
        <v>0</v>
      </c>
      <c r="BF1676" s="218">
        <f>IF(N1676="snížená",J1676,0)</f>
        <v>0</v>
      </c>
      <c r="BG1676" s="218">
        <f>IF(N1676="zákl. přenesená",J1676,0)</f>
        <v>0</v>
      </c>
      <c r="BH1676" s="218">
        <f>IF(N1676="sníž. přenesená",J1676,0)</f>
        <v>0</v>
      </c>
      <c r="BI1676" s="218">
        <f>IF(N1676="nulová",J1676,0)</f>
        <v>0</v>
      </c>
      <c r="BJ1676" s="19" t="s">
        <v>81</v>
      </c>
      <c r="BK1676" s="218">
        <f>ROUND(I1676*H1676,2)</f>
        <v>0</v>
      </c>
      <c r="BL1676" s="19" t="s">
        <v>307</v>
      </c>
      <c r="BM1676" s="217" t="s">
        <v>1631</v>
      </c>
    </row>
    <row r="1677" s="13" customFormat="1">
      <c r="A1677" s="13"/>
      <c r="B1677" s="224"/>
      <c r="C1677" s="225"/>
      <c r="D1677" s="226" t="s">
        <v>170</v>
      </c>
      <c r="E1677" s="227" t="s">
        <v>19</v>
      </c>
      <c r="F1677" s="228" t="s">
        <v>1366</v>
      </c>
      <c r="G1677" s="225"/>
      <c r="H1677" s="227" t="s">
        <v>19</v>
      </c>
      <c r="I1677" s="229"/>
      <c r="J1677" s="225"/>
      <c r="K1677" s="225"/>
      <c r="L1677" s="230"/>
      <c r="M1677" s="231"/>
      <c r="N1677" s="232"/>
      <c r="O1677" s="232"/>
      <c r="P1677" s="232"/>
      <c r="Q1677" s="232"/>
      <c r="R1677" s="232"/>
      <c r="S1677" s="232"/>
      <c r="T1677" s="23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4" t="s">
        <v>170</v>
      </c>
      <c r="AU1677" s="234" t="s">
        <v>83</v>
      </c>
      <c r="AV1677" s="13" t="s">
        <v>81</v>
      </c>
      <c r="AW1677" s="13" t="s">
        <v>35</v>
      </c>
      <c r="AX1677" s="13" t="s">
        <v>73</v>
      </c>
      <c r="AY1677" s="234" t="s">
        <v>159</v>
      </c>
    </row>
    <row r="1678" s="13" customFormat="1">
      <c r="A1678" s="13"/>
      <c r="B1678" s="224"/>
      <c r="C1678" s="225"/>
      <c r="D1678" s="226" t="s">
        <v>170</v>
      </c>
      <c r="E1678" s="227" t="s">
        <v>19</v>
      </c>
      <c r="F1678" s="228" t="s">
        <v>1431</v>
      </c>
      <c r="G1678" s="225"/>
      <c r="H1678" s="227" t="s">
        <v>19</v>
      </c>
      <c r="I1678" s="229"/>
      <c r="J1678" s="225"/>
      <c r="K1678" s="225"/>
      <c r="L1678" s="230"/>
      <c r="M1678" s="231"/>
      <c r="N1678" s="232"/>
      <c r="O1678" s="232"/>
      <c r="P1678" s="232"/>
      <c r="Q1678" s="232"/>
      <c r="R1678" s="232"/>
      <c r="S1678" s="232"/>
      <c r="T1678" s="23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4" t="s">
        <v>170</v>
      </c>
      <c r="AU1678" s="234" t="s">
        <v>83</v>
      </c>
      <c r="AV1678" s="13" t="s">
        <v>81</v>
      </c>
      <c r="AW1678" s="13" t="s">
        <v>35</v>
      </c>
      <c r="AX1678" s="13" t="s">
        <v>73</v>
      </c>
      <c r="AY1678" s="234" t="s">
        <v>159</v>
      </c>
    </row>
    <row r="1679" s="14" customFormat="1">
      <c r="A1679" s="14"/>
      <c r="B1679" s="235"/>
      <c r="C1679" s="236"/>
      <c r="D1679" s="226" t="s">
        <v>170</v>
      </c>
      <c r="E1679" s="237" t="s">
        <v>19</v>
      </c>
      <c r="F1679" s="238" t="s">
        <v>1425</v>
      </c>
      <c r="G1679" s="236"/>
      <c r="H1679" s="239">
        <v>0.80000000000000004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5" t="s">
        <v>170</v>
      </c>
      <c r="AU1679" s="245" t="s">
        <v>83</v>
      </c>
      <c r="AV1679" s="14" t="s">
        <v>83</v>
      </c>
      <c r="AW1679" s="14" t="s">
        <v>35</v>
      </c>
      <c r="AX1679" s="14" t="s">
        <v>73</v>
      </c>
      <c r="AY1679" s="245" t="s">
        <v>159</v>
      </c>
    </row>
    <row r="1680" s="15" customFormat="1">
      <c r="A1680" s="15"/>
      <c r="B1680" s="246"/>
      <c r="C1680" s="247"/>
      <c r="D1680" s="226" t="s">
        <v>170</v>
      </c>
      <c r="E1680" s="248" t="s">
        <v>19</v>
      </c>
      <c r="F1680" s="249" t="s">
        <v>178</v>
      </c>
      <c r="G1680" s="247"/>
      <c r="H1680" s="250">
        <v>0.80000000000000004</v>
      </c>
      <c r="I1680" s="251"/>
      <c r="J1680" s="247"/>
      <c r="K1680" s="247"/>
      <c r="L1680" s="252"/>
      <c r="M1680" s="253"/>
      <c r="N1680" s="254"/>
      <c r="O1680" s="254"/>
      <c r="P1680" s="254"/>
      <c r="Q1680" s="254"/>
      <c r="R1680" s="254"/>
      <c r="S1680" s="254"/>
      <c r="T1680" s="25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56" t="s">
        <v>170</v>
      </c>
      <c r="AU1680" s="256" t="s">
        <v>83</v>
      </c>
      <c r="AV1680" s="15" t="s">
        <v>166</v>
      </c>
      <c r="AW1680" s="15" t="s">
        <v>35</v>
      </c>
      <c r="AX1680" s="15" t="s">
        <v>81</v>
      </c>
      <c r="AY1680" s="256" t="s">
        <v>159</v>
      </c>
    </row>
    <row r="1681" s="2" customFormat="1" ht="16.5" customHeight="1">
      <c r="A1681" s="40"/>
      <c r="B1681" s="41"/>
      <c r="C1681" s="206" t="s">
        <v>1632</v>
      </c>
      <c r="D1681" s="206" t="s">
        <v>161</v>
      </c>
      <c r="E1681" s="207" t="s">
        <v>1633</v>
      </c>
      <c r="F1681" s="208" t="s">
        <v>1634</v>
      </c>
      <c r="G1681" s="209" t="s">
        <v>776</v>
      </c>
      <c r="H1681" s="210">
        <v>2</v>
      </c>
      <c r="I1681" s="211"/>
      <c r="J1681" s="212">
        <f>ROUND(I1681*H1681,2)</f>
        <v>0</v>
      </c>
      <c r="K1681" s="208" t="s">
        <v>165</v>
      </c>
      <c r="L1681" s="46"/>
      <c r="M1681" s="213" t="s">
        <v>19</v>
      </c>
      <c r="N1681" s="214" t="s">
        <v>44</v>
      </c>
      <c r="O1681" s="86"/>
      <c r="P1681" s="215">
        <f>O1681*H1681</f>
        <v>0</v>
      </c>
      <c r="Q1681" s="215">
        <v>0</v>
      </c>
      <c r="R1681" s="215">
        <f>Q1681*H1681</f>
        <v>0</v>
      </c>
      <c r="S1681" s="215">
        <v>0</v>
      </c>
      <c r="T1681" s="216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17" t="s">
        <v>307</v>
      </c>
      <c r="AT1681" s="217" t="s">
        <v>161</v>
      </c>
      <c r="AU1681" s="217" t="s">
        <v>83</v>
      </c>
      <c r="AY1681" s="19" t="s">
        <v>159</v>
      </c>
      <c r="BE1681" s="218">
        <f>IF(N1681="základní",J1681,0)</f>
        <v>0</v>
      </c>
      <c r="BF1681" s="218">
        <f>IF(N1681="snížená",J1681,0)</f>
        <v>0</v>
      </c>
      <c r="BG1681" s="218">
        <f>IF(N1681="zákl. přenesená",J1681,0)</f>
        <v>0</v>
      </c>
      <c r="BH1681" s="218">
        <f>IF(N1681="sníž. přenesená",J1681,0)</f>
        <v>0</v>
      </c>
      <c r="BI1681" s="218">
        <f>IF(N1681="nulová",J1681,0)</f>
        <v>0</v>
      </c>
      <c r="BJ1681" s="19" t="s">
        <v>81</v>
      </c>
      <c r="BK1681" s="218">
        <f>ROUND(I1681*H1681,2)</f>
        <v>0</v>
      </c>
      <c r="BL1681" s="19" t="s">
        <v>307</v>
      </c>
      <c r="BM1681" s="217" t="s">
        <v>1635</v>
      </c>
    </row>
    <row r="1682" s="2" customFormat="1">
      <c r="A1682" s="40"/>
      <c r="B1682" s="41"/>
      <c r="C1682" s="42"/>
      <c r="D1682" s="219" t="s">
        <v>168</v>
      </c>
      <c r="E1682" s="42"/>
      <c r="F1682" s="220" t="s">
        <v>1636</v>
      </c>
      <c r="G1682" s="42"/>
      <c r="H1682" s="42"/>
      <c r="I1682" s="221"/>
      <c r="J1682" s="42"/>
      <c r="K1682" s="42"/>
      <c r="L1682" s="46"/>
      <c r="M1682" s="222"/>
      <c r="N1682" s="223"/>
      <c r="O1682" s="86"/>
      <c r="P1682" s="86"/>
      <c r="Q1682" s="86"/>
      <c r="R1682" s="86"/>
      <c r="S1682" s="86"/>
      <c r="T1682" s="87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T1682" s="19" t="s">
        <v>168</v>
      </c>
      <c r="AU1682" s="19" t="s">
        <v>83</v>
      </c>
    </row>
    <row r="1683" s="13" customFormat="1">
      <c r="A1683" s="13"/>
      <c r="B1683" s="224"/>
      <c r="C1683" s="225"/>
      <c r="D1683" s="226" t="s">
        <v>170</v>
      </c>
      <c r="E1683" s="227" t="s">
        <v>19</v>
      </c>
      <c r="F1683" s="228" t="s">
        <v>1366</v>
      </c>
      <c r="G1683" s="225"/>
      <c r="H1683" s="227" t="s">
        <v>19</v>
      </c>
      <c r="I1683" s="229"/>
      <c r="J1683" s="225"/>
      <c r="K1683" s="225"/>
      <c r="L1683" s="230"/>
      <c r="M1683" s="231"/>
      <c r="N1683" s="232"/>
      <c r="O1683" s="232"/>
      <c r="P1683" s="232"/>
      <c r="Q1683" s="232"/>
      <c r="R1683" s="232"/>
      <c r="S1683" s="232"/>
      <c r="T1683" s="23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4" t="s">
        <v>170</v>
      </c>
      <c r="AU1683" s="234" t="s">
        <v>83</v>
      </c>
      <c r="AV1683" s="13" t="s">
        <v>81</v>
      </c>
      <c r="AW1683" s="13" t="s">
        <v>35</v>
      </c>
      <c r="AX1683" s="13" t="s">
        <v>73</v>
      </c>
      <c r="AY1683" s="234" t="s">
        <v>159</v>
      </c>
    </row>
    <row r="1684" s="13" customFormat="1">
      <c r="A1684" s="13"/>
      <c r="B1684" s="224"/>
      <c r="C1684" s="225"/>
      <c r="D1684" s="226" t="s">
        <v>170</v>
      </c>
      <c r="E1684" s="227" t="s">
        <v>19</v>
      </c>
      <c r="F1684" s="228" t="s">
        <v>1431</v>
      </c>
      <c r="G1684" s="225"/>
      <c r="H1684" s="227" t="s">
        <v>19</v>
      </c>
      <c r="I1684" s="229"/>
      <c r="J1684" s="225"/>
      <c r="K1684" s="225"/>
      <c r="L1684" s="230"/>
      <c r="M1684" s="231"/>
      <c r="N1684" s="232"/>
      <c r="O1684" s="232"/>
      <c r="P1684" s="232"/>
      <c r="Q1684" s="232"/>
      <c r="R1684" s="232"/>
      <c r="S1684" s="232"/>
      <c r="T1684" s="23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4" t="s">
        <v>170</v>
      </c>
      <c r="AU1684" s="234" t="s">
        <v>83</v>
      </c>
      <c r="AV1684" s="13" t="s">
        <v>81</v>
      </c>
      <c r="AW1684" s="13" t="s">
        <v>35</v>
      </c>
      <c r="AX1684" s="13" t="s">
        <v>73</v>
      </c>
      <c r="AY1684" s="234" t="s">
        <v>159</v>
      </c>
    </row>
    <row r="1685" s="14" customFormat="1">
      <c r="A1685" s="14"/>
      <c r="B1685" s="235"/>
      <c r="C1685" s="236"/>
      <c r="D1685" s="226" t="s">
        <v>170</v>
      </c>
      <c r="E1685" s="237" t="s">
        <v>19</v>
      </c>
      <c r="F1685" s="238" t="s">
        <v>81</v>
      </c>
      <c r="G1685" s="236"/>
      <c r="H1685" s="239">
        <v>1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5" t="s">
        <v>170</v>
      </c>
      <c r="AU1685" s="245" t="s">
        <v>83</v>
      </c>
      <c r="AV1685" s="14" t="s">
        <v>83</v>
      </c>
      <c r="AW1685" s="14" t="s">
        <v>35</v>
      </c>
      <c r="AX1685" s="14" t="s">
        <v>73</v>
      </c>
      <c r="AY1685" s="245" t="s">
        <v>159</v>
      </c>
    </row>
    <row r="1686" s="13" customFormat="1">
      <c r="A1686" s="13"/>
      <c r="B1686" s="224"/>
      <c r="C1686" s="225"/>
      <c r="D1686" s="226" t="s">
        <v>170</v>
      </c>
      <c r="E1686" s="227" t="s">
        <v>19</v>
      </c>
      <c r="F1686" s="228" t="s">
        <v>1433</v>
      </c>
      <c r="G1686" s="225"/>
      <c r="H1686" s="227" t="s">
        <v>19</v>
      </c>
      <c r="I1686" s="229"/>
      <c r="J1686" s="225"/>
      <c r="K1686" s="225"/>
      <c r="L1686" s="230"/>
      <c r="M1686" s="231"/>
      <c r="N1686" s="232"/>
      <c r="O1686" s="232"/>
      <c r="P1686" s="232"/>
      <c r="Q1686" s="232"/>
      <c r="R1686" s="232"/>
      <c r="S1686" s="232"/>
      <c r="T1686" s="23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4" t="s">
        <v>170</v>
      </c>
      <c r="AU1686" s="234" t="s">
        <v>83</v>
      </c>
      <c r="AV1686" s="13" t="s">
        <v>81</v>
      </c>
      <c r="AW1686" s="13" t="s">
        <v>35</v>
      </c>
      <c r="AX1686" s="13" t="s">
        <v>73</v>
      </c>
      <c r="AY1686" s="234" t="s">
        <v>159</v>
      </c>
    </row>
    <row r="1687" s="14" customFormat="1">
      <c r="A1687" s="14"/>
      <c r="B1687" s="235"/>
      <c r="C1687" s="236"/>
      <c r="D1687" s="226" t="s">
        <v>170</v>
      </c>
      <c r="E1687" s="237" t="s">
        <v>19</v>
      </c>
      <c r="F1687" s="238" t="s">
        <v>81</v>
      </c>
      <c r="G1687" s="236"/>
      <c r="H1687" s="239">
        <v>1</v>
      </c>
      <c r="I1687" s="240"/>
      <c r="J1687" s="236"/>
      <c r="K1687" s="236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5" t="s">
        <v>170</v>
      </c>
      <c r="AU1687" s="245" t="s">
        <v>83</v>
      </c>
      <c r="AV1687" s="14" t="s">
        <v>83</v>
      </c>
      <c r="AW1687" s="14" t="s">
        <v>35</v>
      </c>
      <c r="AX1687" s="14" t="s">
        <v>73</v>
      </c>
      <c r="AY1687" s="245" t="s">
        <v>159</v>
      </c>
    </row>
    <row r="1688" s="15" customFormat="1">
      <c r="A1688" s="15"/>
      <c r="B1688" s="246"/>
      <c r="C1688" s="247"/>
      <c r="D1688" s="226" t="s">
        <v>170</v>
      </c>
      <c r="E1688" s="248" t="s">
        <v>19</v>
      </c>
      <c r="F1688" s="249" t="s">
        <v>178</v>
      </c>
      <c r="G1688" s="247"/>
      <c r="H1688" s="250">
        <v>2</v>
      </c>
      <c r="I1688" s="251"/>
      <c r="J1688" s="247"/>
      <c r="K1688" s="247"/>
      <c r="L1688" s="252"/>
      <c r="M1688" s="253"/>
      <c r="N1688" s="254"/>
      <c r="O1688" s="254"/>
      <c r="P1688" s="254"/>
      <c r="Q1688" s="254"/>
      <c r="R1688" s="254"/>
      <c r="S1688" s="254"/>
      <c r="T1688" s="25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6" t="s">
        <v>170</v>
      </c>
      <c r="AU1688" s="256" t="s">
        <v>83</v>
      </c>
      <c r="AV1688" s="15" t="s">
        <v>166</v>
      </c>
      <c r="AW1688" s="15" t="s">
        <v>35</v>
      </c>
      <c r="AX1688" s="15" t="s">
        <v>81</v>
      </c>
      <c r="AY1688" s="256" t="s">
        <v>159</v>
      </c>
    </row>
    <row r="1689" s="2" customFormat="1" ht="16.5" customHeight="1">
      <c r="A1689" s="40"/>
      <c r="B1689" s="41"/>
      <c r="C1689" s="257" t="s">
        <v>1637</v>
      </c>
      <c r="D1689" s="257" t="s">
        <v>328</v>
      </c>
      <c r="E1689" s="258" t="s">
        <v>1638</v>
      </c>
      <c r="F1689" s="259" t="s">
        <v>1639</v>
      </c>
      <c r="G1689" s="260" t="s">
        <v>776</v>
      </c>
      <c r="H1689" s="261">
        <v>2</v>
      </c>
      <c r="I1689" s="262"/>
      <c r="J1689" s="263">
        <f>ROUND(I1689*H1689,2)</f>
        <v>0</v>
      </c>
      <c r="K1689" s="259" t="s">
        <v>165</v>
      </c>
      <c r="L1689" s="264"/>
      <c r="M1689" s="265" t="s">
        <v>19</v>
      </c>
      <c r="N1689" s="266" t="s">
        <v>44</v>
      </c>
      <c r="O1689" s="86"/>
      <c r="P1689" s="215">
        <f>O1689*H1689</f>
        <v>0</v>
      </c>
      <c r="Q1689" s="215">
        <v>0.0023999999999999998</v>
      </c>
      <c r="R1689" s="215">
        <f>Q1689*H1689</f>
        <v>0.0047999999999999996</v>
      </c>
      <c r="S1689" s="215">
        <v>0</v>
      </c>
      <c r="T1689" s="216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17" t="s">
        <v>424</v>
      </c>
      <c r="AT1689" s="217" t="s">
        <v>328</v>
      </c>
      <c r="AU1689" s="217" t="s">
        <v>83</v>
      </c>
      <c r="AY1689" s="19" t="s">
        <v>159</v>
      </c>
      <c r="BE1689" s="218">
        <f>IF(N1689="základní",J1689,0)</f>
        <v>0</v>
      </c>
      <c r="BF1689" s="218">
        <f>IF(N1689="snížená",J1689,0)</f>
        <v>0</v>
      </c>
      <c r="BG1689" s="218">
        <f>IF(N1689="zákl. přenesená",J1689,0)</f>
        <v>0</v>
      </c>
      <c r="BH1689" s="218">
        <f>IF(N1689="sníž. přenesená",J1689,0)</f>
        <v>0</v>
      </c>
      <c r="BI1689" s="218">
        <f>IF(N1689="nulová",J1689,0)</f>
        <v>0</v>
      </c>
      <c r="BJ1689" s="19" t="s">
        <v>81</v>
      </c>
      <c r="BK1689" s="218">
        <f>ROUND(I1689*H1689,2)</f>
        <v>0</v>
      </c>
      <c r="BL1689" s="19" t="s">
        <v>307</v>
      </c>
      <c r="BM1689" s="217" t="s">
        <v>1640</v>
      </c>
    </row>
    <row r="1690" s="13" customFormat="1">
      <c r="A1690" s="13"/>
      <c r="B1690" s="224"/>
      <c r="C1690" s="225"/>
      <c r="D1690" s="226" t="s">
        <v>170</v>
      </c>
      <c r="E1690" s="227" t="s">
        <v>19</v>
      </c>
      <c r="F1690" s="228" t="s">
        <v>1366</v>
      </c>
      <c r="G1690" s="225"/>
      <c r="H1690" s="227" t="s">
        <v>19</v>
      </c>
      <c r="I1690" s="229"/>
      <c r="J1690" s="225"/>
      <c r="K1690" s="225"/>
      <c r="L1690" s="230"/>
      <c r="M1690" s="231"/>
      <c r="N1690" s="232"/>
      <c r="O1690" s="232"/>
      <c r="P1690" s="232"/>
      <c r="Q1690" s="232"/>
      <c r="R1690" s="232"/>
      <c r="S1690" s="232"/>
      <c r="T1690" s="23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4" t="s">
        <v>170</v>
      </c>
      <c r="AU1690" s="234" t="s">
        <v>83</v>
      </c>
      <c r="AV1690" s="13" t="s">
        <v>81</v>
      </c>
      <c r="AW1690" s="13" t="s">
        <v>35</v>
      </c>
      <c r="AX1690" s="13" t="s">
        <v>73</v>
      </c>
      <c r="AY1690" s="234" t="s">
        <v>159</v>
      </c>
    </row>
    <row r="1691" s="13" customFormat="1">
      <c r="A1691" s="13"/>
      <c r="B1691" s="224"/>
      <c r="C1691" s="225"/>
      <c r="D1691" s="226" t="s">
        <v>170</v>
      </c>
      <c r="E1691" s="227" t="s">
        <v>19</v>
      </c>
      <c r="F1691" s="228" t="s">
        <v>1431</v>
      </c>
      <c r="G1691" s="225"/>
      <c r="H1691" s="227" t="s">
        <v>19</v>
      </c>
      <c r="I1691" s="229"/>
      <c r="J1691" s="225"/>
      <c r="K1691" s="225"/>
      <c r="L1691" s="230"/>
      <c r="M1691" s="231"/>
      <c r="N1691" s="232"/>
      <c r="O1691" s="232"/>
      <c r="P1691" s="232"/>
      <c r="Q1691" s="232"/>
      <c r="R1691" s="232"/>
      <c r="S1691" s="232"/>
      <c r="T1691" s="23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4" t="s">
        <v>170</v>
      </c>
      <c r="AU1691" s="234" t="s">
        <v>83</v>
      </c>
      <c r="AV1691" s="13" t="s">
        <v>81</v>
      </c>
      <c r="AW1691" s="13" t="s">
        <v>35</v>
      </c>
      <c r="AX1691" s="13" t="s">
        <v>73</v>
      </c>
      <c r="AY1691" s="234" t="s">
        <v>159</v>
      </c>
    </row>
    <row r="1692" s="14" customFormat="1">
      <c r="A1692" s="14"/>
      <c r="B1692" s="235"/>
      <c r="C1692" s="236"/>
      <c r="D1692" s="226" t="s">
        <v>170</v>
      </c>
      <c r="E1692" s="237" t="s">
        <v>19</v>
      </c>
      <c r="F1692" s="238" t="s">
        <v>81</v>
      </c>
      <c r="G1692" s="236"/>
      <c r="H1692" s="239">
        <v>1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5" t="s">
        <v>170</v>
      </c>
      <c r="AU1692" s="245" t="s">
        <v>83</v>
      </c>
      <c r="AV1692" s="14" t="s">
        <v>83</v>
      </c>
      <c r="AW1692" s="14" t="s">
        <v>35</v>
      </c>
      <c r="AX1692" s="14" t="s">
        <v>73</v>
      </c>
      <c r="AY1692" s="245" t="s">
        <v>159</v>
      </c>
    </row>
    <row r="1693" s="13" customFormat="1">
      <c r="A1693" s="13"/>
      <c r="B1693" s="224"/>
      <c r="C1693" s="225"/>
      <c r="D1693" s="226" t="s">
        <v>170</v>
      </c>
      <c r="E1693" s="227" t="s">
        <v>19</v>
      </c>
      <c r="F1693" s="228" t="s">
        <v>1433</v>
      </c>
      <c r="G1693" s="225"/>
      <c r="H1693" s="227" t="s">
        <v>19</v>
      </c>
      <c r="I1693" s="229"/>
      <c r="J1693" s="225"/>
      <c r="K1693" s="225"/>
      <c r="L1693" s="230"/>
      <c r="M1693" s="231"/>
      <c r="N1693" s="232"/>
      <c r="O1693" s="232"/>
      <c r="P1693" s="232"/>
      <c r="Q1693" s="232"/>
      <c r="R1693" s="232"/>
      <c r="S1693" s="232"/>
      <c r="T1693" s="23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4" t="s">
        <v>170</v>
      </c>
      <c r="AU1693" s="234" t="s">
        <v>83</v>
      </c>
      <c r="AV1693" s="13" t="s">
        <v>81</v>
      </c>
      <c r="AW1693" s="13" t="s">
        <v>35</v>
      </c>
      <c r="AX1693" s="13" t="s">
        <v>73</v>
      </c>
      <c r="AY1693" s="234" t="s">
        <v>159</v>
      </c>
    </row>
    <row r="1694" s="14" customFormat="1">
      <c r="A1694" s="14"/>
      <c r="B1694" s="235"/>
      <c r="C1694" s="236"/>
      <c r="D1694" s="226" t="s">
        <v>170</v>
      </c>
      <c r="E1694" s="237" t="s">
        <v>19</v>
      </c>
      <c r="F1694" s="238" t="s">
        <v>81</v>
      </c>
      <c r="G1694" s="236"/>
      <c r="H1694" s="239">
        <v>1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5" t="s">
        <v>170</v>
      </c>
      <c r="AU1694" s="245" t="s">
        <v>83</v>
      </c>
      <c r="AV1694" s="14" t="s">
        <v>83</v>
      </c>
      <c r="AW1694" s="14" t="s">
        <v>35</v>
      </c>
      <c r="AX1694" s="14" t="s">
        <v>73</v>
      </c>
      <c r="AY1694" s="245" t="s">
        <v>159</v>
      </c>
    </row>
    <row r="1695" s="15" customFormat="1">
      <c r="A1695" s="15"/>
      <c r="B1695" s="246"/>
      <c r="C1695" s="247"/>
      <c r="D1695" s="226" t="s">
        <v>170</v>
      </c>
      <c r="E1695" s="248" t="s">
        <v>19</v>
      </c>
      <c r="F1695" s="249" t="s">
        <v>178</v>
      </c>
      <c r="G1695" s="247"/>
      <c r="H1695" s="250">
        <v>2</v>
      </c>
      <c r="I1695" s="251"/>
      <c r="J1695" s="247"/>
      <c r="K1695" s="247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56" t="s">
        <v>170</v>
      </c>
      <c r="AU1695" s="256" t="s">
        <v>83</v>
      </c>
      <c r="AV1695" s="15" t="s">
        <v>166</v>
      </c>
      <c r="AW1695" s="15" t="s">
        <v>35</v>
      </c>
      <c r="AX1695" s="15" t="s">
        <v>81</v>
      </c>
      <c r="AY1695" s="256" t="s">
        <v>159</v>
      </c>
    </row>
    <row r="1696" s="2" customFormat="1" ht="16.5" customHeight="1">
      <c r="A1696" s="40"/>
      <c r="B1696" s="41"/>
      <c r="C1696" s="206" t="s">
        <v>1641</v>
      </c>
      <c r="D1696" s="206" t="s">
        <v>161</v>
      </c>
      <c r="E1696" s="207" t="s">
        <v>1642</v>
      </c>
      <c r="F1696" s="208" t="s">
        <v>1643</v>
      </c>
      <c r="G1696" s="209" t="s">
        <v>776</v>
      </c>
      <c r="H1696" s="210">
        <v>4</v>
      </c>
      <c r="I1696" s="211"/>
      <c r="J1696" s="212">
        <f>ROUND(I1696*H1696,2)</f>
        <v>0</v>
      </c>
      <c r="K1696" s="208" t="s">
        <v>165</v>
      </c>
      <c r="L1696" s="46"/>
      <c r="M1696" s="213" t="s">
        <v>19</v>
      </c>
      <c r="N1696" s="214" t="s">
        <v>44</v>
      </c>
      <c r="O1696" s="86"/>
      <c r="P1696" s="215">
        <f>O1696*H1696</f>
        <v>0</v>
      </c>
      <c r="Q1696" s="215">
        <v>0</v>
      </c>
      <c r="R1696" s="215">
        <f>Q1696*H1696</f>
        <v>0</v>
      </c>
      <c r="S1696" s="215">
        <v>0</v>
      </c>
      <c r="T1696" s="216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17" t="s">
        <v>307</v>
      </c>
      <c r="AT1696" s="217" t="s">
        <v>161</v>
      </c>
      <c r="AU1696" s="217" t="s">
        <v>83</v>
      </c>
      <c r="AY1696" s="19" t="s">
        <v>159</v>
      </c>
      <c r="BE1696" s="218">
        <f>IF(N1696="základní",J1696,0)</f>
        <v>0</v>
      </c>
      <c r="BF1696" s="218">
        <f>IF(N1696="snížená",J1696,0)</f>
        <v>0</v>
      </c>
      <c r="BG1696" s="218">
        <f>IF(N1696="zákl. přenesená",J1696,0)</f>
        <v>0</v>
      </c>
      <c r="BH1696" s="218">
        <f>IF(N1696="sníž. přenesená",J1696,0)</f>
        <v>0</v>
      </c>
      <c r="BI1696" s="218">
        <f>IF(N1696="nulová",J1696,0)</f>
        <v>0</v>
      </c>
      <c r="BJ1696" s="19" t="s">
        <v>81</v>
      </c>
      <c r="BK1696" s="218">
        <f>ROUND(I1696*H1696,2)</f>
        <v>0</v>
      </c>
      <c r="BL1696" s="19" t="s">
        <v>307</v>
      </c>
      <c r="BM1696" s="217" t="s">
        <v>1644</v>
      </c>
    </row>
    <row r="1697" s="2" customFormat="1">
      <c r="A1697" s="40"/>
      <c r="B1697" s="41"/>
      <c r="C1697" s="42"/>
      <c r="D1697" s="219" t="s">
        <v>168</v>
      </c>
      <c r="E1697" s="42"/>
      <c r="F1697" s="220" t="s">
        <v>1645</v>
      </c>
      <c r="G1697" s="42"/>
      <c r="H1697" s="42"/>
      <c r="I1697" s="221"/>
      <c r="J1697" s="42"/>
      <c r="K1697" s="42"/>
      <c r="L1697" s="46"/>
      <c r="M1697" s="222"/>
      <c r="N1697" s="223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168</v>
      </c>
      <c r="AU1697" s="19" t="s">
        <v>83</v>
      </c>
    </row>
    <row r="1698" s="13" customFormat="1">
      <c r="A1698" s="13"/>
      <c r="B1698" s="224"/>
      <c r="C1698" s="225"/>
      <c r="D1698" s="226" t="s">
        <v>170</v>
      </c>
      <c r="E1698" s="227" t="s">
        <v>19</v>
      </c>
      <c r="F1698" s="228" t="s">
        <v>1366</v>
      </c>
      <c r="G1698" s="225"/>
      <c r="H1698" s="227" t="s">
        <v>19</v>
      </c>
      <c r="I1698" s="229"/>
      <c r="J1698" s="225"/>
      <c r="K1698" s="225"/>
      <c r="L1698" s="230"/>
      <c r="M1698" s="231"/>
      <c r="N1698" s="232"/>
      <c r="O1698" s="232"/>
      <c r="P1698" s="232"/>
      <c r="Q1698" s="232"/>
      <c r="R1698" s="232"/>
      <c r="S1698" s="232"/>
      <c r="T1698" s="23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4" t="s">
        <v>170</v>
      </c>
      <c r="AU1698" s="234" t="s">
        <v>83</v>
      </c>
      <c r="AV1698" s="13" t="s">
        <v>81</v>
      </c>
      <c r="AW1698" s="13" t="s">
        <v>35</v>
      </c>
      <c r="AX1698" s="13" t="s">
        <v>73</v>
      </c>
      <c r="AY1698" s="234" t="s">
        <v>159</v>
      </c>
    </row>
    <row r="1699" s="13" customFormat="1">
      <c r="A1699" s="13"/>
      <c r="B1699" s="224"/>
      <c r="C1699" s="225"/>
      <c r="D1699" s="226" t="s">
        <v>170</v>
      </c>
      <c r="E1699" s="227" t="s">
        <v>19</v>
      </c>
      <c r="F1699" s="228" t="s">
        <v>1431</v>
      </c>
      <c r="G1699" s="225"/>
      <c r="H1699" s="227" t="s">
        <v>19</v>
      </c>
      <c r="I1699" s="229"/>
      <c r="J1699" s="225"/>
      <c r="K1699" s="225"/>
      <c r="L1699" s="230"/>
      <c r="M1699" s="231"/>
      <c r="N1699" s="232"/>
      <c r="O1699" s="232"/>
      <c r="P1699" s="232"/>
      <c r="Q1699" s="232"/>
      <c r="R1699" s="232"/>
      <c r="S1699" s="232"/>
      <c r="T1699" s="23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4" t="s">
        <v>170</v>
      </c>
      <c r="AU1699" s="234" t="s">
        <v>83</v>
      </c>
      <c r="AV1699" s="13" t="s">
        <v>81</v>
      </c>
      <c r="AW1699" s="13" t="s">
        <v>35</v>
      </c>
      <c r="AX1699" s="13" t="s">
        <v>73</v>
      </c>
      <c r="AY1699" s="234" t="s">
        <v>159</v>
      </c>
    </row>
    <row r="1700" s="14" customFormat="1">
      <c r="A1700" s="14"/>
      <c r="B1700" s="235"/>
      <c r="C1700" s="236"/>
      <c r="D1700" s="226" t="s">
        <v>170</v>
      </c>
      <c r="E1700" s="237" t="s">
        <v>19</v>
      </c>
      <c r="F1700" s="238" t="s">
        <v>1128</v>
      </c>
      <c r="G1700" s="236"/>
      <c r="H1700" s="239">
        <v>2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45" t="s">
        <v>170</v>
      </c>
      <c r="AU1700" s="245" t="s">
        <v>83</v>
      </c>
      <c r="AV1700" s="14" t="s">
        <v>83</v>
      </c>
      <c r="AW1700" s="14" t="s">
        <v>35</v>
      </c>
      <c r="AX1700" s="14" t="s">
        <v>73</v>
      </c>
      <c r="AY1700" s="245" t="s">
        <v>159</v>
      </c>
    </row>
    <row r="1701" s="13" customFormat="1">
      <c r="A1701" s="13"/>
      <c r="B1701" s="224"/>
      <c r="C1701" s="225"/>
      <c r="D1701" s="226" t="s">
        <v>170</v>
      </c>
      <c r="E1701" s="227" t="s">
        <v>19</v>
      </c>
      <c r="F1701" s="228" t="s">
        <v>1433</v>
      </c>
      <c r="G1701" s="225"/>
      <c r="H1701" s="227" t="s">
        <v>19</v>
      </c>
      <c r="I1701" s="229"/>
      <c r="J1701" s="225"/>
      <c r="K1701" s="225"/>
      <c r="L1701" s="230"/>
      <c r="M1701" s="231"/>
      <c r="N1701" s="232"/>
      <c r="O1701" s="232"/>
      <c r="P1701" s="232"/>
      <c r="Q1701" s="232"/>
      <c r="R1701" s="232"/>
      <c r="S1701" s="232"/>
      <c r="T1701" s="23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4" t="s">
        <v>170</v>
      </c>
      <c r="AU1701" s="234" t="s">
        <v>83</v>
      </c>
      <c r="AV1701" s="13" t="s">
        <v>81</v>
      </c>
      <c r="AW1701" s="13" t="s">
        <v>35</v>
      </c>
      <c r="AX1701" s="13" t="s">
        <v>73</v>
      </c>
      <c r="AY1701" s="234" t="s">
        <v>159</v>
      </c>
    </row>
    <row r="1702" s="14" customFormat="1">
      <c r="A1702" s="14"/>
      <c r="B1702" s="235"/>
      <c r="C1702" s="236"/>
      <c r="D1702" s="226" t="s">
        <v>170</v>
      </c>
      <c r="E1702" s="237" t="s">
        <v>19</v>
      </c>
      <c r="F1702" s="238" t="s">
        <v>1128</v>
      </c>
      <c r="G1702" s="236"/>
      <c r="H1702" s="239">
        <v>2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5" t="s">
        <v>170</v>
      </c>
      <c r="AU1702" s="245" t="s">
        <v>83</v>
      </c>
      <c r="AV1702" s="14" t="s">
        <v>83</v>
      </c>
      <c r="AW1702" s="14" t="s">
        <v>35</v>
      </c>
      <c r="AX1702" s="14" t="s">
        <v>73</v>
      </c>
      <c r="AY1702" s="245" t="s">
        <v>159</v>
      </c>
    </row>
    <row r="1703" s="15" customFormat="1">
      <c r="A1703" s="15"/>
      <c r="B1703" s="246"/>
      <c r="C1703" s="247"/>
      <c r="D1703" s="226" t="s">
        <v>170</v>
      </c>
      <c r="E1703" s="248" t="s">
        <v>19</v>
      </c>
      <c r="F1703" s="249" t="s">
        <v>178</v>
      </c>
      <c r="G1703" s="247"/>
      <c r="H1703" s="250">
        <v>4</v>
      </c>
      <c r="I1703" s="251"/>
      <c r="J1703" s="247"/>
      <c r="K1703" s="247"/>
      <c r="L1703" s="252"/>
      <c r="M1703" s="253"/>
      <c r="N1703" s="254"/>
      <c r="O1703" s="254"/>
      <c r="P1703" s="254"/>
      <c r="Q1703" s="254"/>
      <c r="R1703" s="254"/>
      <c r="S1703" s="254"/>
      <c r="T1703" s="25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56" t="s">
        <v>170</v>
      </c>
      <c r="AU1703" s="256" t="s">
        <v>83</v>
      </c>
      <c r="AV1703" s="15" t="s">
        <v>166</v>
      </c>
      <c r="AW1703" s="15" t="s">
        <v>35</v>
      </c>
      <c r="AX1703" s="15" t="s">
        <v>81</v>
      </c>
      <c r="AY1703" s="256" t="s">
        <v>159</v>
      </c>
    </row>
    <row r="1704" s="2" customFormat="1" ht="16.5" customHeight="1">
      <c r="A1704" s="40"/>
      <c r="B1704" s="41"/>
      <c r="C1704" s="257" t="s">
        <v>1646</v>
      </c>
      <c r="D1704" s="257" t="s">
        <v>328</v>
      </c>
      <c r="E1704" s="258" t="s">
        <v>1647</v>
      </c>
      <c r="F1704" s="259" t="s">
        <v>1648</v>
      </c>
      <c r="G1704" s="260" t="s">
        <v>776</v>
      </c>
      <c r="H1704" s="261">
        <v>4</v>
      </c>
      <c r="I1704" s="262"/>
      <c r="J1704" s="263">
        <f>ROUND(I1704*H1704,2)</f>
        <v>0</v>
      </c>
      <c r="K1704" s="259" t="s">
        <v>165</v>
      </c>
      <c r="L1704" s="264"/>
      <c r="M1704" s="265" t="s">
        <v>19</v>
      </c>
      <c r="N1704" s="266" t="s">
        <v>44</v>
      </c>
      <c r="O1704" s="86"/>
      <c r="P1704" s="215">
        <f>O1704*H1704</f>
        <v>0</v>
      </c>
      <c r="Q1704" s="215">
        <v>0.00021000000000000001</v>
      </c>
      <c r="R1704" s="215">
        <f>Q1704*H1704</f>
        <v>0.00084000000000000003</v>
      </c>
      <c r="S1704" s="215">
        <v>0</v>
      </c>
      <c r="T1704" s="216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17" t="s">
        <v>424</v>
      </c>
      <c r="AT1704" s="217" t="s">
        <v>328</v>
      </c>
      <c r="AU1704" s="217" t="s">
        <v>83</v>
      </c>
      <c r="AY1704" s="19" t="s">
        <v>159</v>
      </c>
      <c r="BE1704" s="218">
        <f>IF(N1704="základní",J1704,0)</f>
        <v>0</v>
      </c>
      <c r="BF1704" s="218">
        <f>IF(N1704="snížená",J1704,0)</f>
        <v>0</v>
      </c>
      <c r="BG1704" s="218">
        <f>IF(N1704="zákl. přenesená",J1704,0)</f>
        <v>0</v>
      </c>
      <c r="BH1704" s="218">
        <f>IF(N1704="sníž. přenesená",J1704,0)</f>
        <v>0</v>
      </c>
      <c r="BI1704" s="218">
        <f>IF(N1704="nulová",J1704,0)</f>
        <v>0</v>
      </c>
      <c r="BJ1704" s="19" t="s">
        <v>81</v>
      </c>
      <c r="BK1704" s="218">
        <f>ROUND(I1704*H1704,2)</f>
        <v>0</v>
      </c>
      <c r="BL1704" s="19" t="s">
        <v>307</v>
      </c>
      <c r="BM1704" s="217" t="s">
        <v>1649</v>
      </c>
    </row>
    <row r="1705" s="13" customFormat="1">
      <c r="A1705" s="13"/>
      <c r="B1705" s="224"/>
      <c r="C1705" s="225"/>
      <c r="D1705" s="226" t="s">
        <v>170</v>
      </c>
      <c r="E1705" s="227" t="s">
        <v>19</v>
      </c>
      <c r="F1705" s="228" t="s">
        <v>1366</v>
      </c>
      <c r="G1705" s="225"/>
      <c r="H1705" s="227" t="s">
        <v>19</v>
      </c>
      <c r="I1705" s="229"/>
      <c r="J1705" s="225"/>
      <c r="K1705" s="225"/>
      <c r="L1705" s="230"/>
      <c r="M1705" s="231"/>
      <c r="N1705" s="232"/>
      <c r="O1705" s="232"/>
      <c r="P1705" s="232"/>
      <c r="Q1705" s="232"/>
      <c r="R1705" s="232"/>
      <c r="S1705" s="232"/>
      <c r="T1705" s="23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4" t="s">
        <v>170</v>
      </c>
      <c r="AU1705" s="234" t="s">
        <v>83</v>
      </c>
      <c r="AV1705" s="13" t="s">
        <v>81</v>
      </c>
      <c r="AW1705" s="13" t="s">
        <v>35</v>
      </c>
      <c r="AX1705" s="13" t="s">
        <v>73</v>
      </c>
      <c r="AY1705" s="234" t="s">
        <v>159</v>
      </c>
    </row>
    <row r="1706" s="13" customFormat="1">
      <c r="A1706" s="13"/>
      <c r="B1706" s="224"/>
      <c r="C1706" s="225"/>
      <c r="D1706" s="226" t="s">
        <v>170</v>
      </c>
      <c r="E1706" s="227" t="s">
        <v>19</v>
      </c>
      <c r="F1706" s="228" t="s">
        <v>1431</v>
      </c>
      <c r="G1706" s="225"/>
      <c r="H1706" s="227" t="s">
        <v>19</v>
      </c>
      <c r="I1706" s="229"/>
      <c r="J1706" s="225"/>
      <c r="K1706" s="225"/>
      <c r="L1706" s="230"/>
      <c r="M1706" s="231"/>
      <c r="N1706" s="232"/>
      <c r="O1706" s="232"/>
      <c r="P1706" s="232"/>
      <c r="Q1706" s="232"/>
      <c r="R1706" s="232"/>
      <c r="S1706" s="232"/>
      <c r="T1706" s="23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4" t="s">
        <v>170</v>
      </c>
      <c r="AU1706" s="234" t="s">
        <v>83</v>
      </c>
      <c r="AV1706" s="13" t="s">
        <v>81</v>
      </c>
      <c r="AW1706" s="13" t="s">
        <v>35</v>
      </c>
      <c r="AX1706" s="13" t="s">
        <v>73</v>
      </c>
      <c r="AY1706" s="234" t="s">
        <v>159</v>
      </c>
    </row>
    <row r="1707" s="14" customFormat="1">
      <c r="A1707" s="14"/>
      <c r="B1707" s="235"/>
      <c r="C1707" s="236"/>
      <c r="D1707" s="226" t="s">
        <v>170</v>
      </c>
      <c r="E1707" s="237" t="s">
        <v>19</v>
      </c>
      <c r="F1707" s="238" t="s">
        <v>1128</v>
      </c>
      <c r="G1707" s="236"/>
      <c r="H1707" s="239">
        <v>2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5" t="s">
        <v>170</v>
      </c>
      <c r="AU1707" s="245" t="s">
        <v>83</v>
      </c>
      <c r="AV1707" s="14" t="s">
        <v>83</v>
      </c>
      <c r="AW1707" s="14" t="s">
        <v>35</v>
      </c>
      <c r="AX1707" s="14" t="s">
        <v>73</v>
      </c>
      <c r="AY1707" s="245" t="s">
        <v>159</v>
      </c>
    </row>
    <row r="1708" s="13" customFormat="1">
      <c r="A1708" s="13"/>
      <c r="B1708" s="224"/>
      <c r="C1708" s="225"/>
      <c r="D1708" s="226" t="s">
        <v>170</v>
      </c>
      <c r="E1708" s="227" t="s">
        <v>19</v>
      </c>
      <c r="F1708" s="228" t="s">
        <v>1433</v>
      </c>
      <c r="G1708" s="225"/>
      <c r="H1708" s="227" t="s">
        <v>19</v>
      </c>
      <c r="I1708" s="229"/>
      <c r="J1708" s="225"/>
      <c r="K1708" s="225"/>
      <c r="L1708" s="230"/>
      <c r="M1708" s="231"/>
      <c r="N1708" s="232"/>
      <c r="O1708" s="232"/>
      <c r="P1708" s="232"/>
      <c r="Q1708" s="232"/>
      <c r="R1708" s="232"/>
      <c r="S1708" s="232"/>
      <c r="T1708" s="23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4" t="s">
        <v>170</v>
      </c>
      <c r="AU1708" s="234" t="s">
        <v>83</v>
      </c>
      <c r="AV1708" s="13" t="s">
        <v>81</v>
      </c>
      <c r="AW1708" s="13" t="s">
        <v>35</v>
      </c>
      <c r="AX1708" s="13" t="s">
        <v>73</v>
      </c>
      <c r="AY1708" s="234" t="s">
        <v>159</v>
      </c>
    </row>
    <row r="1709" s="14" customFormat="1">
      <c r="A1709" s="14"/>
      <c r="B1709" s="235"/>
      <c r="C1709" s="236"/>
      <c r="D1709" s="226" t="s">
        <v>170</v>
      </c>
      <c r="E1709" s="237" t="s">
        <v>19</v>
      </c>
      <c r="F1709" s="238" t="s">
        <v>1128</v>
      </c>
      <c r="G1709" s="236"/>
      <c r="H1709" s="239">
        <v>2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5" t="s">
        <v>170</v>
      </c>
      <c r="AU1709" s="245" t="s">
        <v>83</v>
      </c>
      <c r="AV1709" s="14" t="s">
        <v>83</v>
      </c>
      <c r="AW1709" s="14" t="s">
        <v>35</v>
      </c>
      <c r="AX1709" s="14" t="s">
        <v>73</v>
      </c>
      <c r="AY1709" s="245" t="s">
        <v>159</v>
      </c>
    </row>
    <row r="1710" s="15" customFormat="1">
      <c r="A1710" s="15"/>
      <c r="B1710" s="246"/>
      <c r="C1710" s="247"/>
      <c r="D1710" s="226" t="s">
        <v>170</v>
      </c>
      <c r="E1710" s="248" t="s">
        <v>19</v>
      </c>
      <c r="F1710" s="249" t="s">
        <v>178</v>
      </c>
      <c r="G1710" s="247"/>
      <c r="H1710" s="250">
        <v>4</v>
      </c>
      <c r="I1710" s="251"/>
      <c r="J1710" s="247"/>
      <c r="K1710" s="247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56" t="s">
        <v>170</v>
      </c>
      <c r="AU1710" s="256" t="s">
        <v>83</v>
      </c>
      <c r="AV1710" s="15" t="s">
        <v>166</v>
      </c>
      <c r="AW1710" s="15" t="s">
        <v>35</v>
      </c>
      <c r="AX1710" s="15" t="s">
        <v>81</v>
      </c>
      <c r="AY1710" s="256" t="s">
        <v>159</v>
      </c>
    </row>
    <row r="1711" s="2" customFormat="1" ht="16.5" customHeight="1">
      <c r="A1711" s="40"/>
      <c r="B1711" s="41"/>
      <c r="C1711" s="206" t="s">
        <v>1650</v>
      </c>
      <c r="D1711" s="206" t="s">
        <v>161</v>
      </c>
      <c r="E1711" s="207" t="s">
        <v>1651</v>
      </c>
      <c r="F1711" s="208" t="s">
        <v>1652</v>
      </c>
      <c r="G1711" s="209" t="s">
        <v>776</v>
      </c>
      <c r="H1711" s="210">
        <v>8</v>
      </c>
      <c r="I1711" s="211"/>
      <c r="J1711" s="212">
        <f>ROUND(I1711*H1711,2)</f>
        <v>0</v>
      </c>
      <c r="K1711" s="208" t="s">
        <v>165</v>
      </c>
      <c r="L1711" s="46"/>
      <c r="M1711" s="213" t="s">
        <v>19</v>
      </c>
      <c r="N1711" s="214" t="s">
        <v>44</v>
      </c>
      <c r="O1711" s="86"/>
      <c r="P1711" s="215">
        <f>O1711*H1711</f>
        <v>0</v>
      </c>
      <c r="Q1711" s="215">
        <v>0</v>
      </c>
      <c r="R1711" s="215">
        <f>Q1711*H1711</f>
        <v>0</v>
      </c>
      <c r="S1711" s="215">
        <v>0</v>
      </c>
      <c r="T1711" s="216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17" t="s">
        <v>307</v>
      </c>
      <c r="AT1711" s="217" t="s">
        <v>161</v>
      </c>
      <c r="AU1711" s="217" t="s">
        <v>83</v>
      </c>
      <c r="AY1711" s="19" t="s">
        <v>159</v>
      </c>
      <c r="BE1711" s="218">
        <f>IF(N1711="základní",J1711,0)</f>
        <v>0</v>
      </c>
      <c r="BF1711" s="218">
        <f>IF(N1711="snížená",J1711,0)</f>
        <v>0</v>
      </c>
      <c r="BG1711" s="218">
        <f>IF(N1711="zákl. přenesená",J1711,0)</f>
        <v>0</v>
      </c>
      <c r="BH1711" s="218">
        <f>IF(N1711="sníž. přenesená",J1711,0)</f>
        <v>0</v>
      </c>
      <c r="BI1711" s="218">
        <f>IF(N1711="nulová",J1711,0)</f>
        <v>0</v>
      </c>
      <c r="BJ1711" s="19" t="s">
        <v>81</v>
      </c>
      <c r="BK1711" s="218">
        <f>ROUND(I1711*H1711,2)</f>
        <v>0</v>
      </c>
      <c r="BL1711" s="19" t="s">
        <v>307</v>
      </c>
      <c r="BM1711" s="217" t="s">
        <v>1653</v>
      </c>
    </row>
    <row r="1712" s="2" customFormat="1">
      <c r="A1712" s="40"/>
      <c r="B1712" s="41"/>
      <c r="C1712" s="42"/>
      <c r="D1712" s="219" t="s">
        <v>168</v>
      </c>
      <c r="E1712" s="42"/>
      <c r="F1712" s="220" t="s">
        <v>1654</v>
      </c>
      <c r="G1712" s="42"/>
      <c r="H1712" s="42"/>
      <c r="I1712" s="221"/>
      <c r="J1712" s="42"/>
      <c r="K1712" s="42"/>
      <c r="L1712" s="46"/>
      <c r="M1712" s="222"/>
      <c r="N1712" s="223"/>
      <c r="O1712" s="86"/>
      <c r="P1712" s="86"/>
      <c r="Q1712" s="86"/>
      <c r="R1712" s="86"/>
      <c r="S1712" s="86"/>
      <c r="T1712" s="87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T1712" s="19" t="s">
        <v>168</v>
      </c>
      <c r="AU1712" s="19" t="s">
        <v>83</v>
      </c>
    </row>
    <row r="1713" s="13" customFormat="1">
      <c r="A1713" s="13"/>
      <c r="B1713" s="224"/>
      <c r="C1713" s="225"/>
      <c r="D1713" s="226" t="s">
        <v>170</v>
      </c>
      <c r="E1713" s="227" t="s">
        <v>19</v>
      </c>
      <c r="F1713" s="228" t="s">
        <v>1366</v>
      </c>
      <c r="G1713" s="225"/>
      <c r="H1713" s="227" t="s">
        <v>19</v>
      </c>
      <c r="I1713" s="229"/>
      <c r="J1713" s="225"/>
      <c r="K1713" s="225"/>
      <c r="L1713" s="230"/>
      <c r="M1713" s="231"/>
      <c r="N1713" s="232"/>
      <c r="O1713" s="232"/>
      <c r="P1713" s="232"/>
      <c r="Q1713" s="232"/>
      <c r="R1713" s="232"/>
      <c r="S1713" s="232"/>
      <c r="T1713" s="23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4" t="s">
        <v>170</v>
      </c>
      <c r="AU1713" s="234" t="s">
        <v>83</v>
      </c>
      <c r="AV1713" s="13" t="s">
        <v>81</v>
      </c>
      <c r="AW1713" s="13" t="s">
        <v>35</v>
      </c>
      <c r="AX1713" s="13" t="s">
        <v>73</v>
      </c>
      <c r="AY1713" s="234" t="s">
        <v>159</v>
      </c>
    </row>
    <row r="1714" s="13" customFormat="1">
      <c r="A1714" s="13"/>
      <c r="B1714" s="224"/>
      <c r="C1714" s="225"/>
      <c r="D1714" s="226" t="s">
        <v>170</v>
      </c>
      <c r="E1714" s="227" t="s">
        <v>19</v>
      </c>
      <c r="F1714" s="228" t="s">
        <v>1431</v>
      </c>
      <c r="G1714" s="225"/>
      <c r="H1714" s="227" t="s">
        <v>19</v>
      </c>
      <c r="I1714" s="229"/>
      <c r="J1714" s="225"/>
      <c r="K1714" s="225"/>
      <c r="L1714" s="230"/>
      <c r="M1714" s="231"/>
      <c r="N1714" s="232"/>
      <c r="O1714" s="232"/>
      <c r="P1714" s="232"/>
      <c r="Q1714" s="232"/>
      <c r="R1714" s="232"/>
      <c r="S1714" s="232"/>
      <c r="T1714" s="23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4" t="s">
        <v>170</v>
      </c>
      <c r="AU1714" s="234" t="s">
        <v>83</v>
      </c>
      <c r="AV1714" s="13" t="s">
        <v>81</v>
      </c>
      <c r="AW1714" s="13" t="s">
        <v>35</v>
      </c>
      <c r="AX1714" s="13" t="s">
        <v>73</v>
      </c>
      <c r="AY1714" s="234" t="s">
        <v>159</v>
      </c>
    </row>
    <row r="1715" s="14" customFormat="1">
      <c r="A1715" s="14"/>
      <c r="B1715" s="235"/>
      <c r="C1715" s="236"/>
      <c r="D1715" s="226" t="s">
        <v>170</v>
      </c>
      <c r="E1715" s="237" t="s">
        <v>19</v>
      </c>
      <c r="F1715" s="238" t="s">
        <v>166</v>
      </c>
      <c r="G1715" s="236"/>
      <c r="H1715" s="239">
        <v>4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5" t="s">
        <v>170</v>
      </c>
      <c r="AU1715" s="245" t="s">
        <v>83</v>
      </c>
      <c r="AV1715" s="14" t="s">
        <v>83</v>
      </c>
      <c r="AW1715" s="14" t="s">
        <v>35</v>
      </c>
      <c r="AX1715" s="14" t="s">
        <v>73</v>
      </c>
      <c r="AY1715" s="245" t="s">
        <v>159</v>
      </c>
    </row>
    <row r="1716" s="13" customFormat="1">
      <c r="A1716" s="13"/>
      <c r="B1716" s="224"/>
      <c r="C1716" s="225"/>
      <c r="D1716" s="226" t="s">
        <v>170</v>
      </c>
      <c r="E1716" s="227" t="s">
        <v>19</v>
      </c>
      <c r="F1716" s="228" t="s">
        <v>1433</v>
      </c>
      <c r="G1716" s="225"/>
      <c r="H1716" s="227" t="s">
        <v>19</v>
      </c>
      <c r="I1716" s="229"/>
      <c r="J1716" s="225"/>
      <c r="K1716" s="225"/>
      <c r="L1716" s="230"/>
      <c r="M1716" s="231"/>
      <c r="N1716" s="232"/>
      <c r="O1716" s="232"/>
      <c r="P1716" s="232"/>
      <c r="Q1716" s="232"/>
      <c r="R1716" s="232"/>
      <c r="S1716" s="232"/>
      <c r="T1716" s="23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4" t="s">
        <v>170</v>
      </c>
      <c r="AU1716" s="234" t="s">
        <v>83</v>
      </c>
      <c r="AV1716" s="13" t="s">
        <v>81</v>
      </c>
      <c r="AW1716" s="13" t="s">
        <v>35</v>
      </c>
      <c r="AX1716" s="13" t="s">
        <v>73</v>
      </c>
      <c r="AY1716" s="234" t="s">
        <v>159</v>
      </c>
    </row>
    <row r="1717" s="14" customFormat="1">
      <c r="A1717" s="14"/>
      <c r="B1717" s="235"/>
      <c r="C1717" s="236"/>
      <c r="D1717" s="226" t="s">
        <v>170</v>
      </c>
      <c r="E1717" s="237" t="s">
        <v>19</v>
      </c>
      <c r="F1717" s="238" t="s">
        <v>166</v>
      </c>
      <c r="G1717" s="236"/>
      <c r="H1717" s="239">
        <v>4</v>
      </c>
      <c r="I1717" s="240"/>
      <c r="J1717" s="236"/>
      <c r="K1717" s="236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5" t="s">
        <v>170</v>
      </c>
      <c r="AU1717" s="245" t="s">
        <v>83</v>
      </c>
      <c r="AV1717" s="14" t="s">
        <v>83</v>
      </c>
      <c r="AW1717" s="14" t="s">
        <v>35</v>
      </c>
      <c r="AX1717" s="14" t="s">
        <v>73</v>
      </c>
      <c r="AY1717" s="245" t="s">
        <v>159</v>
      </c>
    </row>
    <row r="1718" s="15" customFormat="1">
      <c r="A1718" s="15"/>
      <c r="B1718" s="246"/>
      <c r="C1718" s="247"/>
      <c r="D1718" s="226" t="s">
        <v>170</v>
      </c>
      <c r="E1718" s="248" t="s">
        <v>19</v>
      </c>
      <c r="F1718" s="249" t="s">
        <v>178</v>
      </c>
      <c r="G1718" s="247"/>
      <c r="H1718" s="250">
        <v>8</v>
      </c>
      <c r="I1718" s="251"/>
      <c r="J1718" s="247"/>
      <c r="K1718" s="247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56" t="s">
        <v>170</v>
      </c>
      <c r="AU1718" s="256" t="s">
        <v>83</v>
      </c>
      <c r="AV1718" s="15" t="s">
        <v>166</v>
      </c>
      <c r="AW1718" s="15" t="s">
        <v>35</v>
      </c>
      <c r="AX1718" s="15" t="s">
        <v>81</v>
      </c>
      <c r="AY1718" s="256" t="s">
        <v>159</v>
      </c>
    </row>
    <row r="1719" s="2" customFormat="1" ht="16.5" customHeight="1">
      <c r="A1719" s="40"/>
      <c r="B1719" s="41"/>
      <c r="C1719" s="257" t="s">
        <v>1655</v>
      </c>
      <c r="D1719" s="257" t="s">
        <v>328</v>
      </c>
      <c r="E1719" s="258" t="s">
        <v>1656</v>
      </c>
      <c r="F1719" s="259" t="s">
        <v>1657</v>
      </c>
      <c r="G1719" s="260" t="s">
        <v>776</v>
      </c>
      <c r="H1719" s="261">
        <v>8</v>
      </c>
      <c r="I1719" s="262"/>
      <c r="J1719" s="263">
        <f>ROUND(I1719*H1719,2)</f>
        <v>0</v>
      </c>
      <c r="K1719" s="259" t="s">
        <v>1364</v>
      </c>
      <c r="L1719" s="264"/>
      <c r="M1719" s="265" t="s">
        <v>19</v>
      </c>
      <c r="N1719" s="266" t="s">
        <v>44</v>
      </c>
      <c r="O1719" s="86"/>
      <c r="P1719" s="215">
        <f>O1719*H1719</f>
        <v>0</v>
      </c>
      <c r="Q1719" s="215">
        <v>0.0022000000000000001</v>
      </c>
      <c r="R1719" s="215">
        <f>Q1719*H1719</f>
        <v>0.017600000000000001</v>
      </c>
      <c r="S1719" s="215">
        <v>0</v>
      </c>
      <c r="T1719" s="216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17" t="s">
        <v>424</v>
      </c>
      <c r="AT1719" s="217" t="s">
        <v>328</v>
      </c>
      <c r="AU1719" s="217" t="s">
        <v>83</v>
      </c>
      <c r="AY1719" s="19" t="s">
        <v>159</v>
      </c>
      <c r="BE1719" s="218">
        <f>IF(N1719="základní",J1719,0)</f>
        <v>0</v>
      </c>
      <c r="BF1719" s="218">
        <f>IF(N1719="snížená",J1719,0)</f>
        <v>0</v>
      </c>
      <c r="BG1719" s="218">
        <f>IF(N1719="zákl. přenesená",J1719,0)</f>
        <v>0</v>
      </c>
      <c r="BH1719" s="218">
        <f>IF(N1719="sníž. přenesená",J1719,0)</f>
        <v>0</v>
      </c>
      <c r="BI1719" s="218">
        <f>IF(N1719="nulová",J1719,0)</f>
        <v>0</v>
      </c>
      <c r="BJ1719" s="19" t="s">
        <v>81</v>
      </c>
      <c r="BK1719" s="218">
        <f>ROUND(I1719*H1719,2)</f>
        <v>0</v>
      </c>
      <c r="BL1719" s="19" t="s">
        <v>307</v>
      </c>
      <c r="BM1719" s="217" t="s">
        <v>1658</v>
      </c>
    </row>
    <row r="1720" s="13" customFormat="1">
      <c r="A1720" s="13"/>
      <c r="B1720" s="224"/>
      <c r="C1720" s="225"/>
      <c r="D1720" s="226" t="s">
        <v>170</v>
      </c>
      <c r="E1720" s="227" t="s">
        <v>19</v>
      </c>
      <c r="F1720" s="228" t="s">
        <v>1366</v>
      </c>
      <c r="G1720" s="225"/>
      <c r="H1720" s="227" t="s">
        <v>19</v>
      </c>
      <c r="I1720" s="229"/>
      <c r="J1720" s="225"/>
      <c r="K1720" s="225"/>
      <c r="L1720" s="230"/>
      <c r="M1720" s="231"/>
      <c r="N1720" s="232"/>
      <c r="O1720" s="232"/>
      <c r="P1720" s="232"/>
      <c r="Q1720" s="232"/>
      <c r="R1720" s="232"/>
      <c r="S1720" s="232"/>
      <c r="T1720" s="23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4" t="s">
        <v>170</v>
      </c>
      <c r="AU1720" s="234" t="s">
        <v>83</v>
      </c>
      <c r="AV1720" s="13" t="s">
        <v>81</v>
      </c>
      <c r="AW1720" s="13" t="s">
        <v>35</v>
      </c>
      <c r="AX1720" s="13" t="s">
        <v>73</v>
      </c>
      <c r="AY1720" s="234" t="s">
        <v>159</v>
      </c>
    </row>
    <row r="1721" s="13" customFormat="1">
      <c r="A1721" s="13"/>
      <c r="B1721" s="224"/>
      <c r="C1721" s="225"/>
      <c r="D1721" s="226" t="s">
        <v>170</v>
      </c>
      <c r="E1721" s="227" t="s">
        <v>19</v>
      </c>
      <c r="F1721" s="228" t="s">
        <v>1431</v>
      </c>
      <c r="G1721" s="225"/>
      <c r="H1721" s="227" t="s">
        <v>19</v>
      </c>
      <c r="I1721" s="229"/>
      <c r="J1721" s="225"/>
      <c r="K1721" s="225"/>
      <c r="L1721" s="230"/>
      <c r="M1721" s="231"/>
      <c r="N1721" s="232"/>
      <c r="O1721" s="232"/>
      <c r="P1721" s="232"/>
      <c r="Q1721" s="232"/>
      <c r="R1721" s="232"/>
      <c r="S1721" s="232"/>
      <c r="T1721" s="23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4" t="s">
        <v>170</v>
      </c>
      <c r="AU1721" s="234" t="s">
        <v>83</v>
      </c>
      <c r="AV1721" s="13" t="s">
        <v>81</v>
      </c>
      <c r="AW1721" s="13" t="s">
        <v>35</v>
      </c>
      <c r="AX1721" s="13" t="s">
        <v>73</v>
      </c>
      <c r="AY1721" s="234" t="s">
        <v>159</v>
      </c>
    </row>
    <row r="1722" s="14" customFormat="1">
      <c r="A1722" s="14"/>
      <c r="B1722" s="235"/>
      <c r="C1722" s="236"/>
      <c r="D1722" s="226" t="s">
        <v>170</v>
      </c>
      <c r="E1722" s="237" t="s">
        <v>19</v>
      </c>
      <c r="F1722" s="238" t="s">
        <v>166</v>
      </c>
      <c r="G1722" s="236"/>
      <c r="H1722" s="239">
        <v>4</v>
      </c>
      <c r="I1722" s="240"/>
      <c r="J1722" s="236"/>
      <c r="K1722" s="236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45" t="s">
        <v>170</v>
      </c>
      <c r="AU1722" s="245" t="s">
        <v>83</v>
      </c>
      <c r="AV1722" s="14" t="s">
        <v>83</v>
      </c>
      <c r="AW1722" s="14" t="s">
        <v>35</v>
      </c>
      <c r="AX1722" s="14" t="s">
        <v>73</v>
      </c>
      <c r="AY1722" s="245" t="s">
        <v>159</v>
      </c>
    </row>
    <row r="1723" s="13" customFormat="1">
      <c r="A1723" s="13"/>
      <c r="B1723" s="224"/>
      <c r="C1723" s="225"/>
      <c r="D1723" s="226" t="s">
        <v>170</v>
      </c>
      <c r="E1723" s="227" t="s">
        <v>19</v>
      </c>
      <c r="F1723" s="228" t="s">
        <v>1433</v>
      </c>
      <c r="G1723" s="225"/>
      <c r="H1723" s="227" t="s">
        <v>19</v>
      </c>
      <c r="I1723" s="229"/>
      <c r="J1723" s="225"/>
      <c r="K1723" s="225"/>
      <c r="L1723" s="230"/>
      <c r="M1723" s="231"/>
      <c r="N1723" s="232"/>
      <c r="O1723" s="232"/>
      <c r="P1723" s="232"/>
      <c r="Q1723" s="232"/>
      <c r="R1723" s="232"/>
      <c r="S1723" s="232"/>
      <c r="T1723" s="23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4" t="s">
        <v>170</v>
      </c>
      <c r="AU1723" s="234" t="s">
        <v>83</v>
      </c>
      <c r="AV1723" s="13" t="s">
        <v>81</v>
      </c>
      <c r="AW1723" s="13" t="s">
        <v>35</v>
      </c>
      <c r="AX1723" s="13" t="s">
        <v>73</v>
      </c>
      <c r="AY1723" s="234" t="s">
        <v>159</v>
      </c>
    </row>
    <row r="1724" s="14" customFormat="1">
      <c r="A1724" s="14"/>
      <c r="B1724" s="235"/>
      <c r="C1724" s="236"/>
      <c r="D1724" s="226" t="s">
        <v>170</v>
      </c>
      <c r="E1724" s="237" t="s">
        <v>19</v>
      </c>
      <c r="F1724" s="238" t="s">
        <v>166</v>
      </c>
      <c r="G1724" s="236"/>
      <c r="H1724" s="239">
        <v>4</v>
      </c>
      <c r="I1724" s="240"/>
      <c r="J1724" s="236"/>
      <c r="K1724" s="236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45" t="s">
        <v>170</v>
      </c>
      <c r="AU1724" s="245" t="s">
        <v>83</v>
      </c>
      <c r="AV1724" s="14" t="s">
        <v>83</v>
      </c>
      <c r="AW1724" s="14" t="s">
        <v>35</v>
      </c>
      <c r="AX1724" s="14" t="s">
        <v>73</v>
      </c>
      <c r="AY1724" s="245" t="s">
        <v>159</v>
      </c>
    </row>
    <row r="1725" s="15" customFormat="1">
      <c r="A1725" s="15"/>
      <c r="B1725" s="246"/>
      <c r="C1725" s="247"/>
      <c r="D1725" s="226" t="s">
        <v>170</v>
      </c>
      <c r="E1725" s="248" t="s">
        <v>19</v>
      </c>
      <c r="F1725" s="249" t="s">
        <v>178</v>
      </c>
      <c r="G1725" s="247"/>
      <c r="H1725" s="250">
        <v>8</v>
      </c>
      <c r="I1725" s="251"/>
      <c r="J1725" s="247"/>
      <c r="K1725" s="247"/>
      <c r="L1725" s="252"/>
      <c r="M1725" s="253"/>
      <c r="N1725" s="254"/>
      <c r="O1725" s="254"/>
      <c r="P1725" s="254"/>
      <c r="Q1725" s="254"/>
      <c r="R1725" s="254"/>
      <c r="S1725" s="254"/>
      <c r="T1725" s="25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56" t="s">
        <v>170</v>
      </c>
      <c r="AU1725" s="256" t="s">
        <v>83</v>
      </c>
      <c r="AV1725" s="15" t="s">
        <v>166</v>
      </c>
      <c r="AW1725" s="15" t="s">
        <v>35</v>
      </c>
      <c r="AX1725" s="15" t="s">
        <v>81</v>
      </c>
      <c r="AY1725" s="256" t="s">
        <v>159</v>
      </c>
    </row>
    <row r="1726" s="2" customFormat="1" ht="24.15" customHeight="1">
      <c r="A1726" s="40"/>
      <c r="B1726" s="41"/>
      <c r="C1726" s="206" t="s">
        <v>1659</v>
      </c>
      <c r="D1726" s="206" t="s">
        <v>161</v>
      </c>
      <c r="E1726" s="207" t="s">
        <v>1660</v>
      </c>
      <c r="F1726" s="208" t="s">
        <v>1661</v>
      </c>
      <c r="G1726" s="209" t="s">
        <v>1050</v>
      </c>
      <c r="H1726" s="267"/>
      <c r="I1726" s="211"/>
      <c r="J1726" s="212">
        <f>ROUND(I1726*H1726,2)</f>
        <v>0</v>
      </c>
      <c r="K1726" s="208" t="s">
        <v>165</v>
      </c>
      <c r="L1726" s="46"/>
      <c r="M1726" s="213" t="s">
        <v>19</v>
      </c>
      <c r="N1726" s="214" t="s">
        <v>44</v>
      </c>
      <c r="O1726" s="86"/>
      <c r="P1726" s="215">
        <f>O1726*H1726</f>
        <v>0</v>
      </c>
      <c r="Q1726" s="215">
        <v>0</v>
      </c>
      <c r="R1726" s="215">
        <f>Q1726*H1726</f>
        <v>0</v>
      </c>
      <c r="S1726" s="215">
        <v>0</v>
      </c>
      <c r="T1726" s="216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17" t="s">
        <v>307</v>
      </c>
      <c r="AT1726" s="217" t="s">
        <v>161</v>
      </c>
      <c r="AU1726" s="217" t="s">
        <v>83</v>
      </c>
      <c r="AY1726" s="19" t="s">
        <v>159</v>
      </c>
      <c r="BE1726" s="218">
        <f>IF(N1726="základní",J1726,0)</f>
        <v>0</v>
      </c>
      <c r="BF1726" s="218">
        <f>IF(N1726="snížená",J1726,0)</f>
        <v>0</v>
      </c>
      <c r="BG1726" s="218">
        <f>IF(N1726="zákl. přenesená",J1726,0)</f>
        <v>0</v>
      </c>
      <c r="BH1726" s="218">
        <f>IF(N1726="sníž. přenesená",J1726,0)</f>
        <v>0</v>
      </c>
      <c r="BI1726" s="218">
        <f>IF(N1726="nulová",J1726,0)</f>
        <v>0</v>
      </c>
      <c r="BJ1726" s="19" t="s">
        <v>81</v>
      </c>
      <c r="BK1726" s="218">
        <f>ROUND(I1726*H1726,2)</f>
        <v>0</v>
      </c>
      <c r="BL1726" s="19" t="s">
        <v>307</v>
      </c>
      <c r="BM1726" s="217" t="s">
        <v>1662</v>
      </c>
    </row>
    <row r="1727" s="2" customFormat="1">
      <c r="A1727" s="40"/>
      <c r="B1727" s="41"/>
      <c r="C1727" s="42"/>
      <c r="D1727" s="219" t="s">
        <v>168</v>
      </c>
      <c r="E1727" s="42"/>
      <c r="F1727" s="220" t="s">
        <v>1663</v>
      </c>
      <c r="G1727" s="42"/>
      <c r="H1727" s="42"/>
      <c r="I1727" s="221"/>
      <c r="J1727" s="42"/>
      <c r="K1727" s="42"/>
      <c r="L1727" s="46"/>
      <c r="M1727" s="222"/>
      <c r="N1727" s="223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168</v>
      </c>
      <c r="AU1727" s="19" t="s">
        <v>83</v>
      </c>
    </row>
    <row r="1728" s="12" customFormat="1" ht="22.8" customHeight="1">
      <c r="A1728" s="12"/>
      <c r="B1728" s="190"/>
      <c r="C1728" s="191"/>
      <c r="D1728" s="192" t="s">
        <v>72</v>
      </c>
      <c r="E1728" s="204" t="s">
        <v>1664</v>
      </c>
      <c r="F1728" s="204" t="s">
        <v>1665</v>
      </c>
      <c r="G1728" s="191"/>
      <c r="H1728" s="191"/>
      <c r="I1728" s="194"/>
      <c r="J1728" s="205">
        <f>BK1728</f>
        <v>0</v>
      </c>
      <c r="K1728" s="191"/>
      <c r="L1728" s="196"/>
      <c r="M1728" s="197"/>
      <c r="N1728" s="198"/>
      <c r="O1728" s="198"/>
      <c r="P1728" s="199">
        <f>SUM(P1729:P1807)</f>
        <v>0</v>
      </c>
      <c r="Q1728" s="198"/>
      <c r="R1728" s="199">
        <f>SUM(R1729:R1807)</f>
        <v>0.91762140000000003</v>
      </c>
      <c r="S1728" s="198"/>
      <c r="T1728" s="200">
        <f>SUM(T1729:T1807)</f>
        <v>0</v>
      </c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R1728" s="201" t="s">
        <v>83</v>
      </c>
      <c r="AT1728" s="202" t="s">
        <v>72</v>
      </c>
      <c r="AU1728" s="202" t="s">
        <v>81</v>
      </c>
      <c r="AY1728" s="201" t="s">
        <v>159</v>
      </c>
      <c r="BK1728" s="203">
        <f>SUM(BK1729:BK1807)</f>
        <v>0</v>
      </c>
    </row>
    <row r="1729" s="2" customFormat="1" ht="16.5" customHeight="1">
      <c r="A1729" s="40"/>
      <c r="B1729" s="41"/>
      <c r="C1729" s="206" t="s">
        <v>1666</v>
      </c>
      <c r="D1729" s="206" t="s">
        <v>161</v>
      </c>
      <c r="E1729" s="207" t="s">
        <v>1667</v>
      </c>
      <c r="F1729" s="208" t="s">
        <v>1668</v>
      </c>
      <c r="G1729" s="209" t="s">
        <v>164</v>
      </c>
      <c r="H1729" s="210">
        <v>17.100000000000001</v>
      </c>
      <c r="I1729" s="211"/>
      <c r="J1729" s="212">
        <f>ROUND(I1729*H1729,2)</f>
        <v>0</v>
      </c>
      <c r="K1729" s="208" t="s">
        <v>165</v>
      </c>
      <c r="L1729" s="46"/>
      <c r="M1729" s="213" t="s">
        <v>19</v>
      </c>
      <c r="N1729" s="214" t="s">
        <v>44</v>
      </c>
      <c r="O1729" s="86"/>
      <c r="P1729" s="215">
        <f>O1729*H1729</f>
        <v>0</v>
      </c>
      <c r="Q1729" s="215">
        <v>0.00029999999999999997</v>
      </c>
      <c r="R1729" s="215">
        <f>Q1729*H1729</f>
        <v>0.00513</v>
      </c>
      <c r="S1729" s="215">
        <v>0</v>
      </c>
      <c r="T1729" s="216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7" t="s">
        <v>307</v>
      </c>
      <c r="AT1729" s="217" t="s">
        <v>161</v>
      </c>
      <c r="AU1729" s="217" t="s">
        <v>83</v>
      </c>
      <c r="AY1729" s="19" t="s">
        <v>159</v>
      </c>
      <c r="BE1729" s="218">
        <f>IF(N1729="základní",J1729,0)</f>
        <v>0</v>
      </c>
      <c r="BF1729" s="218">
        <f>IF(N1729="snížená",J1729,0)</f>
        <v>0</v>
      </c>
      <c r="BG1729" s="218">
        <f>IF(N1729="zákl. přenesená",J1729,0)</f>
        <v>0</v>
      </c>
      <c r="BH1729" s="218">
        <f>IF(N1729="sníž. přenesená",J1729,0)</f>
        <v>0</v>
      </c>
      <c r="BI1729" s="218">
        <f>IF(N1729="nulová",J1729,0)</f>
        <v>0</v>
      </c>
      <c r="BJ1729" s="19" t="s">
        <v>81</v>
      </c>
      <c r="BK1729" s="218">
        <f>ROUND(I1729*H1729,2)</f>
        <v>0</v>
      </c>
      <c r="BL1729" s="19" t="s">
        <v>307</v>
      </c>
      <c r="BM1729" s="217" t="s">
        <v>1669</v>
      </c>
    </row>
    <row r="1730" s="2" customFormat="1">
      <c r="A1730" s="40"/>
      <c r="B1730" s="41"/>
      <c r="C1730" s="42"/>
      <c r="D1730" s="219" t="s">
        <v>168</v>
      </c>
      <c r="E1730" s="42"/>
      <c r="F1730" s="220" t="s">
        <v>1670</v>
      </c>
      <c r="G1730" s="42"/>
      <c r="H1730" s="42"/>
      <c r="I1730" s="221"/>
      <c r="J1730" s="42"/>
      <c r="K1730" s="42"/>
      <c r="L1730" s="46"/>
      <c r="M1730" s="222"/>
      <c r="N1730" s="223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168</v>
      </c>
      <c r="AU1730" s="19" t="s">
        <v>83</v>
      </c>
    </row>
    <row r="1731" s="13" customFormat="1">
      <c r="A1731" s="13"/>
      <c r="B1731" s="224"/>
      <c r="C1731" s="225"/>
      <c r="D1731" s="226" t="s">
        <v>170</v>
      </c>
      <c r="E1731" s="227" t="s">
        <v>19</v>
      </c>
      <c r="F1731" s="228" t="s">
        <v>1671</v>
      </c>
      <c r="G1731" s="225"/>
      <c r="H1731" s="227" t="s">
        <v>19</v>
      </c>
      <c r="I1731" s="229"/>
      <c r="J1731" s="225"/>
      <c r="K1731" s="225"/>
      <c r="L1731" s="230"/>
      <c r="M1731" s="231"/>
      <c r="N1731" s="232"/>
      <c r="O1731" s="232"/>
      <c r="P1731" s="232"/>
      <c r="Q1731" s="232"/>
      <c r="R1731" s="232"/>
      <c r="S1731" s="232"/>
      <c r="T1731" s="23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4" t="s">
        <v>170</v>
      </c>
      <c r="AU1731" s="234" t="s">
        <v>83</v>
      </c>
      <c r="AV1731" s="13" t="s">
        <v>81</v>
      </c>
      <c r="AW1731" s="13" t="s">
        <v>35</v>
      </c>
      <c r="AX1731" s="13" t="s">
        <v>73</v>
      </c>
      <c r="AY1731" s="234" t="s">
        <v>159</v>
      </c>
    </row>
    <row r="1732" s="14" customFormat="1">
      <c r="A1732" s="14"/>
      <c r="B1732" s="235"/>
      <c r="C1732" s="236"/>
      <c r="D1732" s="226" t="s">
        <v>170</v>
      </c>
      <c r="E1732" s="237" t="s">
        <v>19</v>
      </c>
      <c r="F1732" s="238" t="s">
        <v>510</v>
      </c>
      <c r="G1732" s="236"/>
      <c r="H1732" s="239">
        <v>10.35</v>
      </c>
      <c r="I1732" s="240"/>
      <c r="J1732" s="236"/>
      <c r="K1732" s="236"/>
      <c r="L1732" s="241"/>
      <c r="M1732" s="242"/>
      <c r="N1732" s="243"/>
      <c r="O1732" s="243"/>
      <c r="P1732" s="243"/>
      <c r="Q1732" s="243"/>
      <c r="R1732" s="243"/>
      <c r="S1732" s="243"/>
      <c r="T1732" s="24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45" t="s">
        <v>170</v>
      </c>
      <c r="AU1732" s="245" t="s">
        <v>83</v>
      </c>
      <c r="AV1732" s="14" t="s">
        <v>83</v>
      </c>
      <c r="AW1732" s="14" t="s">
        <v>35</v>
      </c>
      <c r="AX1732" s="14" t="s">
        <v>73</v>
      </c>
      <c r="AY1732" s="245" t="s">
        <v>159</v>
      </c>
    </row>
    <row r="1733" s="13" customFormat="1">
      <c r="A1733" s="13"/>
      <c r="B1733" s="224"/>
      <c r="C1733" s="225"/>
      <c r="D1733" s="226" t="s">
        <v>170</v>
      </c>
      <c r="E1733" s="227" t="s">
        <v>19</v>
      </c>
      <c r="F1733" s="228" t="s">
        <v>1672</v>
      </c>
      <c r="G1733" s="225"/>
      <c r="H1733" s="227" t="s">
        <v>19</v>
      </c>
      <c r="I1733" s="229"/>
      <c r="J1733" s="225"/>
      <c r="K1733" s="225"/>
      <c r="L1733" s="230"/>
      <c r="M1733" s="231"/>
      <c r="N1733" s="232"/>
      <c r="O1733" s="232"/>
      <c r="P1733" s="232"/>
      <c r="Q1733" s="232"/>
      <c r="R1733" s="232"/>
      <c r="S1733" s="232"/>
      <c r="T1733" s="23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4" t="s">
        <v>170</v>
      </c>
      <c r="AU1733" s="234" t="s">
        <v>83</v>
      </c>
      <c r="AV1733" s="13" t="s">
        <v>81</v>
      </c>
      <c r="AW1733" s="13" t="s">
        <v>35</v>
      </c>
      <c r="AX1733" s="13" t="s">
        <v>73</v>
      </c>
      <c r="AY1733" s="234" t="s">
        <v>159</v>
      </c>
    </row>
    <row r="1734" s="14" customFormat="1">
      <c r="A1734" s="14"/>
      <c r="B1734" s="235"/>
      <c r="C1734" s="236"/>
      <c r="D1734" s="226" t="s">
        <v>170</v>
      </c>
      <c r="E1734" s="237" t="s">
        <v>19</v>
      </c>
      <c r="F1734" s="238" t="s">
        <v>760</v>
      </c>
      <c r="G1734" s="236"/>
      <c r="H1734" s="239">
        <v>6.75</v>
      </c>
      <c r="I1734" s="240"/>
      <c r="J1734" s="236"/>
      <c r="K1734" s="236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5" t="s">
        <v>170</v>
      </c>
      <c r="AU1734" s="245" t="s">
        <v>83</v>
      </c>
      <c r="AV1734" s="14" t="s">
        <v>83</v>
      </c>
      <c r="AW1734" s="14" t="s">
        <v>35</v>
      </c>
      <c r="AX1734" s="14" t="s">
        <v>73</v>
      </c>
      <c r="AY1734" s="245" t="s">
        <v>159</v>
      </c>
    </row>
    <row r="1735" s="15" customFormat="1">
      <c r="A1735" s="15"/>
      <c r="B1735" s="246"/>
      <c r="C1735" s="247"/>
      <c r="D1735" s="226" t="s">
        <v>170</v>
      </c>
      <c r="E1735" s="248" t="s">
        <v>19</v>
      </c>
      <c r="F1735" s="249" t="s">
        <v>178</v>
      </c>
      <c r="G1735" s="247"/>
      <c r="H1735" s="250">
        <v>17.100000000000001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6" t="s">
        <v>170</v>
      </c>
      <c r="AU1735" s="256" t="s">
        <v>83</v>
      </c>
      <c r="AV1735" s="15" t="s">
        <v>166</v>
      </c>
      <c r="AW1735" s="15" t="s">
        <v>35</v>
      </c>
      <c r="AX1735" s="15" t="s">
        <v>81</v>
      </c>
      <c r="AY1735" s="256" t="s">
        <v>159</v>
      </c>
    </row>
    <row r="1736" s="2" customFormat="1" ht="24.15" customHeight="1">
      <c r="A1736" s="40"/>
      <c r="B1736" s="41"/>
      <c r="C1736" s="206" t="s">
        <v>1673</v>
      </c>
      <c r="D1736" s="206" t="s">
        <v>161</v>
      </c>
      <c r="E1736" s="207" t="s">
        <v>1674</v>
      </c>
      <c r="F1736" s="208" t="s">
        <v>1675</v>
      </c>
      <c r="G1736" s="209" t="s">
        <v>164</v>
      </c>
      <c r="H1736" s="210">
        <v>17.100000000000001</v>
      </c>
      <c r="I1736" s="211"/>
      <c r="J1736" s="212">
        <f>ROUND(I1736*H1736,2)</f>
        <v>0</v>
      </c>
      <c r="K1736" s="208" t="s">
        <v>165</v>
      </c>
      <c r="L1736" s="46"/>
      <c r="M1736" s="213" t="s">
        <v>19</v>
      </c>
      <c r="N1736" s="214" t="s">
        <v>44</v>
      </c>
      <c r="O1736" s="86"/>
      <c r="P1736" s="215">
        <f>O1736*H1736</f>
        <v>0</v>
      </c>
      <c r="Q1736" s="215">
        <v>0.012</v>
      </c>
      <c r="R1736" s="215">
        <f>Q1736*H1736</f>
        <v>0.20520000000000002</v>
      </c>
      <c r="S1736" s="215">
        <v>0</v>
      </c>
      <c r="T1736" s="216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17" t="s">
        <v>307</v>
      </c>
      <c r="AT1736" s="217" t="s">
        <v>161</v>
      </c>
      <c r="AU1736" s="217" t="s">
        <v>83</v>
      </c>
      <c r="AY1736" s="19" t="s">
        <v>159</v>
      </c>
      <c r="BE1736" s="218">
        <f>IF(N1736="základní",J1736,0)</f>
        <v>0</v>
      </c>
      <c r="BF1736" s="218">
        <f>IF(N1736="snížená",J1736,0)</f>
        <v>0</v>
      </c>
      <c r="BG1736" s="218">
        <f>IF(N1736="zákl. přenesená",J1736,0)</f>
        <v>0</v>
      </c>
      <c r="BH1736" s="218">
        <f>IF(N1736="sníž. přenesená",J1736,0)</f>
        <v>0</v>
      </c>
      <c r="BI1736" s="218">
        <f>IF(N1736="nulová",J1736,0)</f>
        <v>0</v>
      </c>
      <c r="BJ1736" s="19" t="s">
        <v>81</v>
      </c>
      <c r="BK1736" s="218">
        <f>ROUND(I1736*H1736,2)</f>
        <v>0</v>
      </c>
      <c r="BL1736" s="19" t="s">
        <v>307</v>
      </c>
      <c r="BM1736" s="217" t="s">
        <v>1676</v>
      </c>
    </row>
    <row r="1737" s="2" customFormat="1">
      <c r="A1737" s="40"/>
      <c r="B1737" s="41"/>
      <c r="C1737" s="42"/>
      <c r="D1737" s="219" t="s">
        <v>168</v>
      </c>
      <c r="E1737" s="42"/>
      <c r="F1737" s="220" t="s">
        <v>1677</v>
      </c>
      <c r="G1737" s="42"/>
      <c r="H1737" s="42"/>
      <c r="I1737" s="221"/>
      <c r="J1737" s="42"/>
      <c r="K1737" s="42"/>
      <c r="L1737" s="46"/>
      <c r="M1737" s="222"/>
      <c r="N1737" s="223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168</v>
      </c>
      <c r="AU1737" s="19" t="s">
        <v>83</v>
      </c>
    </row>
    <row r="1738" s="13" customFormat="1">
      <c r="A1738" s="13"/>
      <c r="B1738" s="224"/>
      <c r="C1738" s="225"/>
      <c r="D1738" s="226" t="s">
        <v>170</v>
      </c>
      <c r="E1738" s="227" t="s">
        <v>19</v>
      </c>
      <c r="F1738" s="228" t="s">
        <v>1671</v>
      </c>
      <c r="G1738" s="225"/>
      <c r="H1738" s="227" t="s">
        <v>19</v>
      </c>
      <c r="I1738" s="229"/>
      <c r="J1738" s="225"/>
      <c r="K1738" s="225"/>
      <c r="L1738" s="230"/>
      <c r="M1738" s="231"/>
      <c r="N1738" s="232"/>
      <c r="O1738" s="232"/>
      <c r="P1738" s="232"/>
      <c r="Q1738" s="232"/>
      <c r="R1738" s="232"/>
      <c r="S1738" s="232"/>
      <c r="T1738" s="23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4" t="s">
        <v>170</v>
      </c>
      <c r="AU1738" s="234" t="s">
        <v>83</v>
      </c>
      <c r="AV1738" s="13" t="s">
        <v>81</v>
      </c>
      <c r="AW1738" s="13" t="s">
        <v>35</v>
      </c>
      <c r="AX1738" s="13" t="s">
        <v>73</v>
      </c>
      <c r="AY1738" s="234" t="s">
        <v>159</v>
      </c>
    </row>
    <row r="1739" s="14" customFormat="1">
      <c r="A1739" s="14"/>
      <c r="B1739" s="235"/>
      <c r="C1739" s="236"/>
      <c r="D1739" s="226" t="s">
        <v>170</v>
      </c>
      <c r="E1739" s="237" t="s">
        <v>19</v>
      </c>
      <c r="F1739" s="238" t="s">
        <v>510</v>
      </c>
      <c r="G1739" s="236"/>
      <c r="H1739" s="239">
        <v>10.35</v>
      </c>
      <c r="I1739" s="240"/>
      <c r="J1739" s="236"/>
      <c r="K1739" s="236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5" t="s">
        <v>170</v>
      </c>
      <c r="AU1739" s="245" t="s">
        <v>83</v>
      </c>
      <c r="AV1739" s="14" t="s">
        <v>83</v>
      </c>
      <c r="AW1739" s="14" t="s">
        <v>35</v>
      </c>
      <c r="AX1739" s="14" t="s">
        <v>73</v>
      </c>
      <c r="AY1739" s="245" t="s">
        <v>159</v>
      </c>
    </row>
    <row r="1740" s="13" customFormat="1">
      <c r="A1740" s="13"/>
      <c r="B1740" s="224"/>
      <c r="C1740" s="225"/>
      <c r="D1740" s="226" t="s">
        <v>170</v>
      </c>
      <c r="E1740" s="227" t="s">
        <v>19</v>
      </c>
      <c r="F1740" s="228" t="s">
        <v>1672</v>
      </c>
      <c r="G1740" s="225"/>
      <c r="H1740" s="227" t="s">
        <v>19</v>
      </c>
      <c r="I1740" s="229"/>
      <c r="J1740" s="225"/>
      <c r="K1740" s="225"/>
      <c r="L1740" s="230"/>
      <c r="M1740" s="231"/>
      <c r="N1740" s="232"/>
      <c r="O1740" s="232"/>
      <c r="P1740" s="232"/>
      <c r="Q1740" s="232"/>
      <c r="R1740" s="232"/>
      <c r="S1740" s="232"/>
      <c r="T1740" s="23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4" t="s">
        <v>170</v>
      </c>
      <c r="AU1740" s="234" t="s">
        <v>83</v>
      </c>
      <c r="AV1740" s="13" t="s">
        <v>81</v>
      </c>
      <c r="AW1740" s="13" t="s">
        <v>35</v>
      </c>
      <c r="AX1740" s="13" t="s">
        <v>73</v>
      </c>
      <c r="AY1740" s="234" t="s">
        <v>159</v>
      </c>
    </row>
    <row r="1741" s="14" customFormat="1">
      <c r="A1741" s="14"/>
      <c r="B1741" s="235"/>
      <c r="C1741" s="236"/>
      <c r="D1741" s="226" t="s">
        <v>170</v>
      </c>
      <c r="E1741" s="237" t="s">
        <v>19</v>
      </c>
      <c r="F1741" s="238" t="s">
        <v>760</v>
      </c>
      <c r="G1741" s="236"/>
      <c r="H1741" s="239">
        <v>6.75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5" t="s">
        <v>170</v>
      </c>
      <c r="AU1741" s="245" t="s">
        <v>83</v>
      </c>
      <c r="AV1741" s="14" t="s">
        <v>83</v>
      </c>
      <c r="AW1741" s="14" t="s">
        <v>35</v>
      </c>
      <c r="AX1741" s="14" t="s">
        <v>73</v>
      </c>
      <c r="AY1741" s="245" t="s">
        <v>159</v>
      </c>
    </row>
    <row r="1742" s="15" customFormat="1">
      <c r="A1742" s="15"/>
      <c r="B1742" s="246"/>
      <c r="C1742" s="247"/>
      <c r="D1742" s="226" t="s">
        <v>170</v>
      </c>
      <c r="E1742" s="248" t="s">
        <v>19</v>
      </c>
      <c r="F1742" s="249" t="s">
        <v>178</v>
      </c>
      <c r="G1742" s="247"/>
      <c r="H1742" s="250">
        <v>17.100000000000001</v>
      </c>
      <c r="I1742" s="251"/>
      <c r="J1742" s="247"/>
      <c r="K1742" s="247"/>
      <c r="L1742" s="252"/>
      <c r="M1742" s="253"/>
      <c r="N1742" s="254"/>
      <c r="O1742" s="254"/>
      <c r="P1742" s="254"/>
      <c r="Q1742" s="254"/>
      <c r="R1742" s="254"/>
      <c r="S1742" s="254"/>
      <c r="T1742" s="25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56" t="s">
        <v>170</v>
      </c>
      <c r="AU1742" s="256" t="s">
        <v>83</v>
      </c>
      <c r="AV1742" s="15" t="s">
        <v>166</v>
      </c>
      <c r="AW1742" s="15" t="s">
        <v>35</v>
      </c>
      <c r="AX1742" s="15" t="s">
        <v>81</v>
      </c>
      <c r="AY1742" s="256" t="s">
        <v>159</v>
      </c>
    </row>
    <row r="1743" s="2" customFormat="1" ht="21.75" customHeight="1">
      <c r="A1743" s="40"/>
      <c r="B1743" s="41"/>
      <c r="C1743" s="206" t="s">
        <v>1678</v>
      </c>
      <c r="D1743" s="206" t="s">
        <v>161</v>
      </c>
      <c r="E1743" s="207" t="s">
        <v>1679</v>
      </c>
      <c r="F1743" s="208" t="s">
        <v>1680</v>
      </c>
      <c r="G1743" s="209" t="s">
        <v>322</v>
      </c>
      <c r="H1743" s="210">
        <v>4.0999999999999996</v>
      </c>
      <c r="I1743" s="211"/>
      <c r="J1743" s="212">
        <f>ROUND(I1743*H1743,2)</f>
        <v>0</v>
      </c>
      <c r="K1743" s="208" t="s">
        <v>165</v>
      </c>
      <c r="L1743" s="46"/>
      <c r="M1743" s="213" t="s">
        <v>19</v>
      </c>
      <c r="N1743" s="214" t="s">
        <v>44</v>
      </c>
      <c r="O1743" s="86"/>
      <c r="P1743" s="215">
        <f>O1743*H1743</f>
        <v>0</v>
      </c>
      <c r="Q1743" s="215">
        <v>0.00042999999999999999</v>
      </c>
      <c r="R1743" s="215">
        <f>Q1743*H1743</f>
        <v>0.0017629999999999998</v>
      </c>
      <c r="S1743" s="215">
        <v>0</v>
      </c>
      <c r="T1743" s="216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17" t="s">
        <v>307</v>
      </c>
      <c r="AT1743" s="217" t="s">
        <v>161</v>
      </c>
      <c r="AU1743" s="217" t="s">
        <v>83</v>
      </c>
      <c r="AY1743" s="19" t="s">
        <v>159</v>
      </c>
      <c r="BE1743" s="218">
        <f>IF(N1743="základní",J1743,0)</f>
        <v>0</v>
      </c>
      <c r="BF1743" s="218">
        <f>IF(N1743="snížená",J1743,0)</f>
        <v>0</v>
      </c>
      <c r="BG1743" s="218">
        <f>IF(N1743="zákl. přenesená",J1743,0)</f>
        <v>0</v>
      </c>
      <c r="BH1743" s="218">
        <f>IF(N1743="sníž. přenesená",J1743,0)</f>
        <v>0</v>
      </c>
      <c r="BI1743" s="218">
        <f>IF(N1743="nulová",J1743,0)</f>
        <v>0</v>
      </c>
      <c r="BJ1743" s="19" t="s">
        <v>81</v>
      </c>
      <c r="BK1743" s="218">
        <f>ROUND(I1743*H1743,2)</f>
        <v>0</v>
      </c>
      <c r="BL1743" s="19" t="s">
        <v>307</v>
      </c>
      <c r="BM1743" s="217" t="s">
        <v>1681</v>
      </c>
    </row>
    <row r="1744" s="2" customFormat="1">
      <c r="A1744" s="40"/>
      <c r="B1744" s="41"/>
      <c r="C1744" s="42"/>
      <c r="D1744" s="219" t="s">
        <v>168</v>
      </c>
      <c r="E1744" s="42"/>
      <c r="F1744" s="220" t="s">
        <v>1682</v>
      </c>
      <c r="G1744" s="42"/>
      <c r="H1744" s="42"/>
      <c r="I1744" s="221"/>
      <c r="J1744" s="42"/>
      <c r="K1744" s="42"/>
      <c r="L1744" s="46"/>
      <c r="M1744" s="222"/>
      <c r="N1744" s="223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168</v>
      </c>
      <c r="AU1744" s="19" t="s">
        <v>83</v>
      </c>
    </row>
    <row r="1745" s="13" customFormat="1">
      <c r="A1745" s="13"/>
      <c r="B1745" s="224"/>
      <c r="C1745" s="225"/>
      <c r="D1745" s="226" t="s">
        <v>170</v>
      </c>
      <c r="E1745" s="227" t="s">
        <v>19</v>
      </c>
      <c r="F1745" s="228" t="s">
        <v>1683</v>
      </c>
      <c r="G1745" s="225"/>
      <c r="H1745" s="227" t="s">
        <v>19</v>
      </c>
      <c r="I1745" s="229"/>
      <c r="J1745" s="225"/>
      <c r="K1745" s="225"/>
      <c r="L1745" s="230"/>
      <c r="M1745" s="231"/>
      <c r="N1745" s="232"/>
      <c r="O1745" s="232"/>
      <c r="P1745" s="232"/>
      <c r="Q1745" s="232"/>
      <c r="R1745" s="232"/>
      <c r="S1745" s="232"/>
      <c r="T1745" s="23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4" t="s">
        <v>170</v>
      </c>
      <c r="AU1745" s="234" t="s">
        <v>83</v>
      </c>
      <c r="AV1745" s="13" t="s">
        <v>81</v>
      </c>
      <c r="AW1745" s="13" t="s">
        <v>35</v>
      </c>
      <c r="AX1745" s="13" t="s">
        <v>73</v>
      </c>
      <c r="AY1745" s="234" t="s">
        <v>159</v>
      </c>
    </row>
    <row r="1746" s="14" customFormat="1">
      <c r="A1746" s="14"/>
      <c r="B1746" s="235"/>
      <c r="C1746" s="236"/>
      <c r="D1746" s="226" t="s">
        <v>170</v>
      </c>
      <c r="E1746" s="237" t="s">
        <v>19</v>
      </c>
      <c r="F1746" s="238" t="s">
        <v>1684</v>
      </c>
      <c r="G1746" s="236"/>
      <c r="H1746" s="239">
        <v>4.0999999999999996</v>
      </c>
      <c r="I1746" s="240"/>
      <c r="J1746" s="236"/>
      <c r="K1746" s="236"/>
      <c r="L1746" s="241"/>
      <c r="M1746" s="242"/>
      <c r="N1746" s="243"/>
      <c r="O1746" s="243"/>
      <c r="P1746" s="243"/>
      <c r="Q1746" s="243"/>
      <c r="R1746" s="243"/>
      <c r="S1746" s="243"/>
      <c r="T1746" s="24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45" t="s">
        <v>170</v>
      </c>
      <c r="AU1746" s="245" t="s">
        <v>83</v>
      </c>
      <c r="AV1746" s="14" t="s">
        <v>83</v>
      </c>
      <c r="AW1746" s="14" t="s">
        <v>35</v>
      </c>
      <c r="AX1746" s="14" t="s">
        <v>73</v>
      </c>
      <c r="AY1746" s="245" t="s">
        <v>159</v>
      </c>
    </row>
    <row r="1747" s="15" customFormat="1">
      <c r="A1747" s="15"/>
      <c r="B1747" s="246"/>
      <c r="C1747" s="247"/>
      <c r="D1747" s="226" t="s">
        <v>170</v>
      </c>
      <c r="E1747" s="248" t="s">
        <v>19</v>
      </c>
      <c r="F1747" s="249" t="s">
        <v>178</v>
      </c>
      <c r="G1747" s="247"/>
      <c r="H1747" s="250">
        <v>4.0999999999999996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56" t="s">
        <v>170</v>
      </c>
      <c r="AU1747" s="256" t="s">
        <v>83</v>
      </c>
      <c r="AV1747" s="15" t="s">
        <v>166</v>
      </c>
      <c r="AW1747" s="15" t="s">
        <v>35</v>
      </c>
      <c r="AX1747" s="15" t="s">
        <v>81</v>
      </c>
      <c r="AY1747" s="256" t="s">
        <v>159</v>
      </c>
    </row>
    <row r="1748" s="2" customFormat="1" ht="16.5" customHeight="1">
      <c r="A1748" s="40"/>
      <c r="B1748" s="41"/>
      <c r="C1748" s="257" t="s">
        <v>1685</v>
      </c>
      <c r="D1748" s="257" t="s">
        <v>328</v>
      </c>
      <c r="E1748" s="258" t="s">
        <v>1686</v>
      </c>
      <c r="F1748" s="259" t="s">
        <v>1687</v>
      </c>
      <c r="G1748" s="260" t="s">
        <v>776</v>
      </c>
      <c r="H1748" s="261">
        <v>13.653000000000001</v>
      </c>
      <c r="I1748" s="262"/>
      <c r="J1748" s="263">
        <f>ROUND(I1748*H1748,2)</f>
        <v>0</v>
      </c>
      <c r="K1748" s="259" t="s">
        <v>165</v>
      </c>
      <c r="L1748" s="264"/>
      <c r="M1748" s="265" t="s">
        <v>19</v>
      </c>
      <c r="N1748" s="266" t="s">
        <v>44</v>
      </c>
      <c r="O1748" s="86"/>
      <c r="P1748" s="215">
        <f>O1748*H1748</f>
        <v>0</v>
      </c>
      <c r="Q1748" s="215">
        <v>0.00044999999999999999</v>
      </c>
      <c r="R1748" s="215">
        <f>Q1748*H1748</f>
        <v>0.0061438500000000002</v>
      </c>
      <c r="S1748" s="215">
        <v>0</v>
      </c>
      <c r="T1748" s="216">
        <f>S1748*H1748</f>
        <v>0</v>
      </c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R1748" s="217" t="s">
        <v>424</v>
      </c>
      <c r="AT1748" s="217" t="s">
        <v>328</v>
      </c>
      <c r="AU1748" s="217" t="s">
        <v>83</v>
      </c>
      <c r="AY1748" s="19" t="s">
        <v>159</v>
      </c>
      <c r="BE1748" s="218">
        <f>IF(N1748="základní",J1748,0)</f>
        <v>0</v>
      </c>
      <c r="BF1748" s="218">
        <f>IF(N1748="snížená",J1748,0)</f>
        <v>0</v>
      </c>
      <c r="BG1748" s="218">
        <f>IF(N1748="zákl. přenesená",J1748,0)</f>
        <v>0</v>
      </c>
      <c r="BH1748" s="218">
        <f>IF(N1748="sníž. přenesená",J1748,0)</f>
        <v>0</v>
      </c>
      <c r="BI1748" s="218">
        <f>IF(N1748="nulová",J1748,0)</f>
        <v>0</v>
      </c>
      <c r="BJ1748" s="19" t="s">
        <v>81</v>
      </c>
      <c r="BK1748" s="218">
        <f>ROUND(I1748*H1748,2)</f>
        <v>0</v>
      </c>
      <c r="BL1748" s="19" t="s">
        <v>307</v>
      </c>
      <c r="BM1748" s="217" t="s">
        <v>1688</v>
      </c>
    </row>
    <row r="1749" s="13" customFormat="1">
      <c r="A1749" s="13"/>
      <c r="B1749" s="224"/>
      <c r="C1749" s="225"/>
      <c r="D1749" s="226" t="s">
        <v>170</v>
      </c>
      <c r="E1749" s="227" t="s">
        <v>19</v>
      </c>
      <c r="F1749" s="228" t="s">
        <v>1683</v>
      </c>
      <c r="G1749" s="225"/>
      <c r="H1749" s="227" t="s">
        <v>19</v>
      </c>
      <c r="I1749" s="229"/>
      <c r="J1749" s="225"/>
      <c r="K1749" s="225"/>
      <c r="L1749" s="230"/>
      <c r="M1749" s="231"/>
      <c r="N1749" s="232"/>
      <c r="O1749" s="232"/>
      <c r="P1749" s="232"/>
      <c r="Q1749" s="232"/>
      <c r="R1749" s="232"/>
      <c r="S1749" s="232"/>
      <c r="T1749" s="23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4" t="s">
        <v>170</v>
      </c>
      <c r="AU1749" s="234" t="s">
        <v>83</v>
      </c>
      <c r="AV1749" s="13" t="s">
        <v>81</v>
      </c>
      <c r="AW1749" s="13" t="s">
        <v>35</v>
      </c>
      <c r="AX1749" s="13" t="s">
        <v>73</v>
      </c>
      <c r="AY1749" s="234" t="s">
        <v>159</v>
      </c>
    </row>
    <row r="1750" s="14" customFormat="1">
      <c r="A1750" s="14"/>
      <c r="B1750" s="235"/>
      <c r="C1750" s="236"/>
      <c r="D1750" s="226" t="s">
        <v>170</v>
      </c>
      <c r="E1750" s="237" t="s">
        <v>19</v>
      </c>
      <c r="F1750" s="238" t="s">
        <v>1684</v>
      </c>
      <c r="G1750" s="236"/>
      <c r="H1750" s="239">
        <v>4.0999999999999996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5" t="s">
        <v>170</v>
      </c>
      <c r="AU1750" s="245" t="s">
        <v>83</v>
      </c>
      <c r="AV1750" s="14" t="s">
        <v>83</v>
      </c>
      <c r="AW1750" s="14" t="s">
        <v>35</v>
      </c>
      <c r="AX1750" s="14" t="s">
        <v>73</v>
      </c>
      <c r="AY1750" s="245" t="s">
        <v>159</v>
      </c>
    </row>
    <row r="1751" s="15" customFormat="1">
      <c r="A1751" s="15"/>
      <c r="B1751" s="246"/>
      <c r="C1751" s="247"/>
      <c r="D1751" s="226" t="s">
        <v>170</v>
      </c>
      <c r="E1751" s="248" t="s">
        <v>19</v>
      </c>
      <c r="F1751" s="249" t="s">
        <v>178</v>
      </c>
      <c r="G1751" s="247"/>
      <c r="H1751" s="250">
        <v>4.0999999999999996</v>
      </c>
      <c r="I1751" s="251"/>
      <c r="J1751" s="247"/>
      <c r="K1751" s="247"/>
      <c r="L1751" s="252"/>
      <c r="M1751" s="253"/>
      <c r="N1751" s="254"/>
      <c r="O1751" s="254"/>
      <c r="P1751" s="254"/>
      <c r="Q1751" s="254"/>
      <c r="R1751" s="254"/>
      <c r="S1751" s="254"/>
      <c r="T1751" s="25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56" t="s">
        <v>170</v>
      </c>
      <c r="AU1751" s="256" t="s">
        <v>83</v>
      </c>
      <c r="AV1751" s="15" t="s">
        <v>166</v>
      </c>
      <c r="AW1751" s="15" t="s">
        <v>35</v>
      </c>
      <c r="AX1751" s="15" t="s">
        <v>81</v>
      </c>
      <c r="AY1751" s="256" t="s">
        <v>159</v>
      </c>
    </row>
    <row r="1752" s="14" customFormat="1">
      <c r="A1752" s="14"/>
      <c r="B1752" s="235"/>
      <c r="C1752" s="236"/>
      <c r="D1752" s="226" t="s">
        <v>170</v>
      </c>
      <c r="E1752" s="236"/>
      <c r="F1752" s="238" t="s">
        <v>1689</v>
      </c>
      <c r="G1752" s="236"/>
      <c r="H1752" s="239">
        <v>13.653000000000001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5" t="s">
        <v>170</v>
      </c>
      <c r="AU1752" s="245" t="s">
        <v>83</v>
      </c>
      <c r="AV1752" s="14" t="s">
        <v>83</v>
      </c>
      <c r="AW1752" s="14" t="s">
        <v>4</v>
      </c>
      <c r="AX1752" s="14" t="s">
        <v>81</v>
      </c>
      <c r="AY1752" s="245" t="s">
        <v>159</v>
      </c>
    </row>
    <row r="1753" s="2" customFormat="1" ht="24.15" customHeight="1">
      <c r="A1753" s="40"/>
      <c r="B1753" s="41"/>
      <c r="C1753" s="206" t="s">
        <v>1690</v>
      </c>
      <c r="D1753" s="206" t="s">
        <v>161</v>
      </c>
      <c r="E1753" s="207" t="s">
        <v>1691</v>
      </c>
      <c r="F1753" s="208" t="s">
        <v>1692</v>
      </c>
      <c r="G1753" s="209" t="s">
        <v>164</v>
      </c>
      <c r="H1753" s="210">
        <v>17.100000000000001</v>
      </c>
      <c r="I1753" s="211"/>
      <c r="J1753" s="212">
        <f>ROUND(I1753*H1753,2)</f>
        <v>0</v>
      </c>
      <c r="K1753" s="208" t="s">
        <v>165</v>
      </c>
      <c r="L1753" s="46"/>
      <c r="M1753" s="213" t="s">
        <v>19</v>
      </c>
      <c r="N1753" s="214" t="s">
        <v>44</v>
      </c>
      <c r="O1753" s="86"/>
      <c r="P1753" s="215">
        <f>O1753*H1753</f>
        <v>0</v>
      </c>
      <c r="Q1753" s="215">
        <v>0.0089999999999999993</v>
      </c>
      <c r="R1753" s="215">
        <f>Q1753*H1753</f>
        <v>0.15390000000000001</v>
      </c>
      <c r="S1753" s="215">
        <v>0</v>
      </c>
      <c r="T1753" s="216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17" t="s">
        <v>307</v>
      </c>
      <c r="AT1753" s="217" t="s">
        <v>161</v>
      </c>
      <c r="AU1753" s="217" t="s">
        <v>83</v>
      </c>
      <c r="AY1753" s="19" t="s">
        <v>159</v>
      </c>
      <c r="BE1753" s="218">
        <f>IF(N1753="základní",J1753,0)</f>
        <v>0</v>
      </c>
      <c r="BF1753" s="218">
        <f>IF(N1753="snížená",J1753,0)</f>
        <v>0</v>
      </c>
      <c r="BG1753" s="218">
        <f>IF(N1753="zákl. přenesená",J1753,0)</f>
        <v>0</v>
      </c>
      <c r="BH1753" s="218">
        <f>IF(N1753="sníž. přenesená",J1753,0)</f>
        <v>0</v>
      </c>
      <c r="BI1753" s="218">
        <f>IF(N1753="nulová",J1753,0)</f>
        <v>0</v>
      </c>
      <c r="BJ1753" s="19" t="s">
        <v>81</v>
      </c>
      <c r="BK1753" s="218">
        <f>ROUND(I1753*H1753,2)</f>
        <v>0</v>
      </c>
      <c r="BL1753" s="19" t="s">
        <v>307</v>
      </c>
      <c r="BM1753" s="217" t="s">
        <v>1693</v>
      </c>
    </row>
    <row r="1754" s="2" customFormat="1">
      <c r="A1754" s="40"/>
      <c r="B1754" s="41"/>
      <c r="C1754" s="42"/>
      <c r="D1754" s="219" t="s">
        <v>168</v>
      </c>
      <c r="E1754" s="42"/>
      <c r="F1754" s="220" t="s">
        <v>1694</v>
      </c>
      <c r="G1754" s="42"/>
      <c r="H1754" s="42"/>
      <c r="I1754" s="221"/>
      <c r="J1754" s="42"/>
      <c r="K1754" s="42"/>
      <c r="L1754" s="46"/>
      <c r="M1754" s="222"/>
      <c r="N1754" s="223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168</v>
      </c>
      <c r="AU1754" s="19" t="s">
        <v>83</v>
      </c>
    </row>
    <row r="1755" s="13" customFormat="1">
      <c r="A1755" s="13"/>
      <c r="B1755" s="224"/>
      <c r="C1755" s="225"/>
      <c r="D1755" s="226" t="s">
        <v>170</v>
      </c>
      <c r="E1755" s="227" t="s">
        <v>19</v>
      </c>
      <c r="F1755" s="228" t="s">
        <v>1671</v>
      </c>
      <c r="G1755" s="225"/>
      <c r="H1755" s="227" t="s">
        <v>19</v>
      </c>
      <c r="I1755" s="229"/>
      <c r="J1755" s="225"/>
      <c r="K1755" s="225"/>
      <c r="L1755" s="230"/>
      <c r="M1755" s="231"/>
      <c r="N1755" s="232"/>
      <c r="O1755" s="232"/>
      <c r="P1755" s="232"/>
      <c r="Q1755" s="232"/>
      <c r="R1755" s="232"/>
      <c r="S1755" s="232"/>
      <c r="T1755" s="23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4" t="s">
        <v>170</v>
      </c>
      <c r="AU1755" s="234" t="s">
        <v>83</v>
      </c>
      <c r="AV1755" s="13" t="s">
        <v>81</v>
      </c>
      <c r="AW1755" s="13" t="s">
        <v>35</v>
      </c>
      <c r="AX1755" s="13" t="s">
        <v>73</v>
      </c>
      <c r="AY1755" s="234" t="s">
        <v>159</v>
      </c>
    </row>
    <row r="1756" s="14" customFormat="1">
      <c r="A1756" s="14"/>
      <c r="B1756" s="235"/>
      <c r="C1756" s="236"/>
      <c r="D1756" s="226" t="s">
        <v>170</v>
      </c>
      <c r="E1756" s="237" t="s">
        <v>19</v>
      </c>
      <c r="F1756" s="238" t="s">
        <v>510</v>
      </c>
      <c r="G1756" s="236"/>
      <c r="H1756" s="239">
        <v>10.35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5" t="s">
        <v>170</v>
      </c>
      <c r="AU1756" s="245" t="s">
        <v>83</v>
      </c>
      <c r="AV1756" s="14" t="s">
        <v>83</v>
      </c>
      <c r="AW1756" s="14" t="s">
        <v>35</v>
      </c>
      <c r="AX1756" s="14" t="s">
        <v>73</v>
      </c>
      <c r="AY1756" s="245" t="s">
        <v>159</v>
      </c>
    </row>
    <row r="1757" s="13" customFormat="1">
      <c r="A1757" s="13"/>
      <c r="B1757" s="224"/>
      <c r="C1757" s="225"/>
      <c r="D1757" s="226" t="s">
        <v>170</v>
      </c>
      <c r="E1757" s="227" t="s">
        <v>19</v>
      </c>
      <c r="F1757" s="228" t="s">
        <v>1672</v>
      </c>
      <c r="G1757" s="225"/>
      <c r="H1757" s="227" t="s">
        <v>19</v>
      </c>
      <c r="I1757" s="229"/>
      <c r="J1757" s="225"/>
      <c r="K1757" s="225"/>
      <c r="L1757" s="230"/>
      <c r="M1757" s="231"/>
      <c r="N1757" s="232"/>
      <c r="O1757" s="232"/>
      <c r="P1757" s="232"/>
      <c r="Q1757" s="232"/>
      <c r="R1757" s="232"/>
      <c r="S1757" s="232"/>
      <c r="T1757" s="23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4" t="s">
        <v>170</v>
      </c>
      <c r="AU1757" s="234" t="s">
        <v>83</v>
      </c>
      <c r="AV1757" s="13" t="s">
        <v>81</v>
      </c>
      <c r="AW1757" s="13" t="s">
        <v>35</v>
      </c>
      <c r="AX1757" s="13" t="s">
        <v>73</v>
      </c>
      <c r="AY1757" s="234" t="s">
        <v>159</v>
      </c>
    </row>
    <row r="1758" s="14" customFormat="1">
      <c r="A1758" s="14"/>
      <c r="B1758" s="235"/>
      <c r="C1758" s="236"/>
      <c r="D1758" s="226" t="s">
        <v>170</v>
      </c>
      <c r="E1758" s="237" t="s">
        <v>19</v>
      </c>
      <c r="F1758" s="238" t="s">
        <v>760</v>
      </c>
      <c r="G1758" s="236"/>
      <c r="H1758" s="239">
        <v>6.75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45" t="s">
        <v>170</v>
      </c>
      <c r="AU1758" s="245" t="s">
        <v>83</v>
      </c>
      <c r="AV1758" s="14" t="s">
        <v>83</v>
      </c>
      <c r="AW1758" s="14" t="s">
        <v>35</v>
      </c>
      <c r="AX1758" s="14" t="s">
        <v>73</v>
      </c>
      <c r="AY1758" s="245" t="s">
        <v>159</v>
      </c>
    </row>
    <row r="1759" s="15" customFormat="1">
      <c r="A1759" s="15"/>
      <c r="B1759" s="246"/>
      <c r="C1759" s="247"/>
      <c r="D1759" s="226" t="s">
        <v>170</v>
      </c>
      <c r="E1759" s="248" t="s">
        <v>19</v>
      </c>
      <c r="F1759" s="249" t="s">
        <v>178</v>
      </c>
      <c r="G1759" s="247"/>
      <c r="H1759" s="250">
        <v>17.100000000000001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56" t="s">
        <v>170</v>
      </c>
      <c r="AU1759" s="256" t="s">
        <v>83</v>
      </c>
      <c r="AV1759" s="15" t="s">
        <v>166</v>
      </c>
      <c r="AW1759" s="15" t="s">
        <v>35</v>
      </c>
      <c r="AX1759" s="15" t="s">
        <v>81</v>
      </c>
      <c r="AY1759" s="256" t="s">
        <v>159</v>
      </c>
    </row>
    <row r="1760" s="2" customFormat="1" ht="24.15" customHeight="1">
      <c r="A1760" s="40"/>
      <c r="B1760" s="41"/>
      <c r="C1760" s="257" t="s">
        <v>1695</v>
      </c>
      <c r="D1760" s="257" t="s">
        <v>328</v>
      </c>
      <c r="E1760" s="258" t="s">
        <v>1696</v>
      </c>
      <c r="F1760" s="259" t="s">
        <v>1697</v>
      </c>
      <c r="G1760" s="260" t="s">
        <v>164</v>
      </c>
      <c r="H1760" s="261">
        <v>19.664999999999999</v>
      </c>
      <c r="I1760" s="262"/>
      <c r="J1760" s="263">
        <f>ROUND(I1760*H1760,2)</f>
        <v>0</v>
      </c>
      <c r="K1760" s="259" t="s">
        <v>165</v>
      </c>
      <c r="L1760" s="264"/>
      <c r="M1760" s="265" t="s">
        <v>19</v>
      </c>
      <c r="N1760" s="266" t="s">
        <v>44</v>
      </c>
      <c r="O1760" s="86"/>
      <c r="P1760" s="215">
        <f>O1760*H1760</f>
        <v>0</v>
      </c>
      <c r="Q1760" s="215">
        <v>0.025000000000000001</v>
      </c>
      <c r="R1760" s="215">
        <f>Q1760*H1760</f>
        <v>0.49162499999999998</v>
      </c>
      <c r="S1760" s="215">
        <v>0</v>
      </c>
      <c r="T1760" s="216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17" t="s">
        <v>424</v>
      </c>
      <c r="AT1760" s="217" t="s">
        <v>328</v>
      </c>
      <c r="AU1760" s="217" t="s">
        <v>83</v>
      </c>
      <c r="AY1760" s="19" t="s">
        <v>159</v>
      </c>
      <c r="BE1760" s="218">
        <f>IF(N1760="základní",J1760,0)</f>
        <v>0</v>
      </c>
      <c r="BF1760" s="218">
        <f>IF(N1760="snížená",J1760,0)</f>
        <v>0</v>
      </c>
      <c r="BG1760" s="218">
        <f>IF(N1760="zákl. přenesená",J1760,0)</f>
        <v>0</v>
      </c>
      <c r="BH1760" s="218">
        <f>IF(N1760="sníž. přenesená",J1760,0)</f>
        <v>0</v>
      </c>
      <c r="BI1760" s="218">
        <f>IF(N1760="nulová",J1760,0)</f>
        <v>0</v>
      </c>
      <c r="BJ1760" s="19" t="s">
        <v>81</v>
      </c>
      <c r="BK1760" s="218">
        <f>ROUND(I1760*H1760,2)</f>
        <v>0</v>
      </c>
      <c r="BL1760" s="19" t="s">
        <v>307</v>
      </c>
      <c r="BM1760" s="217" t="s">
        <v>1698</v>
      </c>
    </row>
    <row r="1761" s="13" customFormat="1">
      <c r="A1761" s="13"/>
      <c r="B1761" s="224"/>
      <c r="C1761" s="225"/>
      <c r="D1761" s="226" t="s">
        <v>170</v>
      </c>
      <c r="E1761" s="227" t="s">
        <v>19</v>
      </c>
      <c r="F1761" s="228" t="s">
        <v>1671</v>
      </c>
      <c r="G1761" s="225"/>
      <c r="H1761" s="227" t="s">
        <v>19</v>
      </c>
      <c r="I1761" s="229"/>
      <c r="J1761" s="225"/>
      <c r="K1761" s="225"/>
      <c r="L1761" s="230"/>
      <c r="M1761" s="231"/>
      <c r="N1761" s="232"/>
      <c r="O1761" s="232"/>
      <c r="P1761" s="232"/>
      <c r="Q1761" s="232"/>
      <c r="R1761" s="232"/>
      <c r="S1761" s="232"/>
      <c r="T1761" s="23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4" t="s">
        <v>170</v>
      </c>
      <c r="AU1761" s="234" t="s">
        <v>83</v>
      </c>
      <c r="AV1761" s="13" t="s">
        <v>81</v>
      </c>
      <c r="AW1761" s="13" t="s">
        <v>35</v>
      </c>
      <c r="AX1761" s="13" t="s">
        <v>73</v>
      </c>
      <c r="AY1761" s="234" t="s">
        <v>159</v>
      </c>
    </row>
    <row r="1762" s="14" customFormat="1">
      <c r="A1762" s="14"/>
      <c r="B1762" s="235"/>
      <c r="C1762" s="236"/>
      <c r="D1762" s="226" t="s">
        <v>170</v>
      </c>
      <c r="E1762" s="237" t="s">
        <v>19</v>
      </c>
      <c r="F1762" s="238" t="s">
        <v>510</v>
      </c>
      <c r="G1762" s="236"/>
      <c r="H1762" s="239">
        <v>10.35</v>
      </c>
      <c r="I1762" s="240"/>
      <c r="J1762" s="236"/>
      <c r="K1762" s="236"/>
      <c r="L1762" s="241"/>
      <c r="M1762" s="242"/>
      <c r="N1762" s="243"/>
      <c r="O1762" s="243"/>
      <c r="P1762" s="243"/>
      <c r="Q1762" s="243"/>
      <c r="R1762" s="243"/>
      <c r="S1762" s="243"/>
      <c r="T1762" s="24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5" t="s">
        <v>170</v>
      </c>
      <c r="AU1762" s="245" t="s">
        <v>83</v>
      </c>
      <c r="AV1762" s="14" t="s">
        <v>83</v>
      </c>
      <c r="AW1762" s="14" t="s">
        <v>35</v>
      </c>
      <c r="AX1762" s="14" t="s">
        <v>73</v>
      </c>
      <c r="AY1762" s="245" t="s">
        <v>159</v>
      </c>
    </row>
    <row r="1763" s="13" customFormat="1">
      <c r="A1763" s="13"/>
      <c r="B1763" s="224"/>
      <c r="C1763" s="225"/>
      <c r="D1763" s="226" t="s">
        <v>170</v>
      </c>
      <c r="E1763" s="227" t="s">
        <v>19</v>
      </c>
      <c r="F1763" s="228" t="s">
        <v>1672</v>
      </c>
      <c r="G1763" s="225"/>
      <c r="H1763" s="227" t="s">
        <v>19</v>
      </c>
      <c r="I1763" s="229"/>
      <c r="J1763" s="225"/>
      <c r="K1763" s="225"/>
      <c r="L1763" s="230"/>
      <c r="M1763" s="231"/>
      <c r="N1763" s="232"/>
      <c r="O1763" s="232"/>
      <c r="P1763" s="232"/>
      <c r="Q1763" s="232"/>
      <c r="R1763" s="232"/>
      <c r="S1763" s="232"/>
      <c r="T1763" s="23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4" t="s">
        <v>170</v>
      </c>
      <c r="AU1763" s="234" t="s">
        <v>83</v>
      </c>
      <c r="AV1763" s="13" t="s">
        <v>81</v>
      </c>
      <c r="AW1763" s="13" t="s">
        <v>35</v>
      </c>
      <c r="AX1763" s="13" t="s">
        <v>73</v>
      </c>
      <c r="AY1763" s="234" t="s">
        <v>159</v>
      </c>
    </row>
    <row r="1764" s="14" customFormat="1">
      <c r="A1764" s="14"/>
      <c r="B1764" s="235"/>
      <c r="C1764" s="236"/>
      <c r="D1764" s="226" t="s">
        <v>170</v>
      </c>
      <c r="E1764" s="237" t="s">
        <v>19</v>
      </c>
      <c r="F1764" s="238" t="s">
        <v>760</v>
      </c>
      <c r="G1764" s="236"/>
      <c r="H1764" s="239">
        <v>6.75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5" t="s">
        <v>170</v>
      </c>
      <c r="AU1764" s="245" t="s">
        <v>83</v>
      </c>
      <c r="AV1764" s="14" t="s">
        <v>83</v>
      </c>
      <c r="AW1764" s="14" t="s">
        <v>35</v>
      </c>
      <c r="AX1764" s="14" t="s">
        <v>73</v>
      </c>
      <c r="AY1764" s="245" t="s">
        <v>159</v>
      </c>
    </row>
    <row r="1765" s="15" customFormat="1">
      <c r="A1765" s="15"/>
      <c r="B1765" s="246"/>
      <c r="C1765" s="247"/>
      <c r="D1765" s="226" t="s">
        <v>170</v>
      </c>
      <c r="E1765" s="248" t="s">
        <v>19</v>
      </c>
      <c r="F1765" s="249" t="s">
        <v>178</v>
      </c>
      <c r="G1765" s="247"/>
      <c r="H1765" s="250">
        <v>17.100000000000001</v>
      </c>
      <c r="I1765" s="251"/>
      <c r="J1765" s="247"/>
      <c r="K1765" s="247"/>
      <c r="L1765" s="252"/>
      <c r="M1765" s="253"/>
      <c r="N1765" s="254"/>
      <c r="O1765" s="254"/>
      <c r="P1765" s="254"/>
      <c r="Q1765" s="254"/>
      <c r="R1765" s="254"/>
      <c r="S1765" s="254"/>
      <c r="T1765" s="25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6" t="s">
        <v>170</v>
      </c>
      <c r="AU1765" s="256" t="s">
        <v>83</v>
      </c>
      <c r="AV1765" s="15" t="s">
        <v>166</v>
      </c>
      <c r="AW1765" s="15" t="s">
        <v>35</v>
      </c>
      <c r="AX1765" s="15" t="s">
        <v>81</v>
      </c>
      <c r="AY1765" s="256" t="s">
        <v>159</v>
      </c>
    </row>
    <row r="1766" s="14" customFormat="1">
      <c r="A1766" s="14"/>
      <c r="B1766" s="235"/>
      <c r="C1766" s="236"/>
      <c r="D1766" s="226" t="s">
        <v>170</v>
      </c>
      <c r="E1766" s="236"/>
      <c r="F1766" s="238" t="s">
        <v>1699</v>
      </c>
      <c r="G1766" s="236"/>
      <c r="H1766" s="239">
        <v>19.664999999999999</v>
      </c>
      <c r="I1766" s="240"/>
      <c r="J1766" s="236"/>
      <c r="K1766" s="236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5" t="s">
        <v>170</v>
      </c>
      <c r="AU1766" s="245" t="s">
        <v>83</v>
      </c>
      <c r="AV1766" s="14" t="s">
        <v>83</v>
      </c>
      <c r="AW1766" s="14" t="s">
        <v>4</v>
      </c>
      <c r="AX1766" s="14" t="s">
        <v>81</v>
      </c>
      <c r="AY1766" s="245" t="s">
        <v>159</v>
      </c>
    </row>
    <row r="1767" s="2" customFormat="1" ht="24.15" customHeight="1">
      <c r="A1767" s="40"/>
      <c r="B1767" s="41"/>
      <c r="C1767" s="206" t="s">
        <v>1700</v>
      </c>
      <c r="D1767" s="206" t="s">
        <v>161</v>
      </c>
      <c r="E1767" s="207" t="s">
        <v>1701</v>
      </c>
      <c r="F1767" s="208" t="s">
        <v>1702</v>
      </c>
      <c r="G1767" s="209" t="s">
        <v>164</v>
      </c>
      <c r="H1767" s="210">
        <v>0.495</v>
      </c>
      <c r="I1767" s="211"/>
      <c r="J1767" s="212">
        <f>ROUND(I1767*H1767,2)</f>
        <v>0</v>
      </c>
      <c r="K1767" s="208" t="s">
        <v>165</v>
      </c>
      <c r="L1767" s="46"/>
      <c r="M1767" s="213" t="s">
        <v>19</v>
      </c>
      <c r="N1767" s="214" t="s">
        <v>44</v>
      </c>
      <c r="O1767" s="86"/>
      <c r="P1767" s="215">
        <f>O1767*H1767</f>
        <v>0</v>
      </c>
      <c r="Q1767" s="215">
        <v>0.0068900000000000003</v>
      </c>
      <c r="R1767" s="215">
        <f>Q1767*H1767</f>
        <v>0.00341055</v>
      </c>
      <c r="S1767" s="215">
        <v>0</v>
      </c>
      <c r="T1767" s="216">
        <f>S1767*H1767</f>
        <v>0</v>
      </c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R1767" s="217" t="s">
        <v>307</v>
      </c>
      <c r="AT1767" s="217" t="s">
        <v>161</v>
      </c>
      <c r="AU1767" s="217" t="s">
        <v>83</v>
      </c>
      <c r="AY1767" s="19" t="s">
        <v>159</v>
      </c>
      <c r="BE1767" s="218">
        <f>IF(N1767="základní",J1767,0)</f>
        <v>0</v>
      </c>
      <c r="BF1767" s="218">
        <f>IF(N1767="snížená",J1767,0)</f>
        <v>0</v>
      </c>
      <c r="BG1767" s="218">
        <f>IF(N1767="zákl. přenesená",J1767,0)</f>
        <v>0</v>
      </c>
      <c r="BH1767" s="218">
        <f>IF(N1767="sníž. přenesená",J1767,0)</f>
        <v>0</v>
      </c>
      <c r="BI1767" s="218">
        <f>IF(N1767="nulová",J1767,0)</f>
        <v>0</v>
      </c>
      <c r="BJ1767" s="19" t="s">
        <v>81</v>
      </c>
      <c r="BK1767" s="218">
        <f>ROUND(I1767*H1767,2)</f>
        <v>0</v>
      </c>
      <c r="BL1767" s="19" t="s">
        <v>307</v>
      </c>
      <c r="BM1767" s="217" t="s">
        <v>1703</v>
      </c>
    </row>
    <row r="1768" s="2" customFormat="1">
      <c r="A1768" s="40"/>
      <c r="B1768" s="41"/>
      <c r="C1768" s="42"/>
      <c r="D1768" s="219" t="s">
        <v>168</v>
      </c>
      <c r="E1768" s="42"/>
      <c r="F1768" s="220" t="s">
        <v>1704</v>
      </c>
      <c r="G1768" s="42"/>
      <c r="H1768" s="42"/>
      <c r="I1768" s="221"/>
      <c r="J1768" s="42"/>
      <c r="K1768" s="42"/>
      <c r="L1768" s="46"/>
      <c r="M1768" s="222"/>
      <c r="N1768" s="223"/>
      <c r="O1768" s="86"/>
      <c r="P1768" s="86"/>
      <c r="Q1768" s="86"/>
      <c r="R1768" s="86"/>
      <c r="S1768" s="86"/>
      <c r="T1768" s="87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T1768" s="19" t="s">
        <v>168</v>
      </c>
      <c r="AU1768" s="19" t="s">
        <v>83</v>
      </c>
    </row>
    <row r="1769" s="13" customFormat="1">
      <c r="A1769" s="13"/>
      <c r="B1769" s="224"/>
      <c r="C1769" s="225"/>
      <c r="D1769" s="226" t="s">
        <v>170</v>
      </c>
      <c r="E1769" s="227" t="s">
        <v>19</v>
      </c>
      <c r="F1769" s="228" t="s">
        <v>1705</v>
      </c>
      <c r="G1769" s="225"/>
      <c r="H1769" s="227" t="s">
        <v>19</v>
      </c>
      <c r="I1769" s="229"/>
      <c r="J1769" s="225"/>
      <c r="K1769" s="225"/>
      <c r="L1769" s="230"/>
      <c r="M1769" s="231"/>
      <c r="N1769" s="232"/>
      <c r="O1769" s="232"/>
      <c r="P1769" s="232"/>
      <c r="Q1769" s="232"/>
      <c r="R1769" s="232"/>
      <c r="S1769" s="232"/>
      <c r="T1769" s="23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4" t="s">
        <v>170</v>
      </c>
      <c r="AU1769" s="234" t="s">
        <v>83</v>
      </c>
      <c r="AV1769" s="13" t="s">
        <v>81</v>
      </c>
      <c r="AW1769" s="13" t="s">
        <v>35</v>
      </c>
      <c r="AX1769" s="13" t="s">
        <v>73</v>
      </c>
      <c r="AY1769" s="234" t="s">
        <v>159</v>
      </c>
    </row>
    <row r="1770" s="14" customFormat="1">
      <c r="A1770" s="14"/>
      <c r="B1770" s="235"/>
      <c r="C1770" s="236"/>
      <c r="D1770" s="226" t="s">
        <v>170</v>
      </c>
      <c r="E1770" s="237" t="s">
        <v>19</v>
      </c>
      <c r="F1770" s="238" t="s">
        <v>1706</v>
      </c>
      <c r="G1770" s="236"/>
      <c r="H1770" s="239">
        <v>0.495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5" t="s">
        <v>170</v>
      </c>
      <c r="AU1770" s="245" t="s">
        <v>83</v>
      </c>
      <c r="AV1770" s="14" t="s">
        <v>83</v>
      </c>
      <c r="AW1770" s="14" t="s">
        <v>35</v>
      </c>
      <c r="AX1770" s="14" t="s">
        <v>73</v>
      </c>
      <c r="AY1770" s="245" t="s">
        <v>159</v>
      </c>
    </row>
    <row r="1771" s="15" customFormat="1">
      <c r="A1771" s="15"/>
      <c r="B1771" s="246"/>
      <c r="C1771" s="247"/>
      <c r="D1771" s="226" t="s">
        <v>170</v>
      </c>
      <c r="E1771" s="248" t="s">
        <v>19</v>
      </c>
      <c r="F1771" s="249" t="s">
        <v>178</v>
      </c>
      <c r="G1771" s="247"/>
      <c r="H1771" s="250">
        <v>0.495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56" t="s">
        <v>170</v>
      </c>
      <c r="AU1771" s="256" t="s">
        <v>83</v>
      </c>
      <c r="AV1771" s="15" t="s">
        <v>166</v>
      </c>
      <c r="AW1771" s="15" t="s">
        <v>35</v>
      </c>
      <c r="AX1771" s="15" t="s">
        <v>81</v>
      </c>
      <c r="AY1771" s="256" t="s">
        <v>159</v>
      </c>
    </row>
    <row r="1772" s="2" customFormat="1" ht="24.15" customHeight="1">
      <c r="A1772" s="40"/>
      <c r="B1772" s="41"/>
      <c r="C1772" s="257" t="s">
        <v>1707</v>
      </c>
      <c r="D1772" s="257" t="s">
        <v>328</v>
      </c>
      <c r="E1772" s="258" t="s">
        <v>1708</v>
      </c>
      <c r="F1772" s="259" t="s">
        <v>1709</v>
      </c>
      <c r="G1772" s="260" t="s">
        <v>164</v>
      </c>
      <c r="H1772" s="261">
        <v>0.54500000000000004</v>
      </c>
      <c r="I1772" s="262"/>
      <c r="J1772" s="263">
        <f>ROUND(I1772*H1772,2)</f>
        <v>0</v>
      </c>
      <c r="K1772" s="259" t="s">
        <v>165</v>
      </c>
      <c r="L1772" s="264"/>
      <c r="M1772" s="265" t="s">
        <v>19</v>
      </c>
      <c r="N1772" s="266" t="s">
        <v>44</v>
      </c>
      <c r="O1772" s="86"/>
      <c r="P1772" s="215">
        <f>O1772*H1772</f>
        <v>0</v>
      </c>
      <c r="Q1772" s="215">
        <v>0.019199999999999998</v>
      </c>
      <c r="R1772" s="215">
        <f>Q1772*H1772</f>
        <v>0.010463999999999999</v>
      </c>
      <c r="S1772" s="215">
        <v>0</v>
      </c>
      <c r="T1772" s="216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17" t="s">
        <v>424</v>
      </c>
      <c r="AT1772" s="217" t="s">
        <v>328</v>
      </c>
      <c r="AU1772" s="217" t="s">
        <v>83</v>
      </c>
      <c r="AY1772" s="19" t="s">
        <v>159</v>
      </c>
      <c r="BE1772" s="218">
        <f>IF(N1772="základní",J1772,0)</f>
        <v>0</v>
      </c>
      <c r="BF1772" s="218">
        <f>IF(N1772="snížená",J1772,0)</f>
        <v>0</v>
      </c>
      <c r="BG1772" s="218">
        <f>IF(N1772="zákl. přenesená",J1772,0)</f>
        <v>0</v>
      </c>
      <c r="BH1772" s="218">
        <f>IF(N1772="sníž. přenesená",J1772,0)</f>
        <v>0</v>
      </c>
      <c r="BI1772" s="218">
        <f>IF(N1772="nulová",J1772,0)</f>
        <v>0</v>
      </c>
      <c r="BJ1772" s="19" t="s">
        <v>81</v>
      </c>
      <c r="BK1772" s="218">
        <f>ROUND(I1772*H1772,2)</f>
        <v>0</v>
      </c>
      <c r="BL1772" s="19" t="s">
        <v>307</v>
      </c>
      <c r="BM1772" s="217" t="s">
        <v>1710</v>
      </c>
    </row>
    <row r="1773" s="13" customFormat="1">
      <c r="A1773" s="13"/>
      <c r="B1773" s="224"/>
      <c r="C1773" s="225"/>
      <c r="D1773" s="226" t="s">
        <v>170</v>
      </c>
      <c r="E1773" s="227" t="s">
        <v>19</v>
      </c>
      <c r="F1773" s="228" t="s">
        <v>1705</v>
      </c>
      <c r="G1773" s="225"/>
      <c r="H1773" s="227" t="s">
        <v>19</v>
      </c>
      <c r="I1773" s="229"/>
      <c r="J1773" s="225"/>
      <c r="K1773" s="225"/>
      <c r="L1773" s="230"/>
      <c r="M1773" s="231"/>
      <c r="N1773" s="232"/>
      <c r="O1773" s="232"/>
      <c r="P1773" s="232"/>
      <c r="Q1773" s="232"/>
      <c r="R1773" s="232"/>
      <c r="S1773" s="232"/>
      <c r="T1773" s="23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4" t="s">
        <v>170</v>
      </c>
      <c r="AU1773" s="234" t="s">
        <v>83</v>
      </c>
      <c r="AV1773" s="13" t="s">
        <v>81</v>
      </c>
      <c r="AW1773" s="13" t="s">
        <v>35</v>
      </c>
      <c r="AX1773" s="13" t="s">
        <v>73</v>
      </c>
      <c r="AY1773" s="234" t="s">
        <v>159</v>
      </c>
    </row>
    <row r="1774" s="14" customFormat="1">
      <c r="A1774" s="14"/>
      <c r="B1774" s="235"/>
      <c r="C1774" s="236"/>
      <c r="D1774" s="226" t="s">
        <v>170</v>
      </c>
      <c r="E1774" s="237" t="s">
        <v>19</v>
      </c>
      <c r="F1774" s="238" t="s">
        <v>1706</v>
      </c>
      <c r="G1774" s="236"/>
      <c r="H1774" s="239">
        <v>0.495</v>
      </c>
      <c r="I1774" s="240"/>
      <c r="J1774" s="236"/>
      <c r="K1774" s="236"/>
      <c r="L1774" s="241"/>
      <c r="M1774" s="242"/>
      <c r="N1774" s="243"/>
      <c r="O1774" s="243"/>
      <c r="P1774" s="243"/>
      <c r="Q1774" s="243"/>
      <c r="R1774" s="243"/>
      <c r="S1774" s="243"/>
      <c r="T1774" s="24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5" t="s">
        <v>170</v>
      </c>
      <c r="AU1774" s="245" t="s">
        <v>83</v>
      </c>
      <c r="AV1774" s="14" t="s">
        <v>83</v>
      </c>
      <c r="AW1774" s="14" t="s">
        <v>35</v>
      </c>
      <c r="AX1774" s="14" t="s">
        <v>73</v>
      </c>
      <c r="AY1774" s="245" t="s">
        <v>159</v>
      </c>
    </row>
    <row r="1775" s="15" customFormat="1">
      <c r="A1775" s="15"/>
      <c r="B1775" s="246"/>
      <c r="C1775" s="247"/>
      <c r="D1775" s="226" t="s">
        <v>170</v>
      </c>
      <c r="E1775" s="248" t="s">
        <v>19</v>
      </c>
      <c r="F1775" s="249" t="s">
        <v>178</v>
      </c>
      <c r="G1775" s="247"/>
      <c r="H1775" s="250">
        <v>0.495</v>
      </c>
      <c r="I1775" s="251"/>
      <c r="J1775" s="247"/>
      <c r="K1775" s="247"/>
      <c r="L1775" s="252"/>
      <c r="M1775" s="253"/>
      <c r="N1775" s="254"/>
      <c r="O1775" s="254"/>
      <c r="P1775" s="254"/>
      <c r="Q1775" s="254"/>
      <c r="R1775" s="254"/>
      <c r="S1775" s="254"/>
      <c r="T1775" s="25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56" t="s">
        <v>170</v>
      </c>
      <c r="AU1775" s="256" t="s">
        <v>83</v>
      </c>
      <c r="AV1775" s="15" t="s">
        <v>166</v>
      </c>
      <c r="AW1775" s="15" t="s">
        <v>35</v>
      </c>
      <c r="AX1775" s="15" t="s">
        <v>81</v>
      </c>
      <c r="AY1775" s="256" t="s">
        <v>159</v>
      </c>
    </row>
    <row r="1776" s="14" customFormat="1">
      <c r="A1776" s="14"/>
      <c r="B1776" s="235"/>
      <c r="C1776" s="236"/>
      <c r="D1776" s="226" t="s">
        <v>170</v>
      </c>
      <c r="E1776" s="236"/>
      <c r="F1776" s="238" t="s">
        <v>1711</v>
      </c>
      <c r="G1776" s="236"/>
      <c r="H1776" s="239">
        <v>0.54500000000000004</v>
      </c>
      <c r="I1776" s="240"/>
      <c r="J1776" s="236"/>
      <c r="K1776" s="236"/>
      <c r="L1776" s="241"/>
      <c r="M1776" s="242"/>
      <c r="N1776" s="243"/>
      <c r="O1776" s="243"/>
      <c r="P1776" s="243"/>
      <c r="Q1776" s="243"/>
      <c r="R1776" s="243"/>
      <c r="S1776" s="243"/>
      <c r="T1776" s="24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5" t="s">
        <v>170</v>
      </c>
      <c r="AU1776" s="245" t="s">
        <v>83</v>
      </c>
      <c r="AV1776" s="14" t="s">
        <v>83</v>
      </c>
      <c r="AW1776" s="14" t="s">
        <v>4</v>
      </c>
      <c r="AX1776" s="14" t="s">
        <v>81</v>
      </c>
      <c r="AY1776" s="245" t="s">
        <v>159</v>
      </c>
    </row>
    <row r="1777" s="2" customFormat="1" ht="24.15" customHeight="1">
      <c r="A1777" s="40"/>
      <c r="B1777" s="41"/>
      <c r="C1777" s="206" t="s">
        <v>1712</v>
      </c>
      <c r="D1777" s="206" t="s">
        <v>161</v>
      </c>
      <c r="E1777" s="207" t="s">
        <v>1713</v>
      </c>
      <c r="F1777" s="208" t="s">
        <v>1714</v>
      </c>
      <c r="G1777" s="209" t="s">
        <v>164</v>
      </c>
      <c r="H1777" s="210">
        <v>6.75</v>
      </c>
      <c r="I1777" s="211"/>
      <c r="J1777" s="212">
        <f>ROUND(I1777*H1777,2)</f>
        <v>0</v>
      </c>
      <c r="K1777" s="208" t="s">
        <v>165</v>
      </c>
      <c r="L1777" s="46"/>
      <c r="M1777" s="213" t="s">
        <v>19</v>
      </c>
      <c r="N1777" s="214" t="s">
        <v>44</v>
      </c>
      <c r="O1777" s="86"/>
      <c r="P1777" s="215">
        <f>O1777*H1777</f>
        <v>0</v>
      </c>
      <c r="Q1777" s="215">
        <v>0</v>
      </c>
      <c r="R1777" s="215">
        <f>Q1777*H1777</f>
        <v>0</v>
      </c>
      <c r="S1777" s="215">
        <v>0</v>
      </c>
      <c r="T1777" s="216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17" t="s">
        <v>307</v>
      </c>
      <c r="AT1777" s="217" t="s">
        <v>161</v>
      </c>
      <c r="AU1777" s="217" t="s">
        <v>83</v>
      </c>
      <c r="AY1777" s="19" t="s">
        <v>159</v>
      </c>
      <c r="BE1777" s="218">
        <f>IF(N1777="základní",J1777,0)</f>
        <v>0</v>
      </c>
      <c r="BF1777" s="218">
        <f>IF(N1777="snížená",J1777,0)</f>
        <v>0</v>
      </c>
      <c r="BG1777" s="218">
        <f>IF(N1777="zákl. přenesená",J1777,0)</f>
        <v>0</v>
      </c>
      <c r="BH1777" s="218">
        <f>IF(N1777="sníž. přenesená",J1777,0)</f>
        <v>0</v>
      </c>
      <c r="BI1777" s="218">
        <f>IF(N1777="nulová",J1777,0)</f>
        <v>0</v>
      </c>
      <c r="BJ1777" s="19" t="s">
        <v>81</v>
      </c>
      <c r="BK1777" s="218">
        <f>ROUND(I1777*H1777,2)</f>
        <v>0</v>
      </c>
      <c r="BL1777" s="19" t="s">
        <v>307</v>
      </c>
      <c r="BM1777" s="217" t="s">
        <v>1715</v>
      </c>
    </row>
    <row r="1778" s="2" customFormat="1">
      <c r="A1778" s="40"/>
      <c r="B1778" s="41"/>
      <c r="C1778" s="42"/>
      <c r="D1778" s="219" t="s">
        <v>168</v>
      </c>
      <c r="E1778" s="42"/>
      <c r="F1778" s="220" t="s">
        <v>1716</v>
      </c>
      <c r="G1778" s="42"/>
      <c r="H1778" s="42"/>
      <c r="I1778" s="221"/>
      <c r="J1778" s="42"/>
      <c r="K1778" s="42"/>
      <c r="L1778" s="46"/>
      <c r="M1778" s="222"/>
      <c r="N1778" s="223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168</v>
      </c>
      <c r="AU1778" s="19" t="s">
        <v>83</v>
      </c>
    </row>
    <row r="1779" s="13" customFormat="1">
      <c r="A1779" s="13"/>
      <c r="B1779" s="224"/>
      <c r="C1779" s="225"/>
      <c r="D1779" s="226" t="s">
        <v>170</v>
      </c>
      <c r="E1779" s="227" t="s">
        <v>19</v>
      </c>
      <c r="F1779" s="228" t="s">
        <v>1672</v>
      </c>
      <c r="G1779" s="225"/>
      <c r="H1779" s="227" t="s">
        <v>19</v>
      </c>
      <c r="I1779" s="229"/>
      <c r="J1779" s="225"/>
      <c r="K1779" s="225"/>
      <c r="L1779" s="230"/>
      <c r="M1779" s="231"/>
      <c r="N1779" s="232"/>
      <c r="O1779" s="232"/>
      <c r="P1779" s="232"/>
      <c r="Q1779" s="232"/>
      <c r="R1779" s="232"/>
      <c r="S1779" s="232"/>
      <c r="T1779" s="23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4" t="s">
        <v>170</v>
      </c>
      <c r="AU1779" s="234" t="s">
        <v>83</v>
      </c>
      <c r="AV1779" s="13" t="s">
        <v>81</v>
      </c>
      <c r="AW1779" s="13" t="s">
        <v>35</v>
      </c>
      <c r="AX1779" s="13" t="s">
        <v>73</v>
      </c>
      <c r="AY1779" s="234" t="s">
        <v>159</v>
      </c>
    </row>
    <row r="1780" s="14" customFormat="1">
      <c r="A1780" s="14"/>
      <c r="B1780" s="235"/>
      <c r="C1780" s="236"/>
      <c r="D1780" s="226" t="s">
        <v>170</v>
      </c>
      <c r="E1780" s="237" t="s">
        <v>19</v>
      </c>
      <c r="F1780" s="238" t="s">
        <v>760</v>
      </c>
      <c r="G1780" s="236"/>
      <c r="H1780" s="239">
        <v>6.75</v>
      </c>
      <c r="I1780" s="240"/>
      <c r="J1780" s="236"/>
      <c r="K1780" s="236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45" t="s">
        <v>170</v>
      </c>
      <c r="AU1780" s="245" t="s">
        <v>83</v>
      </c>
      <c r="AV1780" s="14" t="s">
        <v>83</v>
      </c>
      <c r="AW1780" s="14" t="s">
        <v>35</v>
      </c>
      <c r="AX1780" s="14" t="s">
        <v>73</v>
      </c>
      <c r="AY1780" s="245" t="s">
        <v>159</v>
      </c>
    </row>
    <row r="1781" s="15" customFormat="1">
      <c r="A1781" s="15"/>
      <c r="B1781" s="246"/>
      <c r="C1781" s="247"/>
      <c r="D1781" s="226" t="s">
        <v>170</v>
      </c>
      <c r="E1781" s="248" t="s">
        <v>19</v>
      </c>
      <c r="F1781" s="249" t="s">
        <v>178</v>
      </c>
      <c r="G1781" s="247"/>
      <c r="H1781" s="250">
        <v>6.75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56" t="s">
        <v>170</v>
      </c>
      <c r="AU1781" s="256" t="s">
        <v>83</v>
      </c>
      <c r="AV1781" s="15" t="s">
        <v>166</v>
      </c>
      <c r="AW1781" s="15" t="s">
        <v>35</v>
      </c>
      <c r="AX1781" s="15" t="s">
        <v>81</v>
      </c>
      <c r="AY1781" s="256" t="s">
        <v>159</v>
      </c>
    </row>
    <row r="1782" s="2" customFormat="1" ht="16.5" customHeight="1">
      <c r="A1782" s="40"/>
      <c r="B1782" s="41"/>
      <c r="C1782" s="206" t="s">
        <v>1717</v>
      </c>
      <c r="D1782" s="206" t="s">
        <v>161</v>
      </c>
      <c r="E1782" s="207" t="s">
        <v>1718</v>
      </c>
      <c r="F1782" s="208" t="s">
        <v>1719</v>
      </c>
      <c r="G1782" s="209" t="s">
        <v>164</v>
      </c>
      <c r="H1782" s="210">
        <v>14.220000000000001</v>
      </c>
      <c r="I1782" s="211"/>
      <c r="J1782" s="212">
        <f>ROUND(I1782*H1782,2)</f>
        <v>0</v>
      </c>
      <c r="K1782" s="208" t="s">
        <v>165</v>
      </c>
      <c r="L1782" s="46"/>
      <c r="M1782" s="213" t="s">
        <v>19</v>
      </c>
      <c r="N1782" s="214" t="s">
        <v>44</v>
      </c>
      <c r="O1782" s="86"/>
      <c r="P1782" s="215">
        <f>O1782*H1782</f>
        <v>0</v>
      </c>
      <c r="Q1782" s="215">
        <v>0</v>
      </c>
      <c r="R1782" s="215">
        <f>Q1782*H1782</f>
        <v>0</v>
      </c>
      <c r="S1782" s="215">
        <v>0</v>
      </c>
      <c r="T1782" s="216">
        <f>S1782*H1782</f>
        <v>0</v>
      </c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R1782" s="217" t="s">
        <v>307</v>
      </c>
      <c r="AT1782" s="217" t="s">
        <v>161</v>
      </c>
      <c r="AU1782" s="217" t="s">
        <v>83</v>
      </c>
      <c r="AY1782" s="19" t="s">
        <v>159</v>
      </c>
      <c r="BE1782" s="218">
        <f>IF(N1782="základní",J1782,0)</f>
        <v>0</v>
      </c>
      <c r="BF1782" s="218">
        <f>IF(N1782="snížená",J1782,0)</f>
        <v>0</v>
      </c>
      <c r="BG1782" s="218">
        <f>IF(N1782="zákl. přenesená",J1782,0)</f>
        <v>0</v>
      </c>
      <c r="BH1782" s="218">
        <f>IF(N1782="sníž. přenesená",J1782,0)</f>
        <v>0</v>
      </c>
      <c r="BI1782" s="218">
        <f>IF(N1782="nulová",J1782,0)</f>
        <v>0</v>
      </c>
      <c r="BJ1782" s="19" t="s">
        <v>81</v>
      </c>
      <c r="BK1782" s="218">
        <f>ROUND(I1782*H1782,2)</f>
        <v>0</v>
      </c>
      <c r="BL1782" s="19" t="s">
        <v>307</v>
      </c>
      <c r="BM1782" s="217" t="s">
        <v>1720</v>
      </c>
    </row>
    <row r="1783" s="2" customFormat="1">
      <c r="A1783" s="40"/>
      <c r="B1783" s="41"/>
      <c r="C1783" s="42"/>
      <c r="D1783" s="219" t="s">
        <v>168</v>
      </c>
      <c r="E1783" s="42"/>
      <c r="F1783" s="220" t="s">
        <v>1721</v>
      </c>
      <c r="G1783" s="42"/>
      <c r="H1783" s="42"/>
      <c r="I1783" s="221"/>
      <c r="J1783" s="42"/>
      <c r="K1783" s="42"/>
      <c r="L1783" s="46"/>
      <c r="M1783" s="222"/>
      <c r="N1783" s="223"/>
      <c r="O1783" s="86"/>
      <c r="P1783" s="86"/>
      <c r="Q1783" s="86"/>
      <c r="R1783" s="86"/>
      <c r="S1783" s="86"/>
      <c r="T1783" s="87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T1783" s="19" t="s">
        <v>168</v>
      </c>
      <c r="AU1783" s="19" t="s">
        <v>83</v>
      </c>
    </row>
    <row r="1784" s="13" customFormat="1">
      <c r="A1784" s="13"/>
      <c r="B1784" s="224"/>
      <c r="C1784" s="225"/>
      <c r="D1784" s="226" t="s">
        <v>170</v>
      </c>
      <c r="E1784" s="227" t="s">
        <v>19</v>
      </c>
      <c r="F1784" s="228" t="s">
        <v>1671</v>
      </c>
      <c r="G1784" s="225"/>
      <c r="H1784" s="227" t="s">
        <v>19</v>
      </c>
      <c r="I1784" s="229"/>
      <c r="J1784" s="225"/>
      <c r="K1784" s="225"/>
      <c r="L1784" s="230"/>
      <c r="M1784" s="231"/>
      <c r="N1784" s="232"/>
      <c r="O1784" s="232"/>
      <c r="P1784" s="232"/>
      <c r="Q1784" s="232"/>
      <c r="R1784" s="232"/>
      <c r="S1784" s="232"/>
      <c r="T1784" s="23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4" t="s">
        <v>170</v>
      </c>
      <c r="AU1784" s="234" t="s">
        <v>83</v>
      </c>
      <c r="AV1784" s="13" t="s">
        <v>81</v>
      </c>
      <c r="AW1784" s="13" t="s">
        <v>35</v>
      </c>
      <c r="AX1784" s="13" t="s">
        <v>73</v>
      </c>
      <c r="AY1784" s="234" t="s">
        <v>159</v>
      </c>
    </row>
    <row r="1785" s="14" customFormat="1">
      <c r="A1785" s="14"/>
      <c r="B1785" s="235"/>
      <c r="C1785" s="236"/>
      <c r="D1785" s="226" t="s">
        <v>170</v>
      </c>
      <c r="E1785" s="237" t="s">
        <v>19</v>
      </c>
      <c r="F1785" s="238" t="s">
        <v>510</v>
      </c>
      <c r="G1785" s="236"/>
      <c r="H1785" s="239">
        <v>10.35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5" t="s">
        <v>170</v>
      </c>
      <c r="AU1785" s="245" t="s">
        <v>83</v>
      </c>
      <c r="AV1785" s="14" t="s">
        <v>83</v>
      </c>
      <c r="AW1785" s="14" t="s">
        <v>35</v>
      </c>
      <c r="AX1785" s="14" t="s">
        <v>73</v>
      </c>
      <c r="AY1785" s="245" t="s">
        <v>159</v>
      </c>
    </row>
    <row r="1786" s="13" customFormat="1">
      <c r="A1786" s="13"/>
      <c r="B1786" s="224"/>
      <c r="C1786" s="225"/>
      <c r="D1786" s="226" t="s">
        <v>170</v>
      </c>
      <c r="E1786" s="227" t="s">
        <v>19</v>
      </c>
      <c r="F1786" s="228" t="s">
        <v>1672</v>
      </c>
      <c r="G1786" s="225"/>
      <c r="H1786" s="227" t="s">
        <v>19</v>
      </c>
      <c r="I1786" s="229"/>
      <c r="J1786" s="225"/>
      <c r="K1786" s="225"/>
      <c r="L1786" s="230"/>
      <c r="M1786" s="231"/>
      <c r="N1786" s="232"/>
      <c r="O1786" s="232"/>
      <c r="P1786" s="232"/>
      <c r="Q1786" s="232"/>
      <c r="R1786" s="232"/>
      <c r="S1786" s="232"/>
      <c r="T1786" s="23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4" t="s">
        <v>170</v>
      </c>
      <c r="AU1786" s="234" t="s">
        <v>83</v>
      </c>
      <c r="AV1786" s="13" t="s">
        <v>81</v>
      </c>
      <c r="AW1786" s="13" t="s">
        <v>35</v>
      </c>
      <c r="AX1786" s="13" t="s">
        <v>73</v>
      </c>
      <c r="AY1786" s="234" t="s">
        <v>159</v>
      </c>
    </row>
    <row r="1787" s="14" customFormat="1">
      <c r="A1787" s="14"/>
      <c r="B1787" s="235"/>
      <c r="C1787" s="236"/>
      <c r="D1787" s="226" t="s">
        <v>170</v>
      </c>
      <c r="E1787" s="237" t="s">
        <v>19</v>
      </c>
      <c r="F1787" s="238" t="s">
        <v>1722</v>
      </c>
      <c r="G1787" s="236"/>
      <c r="H1787" s="239">
        <v>3.8700000000000001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5" t="s">
        <v>170</v>
      </c>
      <c r="AU1787" s="245" t="s">
        <v>83</v>
      </c>
      <c r="AV1787" s="14" t="s">
        <v>83</v>
      </c>
      <c r="AW1787" s="14" t="s">
        <v>35</v>
      </c>
      <c r="AX1787" s="14" t="s">
        <v>73</v>
      </c>
      <c r="AY1787" s="245" t="s">
        <v>159</v>
      </c>
    </row>
    <row r="1788" s="15" customFormat="1">
      <c r="A1788" s="15"/>
      <c r="B1788" s="246"/>
      <c r="C1788" s="247"/>
      <c r="D1788" s="226" t="s">
        <v>170</v>
      </c>
      <c r="E1788" s="248" t="s">
        <v>19</v>
      </c>
      <c r="F1788" s="249" t="s">
        <v>178</v>
      </c>
      <c r="G1788" s="247"/>
      <c r="H1788" s="250">
        <v>14.219999999999999</v>
      </c>
      <c r="I1788" s="251"/>
      <c r="J1788" s="247"/>
      <c r="K1788" s="247"/>
      <c r="L1788" s="252"/>
      <c r="M1788" s="253"/>
      <c r="N1788" s="254"/>
      <c r="O1788" s="254"/>
      <c r="P1788" s="254"/>
      <c r="Q1788" s="254"/>
      <c r="R1788" s="254"/>
      <c r="S1788" s="254"/>
      <c r="T1788" s="25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56" t="s">
        <v>170</v>
      </c>
      <c r="AU1788" s="256" t="s">
        <v>83</v>
      </c>
      <c r="AV1788" s="15" t="s">
        <v>166</v>
      </c>
      <c r="AW1788" s="15" t="s">
        <v>35</v>
      </c>
      <c r="AX1788" s="15" t="s">
        <v>81</v>
      </c>
      <c r="AY1788" s="256" t="s">
        <v>159</v>
      </c>
    </row>
    <row r="1789" s="2" customFormat="1" ht="16.5" customHeight="1">
      <c r="A1789" s="40"/>
      <c r="B1789" s="41"/>
      <c r="C1789" s="257" t="s">
        <v>1723</v>
      </c>
      <c r="D1789" s="257" t="s">
        <v>328</v>
      </c>
      <c r="E1789" s="258" t="s">
        <v>1724</v>
      </c>
      <c r="F1789" s="259" t="s">
        <v>1725</v>
      </c>
      <c r="G1789" s="260" t="s">
        <v>1726</v>
      </c>
      <c r="H1789" s="261">
        <v>36.616999999999997</v>
      </c>
      <c r="I1789" s="262"/>
      <c r="J1789" s="263">
        <f>ROUND(I1789*H1789,2)</f>
        <v>0</v>
      </c>
      <c r="K1789" s="259" t="s">
        <v>165</v>
      </c>
      <c r="L1789" s="264"/>
      <c r="M1789" s="265" t="s">
        <v>19</v>
      </c>
      <c r="N1789" s="266" t="s">
        <v>44</v>
      </c>
      <c r="O1789" s="86"/>
      <c r="P1789" s="215">
        <f>O1789*H1789</f>
        <v>0</v>
      </c>
      <c r="Q1789" s="215">
        <v>0.001</v>
      </c>
      <c r="R1789" s="215">
        <f>Q1789*H1789</f>
        <v>0.036616999999999997</v>
      </c>
      <c r="S1789" s="215">
        <v>0</v>
      </c>
      <c r="T1789" s="216">
        <f>S1789*H1789</f>
        <v>0</v>
      </c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R1789" s="217" t="s">
        <v>424</v>
      </c>
      <c r="AT1789" s="217" t="s">
        <v>328</v>
      </c>
      <c r="AU1789" s="217" t="s">
        <v>83</v>
      </c>
      <c r="AY1789" s="19" t="s">
        <v>159</v>
      </c>
      <c r="BE1789" s="218">
        <f>IF(N1789="základní",J1789,0)</f>
        <v>0</v>
      </c>
      <c r="BF1789" s="218">
        <f>IF(N1789="snížená",J1789,0)</f>
        <v>0</v>
      </c>
      <c r="BG1789" s="218">
        <f>IF(N1789="zákl. přenesená",J1789,0)</f>
        <v>0</v>
      </c>
      <c r="BH1789" s="218">
        <f>IF(N1789="sníž. přenesená",J1789,0)</f>
        <v>0</v>
      </c>
      <c r="BI1789" s="218">
        <f>IF(N1789="nulová",J1789,0)</f>
        <v>0</v>
      </c>
      <c r="BJ1789" s="19" t="s">
        <v>81</v>
      </c>
      <c r="BK1789" s="218">
        <f>ROUND(I1789*H1789,2)</f>
        <v>0</v>
      </c>
      <c r="BL1789" s="19" t="s">
        <v>307</v>
      </c>
      <c r="BM1789" s="217" t="s">
        <v>1727</v>
      </c>
    </row>
    <row r="1790" s="13" customFormat="1">
      <c r="A1790" s="13"/>
      <c r="B1790" s="224"/>
      <c r="C1790" s="225"/>
      <c r="D1790" s="226" t="s">
        <v>170</v>
      </c>
      <c r="E1790" s="227" t="s">
        <v>19</v>
      </c>
      <c r="F1790" s="228" t="s">
        <v>1671</v>
      </c>
      <c r="G1790" s="225"/>
      <c r="H1790" s="227" t="s">
        <v>19</v>
      </c>
      <c r="I1790" s="229"/>
      <c r="J1790" s="225"/>
      <c r="K1790" s="225"/>
      <c r="L1790" s="230"/>
      <c r="M1790" s="231"/>
      <c r="N1790" s="232"/>
      <c r="O1790" s="232"/>
      <c r="P1790" s="232"/>
      <c r="Q1790" s="232"/>
      <c r="R1790" s="232"/>
      <c r="S1790" s="232"/>
      <c r="T1790" s="23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4" t="s">
        <v>170</v>
      </c>
      <c r="AU1790" s="234" t="s">
        <v>83</v>
      </c>
      <c r="AV1790" s="13" t="s">
        <v>81</v>
      </c>
      <c r="AW1790" s="13" t="s">
        <v>35</v>
      </c>
      <c r="AX1790" s="13" t="s">
        <v>73</v>
      </c>
      <c r="AY1790" s="234" t="s">
        <v>159</v>
      </c>
    </row>
    <row r="1791" s="14" customFormat="1">
      <c r="A1791" s="14"/>
      <c r="B1791" s="235"/>
      <c r="C1791" s="236"/>
      <c r="D1791" s="226" t="s">
        <v>170</v>
      </c>
      <c r="E1791" s="237" t="s">
        <v>19</v>
      </c>
      <c r="F1791" s="238" t="s">
        <v>510</v>
      </c>
      <c r="G1791" s="236"/>
      <c r="H1791" s="239">
        <v>10.35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5" t="s">
        <v>170</v>
      </c>
      <c r="AU1791" s="245" t="s">
        <v>83</v>
      </c>
      <c r="AV1791" s="14" t="s">
        <v>83</v>
      </c>
      <c r="AW1791" s="14" t="s">
        <v>35</v>
      </c>
      <c r="AX1791" s="14" t="s">
        <v>73</v>
      </c>
      <c r="AY1791" s="245" t="s">
        <v>159</v>
      </c>
    </row>
    <row r="1792" s="13" customFormat="1">
      <c r="A1792" s="13"/>
      <c r="B1792" s="224"/>
      <c r="C1792" s="225"/>
      <c r="D1792" s="226" t="s">
        <v>170</v>
      </c>
      <c r="E1792" s="227" t="s">
        <v>19</v>
      </c>
      <c r="F1792" s="228" t="s">
        <v>1672</v>
      </c>
      <c r="G1792" s="225"/>
      <c r="H1792" s="227" t="s">
        <v>19</v>
      </c>
      <c r="I1792" s="229"/>
      <c r="J1792" s="225"/>
      <c r="K1792" s="225"/>
      <c r="L1792" s="230"/>
      <c r="M1792" s="231"/>
      <c r="N1792" s="232"/>
      <c r="O1792" s="232"/>
      <c r="P1792" s="232"/>
      <c r="Q1792" s="232"/>
      <c r="R1792" s="232"/>
      <c r="S1792" s="232"/>
      <c r="T1792" s="23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4" t="s">
        <v>170</v>
      </c>
      <c r="AU1792" s="234" t="s">
        <v>83</v>
      </c>
      <c r="AV1792" s="13" t="s">
        <v>81</v>
      </c>
      <c r="AW1792" s="13" t="s">
        <v>35</v>
      </c>
      <c r="AX1792" s="13" t="s">
        <v>73</v>
      </c>
      <c r="AY1792" s="234" t="s">
        <v>159</v>
      </c>
    </row>
    <row r="1793" s="14" customFormat="1">
      <c r="A1793" s="14"/>
      <c r="B1793" s="235"/>
      <c r="C1793" s="236"/>
      <c r="D1793" s="226" t="s">
        <v>170</v>
      </c>
      <c r="E1793" s="237" t="s">
        <v>19</v>
      </c>
      <c r="F1793" s="238" t="s">
        <v>1722</v>
      </c>
      <c r="G1793" s="236"/>
      <c r="H1793" s="239">
        <v>3.8700000000000001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5" t="s">
        <v>170</v>
      </c>
      <c r="AU1793" s="245" t="s">
        <v>83</v>
      </c>
      <c r="AV1793" s="14" t="s">
        <v>83</v>
      </c>
      <c r="AW1793" s="14" t="s">
        <v>35</v>
      </c>
      <c r="AX1793" s="14" t="s">
        <v>73</v>
      </c>
      <c r="AY1793" s="245" t="s">
        <v>159</v>
      </c>
    </row>
    <row r="1794" s="15" customFormat="1">
      <c r="A1794" s="15"/>
      <c r="B1794" s="246"/>
      <c r="C1794" s="247"/>
      <c r="D1794" s="226" t="s">
        <v>170</v>
      </c>
      <c r="E1794" s="248" t="s">
        <v>19</v>
      </c>
      <c r="F1794" s="249" t="s">
        <v>178</v>
      </c>
      <c r="G1794" s="247"/>
      <c r="H1794" s="250">
        <v>14.219999999999999</v>
      </c>
      <c r="I1794" s="251"/>
      <c r="J1794" s="247"/>
      <c r="K1794" s="247"/>
      <c r="L1794" s="252"/>
      <c r="M1794" s="253"/>
      <c r="N1794" s="254"/>
      <c r="O1794" s="254"/>
      <c r="P1794" s="254"/>
      <c r="Q1794" s="254"/>
      <c r="R1794" s="254"/>
      <c r="S1794" s="254"/>
      <c r="T1794" s="25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56" t="s">
        <v>170</v>
      </c>
      <c r="AU1794" s="256" t="s">
        <v>83</v>
      </c>
      <c r="AV1794" s="15" t="s">
        <v>166</v>
      </c>
      <c r="AW1794" s="15" t="s">
        <v>35</v>
      </c>
      <c r="AX1794" s="15" t="s">
        <v>81</v>
      </c>
      <c r="AY1794" s="256" t="s">
        <v>159</v>
      </c>
    </row>
    <row r="1795" s="14" customFormat="1">
      <c r="A1795" s="14"/>
      <c r="B1795" s="235"/>
      <c r="C1795" s="236"/>
      <c r="D1795" s="226" t="s">
        <v>170</v>
      </c>
      <c r="E1795" s="236"/>
      <c r="F1795" s="238" t="s">
        <v>1728</v>
      </c>
      <c r="G1795" s="236"/>
      <c r="H1795" s="239">
        <v>36.616999999999997</v>
      </c>
      <c r="I1795" s="240"/>
      <c r="J1795" s="236"/>
      <c r="K1795" s="236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5" t="s">
        <v>170</v>
      </c>
      <c r="AU1795" s="245" t="s">
        <v>83</v>
      </c>
      <c r="AV1795" s="14" t="s">
        <v>83</v>
      </c>
      <c r="AW1795" s="14" t="s">
        <v>4</v>
      </c>
      <c r="AX1795" s="14" t="s">
        <v>81</v>
      </c>
      <c r="AY1795" s="245" t="s">
        <v>159</v>
      </c>
    </row>
    <row r="1796" s="2" customFormat="1" ht="16.5" customHeight="1">
      <c r="A1796" s="40"/>
      <c r="B1796" s="41"/>
      <c r="C1796" s="206" t="s">
        <v>1729</v>
      </c>
      <c r="D1796" s="206" t="s">
        <v>161</v>
      </c>
      <c r="E1796" s="207" t="s">
        <v>1730</v>
      </c>
      <c r="F1796" s="208" t="s">
        <v>1731</v>
      </c>
      <c r="G1796" s="209" t="s">
        <v>776</v>
      </c>
      <c r="H1796" s="210">
        <v>4</v>
      </c>
      <c r="I1796" s="211"/>
      <c r="J1796" s="212">
        <f>ROUND(I1796*H1796,2)</f>
        <v>0</v>
      </c>
      <c r="K1796" s="208" t="s">
        <v>165</v>
      </c>
      <c r="L1796" s="46"/>
      <c r="M1796" s="213" t="s">
        <v>19</v>
      </c>
      <c r="N1796" s="214" t="s">
        <v>44</v>
      </c>
      <c r="O1796" s="86"/>
      <c r="P1796" s="215">
        <f>O1796*H1796</f>
        <v>0</v>
      </c>
      <c r="Q1796" s="215">
        <v>0.00021000000000000001</v>
      </c>
      <c r="R1796" s="215">
        <f>Q1796*H1796</f>
        <v>0.00084000000000000003</v>
      </c>
      <c r="S1796" s="215">
        <v>0</v>
      </c>
      <c r="T1796" s="216">
        <f>S1796*H1796</f>
        <v>0</v>
      </c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R1796" s="217" t="s">
        <v>307</v>
      </c>
      <c r="AT1796" s="217" t="s">
        <v>161</v>
      </c>
      <c r="AU1796" s="217" t="s">
        <v>83</v>
      </c>
      <c r="AY1796" s="19" t="s">
        <v>159</v>
      </c>
      <c r="BE1796" s="218">
        <f>IF(N1796="základní",J1796,0)</f>
        <v>0</v>
      </c>
      <c r="BF1796" s="218">
        <f>IF(N1796="snížená",J1796,0)</f>
        <v>0</v>
      </c>
      <c r="BG1796" s="218">
        <f>IF(N1796="zákl. přenesená",J1796,0)</f>
        <v>0</v>
      </c>
      <c r="BH1796" s="218">
        <f>IF(N1796="sníž. přenesená",J1796,0)</f>
        <v>0</v>
      </c>
      <c r="BI1796" s="218">
        <f>IF(N1796="nulová",J1796,0)</f>
        <v>0</v>
      </c>
      <c r="BJ1796" s="19" t="s">
        <v>81</v>
      </c>
      <c r="BK1796" s="218">
        <f>ROUND(I1796*H1796,2)</f>
        <v>0</v>
      </c>
      <c r="BL1796" s="19" t="s">
        <v>307</v>
      </c>
      <c r="BM1796" s="217" t="s">
        <v>1732</v>
      </c>
    </row>
    <row r="1797" s="2" customFormat="1">
      <c r="A1797" s="40"/>
      <c r="B1797" s="41"/>
      <c r="C1797" s="42"/>
      <c r="D1797" s="219" t="s">
        <v>168</v>
      </c>
      <c r="E1797" s="42"/>
      <c r="F1797" s="220" t="s">
        <v>1733</v>
      </c>
      <c r="G1797" s="42"/>
      <c r="H1797" s="42"/>
      <c r="I1797" s="221"/>
      <c r="J1797" s="42"/>
      <c r="K1797" s="42"/>
      <c r="L1797" s="46"/>
      <c r="M1797" s="222"/>
      <c r="N1797" s="223"/>
      <c r="O1797" s="86"/>
      <c r="P1797" s="86"/>
      <c r="Q1797" s="86"/>
      <c r="R1797" s="86"/>
      <c r="S1797" s="86"/>
      <c r="T1797" s="87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T1797" s="19" t="s">
        <v>168</v>
      </c>
      <c r="AU1797" s="19" t="s">
        <v>83</v>
      </c>
    </row>
    <row r="1798" s="13" customFormat="1">
      <c r="A1798" s="13"/>
      <c r="B1798" s="224"/>
      <c r="C1798" s="225"/>
      <c r="D1798" s="226" t="s">
        <v>170</v>
      </c>
      <c r="E1798" s="227" t="s">
        <v>19</v>
      </c>
      <c r="F1798" s="228" t="s">
        <v>1134</v>
      </c>
      <c r="G1798" s="225"/>
      <c r="H1798" s="227" t="s">
        <v>19</v>
      </c>
      <c r="I1798" s="229"/>
      <c r="J1798" s="225"/>
      <c r="K1798" s="225"/>
      <c r="L1798" s="230"/>
      <c r="M1798" s="231"/>
      <c r="N1798" s="232"/>
      <c r="O1798" s="232"/>
      <c r="P1798" s="232"/>
      <c r="Q1798" s="232"/>
      <c r="R1798" s="232"/>
      <c r="S1798" s="232"/>
      <c r="T1798" s="23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4" t="s">
        <v>170</v>
      </c>
      <c r="AU1798" s="234" t="s">
        <v>83</v>
      </c>
      <c r="AV1798" s="13" t="s">
        <v>81</v>
      </c>
      <c r="AW1798" s="13" t="s">
        <v>35</v>
      </c>
      <c r="AX1798" s="13" t="s">
        <v>73</v>
      </c>
      <c r="AY1798" s="234" t="s">
        <v>159</v>
      </c>
    </row>
    <row r="1799" s="14" customFormat="1">
      <c r="A1799" s="14"/>
      <c r="B1799" s="235"/>
      <c r="C1799" s="236"/>
      <c r="D1799" s="226" t="s">
        <v>170</v>
      </c>
      <c r="E1799" s="237" t="s">
        <v>19</v>
      </c>
      <c r="F1799" s="238" t="s">
        <v>166</v>
      </c>
      <c r="G1799" s="236"/>
      <c r="H1799" s="239">
        <v>4</v>
      </c>
      <c r="I1799" s="240"/>
      <c r="J1799" s="236"/>
      <c r="K1799" s="236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5" t="s">
        <v>170</v>
      </c>
      <c r="AU1799" s="245" t="s">
        <v>83</v>
      </c>
      <c r="AV1799" s="14" t="s">
        <v>83</v>
      </c>
      <c r="AW1799" s="14" t="s">
        <v>35</v>
      </c>
      <c r="AX1799" s="14" t="s">
        <v>73</v>
      </c>
      <c r="AY1799" s="245" t="s">
        <v>159</v>
      </c>
    </row>
    <row r="1800" s="15" customFormat="1">
      <c r="A1800" s="15"/>
      <c r="B1800" s="246"/>
      <c r="C1800" s="247"/>
      <c r="D1800" s="226" t="s">
        <v>170</v>
      </c>
      <c r="E1800" s="248" t="s">
        <v>19</v>
      </c>
      <c r="F1800" s="249" t="s">
        <v>178</v>
      </c>
      <c r="G1800" s="247"/>
      <c r="H1800" s="250">
        <v>4</v>
      </c>
      <c r="I1800" s="251"/>
      <c r="J1800" s="247"/>
      <c r="K1800" s="247"/>
      <c r="L1800" s="252"/>
      <c r="M1800" s="253"/>
      <c r="N1800" s="254"/>
      <c r="O1800" s="254"/>
      <c r="P1800" s="254"/>
      <c r="Q1800" s="254"/>
      <c r="R1800" s="254"/>
      <c r="S1800" s="254"/>
      <c r="T1800" s="25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56" t="s">
        <v>170</v>
      </c>
      <c r="AU1800" s="256" t="s">
        <v>83</v>
      </c>
      <c r="AV1800" s="15" t="s">
        <v>166</v>
      </c>
      <c r="AW1800" s="15" t="s">
        <v>35</v>
      </c>
      <c r="AX1800" s="15" t="s">
        <v>81</v>
      </c>
      <c r="AY1800" s="256" t="s">
        <v>159</v>
      </c>
    </row>
    <row r="1801" s="2" customFormat="1" ht="16.5" customHeight="1">
      <c r="A1801" s="40"/>
      <c r="B1801" s="41"/>
      <c r="C1801" s="206" t="s">
        <v>1734</v>
      </c>
      <c r="D1801" s="206" t="s">
        <v>161</v>
      </c>
      <c r="E1801" s="207" t="s">
        <v>1735</v>
      </c>
      <c r="F1801" s="208" t="s">
        <v>1736</v>
      </c>
      <c r="G1801" s="209" t="s">
        <v>322</v>
      </c>
      <c r="H1801" s="210">
        <v>7.9000000000000004</v>
      </c>
      <c r="I1801" s="211"/>
      <c r="J1801" s="212">
        <f>ROUND(I1801*H1801,2)</f>
        <v>0</v>
      </c>
      <c r="K1801" s="208" t="s">
        <v>165</v>
      </c>
      <c r="L1801" s="46"/>
      <c r="M1801" s="213" t="s">
        <v>19</v>
      </c>
      <c r="N1801" s="214" t="s">
        <v>44</v>
      </c>
      <c r="O1801" s="86"/>
      <c r="P1801" s="215">
        <f>O1801*H1801</f>
        <v>0</v>
      </c>
      <c r="Q1801" s="215">
        <v>0.00032000000000000003</v>
      </c>
      <c r="R1801" s="215">
        <f>Q1801*H1801</f>
        <v>0.0025280000000000003</v>
      </c>
      <c r="S1801" s="215">
        <v>0</v>
      </c>
      <c r="T1801" s="216">
        <f>S1801*H1801</f>
        <v>0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17" t="s">
        <v>307</v>
      </c>
      <c r="AT1801" s="217" t="s">
        <v>161</v>
      </c>
      <c r="AU1801" s="217" t="s">
        <v>83</v>
      </c>
      <c r="AY1801" s="19" t="s">
        <v>159</v>
      </c>
      <c r="BE1801" s="218">
        <f>IF(N1801="základní",J1801,0)</f>
        <v>0</v>
      </c>
      <c r="BF1801" s="218">
        <f>IF(N1801="snížená",J1801,0)</f>
        <v>0</v>
      </c>
      <c r="BG1801" s="218">
        <f>IF(N1801="zákl. přenesená",J1801,0)</f>
        <v>0</v>
      </c>
      <c r="BH1801" s="218">
        <f>IF(N1801="sníž. přenesená",J1801,0)</f>
        <v>0</v>
      </c>
      <c r="BI1801" s="218">
        <f>IF(N1801="nulová",J1801,0)</f>
        <v>0</v>
      </c>
      <c r="BJ1801" s="19" t="s">
        <v>81</v>
      </c>
      <c r="BK1801" s="218">
        <f>ROUND(I1801*H1801,2)</f>
        <v>0</v>
      </c>
      <c r="BL1801" s="19" t="s">
        <v>307</v>
      </c>
      <c r="BM1801" s="217" t="s">
        <v>1737</v>
      </c>
    </row>
    <row r="1802" s="2" customFormat="1">
      <c r="A1802" s="40"/>
      <c r="B1802" s="41"/>
      <c r="C1802" s="42"/>
      <c r="D1802" s="219" t="s">
        <v>168</v>
      </c>
      <c r="E1802" s="42"/>
      <c r="F1802" s="220" t="s">
        <v>1738</v>
      </c>
      <c r="G1802" s="42"/>
      <c r="H1802" s="42"/>
      <c r="I1802" s="221"/>
      <c r="J1802" s="42"/>
      <c r="K1802" s="42"/>
      <c r="L1802" s="46"/>
      <c r="M1802" s="222"/>
      <c r="N1802" s="223"/>
      <c r="O1802" s="86"/>
      <c r="P1802" s="86"/>
      <c r="Q1802" s="86"/>
      <c r="R1802" s="86"/>
      <c r="S1802" s="86"/>
      <c r="T1802" s="87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T1802" s="19" t="s">
        <v>168</v>
      </c>
      <c r="AU1802" s="19" t="s">
        <v>83</v>
      </c>
    </row>
    <row r="1803" s="13" customFormat="1">
      <c r="A1803" s="13"/>
      <c r="B1803" s="224"/>
      <c r="C1803" s="225"/>
      <c r="D1803" s="226" t="s">
        <v>170</v>
      </c>
      <c r="E1803" s="227" t="s">
        <v>19</v>
      </c>
      <c r="F1803" s="228" t="s">
        <v>1134</v>
      </c>
      <c r="G1803" s="225"/>
      <c r="H1803" s="227" t="s">
        <v>19</v>
      </c>
      <c r="I1803" s="229"/>
      <c r="J1803" s="225"/>
      <c r="K1803" s="225"/>
      <c r="L1803" s="230"/>
      <c r="M1803" s="231"/>
      <c r="N1803" s="232"/>
      <c r="O1803" s="232"/>
      <c r="P1803" s="232"/>
      <c r="Q1803" s="232"/>
      <c r="R1803" s="232"/>
      <c r="S1803" s="232"/>
      <c r="T1803" s="23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4" t="s">
        <v>170</v>
      </c>
      <c r="AU1803" s="234" t="s">
        <v>83</v>
      </c>
      <c r="AV1803" s="13" t="s">
        <v>81</v>
      </c>
      <c r="AW1803" s="13" t="s">
        <v>35</v>
      </c>
      <c r="AX1803" s="13" t="s">
        <v>73</v>
      </c>
      <c r="AY1803" s="234" t="s">
        <v>159</v>
      </c>
    </row>
    <row r="1804" s="14" customFormat="1">
      <c r="A1804" s="14"/>
      <c r="B1804" s="235"/>
      <c r="C1804" s="236"/>
      <c r="D1804" s="226" t="s">
        <v>170</v>
      </c>
      <c r="E1804" s="237" t="s">
        <v>19</v>
      </c>
      <c r="F1804" s="238" t="s">
        <v>1739</v>
      </c>
      <c r="G1804" s="236"/>
      <c r="H1804" s="239">
        <v>7.9000000000000004</v>
      </c>
      <c r="I1804" s="240"/>
      <c r="J1804" s="236"/>
      <c r="K1804" s="236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5" t="s">
        <v>170</v>
      </c>
      <c r="AU1804" s="245" t="s">
        <v>83</v>
      </c>
      <c r="AV1804" s="14" t="s">
        <v>83</v>
      </c>
      <c r="AW1804" s="14" t="s">
        <v>35</v>
      </c>
      <c r="AX1804" s="14" t="s">
        <v>73</v>
      </c>
      <c r="AY1804" s="245" t="s">
        <v>159</v>
      </c>
    </row>
    <row r="1805" s="15" customFormat="1">
      <c r="A1805" s="15"/>
      <c r="B1805" s="246"/>
      <c r="C1805" s="247"/>
      <c r="D1805" s="226" t="s">
        <v>170</v>
      </c>
      <c r="E1805" s="248" t="s">
        <v>19</v>
      </c>
      <c r="F1805" s="249" t="s">
        <v>178</v>
      </c>
      <c r="G1805" s="247"/>
      <c r="H1805" s="250">
        <v>7.9000000000000004</v>
      </c>
      <c r="I1805" s="251"/>
      <c r="J1805" s="247"/>
      <c r="K1805" s="247"/>
      <c r="L1805" s="252"/>
      <c r="M1805" s="253"/>
      <c r="N1805" s="254"/>
      <c r="O1805" s="254"/>
      <c r="P1805" s="254"/>
      <c r="Q1805" s="254"/>
      <c r="R1805" s="254"/>
      <c r="S1805" s="254"/>
      <c r="T1805" s="25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56" t="s">
        <v>170</v>
      </c>
      <c r="AU1805" s="256" t="s">
        <v>83</v>
      </c>
      <c r="AV1805" s="15" t="s">
        <v>166</v>
      </c>
      <c r="AW1805" s="15" t="s">
        <v>35</v>
      </c>
      <c r="AX1805" s="15" t="s">
        <v>81</v>
      </c>
      <c r="AY1805" s="256" t="s">
        <v>159</v>
      </c>
    </row>
    <row r="1806" s="2" customFormat="1" ht="24.15" customHeight="1">
      <c r="A1806" s="40"/>
      <c r="B1806" s="41"/>
      <c r="C1806" s="206" t="s">
        <v>1740</v>
      </c>
      <c r="D1806" s="206" t="s">
        <v>161</v>
      </c>
      <c r="E1806" s="207" t="s">
        <v>1741</v>
      </c>
      <c r="F1806" s="208" t="s">
        <v>1742</v>
      </c>
      <c r="G1806" s="209" t="s">
        <v>1050</v>
      </c>
      <c r="H1806" s="267"/>
      <c r="I1806" s="211"/>
      <c r="J1806" s="212">
        <f>ROUND(I1806*H1806,2)</f>
        <v>0</v>
      </c>
      <c r="K1806" s="208" t="s">
        <v>165</v>
      </c>
      <c r="L1806" s="46"/>
      <c r="M1806" s="213" t="s">
        <v>19</v>
      </c>
      <c r="N1806" s="214" t="s">
        <v>44</v>
      </c>
      <c r="O1806" s="86"/>
      <c r="P1806" s="215">
        <f>O1806*H1806</f>
        <v>0</v>
      </c>
      <c r="Q1806" s="215">
        <v>0</v>
      </c>
      <c r="R1806" s="215">
        <f>Q1806*H1806</f>
        <v>0</v>
      </c>
      <c r="S1806" s="215">
        <v>0</v>
      </c>
      <c r="T1806" s="216">
        <f>S1806*H1806</f>
        <v>0</v>
      </c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R1806" s="217" t="s">
        <v>307</v>
      </c>
      <c r="AT1806" s="217" t="s">
        <v>161</v>
      </c>
      <c r="AU1806" s="217" t="s">
        <v>83</v>
      </c>
      <c r="AY1806" s="19" t="s">
        <v>159</v>
      </c>
      <c r="BE1806" s="218">
        <f>IF(N1806="základní",J1806,0)</f>
        <v>0</v>
      </c>
      <c r="BF1806" s="218">
        <f>IF(N1806="snížená",J1806,0)</f>
        <v>0</v>
      </c>
      <c r="BG1806" s="218">
        <f>IF(N1806="zákl. přenesená",J1806,0)</f>
        <v>0</v>
      </c>
      <c r="BH1806" s="218">
        <f>IF(N1806="sníž. přenesená",J1806,0)</f>
        <v>0</v>
      </c>
      <c r="BI1806" s="218">
        <f>IF(N1806="nulová",J1806,0)</f>
        <v>0</v>
      </c>
      <c r="BJ1806" s="19" t="s">
        <v>81</v>
      </c>
      <c r="BK1806" s="218">
        <f>ROUND(I1806*H1806,2)</f>
        <v>0</v>
      </c>
      <c r="BL1806" s="19" t="s">
        <v>307</v>
      </c>
      <c r="BM1806" s="217" t="s">
        <v>1743</v>
      </c>
    </row>
    <row r="1807" s="2" customFormat="1">
      <c r="A1807" s="40"/>
      <c r="B1807" s="41"/>
      <c r="C1807" s="42"/>
      <c r="D1807" s="219" t="s">
        <v>168</v>
      </c>
      <c r="E1807" s="42"/>
      <c r="F1807" s="220" t="s">
        <v>1744</v>
      </c>
      <c r="G1807" s="42"/>
      <c r="H1807" s="42"/>
      <c r="I1807" s="221"/>
      <c r="J1807" s="42"/>
      <c r="K1807" s="42"/>
      <c r="L1807" s="46"/>
      <c r="M1807" s="222"/>
      <c r="N1807" s="223"/>
      <c r="O1807" s="86"/>
      <c r="P1807" s="86"/>
      <c r="Q1807" s="86"/>
      <c r="R1807" s="86"/>
      <c r="S1807" s="86"/>
      <c r="T1807" s="87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T1807" s="19" t="s">
        <v>168</v>
      </c>
      <c r="AU1807" s="19" t="s">
        <v>83</v>
      </c>
    </row>
    <row r="1808" s="12" customFormat="1" ht="22.8" customHeight="1">
      <c r="A1808" s="12"/>
      <c r="B1808" s="190"/>
      <c r="C1808" s="191"/>
      <c r="D1808" s="192" t="s">
        <v>72</v>
      </c>
      <c r="E1808" s="204" t="s">
        <v>1745</v>
      </c>
      <c r="F1808" s="204" t="s">
        <v>1746</v>
      </c>
      <c r="G1808" s="191"/>
      <c r="H1808" s="191"/>
      <c r="I1808" s="194"/>
      <c r="J1808" s="205">
        <f>BK1808</f>
        <v>0</v>
      </c>
      <c r="K1808" s="191"/>
      <c r="L1808" s="196"/>
      <c r="M1808" s="197"/>
      <c r="N1808" s="198"/>
      <c r="O1808" s="198"/>
      <c r="P1808" s="199">
        <f>SUM(P1809:P1934)</f>
        <v>0</v>
      </c>
      <c r="Q1808" s="198"/>
      <c r="R1808" s="199">
        <f>SUM(R1809:R1934)</f>
        <v>1.0399677300000001</v>
      </c>
      <c r="S1808" s="198"/>
      <c r="T1808" s="200">
        <f>SUM(T1809:T1934)</f>
        <v>0.290715</v>
      </c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R1808" s="201" t="s">
        <v>83</v>
      </c>
      <c r="AT1808" s="202" t="s">
        <v>72</v>
      </c>
      <c r="AU1808" s="202" t="s">
        <v>81</v>
      </c>
      <c r="AY1808" s="201" t="s">
        <v>159</v>
      </c>
      <c r="BK1808" s="203">
        <f>SUM(BK1809:BK1934)</f>
        <v>0</v>
      </c>
    </row>
    <row r="1809" s="2" customFormat="1" ht="21.75" customHeight="1">
      <c r="A1809" s="40"/>
      <c r="B1809" s="41"/>
      <c r="C1809" s="206" t="s">
        <v>1747</v>
      </c>
      <c r="D1809" s="206" t="s">
        <v>161</v>
      </c>
      <c r="E1809" s="207" t="s">
        <v>1748</v>
      </c>
      <c r="F1809" s="208" t="s">
        <v>1749</v>
      </c>
      <c r="G1809" s="209" t="s">
        <v>164</v>
      </c>
      <c r="H1809" s="210">
        <v>98.75</v>
      </c>
      <c r="I1809" s="211"/>
      <c r="J1809" s="212">
        <f>ROUND(I1809*H1809,2)</f>
        <v>0</v>
      </c>
      <c r="K1809" s="208" t="s">
        <v>165</v>
      </c>
      <c r="L1809" s="46"/>
      <c r="M1809" s="213" t="s">
        <v>19</v>
      </c>
      <c r="N1809" s="214" t="s">
        <v>44</v>
      </c>
      <c r="O1809" s="86"/>
      <c r="P1809" s="215">
        <f>O1809*H1809</f>
        <v>0</v>
      </c>
      <c r="Q1809" s="215">
        <v>0</v>
      </c>
      <c r="R1809" s="215">
        <f>Q1809*H1809</f>
        <v>0</v>
      </c>
      <c r="S1809" s="215">
        <v>0</v>
      </c>
      <c r="T1809" s="216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17" t="s">
        <v>307</v>
      </c>
      <c r="AT1809" s="217" t="s">
        <v>161</v>
      </c>
      <c r="AU1809" s="217" t="s">
        <v>83</v>
      </c>
      <c r="AY1809" s="19" t="s">
        <v>159</v>
      </c>
      <c r="BE1809" s="218">
        <f>IF(N1809="základní",J1809,0)</f>
        <v>0</v>
      </c>
      <c r="BF1809" s="218">
        <f>IF(N1809="snížená",J1809,0)</f>
        <v>0</v>
      </c>
      <c r="BG1809" s="218">
        <f>IF(N1809="zákl. přenesená",J1809,0)</f>
        <v>0</v>
      </c>
      <c r="BH1809" s="218">
        <f>IF(N1809="sníž. přenesená",J1809,0)</f>
        <v>0</v>
      </c>
      <c r="BI1809" s="218">
        <f>IF(N1809="nulová",J1809,0)</f>
        <v>0</v>
      </c>
      <c r="BJ1809" s="19" t="s">
        <v>81</v>
      </c>
      <c r="BK1809" s="218">
        <f>ROUND(I1809*H1809,2)</f>
        <v>0</v>
      </c>
      <c r="BL1809" s="19" t="s">
        <v>307</v>
      </c>
      <c r="BM1809" s="217" t="s">
        <v>1750</v>
      </c>
    </row>
    <row r="1810" s="2" customFormat="1">
      <c r="A1810" s="40"/>
      <c r="B1810" s="41"/>
      <c r="C1810" s="42"/>
      <c r="D1810" s="219" t="s">
        <v>168</v>
      </c>
      <c r="E1810" s="42"/>
      <c r="F1810" s="220" t="s">
        <v>1751</v>
      </c>
      <c r="G1810" s="42"/>
      <c r="H1810" s="42"/>
      <c r="I1810" s="221"/>
      <c r="J1810" s="42"/>
      <c r="K1810" s="42"/>
      <c r="L1810" s="46"/>
      <c r="M1810" s="222"/>
      <c r="N1810" s="223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168</v>
      </c>
      <c r="AU1810" s="19" t="s">
        <v>83</v>
      </c>
    </row>
    <row r="1811" s="13" customFormat="1">
      <c r="A1811" s="13"/>
      <c r="B1811" s="224"/>
      <c r="C1811" s="225"/>
      <c r="D1811" s="226" t="s">
        <v>170</v>
      </c>
      <c r="E1811" s="227" t="s">
        <v>19</v>
      </c>
      <c r="F1811" s="228" t="s">
        <v>338</v>
      </c>
      <c r="G1811" s="225"/>
      <c r="H1811" s="227" t="s">
        <v>19</v>
      </c>
      <c r="I1811" s="229"/>
      <c r="J1811" s="225"/>
      <c r="K1811" s="225"/>
      <c r="L1811" s="230"/>
      <c r="M1811" s="231"/>
      <c r="N1811" s="232"/>
      <c r="O1811" s="232"/>
      <c r="P1811" s="232"/>
      <c r="Q1811" s="232"/>
      <c r="R1811" s="232"/>
      <c r="S1811" s="232"/>
      <c r="T1811" s="23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4" t="s">
        <v>170</v>
      </c>
      <c r="AU1811" s="234" t="s">
        <v>83</v>
      </c>
      <c r="AV1811" s="13" t="s">
        <v>81</v>
      </c>
      <c r="AW1811" s="13" t="s">
        <v>35</v>
      </c>
      <c r="AX1811" s="13" t="s">
        <v>73</v>
      </c>
      <c r="AY1811" s="234" t="s">
        <v>159</v>
      </c>
    </row>
    <row r="1812" s="14" customFormat="1">
      <c r="A1812" s="14"/>
      <c r="B1812" s="235"/>
      <c r="C1812" s="236"/>
      <c r="D1812" s="226" t="s">
        <v>170</v>
      </c>
      <c r="E1812" s="237" t="s">
        <v>19</v>
      </c>
      <c r="F1812" s="238" t="s">
        <v>1752</v>
      </c>
      <c r="G1812" s="236"/>
      <c r="H1812" s="239">
        <v>64.260000000000005</v>
      </c>
      <c r="I1812" s="240"/>
      <c r="J1812" s="236"/>
      <c r="K1812" s="236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5" t="s">
        <v>170</v>
      </c>
      <c r="AU1812" s="245" t="s">
        <v>83</v>
      </c>
      <c r="AV1812" s="14" t="s">
        <v>83</v>
      </c>
      <c r="AW1812" s="14" t="s">
        <v>35</v>
      </c>
      <c r="AX1812" s="14" t="s">
        <v>73</v>
      </c>
      <c r="AY1812" s="245" t="s">
        <v>159</v>
      </c>
    </row>
    <row r="1813" s="13" customFormat="1">
      <c r="A1813" s="13"/>
      <c r="B1813" s="224"/>
      <c r="C1813" s="225"/>
      <c r="D1813" s="226" t="s">
        <v>170</v>
      </c>
      <c r="E1813" s="227" t="s">
        <v>19</v>
      </c>
      <c r="F1813" s="228" t="s">
        <v>1250</v>
      </c>
      <c r="G1813" s="225"/>
      <c r="H1813" s="227" t="s">
        <v>19</v>
      </c>
      <c r="I1813" s="229"/>
      <c r="J1813" s="225"/>
      <c r="K1813" s="225"/>
      <c r="L1813" s="230"/>
      <c r="M1813" s="231"/>
      <c r="N1813" s="232"/>
      <c r="O1813" s="232"/>
      <c r="P1813" s="232"/>
      <c r="Q1813" s="232"/>
      <c r="R1813" s="232"/>
      <c r="S1813" s="232"/>
      <c r="T1813" s="23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4" t="s">
        <v>170</v>
      </c>
      <c r="AU1813" s="234" t="s">
        <v>83</v>
      </c>
      <c r="AV1813" s="13" t="s">
        <v>81</v>
      </c>
      <c r="AW1813" s="13" t="s">
        <v>35</v>
      </c>
      <c r="AX1813" s="13" t="s">
        <v>73</v>
      </c>
      <c r="AY1813" s="234" t="s">
        <v>159</v>
      </c>
    </row>
    <row r="1814" s="14" customFormat="1">
      <c r="A1814" s="14"/>
      <c r="B1814" s="235"/>
      <c r="C1814" s="236"/>
      <c r="D1814" s="226" t="s">
        <v>170</v>
      </c>
      <c r="E1814" s="237" t="s">
        <v>19</v>
      </c>
      <c r="F1814" s="238" t="s">
        <v>849</v>
      </c>
      <c r="G1814" s="236"/>
      <c r="H1814" s="239">
        <v>34.490000000000002</v>
      </c>
      <c r="I1814" s="240"/>
      <c r="J1814" s="236"/>
      <c r="K1814" s="236"/>
      <c r="L1814" s="241"/>
      <c r="M1814" s="242"/>
      <c r="N1814" s="243"/>
      <c r="O1814" s="243"/>
      <c r="P1814" s="243"/>
      <c r="Q1814" s="243"/>
      <c r="R1814" s="243"/>
      <c r="S1814" s="243"/>
      <c r="T1814" s="24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5" t="s">
        <v>170</v>
      </c>
      <c r="AU1814" s="245" t="s">
        <v>83</v>
      </c>
      <c r="AV1814" s="14" t="s">
        <v>83</v>
      </c>
      <c r="AW1814" s="14" t="s">
        <v>35</v>
      </c>
      <c r="AX1814" s="14" t="s">
        <v>73</v>
      </c>
      <c r="AY1814" s="245" t="s">
        <v>159</v>
      </c>
    </row>
    <row r="1815" s="15" customFormat="1">
      <c r="A1815" s="15"/>
      <c r="B1815" s="246"/>
      <c r="C1815" s="247"/>
      <c r="D1815" s="226" t="s">
        <v>170</v>
      </c>
      <c r="E1815" s="248" t="s">
        <v>19</v>
      </c>
      <c r="F1815" s="249" t="s">
        <v>178</v>
      </c>
      <c r="G1815" s="247"/>
      <c r="H1815" s="250">
        <v>98.75</v>
      </c>
      <c r="I1815" s="251"/>
      <c r="J1815" s="247"/>
      <c r="K1815" s="247"/>
      <c r="L1815" s="252"/>
      <c r="M1815" s="253"/>
      <c r="N1815" s="254"/>
      <c r="O1815" s="254"/>
      <c r="P1815" s="254"/>
      <c r="Q1815" s="254"/>
      <c r="R1815" s="254"/>
      <c r="S1815" s="254"/>
      <c r="T1815" s="25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56" t="s">
        <v>170</v>
      </c>
      <c r="AU1815" s="256" t="s">
        <v>83</v>
      </c>
      <c r="AV1815" s="15" t="s">
        <v>166</v>
      </c>
      <c r="AW1815" s="15" t="s">
        <v>35</v>
      </c>
      <c r="AX1815" s="15" t="s">
        <v>81</v>
      </c>
      <c r="AY1815" s="256" t="s">
        <v>159</v>
      </c>
    </row>
    <row r="1816" s="2" customFormat="1" ht="16.5" customHeight="1">
      <c r="A1816" s="40"/>
      <c r="B1816" s="41"/>
      <c r="C1816" s="206" t="s">
        <v>1753</v>
      </c>
      <c r="D1816" s="206" t="s">
        <v>161</v>
      </c>
      <c r="E1816" s="207" t="s">
        <v>1754</v>
      </c>
      <c r="F1816" s="208" t="s">
        <v>1755</v>
      </c>
      <c r="G1816" s="209" t="s">
        <v>164</v>
      </c>
      <c r="H1816" s="210">
        <v>98.75</v>
      </c>
      <c r="I1816" s="211"/>
      <c r="J1816" s="212">
        <f>ROUND(I1816*H1816,2)</f>
        <v>0</v>
      </c>
      <c r="K1816" s="208" t="s">
        <v>165</v>
      </c>
      <c r="L1816" s="46"/>
      <c r="M1816" s="213" t="s">
        <v>19</v>
      </c>
      <c r="N1816" s="214" t="s">
        <v>44</v>
      </c>
      <c r="O1816" s="86"/>
      <c r="P1816" s="215">
        <f>O1816*H1816</f>
        <v>0</v>
      </c>
      <c r="Q1816" s="215">
        <v>0</v>
      </c>
      <c r="R1816" s="215">
        <f>Q1816*H1816</f>
        <v>0</v>
      </c>
      <c r="S1816" s="215">
        <v>0</v>
      </c>
      <c r="T1816" s="216">
        <f>S1816*H1816</f>
        <v>0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17" t="s">
        <v>307</v>
      </c>
      <c r="AT1816" s="217" t="s">
        <v>161</v>
      </c>
      <c r="AU1816" s="217" t="s">
        <v>83</v>
      </c>
      <c r="AY1816" s="19" t="s">
        <v>159</v>
      </c>
      <c r="BE1816" s="218">
        <f>IF(N1816="základní",J1816,0)</f>
        <v>0</v>
      </c>
      <c r="BF1816" s="218">
        <f>IF(N1816="snížená",J1816,0)</f>
        <v>0</v>
      </c>
      <c r="BG1816" s="218">
        <f>IF(N1816="zákl. přenesená",J1816,0)</f>
        <v>0</v>
      </c>
      <c r="BH1816" s="218">
        <f>IF(N1816="sníž. přenesená",J1816,0)</f>
        <v>0</v>
      </c>
      <c r="BI1816" s="218">
        <f>IF(N1816="nulová",J1816,0)</f>
        <v>0</v>
      </c>
      <c r="BJ1816" s="19" t="s">
        <v>81</v>
      </c>
      <c r="BK1816" s="218">
        <f>ROUND(I1816*H1816,2)</f>
        <v>0</v>
      </c>
      <c r="BL1816" s="19" t="s">
        <v>307</v>
      </c>
      <c r="BM1816" s="217" t="s">
        <v>1756</v>
      </c>
    </row>
    <row r="1817" s="2" customFormat="1">
      <c r="A1817" s="40"/>
      <c r="B1817" s="41"/>
      <c r="C1817" s="42"/>
      <c r="D1817" s="219" t="s">
        <v>168</v>
      </c>
      <c r="E1817" s="42"/>
      <c r="F1817" s="220" t="s">
        <v>1757</v>
      </c>
      <c r="G1817" s="42"/>
      <c r="H1817" s="42"/>
      <c r="I1817" s="221"/>
      <c r="J1817" s="42"/>
      <c r="K1817" s="42"/>
      <c r="L1817" s="46"/>
      <c r="M1817" s="222"/>
      <c r="N1817" s="223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168</v>
      </c>
      <c r="AU1817" s="19" t="s">
        <v>83</v>
      </c>
    </row>
    <row r="1818" s="13" customFormat="1">
      <c r="A1818" s="13"/>
      <c r="B1818" s="224"/>
      <c r="C1818" s="225"/>
      <c r="D1818" s="226" t="s">
        <v>170</v>
      </c>
      <c r="E1818" s="227" t="s">
        <v>19</v>
      </c>
      <c r="F1818" s="228" t="s">
        <v>338</v>
      </c>
      <c r="G1818" s="225"/>
      <c r="H1818" s="227" t="s">
        <v>19</v>
      </c>
      <c r="I1818" s="229"/>
      <c r="J1818" s="225"/>
      <c r="K1818" s="225"/>
      <c r="L1818" s="230"/>
      <c r="M1818" s="231"/>
      <c r="N1818" s="232"/>
      <c r="O1818" s="232"/>
      <c r="P1818" s="232"/>
      <c r="Q1818" s="232"/>
      <c r="R1818" s="232"/>
      <c r="S1818" s="232"/>
      <c r="T1818" s="23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4" t="s">
        <v>170</v>
      </c>
      <c r="AU1818" s="234" t="s">
        <v>83</v>
      </c>
      <c r="AV1818" s="13" t="s">
        <v>81</v>
      </c>
      <c r="AW1818" s="13" t="s">
        <v>35</v>
      </c>
      <c r="AX1818" s="13" t="s">
        <v>73</v>
      </c>
      <c r="AY1818" s="234" t="s">
        <v>159</v>
      </c>
    </row>
    <row r="1819" s="14" customFormat="1">
      <c r="A1819" s="14"/>
      <c r="B1819" s="235"/>
      <c r="C1819" s="236"/>
      <c r="D1819" s="226" t="s">
        <v>170</v>
      </c>
      <c r="E1819" s="237" t="s">
        <v>19</v>
      </c>
      <c r="F1819" s="238" t="s">
        <v>1752</v>
      </c>
      <c r="G1819" s="236"/>
      <c r="H1819" s="239">
        <v>64.260000000000005</v>
      </c>
      <c r="I1819" s="240"/>
      <c r="J1819" s="236"/>
      <c r="K1819" s="236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45" t="s">
        <v>170</v>
      </c>
      <c r="AU1819" s="245" t="s">
        <v>83</v>
      </c>
      <c r="AV1819" s="14" t="s">
        <v>83</v>
      </c>
      <c r="AW1819" s="14" t="s">
        <v>35</v>
      </c>
      <c r="AX1819" s="14" t="s">
        <v>73</v>
      </c>
      <c r="AY1819" s="245" t="s">
        <v>159</v>
      </c>
    </row>
    <row r="1820" s="13" customFormat="1">
      <c r="A1820" s="13"/>
      <c r="B1820" s="224"/>
      <c r="C1820" s="225"/>
      <c r="D1820" s="226" t="s">
        <v>170</v>
      </c>
      <c r="E1820" s="227" t="s">
        <v>19</v>
      </c>
      <c r="F1820" s="228" t="s">
        <v>1250</v>
      </c>
      <c r="G1820" s="225"/>
      <c r="H1820" s="227" t="s">
        <v>19</v>
      </c>
      <c r="I1820" s="229"/>
      <c r="J1820" s="225"/>
      <c r="K1820" s="225"/>
      <c r="L1820" s="230"/>
      <c r="M1820" s="231"/>
      <c r="N1820" s="232"/>
      <c r="O1820" s="232"/>
      <c r="P1820" s="232"/>
      <c r="Q1820" s="232"/>
      <c r="R1820" s="232"/>
      <c r="S1820" s="232"/>
      <c r="T1820" s="23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4" t="s">
        <v>170</v>
      </c>
      <c r="AU1820" s="234" t="s">
        <v>83</v>
      </c>
      <c r="AV1820" s="13" t="s">
        <v>81</v>
      </c>
      <c r="AW1820" s="13" t="s">
        <v>35</v>
      </c>
      <c r="AX1820" s="13" t="s">
        <v>73</v>
      </c>
      <c r="AY1820" s="234" t="s">
        <v>159</v>
      </c>
    </row>
    <row r="1821" s="14" customFormat="1">
      <c r="A1821" s="14"/>
      <c r="B1821" s="235"/>
      <c r="C1821" s="236"/>
      <c r="D1821" s="226" t="s">
        <v>170</v>
      </c>
      <c r="E1821" s="237" t="s">
        <v>19</v>
      </c>
      <c r="F1821" s="238" t="s">
        <v>849</v>
      </c>
      <c r="G1821" s="236"/>
      <c r="H1821" s="239">
        <v>34.490000000000002</v>
      </c>
      <c r="I1821" s="240"/>
      <c r="J1821" s="236"/>
      <c r="K1821" s="236"/>
      <c r="L1821" s="241"/>
      <c r="M1821" s="242"/>
      <c r="N1821" s="243"/>
      <c r="O1821" s="243"/>
      <c r="P1821" s="243"/>
      <c r="Q1821" s="243"/>
      <c r="R1821" s="243"/>
      <c r="S1821" s="243"/>
      <c r="T1821" s="24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5" t="s">
        <v>170</v>
      </c>
      <c r="AU1821" s="245" t="s">
        <v>83</v>
      </c>
      <c r="AV1821" s="14" t="s">
        <v>83</v>
      </c>
      <c r="AW1821" s="14" t="s">
        <v>35</v>
      </c>
      <c r="AX1821" s="14" t="s">
        <v>73</v>
      </c>
      <c r="AY1821" s="245" t="s">
        <v>159</v>
      </c>
    </row>
    <row r="1822" s="15" customFormat="1">
      <c r="A1822" s="15"/>
      <c r="B1822" s="246"/>
      <c r="C1822" s="247"/>
      <c r="D1822" s="226" t="s">
        <v>170</v>
      </c>
      <c r="E1822" s="248" t="s">
        <v>19</v>
      </c>
      <c r="F1822" s="249" t="s">
        <v>178</v>
      </c>
      <c r="G1822" s="247"/>
      <c r="H1822" s="250">
        <v>98.75</v>
      </c>
      <c r="I1822" s="251"/>
      <c r="J1822" s="247"/>
      <c r="K1822" s="247"/>
      <c r="L1822" s="252"/>
      <c r="M1822" s="253"/>
      <c r="N1822" s="254"/>
      <c r="O1822" s="254"/>
      <c r="P1822" s="254"/>
      <c r="Q1822" s="254"/>
      <c r="R1822" s="254"/>
      <c r="S1822" s="254"/>
      <c r="T1822" s="25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6" t="s">
        <v>170</v>
      </c>
      <c r="AU1822" s="256" t="s">
        <v>83</v>
      </c>
      <c r="AV1822" s="15" t="s">
        <v>166</v>
      </c>
      <c r="AW1822" s="15" t="s">
        <v>35</v>
      </c>
      <c r="AX1822" s="15" t="s">
        <v>81</v>
      </c>
      <c r="AY1822" s="256" t="s">
        <v>159</v>
      </c>
    </row>
    <row r="1823" s="2" customFormat="1" ht="16.5" customHeight="1">
      <c r="A1823" s="40"/>
      <c r="B1823" s="41"/>
      <c r="C1823" s="206" t="s">
        <v>1758</v>
      </c>
      <c r="D1823" s="206" t="s">
        <v>161</v>
      </c>
      <c r="E1823" s="207" t="s">
        <v>1759</v>
      </c>
      <c r="F1823" s="208" t="s">
        <v>1760</v>
      </c>
      <c r="G1823" s="209" t="s">
        <v>164</v>
      </c>
      <c r="H1823" s="210">
        <v>98.75</v>
      </c>
      <c r="I1823" s="211"/>
      <c r="J1823" s="212">
        <f>ROUND(I1823*H1823,2)</f>
        <v>0</v>
      </c>
      <c r="K1823" s="208" t="s">
        <v>165</v>
      </c>
      <c r="L1823" s="46"/>
      <c r="M1823" s="213" t="s">
        <v>19</v>
      </c>
      <c r="N1823" s="214" t="s">
        <v>44</v>
      </c>
      <c r="O1823" s="86"/>
      <c r="P1823" s="215">
        <f>O1823*H1823</f>
        <v>0</v>
      </c>
      <c r="Q1823" s="215">
        <v>3.0000000000000001E-05</v>
      </c>
      <c r="R1823" s="215">
        <f>Q1823*H1823</f>
        <v>0.0029625000000000003</v>
      </c>
      <c r="S1823" s="215">
        <v>0</v>
      </c>
      <c r="T1823" s="216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17" t="s">
        <v>307</v>
      </c>
      <c r="AT1823" s="217" t="s">
        <v>161</v>
      </c>
      <c r="AU1823" s="217" t="s">
        <v>83</v>
      </c>
      <c r="AY1823" s="19" t="s">
        <v>159</v>
      </c>
      <c r="BE1823" s="218">
        <f>IF(N1823="základní",J1823,0)</f>
        <v>0</v>
      </c>
      <c r="BF1823" s="218">
        <f>IF(N1823="snížená",J1823,0)</f>
        <v>0</v>
      </c>
      <c r="BG1823" s="218">
        <f>IF(N1823="zákl. přenesená",J1823,0)</f>
        <v>0</v>
      </c>
      <c r="BH1823" s="218">
        <f>IF(N1823="sníž. přenesená",J1823,0)</f>
        <v>0</v>
      </c>
      <c r="BI1823" s="218">
        <f>IF(N1823="nulová",J1823,0)</f>
        <v>0</v>
      </c>
      <c r="BJ1823" s="19" t="s">
        <v>81</v>
      </c>
      <c r="BK1823" s="218">
        <f>ROUND(I1823*H1823,2)</f>
        <v>0</v>
      </c>
      <c r="BL1823" s="19" t="s">
        <v>307</v>
      </c>
      <c r="BM1823" s="217" t="s">
        <v>1761</v>
      </c>
    </row>
    <row r="1824" s="2" customFormat="1">
      <c r="A1824" s="40"/>
      <c r="B1824" s="41"/>
      <c r="C1824" s="42"/>
      <c r="D1824" s="219" t="s">
        <v>168</v>
      </c>
      <c r="E1824" s="42"/>
      <c r="F1824" s="220" t="s">
        <v>1762</v>
      </c>
      <c r="G1824" s="42"/>
      <c r="H1824" s="42"/>
      <c r="I1824" s="221"/>
      <c r="J1824" s="42"/>
      <c r="K1824" s="42"/>
      <c r="L1824" s="46"/>
      <c r="M1824" s="222"/>
      <c r="N1824" s="223"/>
      <c r="O1824" s="86"/>
      <c r="P1824" s="86"/>
      <c r="Q1824" s="86"/>
      <c r="R1824" s="86"/>
      <c r="S1824" s="86"/>
      <c r="T1824" s="87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9" t="s">
        <v>168</v>
      </c>
      <c r="AU1824" s="19" t="s">
        <v>83</v>
      </c>
    </row>
    <row r="1825" s="13" customFormat="1">
      <c r="A1825" s="13"/>
      <c r="B1825" s="224"/>
      <c r="C1825" s="225"/>
      <c r="D1825" s="226" t="s">
        <v>170</v>
      </c>
      <c r="E1825" s="227" t="s">
        <v>19</v>
      </c>
      <c r="F1825" s="228" t="s">
        <v>338</v>
      </c>
      <c r="G1825" s="225"/>
      <c r="H1825" s="227" t="s">
        <v>19</v>
      </c>
      <c r="I1825" s="229"/>
      <c r="J1825" s="225"/>
      <c r="K1825" s="225"/>
      <c r="L1825" s="230"/>
      <c r="M1825" s="231"/>
      <c r="N1825" s="232"/>
      <c r="O1825" s="232"/>
      <c r="P1825" s="232"/>
      <c r="Q1825" s="232"/>
      <c r="R1825" s="232"/>
      <c r="S1825" s="232"/>
      <c r="T1825" s="23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4" t="s">
        <v>170</v>
      </c>
      <c r="AU1825" s="234" t="s">
        <v>83</v>
      </c>
      <c r="AV1825" s="13" t="s">
        <v>81</v>
      </c>
      <c r="AW1825" s="13" t="s">
        <v>35</v>
      </c>
      <c r="AX1825" s="13" t="s">
        <v>73</v>
      </c>
      <c r="AY1825" s="234" t="s">
        <v>159</v>
      </c>
    </row>
    <row r="1826" s="14" customFormat="1">
      <c r="A1826" s="14"/>
      <c r="B1826" s="235"/>
      <c r="C1826" s="236"/>
      <c r="D1826" s="226" t="s">
        <v>170</v>
      </c>
      <c r="E1826" s="237" t="s">
        <v>19</v>
      </c>
      <c r="F1826" s="238" t="s">
        <v>1752</v>
      </c>
      <c r="G1826" s="236"/>
      <c r="H1826" s="239">
        <v>64.260000000000005</v>
      </c>
      <c r="I1826" s="240"/>
      <c r="J1826" s="236"/>
      <c r="K1826" s="236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5" t="s">
        <v>170</v>
      </c>
      <c r="AU1826" s="245" t="s">
        <v>83</v>
      </c>
      <c r="AV1826" s="14" t="s">
        <v>83</v>
      </c>
      <c r="AW1826" s="14" t="s">
        <v>35</v>
      </c>
      <c r="AX1826" s="14" t="s">
        <v>73</v>
      </c>
      <c r="AY1826" s="245" t="s">
        <v>159</v>
      </c>
    </row>
    <row r="1827" s="13" customFormat="1">
      <c r="A1827" s="13"/>
      <c r="B1827" s="224"/>
      <c r="C1827" s="225"/>
      <c r="D1827" s="226" t="s">
        <v>170</v>
      </c>
      <c r="E1827" s="227" t="s">
        <v>19</v>
      </c>
      <c r="F1827" s="228" t="s">
        <v>1250</v>
      </c>
      <c r="G1827" s="225"/>
      <c r="H1827" s="227" t="s">
        <v>19</v>
      </c>
      <c r="I1827" s="229"/>
      <c r="J1827" s="225"/>
      <c r="K1827" s="225"/>
      <c r="L1827" s="230"/>
      <c r="M1827" s="231"/>
      <c r="N1827" s="232"/>
      <c r="O1827" s="232"/>
      <c r="P1827" s="232"/>
      <c r="Q1827" s="232"/>
      <c r="R1827" s="232"/>
      <c r="S1827" s="232"/>
      <c r="T1827" s="23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4" t="s">
        <v>170</v>
      </c>
      <c r="AU1827" s="234" t="s">
        <v>83</v>
      </c>
      <c r="AV1827" s="13" t="s">
        <v>81</v>
      </c>
      <c r="AW1827" s="13" t="s">
        <v>35</v>
      </c>
      <c r="AX1827" s="13" t="s">
        <v>73</v>
      </c>
      <c r="AY1827" s="234" t="s">
        <v>159</v>
      </c>
    </row>
    <row r="1828" s="14" customFormat="1">
      <c r="A1828" s="14"/>
      <c r="B1828" s="235"/>
      <c r="C1828" s="236"/>
      <c r="D1828" s="226" t="s">
        <v>170</v>
      </c>
      <c r="E1828" s="237" t="s">
        <v>19</v>
      </c>
      <c r="F1828" s="238" t="s">
        <v>849</v>
      </c>
      <c r="G1828" s="236"/>
      <c r="H1828" s="239">
        <v>34.490000000000002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5" t="s">
        <v>170</v>
      </c>
      <c r="AU1828" s="245" t="s">
        <v>83</v>
      </c>
      <c r="AV1828" s="14" t="s">
        <v>83</v>
      </c>
      <c r="AW1828" s="14" t="s">
        <v>35</v>
      </c>
      <c r="AX1828" s="14" t="s">
        <v>73</v>
      </c>
      <c r="AY1828" s="245" t="s">
        <v>159</v>
      </c>
    </row>
    <row r="1829" s="15" customFormat="1">
      <c r="A1829" s="15"/>
      <c r="B1829" s="246"/>
      <c r="C1829" s="247"/>
      <c r="D1829" s="226" t="s">
        <v>170</v>
      </c>
      <c r="E1829" s="248" t="s">
        <v>19</v>
      </c>
      <c r="F1829" s="249" t="s">
        <v>178</v>
      </c>
      <c r="G1829" s="247"/>
      <c r="H1829" s="250">
        <v>98.75</v>
      </c>
      <c r="I1829" s="251"/>
      <c r="J1829" s="247"/>
      <c r="K1829" s="247"/>
      <c r="L1829" s="252"/>
      <c r="M1829" s="253"/>
      <c r="N1829" s="254"/>
      <c r="O1829" s="254"/>
      <c r="P1829" s="254"/>
      <c r="Q1829" s="254"/>
      <c r="R1829" s="254"/>
      <c r="S1829" s="254"/>
      <c r="T1829" s="25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6" t="s">
        <v>170</v>
      </c>
      <c r="AU1829" s="256" t="s">
        <v>83</v>
      </c>
      <c r="AV1829" s="15" t="s">
        <v>166</v>
      </c>
      <c r="AW1829" s="15" t="s">
        <v>35</v>
      </c>
      <c r="AX1829" s="15" t="s">
        <v>81</v>
      </c>
      <c r="AY1829" s="256" t="s">
        <v>159</v>
      </c>
    </row>
    <row r="1830" s="2" customFormat="1" ht="21.75" customHeight="1">
      <c r="A1830" s="40"/>
      <c r="B1830" s="41"/>
      <c r="C1830" s="206" t="s">
        <v>1763</v>
      </c>
      <c r="D1830" s="206" t="s">
        <v>161</v>
      </c>
      <c r="E1830" s="207" t="s">
        <v>1764</v>
      </c>
      <c r="F1830" s="208" t="s">
        <v>1765</v>
      </c>
      <c r="G1830" s="209" t="s">
        <v>164</v>
      </c>
      <c r="H1830" s="210">
        <v>98.75</v>
      </c>
      <c r="I1830" s="211"/>
      <c r="J1830" s="212">
        <f>ROUND(I1830*H1830,2)</f>
        <v>0</v>
      </c>
      <c r="K1830" s="208" t="s">
        <v>165</v>
      </c>
      <c r="L1830" s="46"/>
      <c r="M1830" s="213" t="s">
        <v>19</v>
      </c>
      <c r="N1830" s="214" t="s">
        <v>44</v>
      </c>
      <c r="O1830" s="86"/>
      <c r="P1830" s="215">
        <f>O1830*H1830</f>
        <v>0</v>
      </c>
      <c r="Q1830" s="215">
        <v>0.0074999999999999997</v>
      </c>
      <c r="R1830" s="215">
        <f>Q1830*H1830</f>
        <v>0.74062499999999998</v>
      </c>
      <c r="S1830" s="215">
        <v>0</v>
      </c>
      <c r="T1830" s="216">
        <f>S1830*H1830</f>
        <v>0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17" t="s">
        <v>307</v>
      </c>
      <c r="AT1830" s="217" t="s">
        <v>161</v>
      </c>
      <c r="AU1830" s="217" t="s">
        <v>83</v>
      </c>
      <c r="AY1830" s="19" t="s">
        <v>159</v>
      </c>
      <c r="BE1830" s="218">
        <f>IF(N1830="základní",J1830,0)</f>
        <v>0</v>
      </c>
      <c r="BF1830" s="218">
        <f>IF(N1830="snížená",J1830,0)</f>
        <v>0</v>
      </c>
      <c r="BG1830" s="218">
        <f>IF(N1830="zákl. přenesená",J1830,0)</f>
        <v>0</v>
      </c>
      <c r="BH1830" s="218">
        <f>IF(N1830="sníž. přenesená",J1830,0)</f>
        <v>0</v>
      </c>
      <c r="BI1830" s="218">
        <f>IF(N1830="nulová",J1830,0)</f>
        <v>0</v>
      </c>
      <c r="BJ1830" s="19" t="s">
        <v>81</v>
      </c>
      <c r="BK1830" s="218">
        <f>ROUND(I1830*H1830,2)</f>
        <v>0</v>
      </c>
      <c r="BL1830" s="19" t="s">
        <v>307</v>
      </c>
      <c r="BM1830" s="217" t="s">
        <v>1766</v>
      </c>
    </row>
    <row r="1831" s="2" customFormat="1">
      <c r="A1831" s="40"/>
      <c r="B1831" s="41"/>
      <c r="C1831" s="42"/>
      <c r="D1831" s="219" t="s">
        <v>168</v>
      </c>
      <c r="E1831" s="42"/>
      <c r="F1831" s="220" t="s">
        <v>1767</v>
      </c>
      <c r="G1831" s="42"/>
      <c r="H1831" s="42"/>
      <c r="I1831" s="221"/>
      <c r="J1831" s="42"/>
      <c r="K1831" s="42"/>
      <c r="L1831" s="46"/>
      <c r="M1831" s="222"/>
      <c r="N1831" s="223"/>
      <c r="O1831" s="86"/>
      <c r="P1831" s="86"/>
      <c r="Q1831" s="86"/>
      <c r="R1831" s="86"/>
      <c r="S1831" s="86"/>
      <c r="T1831" s="87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T1831" s="19" t="s">
        <v>168</v>
      </c>
      <c r="AU1831" s="19" t="s">
        <v>83</v>
      </c>
    </row>
    <row r="1832" s="13" customFormat="1">
      <c r="A1832" s="13"/>
      <c r="B1832" s="224"/>
      <c r="C1832" s="225"/>
      <c r="D1832" s="226" t="s">
        <v>170</v>
      </c>
      <c r="E1832" s="227" t="s">
        <v>19</v>
      </c>
      <c r="F1832" s="228" t="s">
        <v>338</v>
      </c>
      <c r="G1832" s="225"/>
      <c r="H1832" s="227" t="s">
        <v>19</v>
      </c>
      <c r="I1832" s="229"/>
      <c r="J1832" s="225"/>
      <c r="K1832" s="225"/>
      <c r="L1832" s="230"/>
      <c r="M1832" s="231"/>
      <c r="N1832" s="232"/>
      <c r="O1832" s="232"/>
      <c r="P1832" s="232"/>
      <c r="Q1832" s="232"/>
      <c r="R1832" s="232"/>
      <c r="S1832" s="232"/>
      <c r="T1832" s="23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4" t="s">
        <v>170</v>
      </c>
      <c r="AU1832" s="234" t="s">
        <v>83</v>
      </c>
      <c r="AV1832" s="13" t="s">
        <v>81</v>
      </c>
      <c r="AW1832" s="13" t="s">
        <v>35</v>
      </c>
      <c r="AX1832" s="13" t="s">
        <v>73</v>
      </c>
      <c r="AY1832" s="234" t="s">
        <v>159</v>
      </c>
    </row>
    <row r="1833" s="14" customFormat="1">
      <c r="A1833" s="14"/>
      <c r="B1833" s="235"/>
      <c r="C1833" s="236"/>
      <c r="D1833" s="226" t="s">
        <v>170</v>
      </c>
      <c r="E1833" s="237" t="s">
        <v>19</v>
      </c>
      <c r="F1833" s="238" t="s">
        <v>1752</v>
      </c>
      <c r="G1833" s="236"/>
      <c r="H1833" s="239">
        <v>64.260000000000005</v>
      </c>
      <c r="I1833" s="240"/>
      <c r="J1833" s="236"/>
      <c r="K1833" s="236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5" t="s">
        <v>170</v>
      </c>
      <c r="AU1833" s="245" t="s">
        <v>83</v>
      </c>
      <c r="AV1833" s="14" t="s">
        <v>83</v>
      </c>
      <c r="AW1833" s="14" t="s">
        <v>35</v>
      </c>
      <c r="AX1833" s="14" t="s">
        <v>73</v>
      </c>
      <c r="AY1833" s="245" t="s">
        <v>159</v>
      </c>
    </row>
    <row r="1834" s="13" customFormat="1">
      <c r="A1834" s="13"/>
      <c r="B1834" s="224"/>
      <c r="C1834" s="225"/>
      <c r="D1834" s="226" t="s">
        <v>170</v>
      </c>
      <c r="E1834" s="227" t="s">
        <v>19</v>
      </c>
      <c r="F1834" s="228" t="s">
        <v>1250</v>
      </c>
      <c r="G1834" s="225"/>
      <c r="H1834" s="227" t="s">
        <v>19</v>
      </c>
      <c r="I1834" s="229"/>
      <c r="J1834" s="225"/>
      <c r="K1834" s="225"/>
      <c r="L1834" s="230"/>
      <c r="M1834" s="231"/>
      <c r="N1834" s="232"/>
      <c r="O1834" s="232"/>
      <c r="P1834" s="232"/>
      <c r="Q1834" s="232"/>
      <c r="R1834" s="232"/>
      <c r="S1834" s="232"/>
      <c r="T1834" s="23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4" t="s">
        <v>170</v>
      </c>
      <c r="AU1834" s="234" t="s">
        <v>83</v>
      </c>
      <c r="AV1834" s="13" t="s">
        <v>81</v>
      </c>
      <c r="AW1834" s="13" t="s">
        <v>35</v>
      </c>
      <c r="AX1834" s="13" t="s">
        <v>73</v>
      </c>
      <c r="AY1834" s="234" t="s">
        <v>159</v>
      </c>
    </row>
    <row r="1835" s="14" customFormat="1">
      <c r="A1835" s="14"/>
      <c r="B1835" s="235"/>
      <c r="C1835" s="236"/>
      <c r="D1835" s="226" t="s">
        <v>170</v>
      </c>
      <c r="E1835" s="237" t="s">
        <v>19</v>
      </c>
      <c r="F1835" s="238" t="s">
        <v>849</v>
      </c>
      <c r="G1835" s="236"/>
      <c r="H1835" s="239">
        <v>34.490000000000002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5" t="s">
        <v>170</v>
      </c>
      <c r="AU1835" s="245" t="s">
        <v>83</v>
      </c>
      <c r="AV1835" s="14" t="s">
        <v>83</v>
      </c>
      <c r="AW1835" s="14" t="s">
        <v>35</v>
      </c>
      <c r="AX1835" s="14" t="s">
        <v>73</v>
      </c>
      <c r="AY1835" s="245" t="s">
        <v>159</v>
      </c>
    </row>
    <row r="1836" s="15" customFormat="1">
      <c r="A1836" s="15"/>
      <c r="B1836" s="246"/>
      <c r="C1836" s="247"/>
      <c r="D1836" s="226" t="s">
        <v>170</v>
      </c>
      <c r="E1836" s="248" t="s">
        <v>19</v>
      </c>
      <c r="F1836" s="249" t="s">
        <v>178</v>
      </c>
      <c r="G1836" s="247"/>
      <c r="H1836" s="250">
        <v>98.75</v>
      </c>
      <c r="I1836" s="251"/>
      <c r="J1836" s="247"/>
      <c r="K1836" s="247"/>
      <c r="L1836" s="252"/>
      <c r="M1836" s="253"/>
      <c r="N1836" s="254"/>
      <c r="O1836" s="254"/>
      <c r="P1836" s="254"/>
      <c r="Q1836" s="254"/>
      <c r="R1836" s="254"/>
      <c r="S1836" s="254"/>
      <c r="T1836" s="25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56" t="s">
        <v>170</v>
      </c>
      <c r="AU1836" s="256" t="s">
        <v>83</v>
      </c>
      <c r="AV1836" s="15" t="s">
        <v>166</v>
      </c>
      <c r="AW1836" s="15" t="s">
        <v>35</v>
      </c>
      <c r="AX1836" s="15" t="s">
        <v>81</v>
      </c>
      <c r="AY1836" s="256" t="s">
        <v>159</v>
      </c>
    </row>
    <row r="1837" s="2" customFormat="1" ht="16.5" customHeight="1">
      <c r="A1837" s="40"/>
      <c r="B1837" s="41"/>
      <c r="C1837" s="206" t="s">
        <v>1768</v>
      </c>
      <c r="D1837" s="206" t="s">
        <v>161</v>
      </c>
      <c r="E1837" s="207" t="s">
        <v>1769</v>
      </c>
      <c r="F1837" s="208" t="s">
        <v>1770</v>
      </c>
      <c r="G1837" s="209" t="s">
        <v>164</v>
      </c>
      <c r="H1837" s="210">
        <v>96.905000000000001</v>
      </c>
      <c r="I1837" s="211"/>
      <c r="J1837" s="212">
        <f>ROUND(I1837*H1837,2)</f>
        <v>0</v>
      </c>
      <c r="K1837" s="208" t="s">
        <v>165</v>
      </c>
      <c r="L1837" s="46"/>
      <c r="M1837" s="213" t="s">
        <v>19</v>
      </c>
      <c r="N1837" s="214" t="s">
        <v>44</v>
      </c>
      <c r="O1837" s="86"/>
      <c r="P1837" s="215">
        <f>O1837*H1837</f>
        <v>0</v>
      </c>
      <c r="Q1837" s="215">
        <v>0</v>
      </c>
      <c r="R1837" s="215">
        <f>Q1837*H1837</f>
        <v>0</v>
      </c>
      <c r="S1837" s="215">
        <v>0.0030000000000000001</v>
      </c>
      <c r="T1837" s="216">
        <f>S1837*H1837</f>
        <v>0.290715</v>
      </c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R1837" s="217" t="s">
        <v>307</v>
      </c>
      <c r="AT1837" s="217" t="s">
        <v>161</v>
      </c>
      <c r="AU1837" s="217" t="s">
        <v>83</v>
      </c>
      <c r="AY1837" s="19" t="s">
        <v>159</v>
      </c>
      <c r="BE1837" s="218">
        <f>IF(N1837="základní",J1837,0)</f>
        <v>0</v>
      </c>
      <c r="BF1837" s="218">
        <f>IF(N1837="snížená",J1837,0)</f>
        <v>0</v>
      </c>
      <c r="BG1837" s="218">
        <f>IF(N1837="zákl. přenesená",J1837,0)</f>
        <v>0</v>
      </c>
      <c r="BH1837" s="218">
        <f>IF(N1837="sníž. přenesená",J1837,0)</f>
        <v>0</v>
      </c>
      <c r="BI1837" s="218">
        <f>IF(N1837="nulová",J1837,0)</f>
        <v>0</v>
      </c>
      <c r="BJ1837" s="19" t="s">
        <v>81</v>
      </c>
      <c r="BK1837" s="218">
        <f>ROUND(I1837*H1837,2)</f>
        <v>0</v>
      </c>
      <c r="BL1837" s="19" t="s">
        <v>307</v>
      </c>
      <c r="BM1837" s="217" t="s">
        <v>1771</v>
      </c>
    </row>
    <row r="1838" s="2" customFormat="1">
      <c r="A1838" s="40"/>
      <c r="B1838" s="41"/>
      <c r="C1838" s="42"/>
      <c r="D1838" s="219" t="s">
        <v>168</v>
      </c>
      <c r="E1838" s="42"/>
      <c r="F1838" s="220" t="s">
        <v>1772</v>
      </c>
      <c r="G1838" s="42"/>
      <c r="H1838" s="42"/>
      <c r="I1838" s="221"/>
      <c r="J1838" s="42"/>
      <c r="K1838" s="42"/>
      <c r="L1838" s="46"/>
      <c r="M1838" s="222"/>
      <c r="N1838" s="223"/>
      <c r="O1838" s="86"/>
      <c r="P1838" s="86"/>
      <c r="Q1838" s="86"/>
      <c r="R1838" s="86"/>
      <c r="S1838" s="86"/>
      <c r="T1838" s="87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T1838" s="19" t="s">
        <v>168</v>
      </c>
      <c r="AU1838" s="19" t="s">
        <v>83</v>
      </c>
    </row>
    <row r="1839" s="13" customFormat="1">
      <c r="A1839" s="13"/>
      <c r="B1839" s="224"/>
      <c r="C1839" s="225"/>
      <c r="D1839" s="226" t="s">
        <v>170</v>
      </c>
      <c r="E1839" s="227" t="s">
        <v>19</v>
      </c>
      <c r="F1839" s="228" t="s">
        <v>499</v>
      </c>
      <c r="G1839" s="225"/>
      <c r="H1839" s="227" t="s">
        <v>19</v>
      </c>
      <c r="I1839" s="229"/>
      <c r="J1839" s="225"/>
      <c r="K1839" s="225"/>
      <c r="L1839" s="230"/>
      <c r="M1839" s="231"/>
      <c r="N1839" s="232"/>
      <c r="O1839" s="232"/>
      <c r="P1839" s="232"/>
      <c r="Q1839" s="232"/>
      <c r="R1839" s="232"/>
      <c r="S1839" s="232"/>
      <c r="T1839" s="23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4" t="s">
        <v>170</v>
      </c>
      <c r="AU1839" s="234" t="s">
        <v>83</v>
      </c>
      <c r="AV1839" s="13" t="s">
        <v>81</v>
      </c>
      <c r="AW1839" s="13" t="s">
        <v>35</v>
      </c>
      <c r="AX1839" s="13" t="s">
        <v>73</v>
      </c>
      <c r="AY1839" s="234" t="s">
        <v>159</v>
      </c>
    </row>
    <row r="1840" s="14" customFormat="1">
      <c r="A1840" s="14"/>
      <c r="B1840" s="235"/>
      <c r="C1840" s="236"/>
      <c r="D1840" s="226" t="s">
        <v>170</v>
      </c>
      <c r="E1840" s="237" t="s">
        <v>19</v>
      </c>
      <c r="F1840" s="238" t="s">
        <v>1773</v>
      </c>
      <c r="G1840" s="236"/>
      <c r="H1840" s="239">
        <v>14.461</v>
      </c>
      <c r="I1840" s="240"/>
      <c r="J1840" s="236"/>
      <c r="K1840" s="236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5" t="s">
        <v>170</v>
      </c>
      <c r="AU1840" s="245" t="s">
        <v>83</v>
      </c>
      <c r="AV1840" s="14" t="s">
        <v>83</v>
      </c>
      <c r="AW1840" s="14" t="s">
        <v>35</v>
      </c>
      <c r="AX1840" s="14" t="s">
        <v>73</v>
      </c>
      <c r="AY1840" s="245" t="s">
        <v>159</v>
      </c>
    </row>
    <row r="1841" s="14" customFormat="1">
      <c r="A1841" s="14"/>
      <c r="B1841" s="235"/>
      <c r="C1841" s="236"/>
      <c r="D1841" s="226" t="s">
        <v>170</v>
      </c>
      <c r="E1841" s="237" t="s">
        <v>19</v>
      </c>
      <c r="F1841" s="238" t="s">
        <v>1774</v>
      </c>
      <c r="G1841" s="236"/>
      <c r="H1841" s="239">
        <v>23.277000000000001</v>
      </c>
      <c r="I1841" s="240"/>
      <c r="J1841" s="236"/>
      <c r="K1841" s="236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5" t="s">
        <v>170</v>
      </c>
      <c r="AU1841" s="245" t="s">
        <v>83</v>
      </c>
      <c r="AV1841" s="14" t="s">
        <v>83</v>
      </c>
      <c r="AW1841" s="14" t="s">
        <v>35</v>
      </c>
      <c r="AX1841" s="14" t="s">
        <v>73</v>
      </c>
      <c r="AY1841" s="245" t="s">
        <v>159</v>
      </c>
    </row>
    <row r="1842" s="14" customFormat="1">
      <c r="A1842" s="14"/>
      <c r="B1842" s="235"/>
      <c r="C1842" s="236"/>
      <c r="D1842" s="226" t="s">
        <v>170</v>
      </c>
      <c r="E1842" s="237" t="s">
        <v>19</v>
      </c>
      <c r="F1842" s="238" t="s">
        <v>1775</v>
      </c>
      <c r="G1842" s="236"/>
      <c r="H1842" s="239">
        <v>11.183999999999999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45" t="s">
        <v>170</v>
      </c>
      <c r="AU1842" s="245" t="s">
        <v>83</v>
      </c>
      <c r="AV1842" s="14" t="s">
        <v>83</v>
      </c>
      <c r="AW1842" s="14" t="s">
        <v>35</v>
      </c>
      <c r="AX1842" s="14" t="s">
        <v>73</v>
      </c>
      <c r="AY1842" s="245" t="s">
        <v>159</v>
      </c>
    </row>
    <row r="1843" s="14" customFormat="1">
      <c r="A1843" s="14"/>
      <c r="B1843" s="235"/>
      <c r="C1843" s="236"/>
      <c r="D1843" s="226" t="s">
        <v>170</v>
      </c>
      <c r="E1843" s="237" t="s">
        <v>19</v>
      </c>
      <c r="F1843" s="238" t="s">
        <v>1776</v>
      </c>
      <c r="G1843" s="236"/>
      <c r="H1843" s="239">
        <v>9.2300000000000004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5" t="s">
        <v>170</v>
      </c>
      <c r="AU1843" s="245" t="s">
        <v>83</v>
      </c>
      <c r="AV1843" s="14" t="s">
        <v>83</v>
      </c>
      <c r="AW1843" s="14" t="s">
        <v>35</v>
      </c>
      <c r="AX1843" s="14" t="s">
        <v>73</v>
      </c>
      <c r="AY1843" s="245" t="s">
        <v>159</v>
      </c>
    </row>
    <row r="1844" s="14" customFormat="1">
      <c r="A1844" s="14"/>
      <c r="B1844" s="235"/>
      <c r="C1844" s="236"/>
      <c r="D1844" s="226" t="s">
        <v>170</v>
      </c>
      <c r="E1844" s="237" t="s">
        <v>19</v>
      </c>
      <c r="F1844" s="238" t="s">
        <v>1777</v>
      </c>
      <c r="G1844" s="236"/>
      <c r="H1844" s="239">
        <v>3.843</v>
      </c>
      <c r="I1844" s="240"/>
      <c r="J1844" s="236"/>
      <c r="K1844" s="236"/>
      <c r="L1844" s="241"/>
      <c r="M1844" s="242"/>
      <c r="N1844" s="243"/>
      <c r="O1844" s="243"/>
      <c r="P1844" s="243"/>
      <c r="Q1844" s="243"/>
      <c r="R1844" s="243"/>
      <c r="S1844" s="243"/>
      <c r="T1844" s="24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5" t="s">
        <v>170</v>
      </c>
      <c r="AU1844" s="245" t="s">
        <v>83</v>
      </c>
      <c r="AV1844" s="14" t="s">
        <v>83</v>
      </c>
      <c r="AW1844" s="14" t="s">
        <v>35</v>
      </c>
      <c r="AX1844" s="14" t="s">
        <v>73</v>
      </c>
      <c r="AY1844" s="245" t="s">
        <v>159</v>
      </c>
    </row>
    <row r="1845" s="13" customFormat="1">
      <c r="A1845" s="13"/>
      <c r="B1845" s="224"/>
      <c r="C1845" s="225"/>
      <c r="D1845" s="226" t="s">
        <v>170</v>
      </c>
      <c r="E1845" s="227" t="s">
        <v>19</v>
      </c>
      <c r="F1845" s="228" t="s">
        <v>502</v>
      </c>
      <c r="G1845" s="225"/>
      <c r="H1845" s="227" t="s">
        <v>19</v>
      </c>
      <c r="I1845" s="229"/>
      <c r="J1845" s="225"/>
      <c r="K1845" s="225"/>
      <c r="L1845" s="230"/>
      <c r="M1845" s="231"/>
      <c r="N1845" s="232"/>
      <c r="O1845" s="232"/>
      <c r="P1845" s="232"/>
      <c r="Q1845" s="232"/>
      <c r="R1845" s="232"/>
      <c r="S1845" s="232"/>
      <c r="T1845" s="23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4" t="s">
        <v>170</v>
      </c>
      <c r="AU1845" s="234" t="s">
        <v>83</v>
      </c>
      <c r="AV1845" s="13" t="s">
        <v>81</v>
      </c>
      <c r="AW1845" s="13" t="s">
        <v>35</v>
      </c>
      <c r="AX1845" s="13" t="s">
        <v>73</v>
      </c>
      <c r="AY1845" s="234" t="s">
        <v>159</v>
      </c>
    </row>
    <row r="1846" s="14" customFormat="1">
      <c r="A1846" s="14"/>
      <c r="B1846" s="235"/>
      <c r="C1846" s="236"/>
      <c r="D1846" s="226" t="s">
        <v>170</v>
      </c>
      <c r="E1846" s="237" t="s">
        <v>19</v>
      </c>
      <c r="F1846" s="238" t="s">
        <v>1778</v>
      </c>
      <c r="G1846" s="236"/>
      <c r="H1846" s="239">
        <v>34.909999999999997</v>
      </c>
      <c r="I1846" s="240"/>
      <c r="J1846" s="236"/>
      <c r="K1846" s="236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5" t="s">
        <v>170</v>
      </c>
      <c r="AU1846" s="245" t="s">
        <v>83</v>
      </c>
      <c r="AV1846" s="14" t="s">
        <v>83</v>
      </c>
      <c r="AW1846" s="14" t="s">
        <v>35</v>
      </c>
      <c r="AX1846" s="14" t="s">
        <v>73</v>
      </c>
      <c r="AY1846" s="245" t="s">
        <v>159</v>
      </c>
    </row>
    <row r="1847" s="15" customFormat="1">
      <c r="A1847" s="15"/>
      <c r="B1847" s="246"/>
      <c r="C1847" s="247"/>
      <c r="D1847" s="226" t="s">
        <v>170</v>
      </c>
      <c r="E1847" s="248" t="s">
        <v>19</v>
      </c>
      <c r="F1847" s="249" t="s">
        <v>178</v>
      </c>
      <c r="G1847" s="247"/>
      <c r="H1847" s="250">
        <v>96.905000000000001</v>
      </c>
      <c r="I1847" s="251"/>
      <c r="J1847" s="247"/>
      <c r="K1847" s="247"/>
      <c r="L1847" s="252"/>
      <c r="M1847" s="253"/>
      <c r="N1847" s="254"/>
      <c r="O1847" s="254"/>
      <c r="P1847" s="254"/>
      <c r="Q1847" s="254"/>
      <c r="R1847" s="254"/>
      <c r="S1847" s="254"/>
      <c r="T1847" s="25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56" t="s">
        <v>170</v>
      </c>
      <c r="AU1847" s="256" t="s">
        <v>83</v>
      </c>
      <c r="AV1847" s="15" t="s">
        <v>166</v>
      </c>
      <c r="AW1847" s="15" t="s">
        <v>35</v>
      </c>
      <c r="AX1847" s="15" t="s">
        <v>81</v>
      </c>
      <c r="AY1847" s="256" t="s">
        <v>159</v>
      </c>
    </row>
    <row r="1848" s="2" customFormat="1" ht="16.5" customHeight="1">
      <c r="A1848" s="40"/>
      <c r="B1848" s="41"/>
      <c r="C1848" s="206" t="s">
        <v>1779</v>
      </c>
      <c r="D1848" s="206" t="s">
        <v>161</v>
      </c>
      <c r="E1848" s="207" t="s">
        <v>1780</v>
      </c>
      <c r="F1848" s="208" t="s">
        <v>1781</v>
      </c>
      <c r="G1848" s="209" t="s">
        <v>164</v>
      </c>
      <c r="H1848" s="210">
        <v>34.490000000000002</v>
      </c>
      <c r="I1848" s="211"/>
      <c r="J1848" s="212">
        <f>ROUND(I1848*H1848,2)</f>
        <v>0</v>
      </c>
      <c r="K1848" s="208" t="s">
        <v>165</v>
      </c>
      <c r="L1848" s="46"/>
      <c r="M1848" s="213" t="s">
        <v>19</v>
      </c>
      <c r="N1848" s="214" t="s">
        <v>44</v>
      </c>
      <c r="O1848" s="86"/>
      <c r="P1848" s="215">
        <f>O1848*H1848</f>
        <v>0</v>
      </c>
      <c r="Q1848" s="215">
        <v>0.00029999999999999997</v>
      </c>
      <c r="R1848" s="215">
        <f>Q1848*H1848</f>
        <v>0.010347</v>
      </c>
      <c r="S1848" s="215">
        <v>0</v>
      </c>
      <c r="T1848" s="216">
        <f>S1848*H1848</f>
        <v>0</v>
      </c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R1848" s="217" t="s">
        <v>307</v>
      </c>
      <c r="AT1848" s="217" t="s">
        <v>161</v>
      </c>
      <c r="AU1848" s="217" t="s">
        <v>83</v>
      </c>
      <c r="AY1848" s="19" t="s">
        <v>159</v>
      </c>
      <c r="BE1848" s="218">
        <f>IF(N1848="základní",J1848,0)</f>
        <v>0</v>
      </c>
      <c r="BF1848" s="218">
        <f>IF(N1848="snížená",J1848,0)</f>
        <v>0</v>
      </c>
      <c r="BG1848" s="218">
        <f>IF(N1848="zákl. přenesená",J1848,0)</f>
        <v>0</v>
      </c>
      <c r="BH1848" s="218">
        <f>IF(N1848="sníž. přenesená",J1848,0)</f>
        <v>0</v>
      </c>
      <c r="BI1848" s="218">
        <f>IF(N1848="nulová",J1848,0)</f>
        <v>0</v>
      </c>
      <c r="BJ1848" s="19" t="s">
        <v>81</v>
      </c>
      <c r="BK1848" s="218">
        <f>ROUND(I1848*H1848,2)</f>
        <v>0</v>
      </c>
      <c r="BL1848" s="19" t="s">
        <v>307</v>
      </c>
      <c r="BM1848" s="217" t="s">
        <v>1782</v>
      </c>
    </row>
    <row r="1849" s="2" customFormat="1">
      <c r="A1849" s="40"/>
      <c r="B1849" s="41"/>
      <c r="C1849" s="42"/>
      <c r="D1849" s="219" t="s">
        <v>168</v>
      </c>
      <c r="E1849" s="42"/>
      <c r="F1849" s="220" t="s">
        <v>1783</v>
      </c>
      <c r="G1849" s="42"/>
      <c r="H1849" s="42"/>
      <c r="I1849" s="221"/>
      <c r="J1849" s="42"/>
      <c r="K1849" s="42"/>
      <c r="L1849" s="46"/>
      <c r="M1849" s="222"/>
      <c r="N1849" s="223"/>
      <c r="O1849" s="86"/>
      <c r="P1849" s="86"/>
      <c r="Q1849" s="86"/>
      <c r="R1849" s="86"/>
      <c r="S1849" s="86"/>
      <c r="T1849" s="87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T1849" s="19" t="s">
        <v>168</v>
      </c>
      <c r="AU1849" s="19" t="s">
        <v>83</v>
      </c>
    </row>
    <row r="1850" s="13" customFormat="1">
      <c r="A1850" s="13"/>
      <c r="B1850" s="224"/>
      <c r="C1850" s="225"/>
      <c r="D1850" s="226" t="s">
        <v>170</v>
      </c>
      <c r="E1850" s="227" t="s">
        <v>19</v>
      </c>
      <c r="F1850" s="228" t="s">
        <v>1250</v>
      </c>
      <c r="G1850" s="225"/>
      <c r="H1850" s="227" t="s">
        <v>19</v>
      </c>
      <c r="I1850" s="229"/>
      <c r="J1850" s="225"/>
      <c r="K1850" s="225"/>
      <c r="L1850" s="230"/>
      <c r="M1850" s="231"/>
      <c r="N1850" s="232"/>
      <c r="O1850" s="232"/>
      <c r="P1850" s="232"/>
      <c r="Q1850" s="232"/>
      <c r="R1850" s="232"/>
      <c r="S1850" s="232"/>
      <c r="T1850" s="23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4" t="s">
        <v>170</v>
      </c>
      <c r="AU1850" s="234" t="s">
        <v>83</v>
      </c>
      <c r="AV1850" s="13" t="s">
        <v>81</v>
      </c>
      <c r="AW1850" s="13" t="s">
        <v>35</v>
      </c>
      <c r="AX1850" s="13" t="s">
        <v>73</v>
      </c>
      <c r="AY1850" s="234" t="s">
        <v>159</v>
      </c>
    </row>
    <row r="1851" s="14" customFormat="1">
      <c r="A1851" s="14"/>
      <c r="B1851" s="235"/>
      <c r="C1851" s="236"/>
      <c r="D1851" s="226" t="s">
        <v>170</v>
      </c>
      <c r="E1851" s="237" t="s">
        <v>19</v>
      </c>
      <c r="F1851" s="238" t="s">
        <v>849</v>
      </c>
      <c r="G1851" s="236"/>
      <c r="H1851" s="239">
        <v>34.490000000000002</v>
      </c>
      <c r="I1851" s="240"/>
      <c r="J1851" s="236"/>
      <c r="K1851" s="236"/>
      <c r="L1851" s="241"/>
      <c r="M1851" s="242"/>
      <c r="N1851" s="243"/>
      <c r="O1851" s="243"/>
      <c r="P1851" s="243"/>
      <c r="Q1851" s="243"/>
      <c r="R1851" s="243"/>
      <c r="S1851" s="243"/>
      <c r="T1851" s="24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5" t="s">
        <v>170</v>
      </c>
      <c r="AU1851" s="245" t="s">
        <v>83</v>
      </c>
      <c r="AV1851" s="14" t="s">
        <v>83</v>
      </c>
      <c r="AW1851" s="14" t="s">
        <v>35</v>
      </c>
      <c r="AX1851" s="14" t="s">
        <v>73</v>
      </c>
      <c r="AY1851" s="245" t="s">
        <v>159</v>
      </c>
    </row>
    <row r="1852" s="15" customFormat="1">
      <c r="A1852" s="15"/>
      <c r="B1852" s="246"/>
      <c r="C1852" s="247"/>
      <c r="D1852" s="226" t="s">
        <v>170</v>
      </c>
      <c r="E1852" s="248" t="s">
        <v>19</v>
      </c>
      <c r="F1852" s="249" t="s">
        <v>178</v>
      </c>
      <c r="G1852" s="247"/>
      <c r="H1852" s="250">
        <v>34.490000000000002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56" t="s">
        <v>170</v>
      </c>
      <c r="AU1852" s="256" t="s">
        <v>83</v>
      </c>
      <c r="AV1852" s="15" t="s">
        <v>166</v>
      </c>
      <c r="AW1852" s="15" t="s">
        <v>35</v>
      </c>
      <c r="AX1852" s="15" t="s">
        <v>81</v>
      </c>
      <c r="AY1852" s="256" t="s">
        <v>159</v>
      </c>
    </row>
    <row r="1853" s="2" customFormat="1" ht="16.5" customHeight="1">
      <c r="A1853" s="40"/>
      <c r="B1853" s="41"/>
      <c r="C1853" s="257" t="s">
        <v>1784</v>
      </c>
      <c r="D1853" s="257" t="s">
        <v>328</v>
      </c>
      <c r="E1853" s="258" t="s">
        <v>1785</v>
      </c>
      <c r="F1853" s="259" t="s">
        <v>1786</v>
      </c>
      <c r="G1853" s="260" t="s">
        <v>164</v>
      </c>
      <c r="H1853" s="261">
        <v>37.939</v>
      </c>
      <c r="I1853" s="262"/>
      <c r="J1853" s="263">
        <f>ROUND(I1853*H1853,2)</f>
        <v>0</v>
      </c>
      <c r="K1853" s="259" t="s">
        <v>165</v>
      </c>
      <c r="L1853" s="264"/>
      <c r="M1853" s="265" t="s">
        <v>19</v>
      </c>
      <c r="N1853" s="266" t="s">
        <v>44</v>
      </c>
      <c r="O1853" s="86"/>
      <c r="P1853" s="215">
        <f>O1853*H1853</f>
        <v>0</v>
      </c>
      <c r="Q1853" s="215">
        <v>0.00264</v>
      </c>
      <c r="R1853" s="215">
        <f>Q1853*H1853</f>
        <v>0.10015896000000001</v>
      </c>
      <c r="S1853" s="215">
        <v>0</v>
      </c>
      <c r="T1853" s="216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17" t="s">
        <v>424</v>
      </c>
      <c r="AT1853" s="217" t="s">
        <v>328</v>
      </c>
      <c r="AU1853" s="217" t="s">
        <v>83</v>
      </c>
      <c r="AY1853" s="19" t="s">
        <v>159</v>
      </c>
      <c r="BE1853" s="218">
        <f>IF(N1853="základní",J1853,0)</f>
        <v>0</v>
      </c>
      <c r="BF1853" s="218">
        <f>IF(N1853="snížená",J1853,0)</f>
        <v>0</v>
      </c>
      <c r="BG1853" s="218">
        <f>IF(N1853="zákl. přenesená",J1853,0)</f>
        <v>0</v>
      </c>
      <c r="BH1853" s="218">
        <f>IF(N1853="sníž. přenesená",J1853,0)</f>
        <v>0</v>
      </c>
      <c r="BI1853" s="218">
        <f>IF(N1853="nulová",J1853,0)</f>
        <v>0</v>
      </c>
      <c r="BJ1853" s="19" t="s">
        <v>81</v>
      </c>
      <c r="BK1853" s="218">
        <f>ROUND(I1853*H1853,2)</f>
        <v>0</v>
      </c>
      <c r="BL1853" s="19" t="s">
        <v>307</v>
      </c>
      <c r="BM1853" s="217" t="s">
        <v>1787</v>
      </c>
    </row>
    <row r="1854" s="13" customFormat="1">
      <c r="A1854" s="13"/>
      <c r="B1854" s="224"/>
      <c r="C1854" s="225"/>
      <c r="D1854" s="226" t="s">
        <v>170</v>
      </c>
      <c r="E1854" s="227" t="s">
        <v>19</v>
      </c>
      <c r="F1854" s="228" t="s">
        <v>1250</v>
      </c>
      <c r="G1854" s="225"/>
      <c r="H1854" s="227" t="s">
        <v>19</v>
      </c>
      <c r="I1854" s="229"/>
      <c r="J1854" s="225"/>
      <c r="K1854" s="225"/>
      <c r="L1854" s="230"/>
      <c r="M1854" s="231"/>
      <c r="N1854" s="232"/>
      <c r="O1854" s="232"/>
      <c r="P1854" s="232"/>
      <c r="Q1854" s="232"/>
      <c r="R1854" s="232"/>
      <c r="S1854" s="232"/>
      <c r="T1854" s="23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4" t="s">
        <v>170</v>
      </c>
      <c r="AU1854" s="234" t="s">
        <v>83</v>
      </c>
      <c r="AV1854" s="13" t="s">
        <v>81</v>
      </c>
      <c r="AW1854" s="13" t="s">
        <v>35</v>
      </c>
      <c r="AX1854" s="13" t="s">
        <v>73</v>
      </c>
      <c r="AY1854" s="234" t="s">
        <v>159</v>
      </c>
    </row>
    <row r="1855" s="14" customFormat="1">
      <c r="A1855" s="14"/>
      <c r="B1855" s="235"/>
      <c r="C1855" s="236"/>
      <c r="D1855" s="226" t="s">
        <v>170</v>
      </c>
      <c r="E1855" s="237" t="s">
        <v>19</v>
      </c>
      <c r="F1855" s="238" t="s">
        <v>849</v>
      </c>
      <c r="G1855" s="236"/>
      <c r="H1855" s="239">
        <v>34.490000000000002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5" t="s">
        <v>170</v>
      </c>
      <c r="AU1855" s="245" t="s">
        <v>83</v>
      </c>
      <c r="AV1855" s="14" t="s">
        <v>83</v>
      </c>
      <c r="AW1855" s="14" t="s">
        <v>35</v>
      </c>
      <c r="AX1855" s="14" t="s">
        <v>73</v>
      </c>
      <c r="AY1855" s="245" t="s">
        <v>159</v>
      </c>
    </row>
    <row r="1856" s="15" customFormat="1">
      <c r="A1856" s="15"/>
      <c r="B1856" s="246"/>
      <c r="C1856" s="247"/>
      <c r="D1856" s="226" t="s">
        <v>170</v>
      </c>
      <c r="E1856" s="248" t="s">
        <v>19</v>
      </c>
      <c r="F1856" s="249" t="s">
        <v>178</v>
      </c>
      <c r="G1856" s="247"/>
      <c r="H1856" s="250">
        <v>34.490000000000002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6" t="s">
        <v>170</v>
      </c>
      <c r="AU1856" s="256" t="s">
        <v>83</v>
      </c>
      <c r="AV1856" s="15" t="s">
        <v>166</v>
      </c>
      <c r="AW1856" s="15" t="s">
        <v>35</v>
      </c>
      <c r="AX1856" s="15" t="s">
        <v>81</v>
      </c>
      <c r="AY1856" s="256" t="s">
        <v>159</v>
      </c>
    </row>
    <row r="1857" s="14" customFormat="1">
      <c r="A1857" s="14"/>
      <c r="B1857" s="235"/>
      <c r="C1857" s="236"/>
      <c r="D1857" s="226" t="s">
        <v>170</v>
      </c>
      <c r="E1857" s="236"/>
      <c r="F1857" s="238" t="s">
        <v>1788</v>
      </c>
      <c r="G1857" s="236"/>
      <c r="H1857" s="239">
        <v>37.939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5" t="s">
        <v>170</v>
      </c>
      <c r="AU1857" s="245" t="s">
        <v>83</v>
      </c>
      <c r="AV1857" s="14" t="s">
        <v>83</v>
      </c>
      <c r="AW1857" s="14" t="s">
        <v>4</v>
      </c>
      <c r="AX1857" s="14" t="s">
        <v>81</v>
      </c>
      <c r="AY1857" s="245" t="s">
        <v>159</v>
      </c>
    </row>
    <row r="1858" s="2" customFormat="1" ht="16.5" customHeight="1">
      <c r="A1858" s="40"/>
      <c r="B1858" s="41"/>
      <c r="C1858" s="206" t="s">
        <v>1789</v>
      </c>
      <c r="D1858" s="206" t="s">
        <v>161</v>
      </c>
      <c r="E1858" s="207" t="s">
        <v>1790</v>
      </c>
      <c r="F1858" s="208" t="s">
        <v>1791</v>
      </c>
      <c r="G1858" s="209" t="s">
        <v>164</v>
      </c>
      <c r="H1858" s="210">
        <v>64.260000000000005</v>
      </c>
      <c r="I1858" s="211"/>
      <c r="J1858" s="212">
        <f>ROUND(I1858*H1858,2)</f>
        <v>0</v>
      </c>
      <c r="K1858" s="208" t="s">
        <v>165</v>
      </c>
      <c r="L1858" s="46"/>
      <c r="M1858" s="213" t="s">
        <v>19</v>
      </c>
      <c r="N1858" s="214" t="s">
        <v>44</v>
      </c>
      <c r="O1858" s="86"/>
      <c r="P1858" s="215">
        <f>O1858*H1858</f>
        <v>0</v>
      </c>
      <c r="Q1858" s="215">
        <v>0.00029999999999999997</v>
      </c>
      <c r="R1858" s="215">
        <f>Q1858*H1858</f>
        <v>0.019278</v>
      </c>
      <c r="S1858" s="215">
        <v>0</v>
      </c>
      <c r="T1858" s="216">
        <f>S1858*H1858</f>
        <v>0</v>
      </c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R1858" s="217" t="s">
        <v>307</v>
      </c>
      <c r="AT1858" s="217" t="s">
        <v>161</v>
      </c>
      <c r="AU1858" s="217" t="s">
        <v>83</v>
      </c>
      <c r="AY1858" s="19" t="s">
        <v>159</v>
      </c>
      <c r="BE1858" s="218">
        <f>IF(N1858="základní",J1858,0)</f>
        <v>0</v>
      </c>
      <c r="BF1858" s="218">
        <f>IF(N1858="snížená",J1858,0)</f>
        <v>0</v>
      </c>
      <c r="BG1858" s="218">
        <f>IF(N1858="zákl. přenesená",J1858,0)</f>
        <v>0</v>
      </c>
      <c r="BH1858" s="218">
        <f>IF(N1858="sníž. přenesená",J1858,0)</f>
        <v>0</v>
      </c>
      <c r="BI1858" s="218">
        <f>IF(N1858="nulová",J1858,0)</f>
        <v>0</v>
      </c>
      <c r="BJ1858" s="19" t="s">
        <v>81</v>
      </c>
      <c r="BK1858" s="218">
        <f>ROUND(I1858*H1858,2)</f>
        <v>0</v>
      </c>
      <c r="BL1858" s="19" t="s">
        <v>307</v>
      </c>
      <c r="BM1858" s="217" t="s">
        <v>1792</v>
      </c>
    </row>
    <row r="1859" s="2" customFormat="1">
      <c r="A1859" s="40"/>
      <c r="B1859" s="41"/>
      <c r="C1859" s="42"/>
      <c r="D1859" s="219" t="s">
        <v>168</v>
      </c>
      <c r="E1859" s="42"/>
      <c r="F1859" s="220" t="s">
        <v>1793</v>
      </c>
      <c r="G1859" s="42"/>
      <c r="H1859" s="42"/>
      <c r="I1859" s="221"/>
      <c r="J1859" s="42"/>
      <c r="K1859" s="42"/>
      <c r="L1859" s="46"/>
      <c r="M1859" s="222"/>
      <c r="N1859" s="223"/>
      <c r="O1859" s="86"/>
      <c r="P1859" s="86"/>
      <c r="Q1859" s="86"/>
      <c r="R1859" s="86"/>
      <c r="S1859" s="86"/>
      <c r="T1859" s="87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T1859" s="19" t="s">
        <v>168</v>
      </c>
      <c r="AU1859" s="19" t="s">
        <v>83</v>
      </c>
    </row>
    <row r="1860" s="13" customFormat="1">
      <c r="A1860" s="13"/>
      <c r="B1860" s="224"/>
      <c r="C1860" s="225"/>
      <c r="D1860" s="226" t="s">
        <v>170</v>
      </c>
      <c r="E1860" s="227" t="s">
        <v>19</v>
      </c>
      <c r="F1860" s="228" t="s">
        <v>338</v>
      </c>
      <c r="G1860" s="225"/>
      <c r="H1860" s="227" t="s">
        <v>19</v>
      </c>
      <c r="I1860" s="229"/>
      <c r="J1860" s="225"/>
      <c r="K1860" s="225"/>
      <c r="L1860" s="230"/>
      <c r="M1860" s="231"/>
      <c r="N1860" s="232"/>
      <c r="O1860" s="232"/>
      <c r="P1860" s="232"/>
      <c r="Q1860" s="232"/>
      <c r="R1860" s="232"/>
      <c r="S1860" s="232"/>
      <c r="T1860" s="23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4" t="s">
        <v>170</v>
      </c>
      <c r="AU1860" s="234" t="s">
        <v>83</v>
      </c>
      <c r="AV1860" s="13" t="s">
        <v>81</v>
      </c>
      <c r="AW1860" s="13" t="s">
        <v>35</v>
      </c>
      <c r="AX1860" s="13" t="s">
        <v>73</v>
      </c>
      <c r="AY1860" s="234" t="s">
        <v>159</v>
      </c>
    </row>
    <row r="1861" s="14" customFormat="1">
      <c r="A1861" s="14"/>
      <c r="B1861" s="235"/>
      <c r="C1861" s="236"/>
      <c r="D1861" s="226" t="s">
        <v>170</v>
      </c>
      <c r="E1861" s="237" t="s">
        <v>19</v>
      </c>
      <c r="F1861" s="238" t="s">
        <v>1752</v>
      </c>
      <c r="G1861" s="236"/>
      <c r="H1861" s="239">
        <v>64.260000000000005</v>
      </c>
      <c r="I1861" s="240"/>
      <c r="J1861" s="236"/>
      <c r="K1861" s="236"/>
      <c r="L1861" s="241"/>
      <c r="M1861" s="242"/>
      <c r="N1861" s="243"/>
      <c r="O1861" s="243"/>
      <c r="P1861" s="243"/>
      <c r="Q1861" s="243"/>
      <c r="R1861" s="243"/>
      <c r="S1861" s="243"/>
      <c r="T1861" s="24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5" t="s">
        <v>170</v>
      </c>
      <c r="AU1861" s="245" t="s">
        <v>83</v>
      </c>
      <c r="AV1861" s="14" t="s">
        <v>83</v>
      </c>
      <c r="AW1861" s="14" t="s">
        <v>35</v>
      </c>
      <c r="AX1861" s="14" t="s">
        <v>73</v>
      </c>
      <c r="AY1861" s="245" t="s">
        <v>159</v>
      </c>
    </row>
    <row r="1862" s="15" customFormat="1">
      <c r="A1862" s="15"/>
      <c r="B1862" s="246"/>
      <c r="C1862" s="247"/>
      <c r="D1862" s="226" t="s">
        <v>170</v>
      </c>
      <c r="E1862" s="248" t="s">
        <v>19</v>
      </c>
      <c r="F1862" s="249" t="s">
        <v>178</v>
      </c>
      <c r="G1862" s="247"/>
      <c r="H1862" s="250">
        <v>64.260000000000005</v>
      </c>
      <c r="I1862" s="251"/>
      <c r="J1862" s="247"/>
      <c r="K1862" s="247"/>
      <c r="L1862" s="252"/>
      <c r="M1862" s="253"/>
      <c r="N1862" s="254"/>
      <c r="O1862" s="254"/>
      <c r="P1862" s="254"/>
      <c r="Q1862" s="254"/>
      <c r="R1862" s="254"/>
      <c r="S1862" s="254"/>
      <c r="T1862" s="25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56" t="s">
        <v>170</v>
      </c>
      <c r="AU1862" s="256" t="s">
        <v>83</v>
      </c>
      <c r="AV1862" s="15" t="s">
        <v>166</v>
      </c>
      <c r="AW1862" s="15" t="s">
        <v>35</v>
      </c>
      <c r="AX1862" s="15" t="s">
        <v>81</v>
      </c>
      <c r="AY1862" s="256" t="s">
        <v>159</v>
      </c>
    </row>
    <row r="1863" s="2" customFormat="1" ht="24.15" customHeight="1">
      <c r="A1863" s="40"/>
      <c r="B1863" s="41"/>
      <c r="C1863" s="257" t="s">
        <v>1794</v>
      </c>
      <c r="D1863" s="257" t="s">
        <v>328</v>
      </c>
      <c r="E1863" s="258" t="s">
        <v>1795</v>
      </c>
      <c r="F1863" s="259" t="s">
        <v>1796</v>
      </c>
      <c r="G1863" s="260" t="s">
        <v>164</v>
      </c>
      <c r="H1863" s="261">
        <v>70.686000000000007</v>
      </c>
      <c r="I1863" s="262"/>
      <c r="J1863" s="263">
        <f>ROUND(I1863*H1863,2)</f>
        <v>0</v>
      </c>
      <c r="K1863" s="259" t="s">
        <v>165</v>
      </c>
      <c r="L1863" s="264"/>
      <c r="M1863" s="265" t="s">
        <v>19</v>
      </c>
      <c r="N1863" s="266" t="s">
        <v>44</v>
      </c>
      <c r="O1863" s="86"/>
      <c r="P1863" s="215">
        <f>O1863*H1863</f>
        <v>0</v>
      </c>
      <c r="Q1863" s="215">
        <v>0.0018</v>
      </c>
      <c r="R1863" s="215">
        <f>Q1863*H1863</f>
        <v>0.12723480000000001</v>
      </c>
      <c r="S1863" s="215">
        <v>0</v>
      </c>
      <c r="T1863" s="216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17" t="s">
        <v>424</v>
      </c>
      <c r="AT1863" s="217" t="s">
        <v>328</v>
      </c>
      <c r="AU1863" s="217" t="s">
        <v>83</v>
      </c>
      <c r="AY1863" s="19" t="s">
        <v>159</v>
      </c>
      <c r="BE1863" s="218">
        <f>IF(N1863="základní",J1863,0)</f>
        <v>0</v>
      </c>
      <c r="BF1863" s="218">
        <f>IF(N1863="snížená",J1863,0)</f>
        <v>0</v>
      </c>
      <c r="BG1863" s="218">
        <f>IF(N1863="zákl. přenesená",J1863,0)</f>
        <v>0</v>
      </c>
      <c r="BH1863" s="218">
        <f>IF(N1863="sníž. přenesená",J1863,0)</f>
        <v>0</v>
      </c>
      <c r="BI1863" s="218">
        <f>IF(N1863="nulová",J1863,0)</f>
        <v>0</v>
      </c>
      <c r="BJ1863" s="19" t="s">
        <v>81</v>
      </c>
      <c r="BK1863" s="218">
        <f>ROUND(I1863*H1863,2)</f>
        <v>0</v>
      </c>
      <c r="BL1863" s="19" t="s">
        <v>307</v>
      </c>
      <c r="BM1863" s="217" t="s">
        <v>1797</v>
      </c>
    </row>
    <row r="1864" s="13" customFormat="1">
      <c r="A1864" s="13"/>
      <c r="B1864" s="224"/>
      <c r="C1864" s="225"/>
      <c r="D1864" s="226" t="s">
        <v>170</v>
      </c>
      <c r="E1864" s="227" t="s">
        <v>19</v>
      </c>
      <c r="F1864" s="228" t="s">
        <v>338</v>
      </c>
      <c r="G1864" s="225"/>
      <c r="H1864" s="227" t="s">
        <v>19</v>
      </c>
      <c r="I1864" s="229"/>
      <c r="J1864" s="225"/>
      <c r="K1864" s="225"/>
      <c r="L1864" s="230"/>
      <c r="M1864" s="231"/>
      <c r="N1864" s="232"/>
      <c r="O1864" s="232"/>
      <c r="P1864" s="232"/>
      <c r="Q1864" s="232"/>
      <c r="R1864" s="232"/>
      <c r="S1864" s="232"/>
      <c r="T1864" s="23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4" t="s">
        <v>170</v>
      </c>
      <c r="AU1864" s="234" t="s">
        <v>83</v>
      </c>
      <c r="AV1864" s="13" t="s">
        <v>81</v>
      </c>
      <c r="AW1864" s="13" t="s">
        <v>35</v>
      </c>
      <c r="AX1864" s="13" t="s">
        <v>73</v>
      </c>
      <c r="AY1864" s="234" t="s">
        <v>159</v>
      </c>
    </row>
    <row r="1865" s="14" customFormat="1">
      <c r="A1865" s="14"/>
      <c r="B1865" s="235"/>
      <c r="C1865" s="236"/>
      <c r="D1865" s="226" t="s">
        <v>170</v>
      </c>
      <c r="E1865" s="237" t="s">
        <v>19</v>
      </c>
      <c r="F1865" s="238" t="s">
        <v>1752</v>
      </c>
      <c r="G1865" s="236"/>
      <c r="H1865" s="239">
        <v>64.260000000000005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45" t="s">
        <v>170</v>
      </c>
      <c r="AU1865" s="245" t="s">
        <v>83</v>
      </c>
      <c r="AV1865" s="14" t="s">
        <v>83</v>
      </c>
      <c r="AW1865" s="14" t="s">
        <v>35</v>
      </c>
      <c r="AX1865" s="14" t="s">
        <v>73</v>
      </c>
      <c r="AY1865" s="245" t="s">
        <v>159</v>
      </c>
    </row>
    <row r="1866" s="15" customFormat="1">
      <c r="A1866" s="15"/>
      <c r="B1866" s="246"/>
      <c r="C1866" s="247"/>
      <c r="D1866" s="226" t="s">
        <v>170</v>
      </c>
      <c r="E1866" s="248" t="s">
        <v>19</v>
      </c>
      <c r="F1866" s="249" t="s">
        <v>178</v>
      </c>
      <c r="G1866" s="247"/>
      <c r="H1866" s="250">
        <v>64.260000000000005</v>
      </c>
      <c r="I1866" s="251"/>
      <c r="J1866" s="247"/>
      <c r="K1866" s="247"/>
      <c r="L1866" s="252"/>
      <c r="M1866" s="253"/>
      <c r="N1866" s="254"/>
      <c r="O1866" s="254"/>
      <c r="P1866" s="254"/>
      <c r="Q1866" s="254"/>
      <c r="R1866" s="254"/>
      <c r="S1866" s="254"/>
      <c r="T1866" s="25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6" t="s">
        <v>170</v>
      </c>
      <c r="AU1866" s="256" t="s">
        <v>83</v>
      </c>
      <c r="AV1866" s="15" t="s">
        <v>166</v>
      </c>
      <c r="AW1866" s="15" t="s">
        <v>35</v>
      </c>
      <c r="AX1866" s="15" t="s">
        <v>81</v>
      </c>
      <c r="AY1866" s="256" t="s">
        <v>159</v>
      </c>
    </row>
    <row r="1867" s="14" customFormat="1">
      <c r="A1867" s="14"/>
      <c r="B1867" s="235"/>
      <c r="C1867" s="236"/>
      <c r="D1867" s="226" t="s">
        <v>170</v>
      </c>
      <c r="E1867" s="236"/>
      <c r="F1867" s="238" t="s">
        <v>1798</v>
      </c>
      <c r="G1867" s="236"/>
      <c r="H1867" s="239">
        <v>70.686000000000007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5" t="s">
        <v>170</v>
      </c>
      <c r="AU1867" s="245" t="s">
        <v>83</v>
      </c>
      <c r="AV1867" s="14" t="s">
        <v>83</v>
      </c>
      <c r="AW1867" s="14" t="s">
        <v>4</v>
      </c>
      <c r="AX1867" s="14" t="s">
        <v>81</v>
      </c>
      <c r="AY1867" s="245" t="s">
        <v>159</v>
      </c>
    </row>
    <row r="1868" s="2" customFormat="1" ht="16.5" customHeight="1">
      <c r="A1868" s="40"/>
      <c r="B1868" s="41"/>
      <c r="C1868" s="206" t="s">
        <v>1799</v>
      </c>
      <c r="D1868" s="206" t="s">
        <v>161</v>
      </c>
      <c r="E1868" s="207" t="s">
        <v>1800</v>
      </c>
      <c r="F1868" s="208" t="s">
        <v>1801</v>
      </c>
      <c r="G1868" s="209" t="s">
        <v>322</v>
      </c>
      <c r="H1868" s="210">
        <v>107.252</v>
      </c>
      <c r="I1868" s="211"/>
      <c r="J1868" s="212">
        <f>ROUND(I1868*H1868,2)</f>
        <v>0</v>
      </c>
      <c r="K1868" s="208" t="s">
        <v>165</v>
      </c>
      <c r="L1868" s="46"/>
      <c r="M1868" s="213" t="s">
        <v>19</v>
      </c>
      <c r="N1868" s="214" t="s">
        <v>44</v>
      </c>
      <c r="O1868" s="86"/>
      <c r="P1868" s="215">
        <f>O1868*H1868</f>
        <v>0</v>
      </c>
      <c r="Q1868" s="215">
        <v>1.0000000000000001E-05</v>
      </c>
      <c r="R1868" s="215">
        <f>Q1868*H1868</f>
        <v>0.00107252</v>
      </c>
      <c r="S1868" s="215">
        <v>0</v>
      </c>
      <c r="T1868" s="216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17" t="s">
        <v>307</v>
      </c>
      <c r="AT1868" s="217" t="s">
        <v>161</v>
      </c>
      <c r="AU1868" s="217" t="s">
        <v>83</v>
      </c>
      <c r="AY1868" s="19" t="s">
        <v>159</v>
      </c>
      <c r="BE1868" s="218">
        <f>IF(N1868="základní",J1868,0)</f>
        <v>0</v>
      </c>
      <c r="BF1868" s="218">
        <f>IF(N1868="snížená",J1868,0)</f>
        <v>0</v>
      </c>
      <c r="BG1868" s="218">
        <f>IF(N1868="zákl. přenesená",J1868,0)</f>
        <v>0</v>
      </c>
      <c r="BH1868" s="218">
        <f>IF(N1868="sníž. přenesená",J1868,0)</f>
        <v>0</v>
      </c>
      <c r="BI1868" s="218">
        <f>IF(N1868="nulová",J1868,0)</f>
        <v>0</v>
      </c>
      <c r="BJ1868" s="19" t="s">
        <v>81</v>
      </c>
      <c r="BK1868" s="218">
        <f>ROUND(I1868*H1868,2)</f>
        <v>0</v>
      </c>
      <c r="BL1868" s="19" t="s">
        <v>307</v>
      </c>
      <c r="BM1868" s="217" t="s">
        <v>1802</v>
      </c>
    </row>
    <row r="1869" s="2" customFormat="1">
      <c r="A1869" s="40"/>
      <c r="B1869" s="41"/>
      <c r="C1869" s="42"/>
      <c r="D1869" s="219" t="s">
        <v>168</v>
      </c>
      <c r="E1869" s="42"/>
      <c r="F1869" s="220" t="s">
        <v>1803</v>
      </c>
      <c r="G1869" s="42"/>
      <c r="H1869" s="42"/>
      <c r="I1869" s="221"/>
      <c r="J1869" s="42"/>
      <c r="K1869" s="42"/>
      <c r="L1869" s="46"/>
      <c r="M1869" s="222"/>
      <c r="N1869" s="223"/>
      <c r="O1869" s="86"/>
      <c r="P1869" s="86"/>
      <c r="Q1869" s="86"/>
      <c r="R1869" s="86"/>
      <c r="S1869" s="86"/>
      <c r="T1869" s="87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T1869" s="19" t="s">
        <v>168</v>
      </c>
      <c r="AU1869" s="19" t="s">
        <v>83</v>
      </c>
    </row>
    <row r="1870" s="13" customFormat="1">
      <c r="A1870" s="13"/>
      <c r="B1870" s="224"/>
      <c r="C1870" s="225"/>
      <c r="D1870" s="226" t="s">
        <v>170</v>
      </c>
      <c r="E1870" s="227" t="s">
        <v>19</v>
      </c>
      <c r="F1870" s="228" t="s">
        <v>338</v>
      </c>
      <c r="G1870" s="225"/>
      <c r="H1870" s="227" t="s">
        <v>19</v>
      </c>
      <c r="I1870" s="229"/>
      <c r="J1870" s="225"/>
      <c r="K1870" s="225"/>
      <c r="L1870" s="230"/>
      <c r="M1870" s="231"/>
      <c r="N1870" s="232"/>
      <c r="O1870" s="232"/>
      <c r="P1870" s="232"/>
      <c r="Q1870" s="232"/>
      <c r="R1870" s="232"/>
      <c r="S1870" s="232"/>
      <c r="T1870" s="23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4" t="s">
        <v>170</v>
      </c>
      <c r="AU1870" s="234" t="s">
        <v>83</v>
      </c>
      <c r="AV1870" s="13" t="s">
        <v>81</v>
      </c>
      <c r="AW1870" s="13" t="s">
        <v>35</v>
      </c>
      <c r="AX1870" s="13" t="s">
        <v>73</v>
      </c>
      <c r="AY1870" s="234" t="s">
        <v>159</v>
      </c>
    </row>
    <row r="1871" s="13" customFormat="1">
      <c r="A1871" s="13"/>
      <c r="B1871" s="224"/>
      <c r="C1871" s="225"/>
      <c r="D1871" s="226" t="s">
        <v>170</v>
      </c>
      <c r="E1871" s="227" t="s">
        <v>19</v>
      </c>
      <c r="F1871" s="228" t="s">
        <v>585</v>
      </c>
      <c r="G1871" s="225"/>
      <c r="H1871" s="227" t="s">
        <v>19</v>
      </c>
      <c r="I1871" s="229"/>
      <c r="J1871" s="225"/>
      <c r="K1871" s="225"/>
      <c r="L1871" s="230"/>
      <c r="M1871" s="231"/>
      <c r="N1871" s="232"/>
      <c r="O1871" s="232"/>
      <c r="P1871" s="232"/>
      <c r="Q1871" s="232"/>
      <c r="R1871" s="232"/>
      <c r="S1871" s="232"/>
      <c r="T1871" s="23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4" t="s">
        <v>170</v>
      </c>
      <c r="AU1871" s="234" t="s">
        <v>83</v>
      </c>
      <c r="AV1871" s="13" t="s">
        <v>81</v>
      </c>
      <c r="AW1871" s="13" t="s">
        <v>35</v>
      </c>
      <c r="AX1871" s="13" t="s">
        <v>73</v>
      </c>
      <c r="AY1871" s="234" t="s">
        <v>159</v>
      </c>
    </row>
    <row r="1872" s="14" customFormat="1">
      <c r="A1872" s="14"/>
      <c r="B1872" s="235"/>
      <c r="C1872" s="236"/>
      <c r="D1872" s="226" t="s">
        <v>170</v>
      </c>
      <c r="E1872" s="237" t="s">
        <v>19</v>
      </c>
      <c r="F1872" s="238" t="s">
        <v>1804</v>
      </c>
      <c r="G1872" s="236"/>
      <c r="H1872" s="239">
        <v>28.109999999999999</v>
      </c>
      <c r="I1872" s="240"/>
      <c r="J1872" s="236"/>
      <c r="K1872" s="236"/>
      <c r="L1872" s="241"/>
      <c r="M1872" s="242"/>
      <c r="N1872" s="243"/>
      <c r="O1872" s="243"/>
      <c r="P1872" s="243"/>
      <c r="Q1872" s="243"/>
      <c r="R1872" s="243"/>
      <c r="S1872" s="243"/>
      <c r="T1872" s="24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45" t="s">
        <v>170</v>
      </c>
      <c r="AU1872" s="245" t="s">
        <v>83</v>
      </c>
      <c r="AV1872" s="14" t="s">
        <v>83</v>
      </c>
      <c r="AW1872" s="14" t="s">
        <v>35</v>
      </c>
      <c r="AX1872" s="14" t="s">
        <v>73</v>
      </c>
      <c r="AY1872" s="245" t="s">
        <v>159</v>
      </c>
    </row>
    <row r="1873" s="14" customFormat="1">
      <c r="A1873" s="14"/>
      <c r="B1873" s="235"/>
      <c r="C1873" s="236"/>
      <c r="D1873" s="226" t="s">
        <v>170</v>
      </c>
      <c r="E1873" s="237" t="s">
        <v>19</v>
      </c>
      <c r="F1873" s="238" t="s">
        <v>1805</v>
      </c>
      <c r="G1873" s="236"/>
      <c r="H1873" s="239">
        <v>-2.5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5" t="s">
        <v>170</v>
      </c>
      <c r="AU1873" s="245" t="s">
        <v>83</v>
      </c>
      <c r="AV1873" s="14" t="s">
        <v>83</v>
      </c>
      <c r="AW1873" s="14" t="s">
        <v>35</v>
      </c>
      <c r="AX1873" s="14" t="s">
        <v>73</v>
      </c>
      <c r="AY1873" s="245" t="s">
        <v>159</v>
      </c>
    </row>
    <row r="1874" s="13" customFormat="1">
      <c r="A1874" s="13"/>
      <c r="B1874" s="224"/>
      <c r="C1874" s="225"/>
      <c r="D1874" s="226" t="s">
        <v>170</v>
      </c>
      <c r="E1874" s="227" t="s">
        <v>19</v>
      </c>
      <c r="F1874" s="228" t="s">
        <v>592</v>
      </c>
      <c r="G1874" s="225"/>
      <c r="H1874" s="227" t="s">
        <v>19</v>
      </c>
      <c r="I1874" s="229"/>
      <c r="J1874" s="225"/>
      <c r="K1874" s="225"/>
      <c r="L1874" s="230"/>
      <c r="M1874" s="231"/>
      <c r="N1874" s="232"/>
      <c r="O1874" s="232"/>
      <c r="P1874" s="232"/>
      <c r="Q1874" s="232"/>
      <c r="R1874" s="232"/>
      <c r="S1874" s="232"/>
      <c r="T1874" s="23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4" t="s">
        <v>170</v>
      </c>
      <c r="AU1874" s="234" t="s">
        <v>83</v>
      </c>
      <c r="AV1874" s="13" t="s">
        <v>81</v>
      </c>
      <c r="AW1874" s="13" t="s">
        <v>35</v>
      </c>
      <c r="AX1874" s="13" t="s">
        <v>73</v>
      </c>
      <c r="AY1874" s="234" t="s">
        <v>159</v>
      </c>
    </row>
    <row r="1875" s="14" customFormat="1">
      <c r="A1875" s="14"/>
      <c r="B1875" s="235"/>
      <c r="C1875" s="236"/>
      <c r="D1875" s="226" t="s">
        <v>170</v>
      </c>
      <c r="E1875" s="237" t="s">
        <v>19</v>
      </c>
      <c r="F1875" s="238" t="s">
        <v>1806</v>
      </c>
      <c r="G1875" s="236"/>
      <c r="H1875" s="239">
        <v>18.989999999999998</v>
      </c>
      <c r="I1875" s="240"/>
      <c r="J1875" s="236"/>
      <c r="K1875" s="236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45" t="s">
        <v>170</v>
      </c>
      <c r="AU1875" s="245" t="s">
        <v>83</v>
      </c>
      <c r="AV1875" s="14" t="s">
        <v>83</v>
      </c>
      <c r="AW1875" s="14" t="s">
        <v>35</v>
      </c>
      <c r="AX1875" s="14" t="s">
        <v>73</v>
      </c>
      <c r="AY1875" s="245" t="s">
        <v>159</v>
      </c>
    </row>
    <row r="1876" s="14" customFormat="1">
      <c r="A1876" s="14"/>
      <c r="B1876" s="235"/>
      <c r="C1876" s="236"/>
      <c r="D1876" s="226" t="s">
        <v>170</v>
      </c>
      <c r="E1876" s="237" t="s">
        <v>19</v>
      </c>
      <c r="F1876" s="238" t="s">
        <v>1807</v>
      </c>
      <c r="G1876" s="236"/>
      <c r="H1876" s="239">
        <v>-3.6499999999999999</v>
      </c>
      <c r="I1876" s="240"/>
      <c r="J1876" s="236"/>
      <c r="K1876" s="236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45" t="s">
        <v>170</v>
      </c>
      <c r="AU1876" s="245" t="s">
        <v>83</v>
      </c>
      <c r="AV1876" s="14" t="s">
        <v>83</v>
      </c>
      <c r="AW1876" s="14" t="s">
        <v>35</v>
      </c>
      <c r="AX1876" s="14" t="s">
        <v>73</v>
      </c>
      <c r="AY1876" s="245" t="s">
        <v>159</v>
      </c>
    </row>
    <row r="1877" s="13" customFormat="1">
      <c r="A1877" s="13"/>
      <c r="B1877" s="224"/>
      <c r="C1877" s="225"/>
      <c r="D1877" s="226" t="s">
        <v>170</v>
      </c>
      <c r="E1877" s="227" t="s">
        <v>19</v>
      </c>
      <c r="F1877" s="228" t="s">
        <v>595</v>
      </c>
      <c r="G1877" s="225"/>
      <c r="H1877" s="227" t="s">
        <v>19</v>
      </c>
      <c r="I1877" s="229"/>
      <c r="J1877" s="225"/>
      <c r="K1877" s="225"/>
      <c r="L1877" s="230"/>
      <c r="M1877" s="231"/>
      <c r="N1877" s="232"/>
      <c r="O1877" s="232"/>
      <c r="P1877" s="232"/>
      <c r="Q1877" s="232"/>
      <c r="R1877" s="232"/>
      <c r="S1877" s="232"/>
      <c r="T1877" s="23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4" t="s">
        <v>170</v>
      </c>
      <c r="AU1877" s="234" t="s">
        <v>83</v>
      </c>
      <c r="AV1877" s="13" t="s">
        <v>81</v>
      </c>
      <c r="AW1877" s="13" t="s">
        <v>35</v>
      </c>
      <c r="AX1877" s="13" t="s">
        <v>73</v>
      </c>
      <c r="AY1877" s="234" t="s">
        <v>159</v>
      </c>
    </row>
    <row r="1878" s="14" customFormat="1">
      <c r="A1878" s="14"/>
      <c r="B1878" s="235"/>
      <c r="C1878" s="236"/>
      <c r="D1878" s="226" t="s">
        <v>170</v>
      </c>
      <c r="E1878" s="237" t="s">
        <v>19</v>
      </c>
      <c r="F1878" s="238" t="s">
        <v>1808</v>
      </c>
      <c r="G1878" s="236"/>
      <c r="H1878" s="239">
        <v>7.6200000000000001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45" t="s">
        <v>170</v>
      </c>
      <c r="AU1878" s="245" t="s">
        <v>83</v>
      </c>
      <c r="AV1878" s="14" t="s">
        <v>83</v>
      </c>
      <c r="AW1878" s="14" t="s">
        <v>35</v>
      </c>
      <c r="AX1878" s="14" t="s">
        <v>73</v>
      </c>
      <c r="AY1878" s="245" t="s">
        <v>159</v>
      </c>
    </row>
    <row r="1879" s="14" customFormat="1">
      <c r="A1879" s="14"/>
      <c r="B1879" s="235"/>
      <c r="C1879" s="236"/>
      <c r="D1879" s="226" t="s">
        <v>170</v>
      </c>
      <c r="E1879" s="237" t="s">
        <v>19</v>
      </c>
      <c r="F1879" s="238" t="s">
        <v>1809</v>
      </c>
      <c r="G1879" s="236"/>
      <c r="H1879" s="239">
        <v>-0.80000000000000004</v>
      </c>
      <c r="I1879" s="240"/>
      <c r="J1879" s="236"/>
      <c r="K1879" s="236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5" t="s">
        <v>170</v>
      </c>
      <c r="AU1879" s="245" t="s">
        <v>83</v>
      </c>
      <c r="AV1879" s="14" t="s">
        <v>83</v>
      </c>
      <c r="AW1879" s="14" t="s">
        <v>35</v>
      </c>
      <c r="AX1879" s="14" t="s">
        <v>73</v>
      </c>
      <c r="AY1879" s="245" t="s">
        <v>159</v>
      </c>
    </row>
    <row r="1880" s="13" customFormat="1">
      <c r="A1880" s="13"/>
      <c r="B1880" s="224"/>
      <c r="C1880" s="225"/>
      <c r="D1880" s="226" t="s">
        <v>170</v>
      </c>
      <c r="E1880" s="227" t="s">
        <v>19</v>
      </c>
      <c r="F1880" s="228" t="s">
        <v>599</v>
      </c>
      <c r="G1880" s="225"/>
      <c r="H1880" s="227" t="s">
        <v>19</v>
      </c>
      <c r="I1880" s="229"/>
      <c r="J1880" s="225"/>
      <c r="K1880" s="225"/>
      <c r="L1880" s="230"/>
      <c r="M1880" s="231"/>
      <c r="N1880" s="232"/>
      <c r="O1880" s="232"/>
      <c r="P1880" s="232"/>
      <c r="Q1880" s="232"/>
      <c r="R1880" s="232"/>
      <c r="S1880" s="232"/>
      <c r="T1880" s="23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4" t="s">
        <v>170</v>
      </c>
      <c r="AU1880" s="234" t="s">
        <v>83</v>
      </c>
      <c r="AV1880" s="13" t="s">
        <v>81</v>
      </c>
      <c r="AW1880" s="13" t="s">
        <v>35</v>
      </c>
      <c r="AX1880" s="13" t="s">
        <v>73</v>
      </c>
      <c r="AY1880" s="234" t="s">
        <v>159</v>
      </c>
    </row>
    <row r="1881" s="14" customFormat="1">
      <c r="A1881" s="14"/>
      <c r="B1881" s="235"/>
      <c r="C1881" s="236"/>
      <c r="D1881" s="226" t="s">
        <v>170</v>
      </c>
      <c r="E1881" s="237" t="s">
        <v>19</v>
      </c>
      <c r="F1881" s="238" t="s">
        <v>1810</v>
      </c>
      <c r="G1881" s="236"/>
      <c r="H1881" s="239">
        <v>12.085000000000001</v>
      </c>
      <c r="I1881" s="240"/>
      <c r="J1881" s="236"/>
      <c r="K1881" s="236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5" t="s">
        <v>170</v>
      </c>
      <c r="AU1881" s="245" t="s">
        <v>83</v>
      </c>
      <c r="AV1881" s="14" t="s">
        <v>83</v>
      </c>
      <c r="AW1881" s="14" t="s">
        <v>35</v>
      </c>
      <c r="AX1881" s="14" t="s">
        <v>73</v>
      </c>
      <c r="AY1881" s="245" t="s">
        <v>159</v>
      </c>
    </row>
    <row r="1882" s="14" customFormat="1">
      <c r="A1882" s="14"/>
      <c r="B1882" s="235"/>
      <c r="C1882" s="236"/>
      <c r="D1882" s="226" t="s">
        <v>170</v>
      </c>
      <c r="E1882" s="237" t="s">
        <v>19</v>
      </c>
      <c r="F1882" s="238" t="s">
        <v>1811</v>
      </c>
      <c r="G1882" s="236"/>
      <c r="H1882" s="239">
        <v>-2.6499999999999999</v>
      </c>
      <c r="I1882" s="240"/>
      <c r="J1882" s="236"/>
      <c r="K1882" s="236"/>
      <c r="L1882" s="241"/>
      <c r="M1882" s="242"/>
      <c r="N1882" s="243"/>
      <c r="O1882" s="243"/>
      <c r="P1882" s="243"/>
      <c r="Q1882" s="243"/>
      <c r="R1882" s="243"/>
      <c r="S1882" s="243"/>
      <c r="T1882" s="24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45" t="s">
        <v>170</v>
      </c>
      <c r="AU1882" s="245" t="s">
        <v>83</v>
      </c>
      <c r="AV1882" s="14" t="s">
        <v>83</v>
      </c>
      <c r="AW1882" s="14" t="s">
        <v>35</v>
      </c>
      <c r="AX1882" s="14" t="s">
        <v>73</v>
      </c>
      <c r="AY1882" s="245" t="s">
        <v>159</v>
      </c>
    </row>
    <row r="1883" s="13" customFormat="1">
      <c r="A1883" s="13"/>
      <c r="B1883" s="224"/>
      <c r="C1883" s="225"/>
      <c r="D1883" s="226" t="s">
        <v>170</v>
      </c>
      <c r="E1883" s="227" t="s">
        <v>19</v>
      </c>
      <c r="F1883" s="228" t="s">
        <v>603</v>
      </c>
      <c r="G1883" s="225"/>
      <c r="H1883" s="227" t="s">
        <v>19</v>
      </c>
      <c r="I1883" s="229"/>
      <c r="J1883" s="225"/>
      <c r="K1883" s="225"/>
      <c r="L1883" s="230"/>
      <c r="M1883" s="231"/>
      <c r="N1883" s="232"/>
      <c r="O1883" s="232"/>
      <c r="P1883" s="232"/>
      <c r="Q1883" s="232"/>
      <c r="R1883" s="232"/>
      <c r="S1883" s="232"/>
      <c r="T1883" s="23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4" t="s">
        <v>170</v>
      </c>
      <c r="AU1883" s="234" t="s">
        <v>83</v>
      </c>
      <c r="AV1883" s="13" t="s">
        <v>81</v>
      </c>
      <c r="AW1883" s="13" t="s">
        <v>35</v>
      </c>
      <c r="AX1883" s="13" t="s">
        <v>73</v>
      </c>
      <c r="AY1883" s="234" t="s">
        <v>159</v>
      </c>
    </row>
    <row r="1884" s="13" customFormat="1">
      <c r="A1884" s="13"/>
      <c r="B1884" s="224"/>
      <c r="C1884" s="225"/>
      <c r="D1884" s="226" t="s">
        <v>170</v>
      </c>
      <c r="E1884" s="227" t="s">
        <v>19</v>
      </c>
      <c r="F1884" s="228" t="s">
        <v>607</v>
      </c>
      <c r="G1884" s="225"/>
      <c r="H1884" s="227" t="s">
        <v>19</v>
      </c>
      <c r="I1884" s="229"/>
      <c r="J1884" s="225"/>
      <c r="K1884" s="225"/>
      <c r="L1884" s="230"/>
      <c r="M1884" s="231"/>
      <c r="N1884" s="232"/>
      <c r="O1884" s="232"/>
      <c r="P1884" s="232"/>
      <c r="Q1884" s="232"/>
      <c r="R1884" s="232"/>
      <c r="S1884" s="232"/>
      <c r="T1884" s="23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4" t="s">
        <v>170</v>
      </c>
      <c r="AU1884" s="234" t="s">
        <v>83</v>
      </c>
      <c r="AV1884" s="13" t="s">
        <v>81</v>
      </c>
      <c r="AW1884" s="13" t="s">
        <v>35</v>
      </c>
      <c r="AX1884" s="13" t="s">
        <v>73</v>
      </c>
      <c r="AY1884" s="234" t="s">
        <v>159</v>
      </c>
    </row>
    <row r="1885" s="14" customFormat="1">
      <c r="A1885" s="14"/>
      <c r="B1885" s="235"/>
      <c r="C1885" s="236"/>
      <c r="D1885" s="226" t="s">
        <v>170</v>
      </c>
      <c r="E1885" s="237" t="s">
        <v>19</v>
      </c>
      <c r="F1885" s="238" t="s">
        <v>1812</v>
      </c>
      <c r="G1885" s="236"/>
      <c r="H1885" s="239">
        <v>13.967000000000001</v>
      </c>
      <c r="I1885" s="240"/>
      <c r="J1885" s="236"/>
      <c r="K1885" s="236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45" t="s">
        <v>170</v>
      </c>
      <c r="AU1885" s="245" t="s">
        <v>83</v>
      </c>
      <c r="AV1885" s="14" t="s">
        <v>83</v>
      </c>
      <c r="AW1885" s="14" t="s">
        <v>35</v>
      </c>
      <c r="AX1885" s="14" t="s">
        <v>73</v>
      </c>
      <c r="AY1885" s="245" t="s">
        <v>159</v>
      </c>
    </row>
    <row r="1886" s="14" customFormat="1">
      <c r="A1886" s="14"/>
      <c r="B1886" s="235"/>
      <c r="C1886" s="236"/>
      <c r="D1886" s="226" t="s">
        <v>170</v>
      </c>
      <c r="E1886" s="237" t="s">
        <v>19</v>
      </c>
      <c r="F1886" s="238" t="s">
        <v>1813</v>
      </c>
      <c r="G1886" s="236"/>
      <c r="H1886" s="239">
        <v>-0.90000000000000002</v>
      </c>
      <c r="I1886" s="240"/>
      <c r="J1886" s="236"/>
      <c r="K1886" s="236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5" t="s">
        <v>170</v>
      </c>
      <c r="AU1886" s="245" t="s">
        <v>83</v>
      </c>
      <c r="AV1886" s="14" t="s">
        <v>83</v>
      </c>
      <c r="AW1886" s="14" t="s">
        <v>35</v>
      </c>
      <c r="AX1886" s="14" t="s">
        <v>73</v>
      </c>
      <c r="AY1886" s="245" t="s">
        <v>159</v>
      </c>
    </row>
    <row r="1887" s="13" customFormat="1">
      <c r="A1887" s="13"/>
      <c r="B1887" s="224"/>
      <c r="C1887" s="225"/>
      <c r="D1887" s="226" t="s">
        <v>170</v>
      </c>
      <c r="E1887" s="227" t="s">
        <v>19</v>
      </c>
      <c r="F1887" s="228" t="s">
        <v>612</v>
      </c>
      <c r="G1887" s="225"/>
      <c r="H1887" s="227" t="s">
        <v>19</v>
      </c>
      <c r="I1887" s="229"/>
      <c r="J1887" s="225"/>
      <c r="K1887" s="225"/>
      <c r="L1887" s="230"/>
      <c r="M1887" s="231"/>
      <c r="N1887" s="232"/>
      <c r="O1887" s="232"/>
      <c r="P1887" s="232"/>
      <c r="Q1887" s="232"/>
      <c r="R1887" s="232"/>
      <c r="S1887" s="232"/>
      <c r="T1887" s="23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4" t="s">
        <v>170</v>
      </c>
      <c r="AU1887" s="234" t="s">
        <v>83</v>
      </c>
      <c r="AV1887" s="13" t="s">
        <v>81</v>
      </c>
      <c r="AW1887" s="13" t="s">
        <v>35</v>
      </c>
      <c r="AX1887" s="13" t="s">
        <v>73</v>
      </c>
      <c r="AY1887" s="234" t="s">
        <v>159</v>
      </c>
    </row>
    <row r="1888" s="14" customFormat="1">
      <c r="A1888" s="14"/>
      <c r="B1888" s="235"/>
      <c r="C1888" s="236"/>
      <c r="D1888" s="226" t="s">
        <v>170</v>
      </c>
      <c r="E1888" s="237" t="s">
        <v>19</v>
      </c>
      <c r="F1888" s="238" t="s">
        <v>1814</v>
      </c>
      <c r="G1888" s="236"/>
      <c r="H1888" s="239">
        <v>14.880000000000001</v>
      </c>
      <c r="I1888" s="240"/>
      <c r="J1888" s="236"/>
      <c r="K1888" s="236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45" t="s">
        <v>170</v>
      </c>
      <c r="AU1888" s="245" t="s">
        <v>83</v>
      </c>
      <c r="AV1888" s="14" t="s">
        <v>83</v>
      </c>
      <c r="AW1888" s="14" t="s">
        <v>35</v>
      </c>
      <c r="AX1888" s="14" t="s">
        <v>73</v>
      </c>
      <c r="AY1888" s="245" t="s">
        <v>159</v>
      </c>
    </row>
    <row r="1889" s="14" customFormat="1">
      <c r="A1889" s="14"/>
      <c r="B1889" s="235"/>
      <c r="C1889" s="236"/>
      <c r="D1889" s="226" t="s">
        <v>170</v>
      </c>
      <c r="E1889" s="237" t="s">
        <v>19</v>
      </c>
      <c r="F1889" s="238" t="s">
        <v>1813</v>
      </c>
      <c r="G1889" s="236"/>
      <c r="H1889" s="239">
        <v>-0.90000000000000002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5" t="s">
        <v>170</v>
      </c>
      <c r="AU1889" s="245" t="s">
        <v>83</v>
      </c>
      <c r="AV1889" s="14" t="s">
        <v>83</v>
      </c>
      <c r="AW1889" s="14" t="s">
        <v>35</v>
      </c>
      <c r="AX1889" s="14" t="s">
        <v>73</v>
      </c>
      <c r="AY1889" s="245" t="s">
        <v>159</v>
      </c>
    </row>
    <row r="1890" s="13" customFormat="1">
      <c r="A1890" s="13"/>
      <c r="B1890" s="224"/>
      <c r="C1890" s="225"/>
      <c r="D1890" s="226" t="s">
        <v>170</v>
      </c>
      <c r="E1890" s="227" t="s">
        <v>19</v>
      </c>
      <c r="F1890" s="228" t="s">
        <v>614</v>
      </c>
      <c r="G1890" s="225"/>
      <c r="H1890" s="227" t="s">
        <v>19</v>
      </c>
      <c r="I1890" s="229"/>
      <c r="J1890" s="225"/>
      <c r="K1890" s="225"/>
      <c r="L1890" s="230"/>
      <c r="M1890" s="231"/>
      <c r="N1890" s="232"/>
      <c r="O1890" s="232"/>
      <c r="P1890" s="232"/>
      <c r="Q1890" s="232"/>
      <c r="R1890" s="232"/>
      <c r="S1890" s="232"/>
      <c r="T1890" s="23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4" t="s">
        <v>170</v>
      </c>
      <c r="AU1890" s="234" t="s">
        <v>83</v>
      </c>
      <c r="AV1890" s="13" t="s">
        <v>81</v>
      </c>
      <c r="AW1890" s="13" t="s">
        <v>35</v>
      </c>
      <c r="AX1890" s="13" t="s">
        <v>73</v>
      </c>
      <c r="AY1890" s="234" t="s">
        <v>159</v>
      </c>
    </row>
    <row r="1891" s="14" customFormat="1">
      <c r="A1891" s="14"/>
      <c r="B1891" s="235"/>
      <c r="C1891" s="236"/>
      <c r="D1891" s="226" t="s">
        <v>170</v>
      </c>
      <c r="E1891" s="237" t="s">
        <v>19</v>
      </c>
      <c r="F1891" s="238" t="s">
        <v>1815</v>
      </c>
      <c r="G1891" s="236"/>
      <c r="H1891" s="239">
        <v>14.960000000000001</v>
      </c>
      <c r="I1891" s="240"/>
      <c r="J1891" s="236"/>
      <c r="K1891" s="236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5" t="s">
        <v>170</v>
      </c>
      <c r="AU1891" s="245" t="s">
        <v>83</v>
      </c>
      <c r="AV1891" s="14" t="s">
        <v>83</v>
      </c>
      <c r="AW1891" s="14" t="s">
        <v>35</v>
      </c>
      <c r="AX1891" s="14" t="s">
        <v>73</v>
      </c>
      <c r="AY1891" s="245" t="s">
        <v>159</v>
      </c>
    </row>
    <row r="1892" s="14" customFormat="1">
      <c r="A1892" s="14"/>
      <c r="B1892" s="235"/>
      <c r="C1892" s="236"/>
      <c r="D1892" s="226" t="s">
        <v>170</v>
      </c>
      <c r="E1892" s="237" t="s">
        <v>19</v>
      </c>
      <c r="F1892" s="238" t="s">
        <v>1813</v>
      </c>
      <c r="G1892" s="236"/>
      <c r="H1892" s="239">
        <v>-0.90000000000000002</v>
      </c>
      <c r="I1892" s="240"/>
      <c r="J1892" s="236"/>
      <c r="K1892" s="236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5" t="s">
        <v>170</v>
      </c>
      <c r="AU1892" s="245" t="s">
        <v>83</v>
      </c>
      <c r="AV1892" s="14" t="s">
        <v>83</v>
      </c>
      <c r="AW1892" s="14" t="s">
        <v>35</v>
      </c>
      <c r="AX1892" s="14" t="s">
        <v>73</v>
      </c>
      <c r="AY1892" s="245" t="s">
        <v>159</v>
      </c>
    </row>
    <row r="1893" s="13" customFormat="1">
      <c r="A1893" s="13"/>
      <c r="B1893" s="224"/>
      <c r="C1893" s="225"/>
      <c r="D1893" s="226" t="s">
        <v>170</v>
      </c>
      <c r="E1893" s="227" t="s">
        <v>19</v>
      </c>
      <c r="F1893" s="228" t="s">
        <v>617</v>
      </c>
      <c r="G1893" s="225"/>
      <c r="H1893" s="227" t="s">
        <v>19</v>
      </c>
      <c r="I1893" s="229"/>
      <c r="J1893" s="225"/>
      <c r="K1893" s="225"/>
      <c r="L1893" s="230"/>
      <c r="M1893" s="231"/>
      <c r="N1893" s="232"/>
      <c r="O1893" s="232"/>
      <c r="P1893" s="232"/>
      <c r="Q1893" s="232"/>
      <c r="R1893" s="232"/>
      <c r="S1893" s="232"/>
      <c r="T1893" s="23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4" t="s">
        <v>170</v>
      </c>
      <c r="AU1893" s="234" t="s">
        <v>83</v>
      </c>
      <c r="AV1893" s="13" t="s">
        <v>81</v>
      </c>
      <c r="AW1893" s="13" t="s">
        <v>35</v>
      </c>
      <c r="AX1893" s="13" t="s">
        <v>73</v>
      </c>
      <c r="AY1893" s="234" t="s">
        <v>159</v>
      </c>
    </row>
    <row r="1894" s="14" customFormat="1">
      <c r="A1894" s="14"/>
      <c r="B1894" s="235"/>
      <c r="C1894" s="236"/>
      <c r="D1894" s="226" t="s">
        <v>170</v>
      </c>
      <c r="E1894" s="237" t="s">
        <v>19</v>
      </c>
      <c r="F1894" s="238" t="s">
        <v>1816</v>
      </c>
      <c r="G1894" s="236"/>
      <c r="H1894" s="239">
        <v>11.84</v>
      </c>
      <c r="I1894" s="240"/>
      <c r="J1894" s="236"/>
      <c r="K1894" s="236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5" t="s">
        <v>170</v>
      </c>
      <c r="AU1894" s="245" t="s">
        <v>83</v>
      </c>
      <c r="AV1894" s="14" t="s">
        <v>83</v>
      </c>
      <c r="AW1894" s="14" t="s">
        <v>35</v>
      </c>
      <c r="AX1894" s="14" t="s">
        <v>73</v>
      </c>
      <c r="AY1894" s="245" t="s">
        <v>159</v>
      </c>
    </row>
    <row r="1895" s="14" customFormat="1">
      <c r="A1895" s="14"/>
      <c r="B1895" s="235"/>
      <c r="C1895" s="236"/>
      <c r="D1895" s="226" t="s">
        <v>170</v>
      </c>
      <c r="E1895" s="237" t="s">
        <v>19</v>
      </c>
      <c r="F1895" s="238" t="s">
        <v>1817</v>
      </c>
      <c r="G1895" s="236"/>
      <c r="H1895" s="239">
        <v>-2.8999999999999999</v>
      </c>
      <c r="I1895" s="240"/>
      <c r="J1895" s="236"/>
      <c r="K1895" s="236"/>
      <c r="L1895" s="241"/>
      <c r="M1895" s="242"/>
      <c r="N1895" s="243"/>
      <c r="O1895" s="243"/>
      <c r="P1895" s="243"/>
      <c r="Q1895" s="243"/>
      <c r="R1895" s="243"/>
      <c r="S1895" s="243"/>
      <c r="T1895" s="24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45" t="s">
        <v>170</v>
      </c>
      <c r="AU1895" s="245" t="s">
        <v>83</v>
      </c>
      <c r="AV1895" s="14" t="s">
        <v>83</v>
      </c>
      <c r="AW1895" s="14" t="s">
        <v>35</v>
      </c>
      <c r="AX1895" s="14" t="s">
        <v>73</v>
      </c>
      <c r="AY1895" s="245" t="s">
        <v>159</v>
      </c>
    </row>
    <row r="1896" s="15" customFormat="1">
      <c r="A1896" s="15"/>
      <c r="B1896" s="246"/>
      <c r="C1896" s="247"/>
      <c r="D1896" s="226" t="s">
        <v>170</v>
      </c>
      <c r="E1896" s="248" t="s">
        <v>19</v>
      </c>
      <c r="F1896" s="249" t="s">
        <v>178</v>
      </c>
      <c r="G1896" s="247"/>
      <c r="H1896" s="250">
        <v>107.25199999999998</v>
      </c>
      <c r="I1896" s="251"/>
      <c r="J1896" s="247"/>
      <c r="K1896" s="247"/>
      <c r="L1896" s="252"/>
      <c r="M1896" s="253"/>
      <c r="N1896" s="254"/>
      <c r="O1896" s="254"/>
      <c r="P1896" s="254"/>
      <c r="Q1896" s="254"/>
      <c r="R1896" s="254"/>
      <c r="S1896" s="254"/>
      <c r="T1896" s="25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56" t="s">
        <v>170</v>
      </c>
      <c r="AU1896" s="256" t="s">
        <v>83</v>
      </c>
      <c r="AV1896" s="15" t="s">
        <v>166</v>
      </c>
      <c r="AW1896" s="15" t="s">
        <v>35</v>
      </c>
      <c r="AX1896" s="15" t="s">
        <v>81</v>
      </c>
      <c r="AY1896" s="256" t="s">
        <v>159</v>
      </c>
    </row>
    <row r="1897" s="2" customFormat="1" ht="16.5" customHeight="1">
      <c r="A1897" s="40"/>
      <c r="B1897" s="41"/>
      <c r="C1897" s="257" t="s">
        <v>1818</v>
      </c>
      <c r="D1897" s="257" t="s">
        <v>328</v>
      </c>
      <c r="E1897" s="258" t="s">
        <v>1819</v>
      </c>
      <c r="F1897" s="259" t="s">
        <v>1820</v>
      </c>
      <c r="G1897" s="260" t="s">
        <v>322</v>
      </c>
      <c r="H1897" s="261">
        <v>109.39700000000001</v>
      </c>
      <c r="I1897" s="262"/>
      <c r="J1897" s="263">
        <f>ROUND(I1897*H1897,2)</f>
        <v>0</v>
      </c>
      <c r="K1897" s="259" t="s">
        <v>165</v>
      </c>
      <c r="L1897" s="264"/>
      <c r="M1897" s="265" t="s">
        <v>19</v>
      </c>
      <c r="N1897" s="266" t="s">
        <v>44</v>
      </c>
      <c r="O1897" s="86"/>
      <c r="P1897" s="215">
        <f>O1897*H1897</f>
        <v>0</v>
      </c>
      <c r="Q1897" s="215">
        <v>0.00035</v>
      </c>
      <c r="R1897" s="215">
        <f>Q1897*H1897</f>
        <v>0.038288950000000002</v>
      </c>
      <c r="S1897" s="215">
        <v>0</v>
      </c>
      <c r="T1897" s="216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17" t="s">
        <v>424</v>
      </c>
      <c r="AT1897" s="217" t="s">
        <v>328</v>
      </c>
      <c r="AU1897" s="217" t="s">
        <v>83</v>
      </c>
      <c r="AY1897" s="19" t="s">
        <v>159</v>
      </c>
      <c r="BE1897" s="218">
        <f>IF(N1897="základní",J1897,0)</f>
        <v>0</v>
      </c>
      <c r="BF1897" s="218">
        <f>IF(N1897="snížená",J1897,0)</f>
        <v>0</v>
      </c>
      <c r="BG1897" s="218">
        <f>IF(N1897="zákl. přenesená",J1897,0)</f>
        <v>0</v>
      </c>
      <c r="BH1897" s="218">
        <f>IF(N1897="sníž. přenesená",J1897,0)</f>
        <v>0</v>
      </c>
      <c r="BI1897" s="218">
        <f>IF(N1897="nulová",J1897,0)</f>
        <v>0</v>
      </c>
      <c r="BJ1897" s="19" t="s">
        <v>81</v>
      </c>
      <c r="BK1897" s="218">
        <f>ROUND(I1897*H1897,2)</f>
        <v>0</v>
      </c>
      <c r="BL1897" s="19" t="s">
        <v>307</v>
      </c>
      <c r="BM1897" s="217" t="s">
        <v>1821</v>
      </c>
    </row>
    <row r="1898" s="13" customFormat="1">
      <c r="A1898" s="13"/>
      <c r="B1898" s="224"/>
      <c r="C1898" s="225"/>
      <c r="D1898" s="226" t="s">
        <v>170</v>
      </c>
      <c r="E1898" s="227" t="s">
        <v>19</v>
      </c>
      <c r="F1898" s="228" t="s">
        <v>338</v>
      </c>
      <c r="G1898" s="225"/>
      <c r="H1898" s="227" t="s">
        <v>19</v>
      </c>
      <c r="I1898" s="229"/>
      <c r="J1898" s="225"/>
      <c r="K1898" s="225"/>
      <c r="L1898" s="230"/>
      <c r="M1898" s="231"/>
      <c r="N1898" s="232"/>
      <c r="O1898" s="232"/>
      <c r="P1898" s="232"/>
      <c r="Q1898" s="232"/>
      <c r="R1898" s="232"/>
      <c r="S1898" s="232"/>
      <c r="T1898" s="23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4" t="s">
        <v>170</v>
      </c>
      <c r="AU1898" s="234" t="s">
        <v>83</v>
      </c>
      <c r="AV1898" s="13" t="s">
        <v>81</v>
      </c>
      <c r="AW1898" s="13" t="s">
        <v>35</v>
      </c>
      <c r="AX1898" s="13" t="s">
        <v>73</v>
      </c>
      <c r="AY1898" s="234" t="s">
        <v>159</v>
      </c>
    </row>
    <row r="1899" s="13" customFormat="1">
      <c r="A1899" s="13"/>
      <c r="B1899" s="224"/>
      <c r="C1899" s="225"/>
      <c r="D1899" s="226" t="s">
        <v>170</v>
      </c>
      <c r="E1899" s="227" t="s">
        <v>19</v>
      </c>
      <c r="F1899" s="228" t="s">
        <v>585</v>
      </c>
      <c r="G1899" s="225"/>
      <c r="H1899" s="227" t="s">
        <v>19</v>
      </c>
      <c r="I1899" s="229"/>
      <c r="J1899" s="225"/>
      <c r="K1899" s="225"/>
      <c r="L1899" s="230"/>
      <c r="M1899" s="231"/>
      <c r="N1899" s="232"/>
      <c r="O1899" s="232"/>
      <c r="P1899" s="232"/>
      <c r="Q1899" s="232"/>
      <c r="R1899" s="232"/>
      <c r="S1899" s="232"/>
      <c r="T1899" s="23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4" t="s">
        <v>170</v>
      </c>
      <c r="AU1899" s="234" t="s">
        <v>83</v>
      </c>
      <c r="AV1899" s="13" t="s">
        <v>81</v>
      </c>
      <c r="AW1899" s="13" t="s">
        <v>35</v>
      </c>
      <c r="AX1899" s="13" t="s">
        <v>73</v>
      </c>
      <c r="AY1899" s="234" t="s">
        <v>159</v>
      </c>
    </row>
    <row r="1900" s="14" customFormat="1">
      <c r="A1900" s="14"/>
      <c r="B1900" s="235"/>
      <c r="C1900" s="236"/>
      <c r="D1900" s="226" t="s">
        <v>170</v>
      </c>
      <c r="E1900" s="237" t="s">
        <v>19</v>
      </c>
      <c r="F1900" s="238" t="s">
        <v>1804</v>
      </c>
      <c r="G1900" s="236"/>
      <c r="H1900" s="239">
        <v>28.109999999999999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5" t="s">
        <v>170</v>
      </c>
      <c r="AU1900" s="245" t="s">
        <v>83</v>
      </c>
      <c r="AV1900" s="14" t="s">
        <v>83</v>
      </c>
      <c r="AW1900" s="14" t="s">
        <v>35</v>
      </c>
      <c r="AX1900" s="14" t="s">
        <v>73</v>
      </c>
      <c r="AY1900" s="245" t="s">
        <v>159</v>
      </c>
    </row>
    <row r="1901" s="14" customFormat="1">
      <c r="A1901" s="14"/>
      <c r="B1901" s="235"/>
      <c r="C1901" s="236"/>
      <c r="D1901" s="226" t="s">
        <v>170</v>
      </c>
      <c r="E1901" s="237" t="s">
        <v>19</v>
      </c>
      <c r="F1901" s="238" t="s">
        <v>1805</v>
      </c>
      <c r="G1901" s="236"/>
      <c r="H1901" s="239">
        <v>-2.5</v>
      </c>
      <c r="I1901" s="240"/>
      <c r="J1901" s="236"/>
      <c r="K1901" s="236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5" t="s">
        <v>170</v>
      </c>
      <c r="AU1901" s="245" t="s">
        <v>83</v>
      </c>
      <c r="AV1901" s="14" t="s">
        <v>83</v>
      </c>
      <c r="AW1901" s="14" t="s">
        <v>35</v>
      </c>
      <c r="AX1901" s="14" t="s">
        <v>73</v>
      </c>
      <c r="AY1901" s="245" t="s">
        <v>159</v>
      </c>
    </row>
    <row r="1902" s="13" customFormat="1">
      <c r="A1902" s="13"/>
      <c r="B1902" s="224"/>
      <c r="C1902" s="225"/>
      <c r="D1902" s="226" t="s">
        <v>170</v>
      </c>
      <c r="E1902" s="227" t="s">
        <v>19</v>
      </c>
      <c r="F1902" s="228" t="s">
        <v>592</v>
      </c>
      <c r="G1902" s="225"/>
      <c r="H1902" s="227" t="s">
        <v>19</v>
      </c>
      <c r="I1902" s="229"/>
      <c r="J1902" s="225"/>
      <c r="K1902" s="225"/>
      <c r="L1902" s="230"/>
      <c r="M1902" s="231"/>
      <c r="N1902" s="232"/>
      <c r="O1902" s="232"/>
      <c r="P1902" s="232"/>
      <c r="Q1902" s="232"/>
      <c r="R1902" s="232"/>
      <c r="S1902" s="232"/>
      <c r="T1902" s="23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4" t="s">
        <v>170</v>
      </c>
      <c r="AU1902" s="234" t="s">
        <v>83</v>
      </c>
      <c r="AV1902" s="13" t="s">
        <v>81</v>
      </c>
      <c r="AW1902" s="13" t="s">
        <v>35</v>
      </c>
      <c r="AX1902" s="13" t="s">
        <v>73</v>
      </c>
      <c r="AY1902" s="234" t="s">
        <v>159</v>
      </c>
    </row>
    <row r="1903" s="14" customFormat="1">
      <c r="A1903" s="14"/>
      <c r="B1903" s="235"/>
      <c r="C1903" s="236"/>
      <c r="D1903" s="226" t="s">
        <v>170</v>
      </c>
      <c r="E1903" s="237" t="s">
        <v>19</v>
      </c>
      <c r="F1903" s="238" t="s">
        <v>1806</v>
      </c>
      <c r="G1903" s="236"/>
      <c r="H1903" s="239">
        <v>18.989999999999998</v>
      </c>
      <c r="I1903" s="240"/>
      <c r="J1903" s="236"/>
      <c r="K1903" s="236"/>
      <c r="L1903" s="241"/>
      <c r="M1903" s="242"/>
      <c r="N1903" s="243"/>
      <c r="O1903" s="243"/>
      <c r="P1903" s="243"/>
      <c r="Q1903" s="243"/>
      <c r="R1903" s="243"/>
      <c r="S1903" s="243"/>
      <c r="T1903" s="24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5" t="s">
        <v>170</v>
      </c>
      <c r="AU1903" s="245" t="s">
        <v>83</v>
      </c>
      <c r="AV1903" s="14" t="s">
        <v>83</v>
      </c>
      <c r="AW1903" s="14" t="s">
        <v>35</v>
      </c>
      <c r="AX1903" s="14" t="s">
        <v>73</v>
      </c>
      <c r="AY1903" s="245" t="s">
        <v>159</v>
      </c>
    </row>
    <row r="1904" s="14" customFormat="1">
      <c r="A1904" s="14"/>
      <c r="B1904" s="235"/>
      <c r="C1904" s="236"/>
      <c r="D1904" s="226" t="s">
        <v>170</v>
      </c>
      <c r="E1904" s="237" t="s">
        <v>19</v>
      </c>
      <c r="F1904" s="238" t="s">
        <v>1807</v>
      </c>
      <c r="G1904" s="236"/>
      <c r="H1904" s="239">
        <v>-3.6499999999999999</v>
      </c>
      <c r="I1904" s="240"/>
      <c r="J1904" s="236"/>
      <c r="K1904" s="236"/>
      <c r="L1904" s="241"/>
      <c r="M1904" s="242"/>
      <c r="N1904" s="243"/>
      <c r="O1904" s="243"/>
      <c r="P1904" s="243"/>
      <c r="Q1904" s="243"/>
      <c r="R1904" s="243"/>
      <c r="S1904" s="243"/>
      <c r="T1904" s="24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45" t="s">
        <v>170</v>
      </c>
      <c r="AU1904" s="245" t="s">
        <v>83</v>
      </c>
      <c r="AV1904" s="14" t="s">
        <v>83</v>
      </c>
      <c r="AW1904" s="14" t="s">
        <v>35</v>
      </c>
      <c r="AX1904" s="14" t="s">
        <v>73</v>
      </c>
      <c r="AY1904" s="245" t="s">
        <v>159</v>
      </c>
    </row>
    <row r="1905" s="13" customFormat="1">
      <c r="A1905" s="13"/>
      <c r="B1905" s="224"/>
      <c r="C1905" s="225"/>
      <c r="D1905" s="226" t="s">
        <v>170</v>
      </c>
      <c r="E1905" s="227" t="s">
        <v>19</v>
      </c>
      <c r="F1905" s="228" t="s">
        <v>595</v>
      </c>
      <c r="G1905" s="225"/>
      <c r="H1905" s="227" t="s">
        <v>19</v>
      </c>
      <c r="I1905" s="229"/>
      <c r="J1905" s="225"/>
      <c r="K1905" s="225"/>
      <c r="L1905" s="230"/>
      <c r="M1905" s="231"/>
      <c r="N1905" s="232"/>
      <c r="O1905" s="232"/>
      <c r="P1905" s="232"/>
      <c r="Q1905" s="232"/>
      <c r="R1905" s="232"/>
      <c r="S1905" s="232"/>
      <c r="T1905" s="23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4" t="s">
        <v>170</v>
      </c>
      <c r="AU1905" s="234" t="s">
        <v>83</v>
      </c>
      <c r="AV1905" s="13" t="s">
        <v>81</v>
      </c>
      <c r="AW1905" s="13" t="s">
        <v>35</v>
      </c>
      <c r="AX1905" s="13" t="s">
        <v>73</v>
      </c>
      <c r="AY1905" s="234" t="s">
        <v>159</v>
      </c>
    </row>
    <row r="1906" s="14" customFormat="1">
      <c r="A1906" s="14"/>
      <c r="B1906" s="235"/>
      <c r="C1906" s="236"/>
      <c r="D1906" s="226" t="s">
        <v>170</v>
      </c>
      <c r="E1906" s="237" t="s">
        <v>19</v>
      </c>
      <c r="F1906" s="238" t="s">
        <v>1808</v>
      </c>
      <c r="G1906" s="236"/>
      <c r="H1906" s="239">
        <v>7.6200000000000001</v>
      </c>
      <c r="I1906" s="240"/>
      <c r="J1906" s="236"/>
      <c r="K1906" s="236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5" t="s">
        <v>170</v>
      </c>
      <c r="AU1906" s="245" t="s">
        <v>83</v>
      </c>
      <c r="AV1906" s="14" t="s">
        <v>83</v>
      </c>
      <c r="AW1906" s="14" t="s">
        <v>35</v>
      </c>
      <c r="AX1906" s="14" t="s">
        <v>73</v>
      </c>
      <c r="AY1906" s="245" t="s">
        <v>159</v>
      </c>
    </row>
    <row r="1907" s="14" customFormat="1">
      <c r="A1907" s="14"/>
      <c r="B1907" s="235"/>
      <c r="C1907" s="236"/>
      <c r="D1907" s="226" t="s">
        <v>170</v>
      </c>
      <c r="E1907" s="237" t="s">
        <v>19</v>
      </c>
      <c r="F1907" s="238" t="s">
        <v>1809</v>
      </c>
      <c r="G1907" s="236"/>
      <c r="H1907" s="239">
        <v>-0.80000000000000004</v>
      </c>
      <c r="I1907" s="240"/>
      <c r="J1907" s="236"/>
      <c r="K1907" s="236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45" t="s">
        <v>170</v>
      </c>
      <c r="AU1907" s="245" t="s">
        <v>83</v>
      </c>
      <c r="AV1907" s="14" t="s">
        <v>83</v>
      </c>
      <c r="AW1907" s="14" t="s">
        <v>35</v>
      </c>
      <c r="AX1907" s="14" t="s">
        <v>73</v>
      </c>
      <c r="AY1907" s="245" t="s">
        <v>159</v>
      </c>
    </row>
    <row r="1908" s="13" customFormat="1">
      <c r="A1908" s="13"/>
      <c r="B1908" s="224"/>
      <c r="C1908" s="225"/>
      <c r="D1908" s="226" t="s">
        <v>170</v>
      </c>
      <c r="E1908" s="227" t="s">
        <v>19</v>
      </c>
      <c r="F1908" s="228" t="s">
        <v>599</v>
      </c>
      <c r="G1908" s="225"/>
      <c r="H1908" s="227" t="s">
        <v>19</v>
      </c>
      <c r="I1908" s="229"/>
      <c r="J1908" s="225"/>
      <c r="K1908" s="225"/>
      <c r="L1908" s="230"/>
      <c r="M1908" s="231"/>
      <c r="N1908" s="232"/>
      <c r="O1908" s="232"/>
      <c r="P1908" s="232"/>
      <c r="Q1908" s="232"/>
      <c r="R1908" s="232"/>
      <c r="S1908" s="232"/>
      <c r="T1908" s="23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4" t="s">
        <v>170</v>
      </c>
      <c r="AU1908" s="234" t="s">
        <v>83</v>
      </c>
      <c r="AV1908" s="13" t="s">
        <v>81</v>
      </c>
      <c r="AW1908" s="13" t="s">
        <v>35</v>
      </c>
      <c r="AX1908" s="13" t="s">
        <v>73</v>
      </c>
      <c r="AY1908" s="234" t="s">
        <v>159</v>
      </c>
    </row>
    <row r="1909" s="14" customFormat="1">
      <c r="A1909" s="14"/>
      <c r="B1909" s="235"/>
      <c r="C1909" s="236"/>
      <c r="D1909" s="226" t="s">
        <v>170</v>
      </c>
      <c r="E1909" s="237" t="s">
        <v>19</v>
      </c>
      <c r="F1909" s="238" t="s">
        <v>1810</v>
      </c>
      <c r="G1909" s="236"/>
      <c r="H1909" s="239">
        <v>12.085000000000001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45" t="s">
        <v>170</v>
      </c>
      <c r="AU1909" s="245" t="s">
        <v>83</v>
      </c>
      <c r="AV1909" s="14" t="s">
        <v>83</v>
      </c>
      <c r="AW1909" s="14" t="s">
        <v>35</v>
      </c>
      <c r="AX1909" s="14" t="s">
        <v>73</v>
      </c>
      <c r="AY1909" s="245" t="s">
        <v>159</v>
      </c>
    </row>
    <row r="1910" s="14" customFormat="1">
      <c r="A1910" s="14"/>
      <c r="B1910" s="235"/>
      <c r="C1910" s="236"/>
      <c r="D1910" s="226" t="s">
        <v>170</v>
      </c>
      <c r="E1910" s="237" t="s">
        <v>19</v>
      </c>
      <c r="F1910" s="238" t="s">
        <v>1811</v>
      </c>
      <c r="G1910" s="236"/>
      <c r="H1910" s="239">
        <v>-2.6499999999999999</v>
      </c>
      <c r="I1910" s="240"/>
      <c r="J1910" s="236"/>
      <c r="K1910" s="236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45" t="s">
        <v>170</v>
      </c>
      <c r="AU1910" s="245" t="s">
        <v>83</v>
      </c>
      <c r="AV1910" s="14" t="s">
        <v>83</v>
      </c>
      <c r="AW1910" s="14" t="s">
        <v>35</v>
      </c>
      <c r="AX1910" s="14" t="s">
        <v>73</v>
      </c>
      <c r="AY1910" s="245" t="s">
        <v>159</v>
      </c>
    </row>
    <row r="1911" s="13" customFormat="1">
      <c r="A1911" s="13"/>
      <c r="B1911" s="224"/>
      <c r="C1911" s="225"/>
      <c r="D1911" s="226" t="s">
        <v>170</v>
      </c>
      <c r="E1911" s="227" t="s">
        <v>19</v>
      </c>
      <c r="F1911" s="228" t="s">
        <v>603</v>
      </c>
      <c r="G1911" s="225"/>
      <c r="H1911" s="227" t="s">
        <v>19</v>
      </c>
      <c r="I1911" s="229"/>
      <c r="J1911" s="225"/>
      <c r="K1911" s="225"/>
      <c r="L1911" s="230"/>
      <c r="M1911" s="231"/>
      <c r="N1911" s="232"/>
      <c r="O1911" s="232"/>
      <c r="P1911" s="232"/>
      <c r="Q1911" s="232"/>
      <c r="R1911" s="232"/>
      <c r="S1911" s="232"/>
      <c r="T1911" s="23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4" t="s">
        <v>170</v>
      </c>
      <c r="AU1911" s="234" t="s">
        <v>83</v>
      </c>
      <c r="AV1911" s="13" t="s">
        <v>81</v>
      </c>
      <c r="AW1911" s="13" t="s">
        <v>35</v>
      </c>
      <c r="AX1911" s="13" t="s">
        <v>73</v>
      </c>
      <c r="AY1911" s="234" t="s">
        <v>159</v>
      </c>
    </row>
    <row r="1912" s="13" customFormat="1">
      <c r="A1912" s="13"/>
      <c r="B1912" s="224"/>
      <c r="C1912" s="225"/>
      <c r="D1912" s="226" t="s">
        <v>170</v>
      </c>
      <c r="E1912" s="227" t="s">
        <v>19</v>
      </c>
      <c r="F1912" s="228" t="s">
        <v>607</v>
      </c>
      <c r="G1912" s="225"/>
      <c r="H1912" s="227" t="s">
        <v>19</v>
      </c>
      <c r="I1912" s="229"/>
      <c r="J1912" s="225"/>
      <c r="K1912" s="225"/>
      <c r="L1912" s="230"/>
      <c r="M1912" s="231"/>
      <c r="N1912" s="232"/>
      <c r="O1912" s="232"/>
      <c r="P1912" s="232"/>
      <c r="Q1912" s="232"/>
      <c r="R1912" s="232"/>
      <c r="S1912" s="232"/>
      <c r="T1912" s="23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4" t="s">
        <v>170</v>
      </c>
      <c r="AU1912" s="234" t="s">
        <v>83</v>
      </c>
      <c r="AV1912" s="13" t="s">
        <v>81</v>
      </c>
      <c r="AW1912" s="13" t="s">
        <v>35</v>
      </c>
      <c r="AX1912" s="13" t="s">
        <v>73</v>
      </c>
      <c r="AY1912" s="234" t="s">
        <v>159</v>
      </c>
    </row>
    <row r="1913" s="14" customFormat="1">
      <c r="A1913" s="14"/>
      <c r="B1913" s="235"/>
      <c r="C1913" s="236"/>
      <c r="D1913" s="226" t="s">
        <v>170</v>
      </c>
      <c r="E1913" s="237" t="s">
        <v>19</v>
      </c>
      <c r="F1913" s="238" t="s">
        <v>1812</v>
      </c>
      <c r="G1913" s="236"/>
      <c r="H1913" s="239">
        <v>13.967000000000001</v>
      </c>
      <c r="I1913" s="240"/>
      <c r="J1913" s="236"/>
      <c r="K1913" s="236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5" t="s">
        <v>170</v>
      </c>
      <c r="AU1913" s="245" t="s">
        <v>83</v>
      </c>
      <c r="AV1913" s="14" t="s">
        <v>83</v>
      </c>
      <c r="AW1913" s="14" t="s">
        <v>35</v>
      </c>
      <c r="AX1913" s="14" t="s">
        <v>73</v>
      </c>
      <c r="AY1913" s="245" t="s">
        <v>159</v>
      </c>
    </row>
    <row r="1914" s="14" customFormat="1">
      <c r="A1914" s="14"/>
      <c r="B1914" s="235"/>
      <c r="C1914" s="236"/>
      <c r="D1914" s="226" t="s">
        <v>170</v>
      </c>
      <c r="E1914" s="237" t="s">
        <v>19</v>
      </c>
      <c r="F1914" s="238" t="s">
        <v>1813</v>
      </c>
      <c r="G1914" s="236"/>
      <c r="H1914" s="239">
        <v>-0.90000000000000002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45" t="s">
        <v>170</v>
      </c>
      <c r="AU1914" s="245" t="s">
        <v>83</v>
      </c>
      <c r="AV1914" s="14" t="s">
        <v>83</v>
      </c>
      <c r="AW1914" s="14" t="s">
        <v>35</v>
      </c>
      <c r="AX1914" s="14" t="s">
        <v>73</v>
      </c>
      <c r="AY1914" s="245" t="s">
        <v>159</v>
      </c>
    </row>
    <row r="1915" s="13" customFormat="1">
      <c r="A1915" s="13"/>
      <c r="B1915" s="224"/>
      <c r="C1915" s="225"/>
      <c r="D1915" s="226" t="s">
        <v>170</v>
      </c>
      <c r="E1915" s="227" t="s">
        <v>19</v>
      </c>
      <c r="F1915" s="228" t="s">
        <v>612</v>
      </c>
      <c r="G1915" s="225"/>
      <c r="H1915" s="227" t="s">
        <v>19</v>
      </c>
      <c r="I1915" s="229"/>
      <c r="J1915" s="225"/>
      <c r="K1915" s="225"/>
      <c r="L1915" s="230"/>
      <c r="M1915" s="231"/>
      <c r="N1915" s="232"/>
      <c r="O1915" s="232"/>
      <c r="P1915" s="232"/>
      <c r="Q1915" s="232"/>
      <c r="R1915" s="232"/>
      <c r="S1915" s="232"/>
      <c r="T1915" s="23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4" t="s">
        <v>170</v>
      </c>
      <c r="AU1915" s="234" t="s">
        <v>83</v>
      </c>
      <c r="AV1915" s="13" t="s">
        <v>81</v>
      </c>
      <c r="AW1915" s="13" t="s">
        <v>35</v>
      </c>
      <c r="AX1915" s="13" t="s">
        <v>73</v>
      </c>
      <c r="AY1915" s="234" t="s">
        <v>159</v>
      </c>
    </row>
    <row r="1916" s="14" customFormat="1">
      <c r="A1916" s="14"/>
      <c r="B1916" s="235"/>
      <c r="C1916" s="236"/>
      <c r="D1916" s="226" t="s">
        <v>170</v>
      </c>
      <c r="E1916" s="237" t="s">
        <v>19</v>
      </c>
      <c r="F1916" s="238" t="s">
        <v>1814</v>
      </c>
      <c r="G1916" s="236"/>
      <c r="H1916" s="239">
        <v>14.880000000000001</v>
      </c>
      <c r="I1916" s="240"/>
      <c r="J1916" s="236"/>
      <c r="K1916" s="236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5" t="s">
        <v>170</v>
      </c>
      <c r="AU1916" s="245" t="s">
        <v>83</v>
      </c>
      <c r="AV1916" s="14" t="s">
        <v>83</v>
      </c>
      <c r="AW1916" s="14" t="s">
        <v>35</v>
      </c>
      <c r="AX1916" s="14" t="s">
        <v>73</v>
      </c>
      <c r="AY1916" s="245" t="s">
        <v>159</v>
      </c>
    </row>
    <row r="1917" s="14" customFormat="1">
      <c r="A1917" s="14"/>
      <c r="B1917" s="235"/>
      <c r="C1917" s="236"/>
      <c r="D1917" s="226" t="s">
        <v>170</v>
      </c>
      <c r="E1917" s="237" t="s">
        <v>19</v>
      </c>
      <c r="F1917" s="238" t="s">
        <v>1813</v>
      </c>
      <c r="G1917" s="236"/>
      <c r="H1917" s="239">
        <v>-0.90000000000000002</v>
      </c>
      <c r="I1917" s="240"/>
      <c r="J1917" s="236"/>
      <c r="K1917" s="236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5" t="s">
        <v>170</v>
      </c>
      <c r="AU1917" s="245" t="s">
        <v>83</v>
      </c>
      <c r="AV1917" s="14" t="s">
        <v>83</v>
      </c>
      <c r="AW1917" s="14" t="s">
        <v>35</v>
      </c>
      <c r="AX1917" s="14" t="s">
        <v>73</v>
      </c>
      <c r="AY1917" s="245" t="s">
        <v>159</v>
      </c>
    </row>
    <row r="1918" s="13" customFormat="1">
      <c r="A1918" s="13"/>
      <c r="B1918" s="224"/>
      <c r="C1918" s="225"/>
      <c r="D1918" s="226" t="s">
        <v>170</v>
      </c>
      <c r="E1918" s="227" t="s">
        <v>19</v>
      </c>
      <c r="F1918" s="228" t="s">
        <v>614</v>
      </c>
      <c r="G1918" s="225"/>
      <c r="H1918" s="227" t="s">
        <v>19</v>
      </c>
      <c r="I1918" s="229"/>
      <c r="J1918" s="225"/>
      <c r="K1918" s="225"/>
      <c r="L1918" s="230"/>
      <c r="M1918" s="231"/>
      <c r="N1918" s="232"/>
      <c r="O1918" s="232"/>
      <c r="P1918" s="232"/>
      <c r="Q1918" s="232"/>
      <c r="R1918" s="232"/>
      <c r="S1918" s="232"/>
      <c r="T1918" s="23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4" t="s">
        <v>170</v>
      </c>
      <c r="AU1918" s="234" t="s">
        <v>83</v>
      </c>
      <c r="AV1918" s="13" t="s">
        <v>81</v>
      </c>
      <c r="AW1918" s="13" t="s">
        <v>35</v>
      </c>
      <c r="AX1918" s="13" t="s">
        <v>73</v>
      </c>
      <c r="AY1918" s="234" t="s">
        <v>159</v>
      </c>
    </row>
    <row r="1919" s="14" customFormat="1">
      <c r="A1919" s="14"/>
      <c r="B1919" s="235"/>
      <c r="C1919" s="236"/>
      <c r="D1919" s="226" t="s">
        <v>170</v>
      </c>
      <c r="E1919" s="237" t="s">
        <v>19</v>
      </c>
      <c r="F1919" s="238" t="s">
        <v>1815</v>
      </c>
      <c r="G1919" s="236"/>
      <c r="H1919" s="239">
        <v>14.960000000000001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5" t="s">
        <v>170</v>
      </c>
      <c r="AU1919" s="245" t="s">
        <v>83</v>
      </c>
      <c r="AV1919" s="14" t="s">
        <v>83</v>
      </c>
      <c r="AW1919" s="14" t="s">
        <v>35</v>
      </c>
      <c r="AX1919" s="14" t="s">
        <v>73</v>
      </c>
      <c r="AY1919" s="245" t="s">
        <v>159</v>
      </c>
    </row>
    <row r="1920" s="14" customFormat="1">
      <c r="A1920" s="14"/>
      <c r="B1920" s="235"/>
      <c r="C1920" s="236"/>
      <c r="D1920" s="226" t="s">
        <v>170</v>
      </c>
      <c r="E1920" s="237" t="s">
        <v>19</v>
      </c>
      <c r="F1920" s="238" t="s">
        <v>1813</v>
      </c>
      <c r="G1920" s="236"/>
      <c r="H1920" s="239">
        <v>-0.90000000000000002</v>
      </c>
      <c r="I1920" s="240"/>
      <c r="J1920" s="236"/>
      <c r="K1920" s="236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5" t="s">
        <v>170</v>
      </c>
      <c r="AU1920" s="245" t="s">
        <v>83</v>
      </c>
      <c r="AV1920" s="14" t="s">
        <v>83</v>
      </c>
      <c r="AW1920" s="14" t="s">
        <v>35</v>
      </c>
      <c r="AX1920" s="14" t="s">
        <v>73</v>
      </c>
      <c r="AY1920" s="245" t="s">
        <v>159</v>
      </c>
    </row>
    <row r="1921" s="13" customFormat="1">
      <c r="A1921" s="13"/>
      <c r="B1921" s="224"/>
      <c r="C1921" s="225"/>
      <c r="D1921" s="226" t="s">
        <v>170</v>
      </c>
      <c r="E1921" s="227" t="s">
        <v>19</v>
      </c>
      <c r="F1921" s="228" t="s">
        <v>617</v>
      </c>
      <c r="G1921" s="225"/>
      <c r="H1921" s="227" t="s">
        <v>19</v>
      </c>
      <c r="I1921" s="229"/>
      <c r="J1921" s="225"/>
      <c r="K1921" s="225"/>
      <c r="L1921" s="230"/>
      <c r="M1921" s="231"/>
      <c r="N1921" s="232"/>
      <c r="O1921" s="232"/>
      <c r="P1921" s="232"/>
      <c r="Q1921" s="232"/>
      <c r="R1921" s="232"/>
      <c r="S1921" s="232"/>
      <c r="T1921" s="23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4" t="s">
        <v>170</v>
      </c>
      <c r="AU1921" s="234" t="s">
        <v>83</v>
      </c>
      <c r="AV1921" s="13" t="s">
        <v>81</v>
      </c>
      <c r="AW1921" s="13" t="s">
        <v>35</v>
      </c>
      <c r="AX1921" s="13" t="s">
        <v>73</v>
      </c>
      <c r="AY1921" s="234" t="s">
        <v>159</v>
      </c>
    </row>
    <row r="1922" s="14" customFormat="1">
      <c r="A1922" s="14"/>
      <c r="B1922" s="235"/>
      <c r="C1922" s="236"/>
      <c r="D1922" s="226" t="s">
        <v>170</v>
      </c>
      <c r="E1922" s="237" t="s">
        <v>19</v>
      </c>
      <c r="F1922" s="238" t="s">
        <v>1816</v>
      </c>
      <c r="G1922" s="236"/>
      <c r="H1922" s="239">
        <v>11.84</v>
      </c>
      <c r="I1922" s="240"/>
      <c r="J1922" s="236"/>
      <c r="K1922" s="236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5" t="s">
        <v>170</v>
      </c>
      <c r="AU1922" s="245" t="s">
        <v>83</v>
      </c>
      <c r="AV1922" s="14" t="s">
        <v>83</v>
      </c>
      <c r="AW1922" s="14" t="s">
        <v>35</v>
      </c>
      <c r="AX1922" s="14" t="s">
        <v>73</v>
      </c>
      <c r="AY1922" s="245" t="s">
        <v>159</v>
      </c>
    </row>
    <row r="1923" s="14" customFormat="1">
      <c r="A1923" s="14"/>
      <c r="B1923" s="235"/>
      <c r="C1923" s="236"/>
      <c r="D1923" s="226" t="s">
        <v>170</v>
      </c>
      <c r="E1923" s="237" t="s">
        <v>19</v>
      </c>
      <c r="F1923" s="238" t="s">
        <v>1817</v>
      </c>
      <c r="G1923" s="236"/>
      <c r="H1923" s="239">
        <v>-2.8999999999999999</v>
      </c>
      <c r="I1923" s="240"/>
      <c r="J1923" s="236"/>
      <c r="K1923" s="236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45" t="s">
        <v>170</v>
      </c>
      <c r="AU1923" s="245" t="s">
        <v>83</v>
      </c>
      <c r="AV1923" s="14" t="s">
        <v>83</v>
      </c>
      <c r="AW1923" s="14" t="s">
        <v>35</v>
      </c>
      <c r="AX1923" s="14" t="s">
        <v>73</v>
      </c>
      <c r="AY1923" s="245" t="s">
        <v>159</v>
      </c>
    </row>
    <row r="1924" s="15" customFormat="1">
      <c r="A1924" s="15"/>
      <c r="B1924" s="246"/>
      <c r="C1924" s="247"/>
      <c r="D1924" s="226" t="s">
        <v>170</v>
      </c>
      <c r="E1924" s="248" t="s">
        <v>19</v>
      </c>
      <c r="F1924" s="249" t="s">
        <v>178</v>
      </c>
      <c r="G1924" s="247"/>
      <c r="H1924" s="250">
        <v>107.25199999999998</v>
      </c>
      <c r="I1924" s="251"/>
      <c r="J1924" s="247"/>
      <c r="K1924" s="247"/>
      <c r="L1924" s="252"/>
      <c r="M1924" s="253"/>
      <c r="N1924" s="254"/>
      <c r="O1924" s="254"/>
      <c r="P1924" s="254"/>
      <c r="Q1924" s="254"/>
      <c r="R1924" s="254"/>
      <c r="S1924" s="254"/>
      <c r="T1924" s="25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56" t="s">
        <v>170</v>
      </c>
      <c r="AU1924" s="256" t="s">
        <v>83</v>
      </c>
      <c r="AV1924" s="15" t="s">
        <v>166</v>
      </c>
      <c r="AW1924" s="15" t="s">
        <v>35</v>
      </c>
      <c r="AX1924" s="15" t="s">
        <v>81</v>
      </c>
      <c r="AY1924" s="256" t="s">
        <v>159</v>
      </c>
    </row>
    <row r="1925" s="14" customFormat="1">
      <c r="A1925" s="14"/>
      <c r="B1925" s="235"/>
      <c r="C1925" s="236"/>
      <c r="D1925" s="226" t="s">
        <v>170</v>
      </c>
      <c r="E1925" s="236"/>
      <c r="F1925" s="238" t="s">
        <v>1822</v>
      </c>
      <c r="G1925" s="236"/>
      <c r="H1925" s="239">
        <v>109.39700000000001</v>
      </c>
      <c r="I1925" s="240"/>
      <c r="J1925" s="236"/>
      <c r="K1925" s="236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5" t="s">
        <v>170</v>
      </c>
      <c r="AU1925" s="245" t="s">
        <v>83</v>
      </c>
      <c r="AV1925" s="14" t="s">
        <v>83</v>
      </c>
      <c r="AW1925" s="14" t="s">
        <v>4</v>
      </c>
      <c r="AX1925" s="14" t="s">
        <v>81</v>
      </c>
      <c r="AY1925" s="245" t="s">
        <v>159</v>
      </c>
    </row>
    <row r="1926" s="2" customFormat="1" ht="16.5" customHeight="1">
      <c r="A1926" s="40"/>
      <c r="B1926" s="41"/>
      <c r="C1926" s="206" t="s">
        <v>1823</v>
      </c>
      <c r="D1926" s="206" t="s">
        <v>161</v>
      </c>
      <c r="E1926" s="207" t="s">
        <v>1824</v>
      </c>
      <c r="F1926" s="208" t="s">
        <v>1825</v>
      </c>
      <c r="G1926" s="209" t="s">
        <v>164</v>
      </c>
      <c r="H1926" s="210">
        <v>98.75</v>
      </c>
      <c r="I1926" s="211"/>
      <c r="J1926" s="212">
        <f>ROUND(I1926*H1926,2)</f>
        <v>0</v>
      </c>
      <c r="K1926" s="208" t="s">
        <v>165</v>
      </c>
      <c r="L1926" s="46"/>
      <c r="M1926" s="213" t="s">
        <v>19</v>
      </c>
      <c r="N1926" s="214" t="s">
        <v>44</v>
      </c>
      <c r="O1926" s="86"/>
      <c r="P1926" s="215">
        <f>O1926*H1926</f>
        <v>0</v>
      </c>
      <c r="Q1926" s="215">
        <v>0</v>
      </c>
      <c r="R1926" s="215">
        <f>Q1926*H1926</f>
        <v>0</v>
      </c>
      <c r="S1926" s="215">
        <v>0</v>
      </c>
      <c r="T1926" s="216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17" t="s">
        <v>307</v>
      </c>
      <c r="AT1926" s="217" t="s">
        <v>161</v>
      </c>
      <c r="AU1926" s="217" t="s">
        <v>83</v>
      </c>
      <c r="AY1926" s="19" t="s">
        <v>159</v>
      </c>
      <c r="BE1926" s="218">
        <f>IF(N1926="základní",J1926,0)</f>
        <v>0</v>
      </c>
      <c r="BF1926" s="218">
        <f>IF(N1926="snížená",J1926,0)</f>
        <v>0</v>
      </c>
      <c r="BG1926" s="218">
        <f>IF(N1926="zákl. přenesená",J1926,0)</f>
        <v>0</v>
      </c>
      <c r="BH1926" s="218">
        <f>IF(N1926="sníž. přenesená",J1926,0)</f>
        <v>0</v>
      </c>
      <c r="BI1926" s="218">
        <f>IF(N1926="nulová",J1926,0)</f>
        <v>0</v>
      </c>
      <c r="BJ1926" s="19" t="s">
        <v>81</v>
      </c>
      <c r="BK1926" s="218">
        <f>ROUND(I1926*H1926,2)</f>
        <v>0</v>
      </c>
      <c r="BL1926" s="19" t="s">
        <v>307</v>
      </c>
      <c r="BM1926" s="217" t="s">
        <v>1826</v>
      </c>
    </row>
    <row r="1927" s="2" customFormat="1">
      <c r="A1927" s="40"/>
      <c r="B1927" s="41"/>
      <c r="C1927" s="42"/>
      <c r="D1927" s="219" t="s">
        <v>168</v>
      </c>
      <c r="E1927" s="42"/>
      <c r="F1927" s="220" t="s">
        <v>1827</v>
      </c>
      <c r="G1927" s="42"/>
      <c r="H1927" s="42"/>
      <c r="I1927" s="221"/>
      <c r="J1927" s="42"/>
      <c r="K1927" s="42"/>
      <c r="L1927" s="46"/>
      <c r="M1927" s="222"/>
      <c r="N1927" s="223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168</v>
      </c>
      <c r="AU1927" s="19" t="s">
        <v>83</v>
      </c>
    </row>
    <row r="1928" s="13" customFormat="1">
      <c r="A1928" s="13"/>
      <c r="B1928" s="224"/>
      <c r="C1928" s="225"/>
      <c r="D1928" s="226" t="s">
        <v>170</v>
      </c>
      <c r="E1928" s="227" t="s">
        <v>19</v>
      </c>
      <c r="F1928" s="228" t="s">
        <v>338</v>
      </c>
      <c r="G1928" s="225"/>
      <c r="H1928" s="227" t="s">
        <v>19</v>
      </c>
      <c r="I1928" s="229"/>
      <c r="J1928" s="225"/>
      <c r="K1928" s="225"/>
      <c r="L1928" s="230"/>
      <c r="M1928" s="231"/>
      <c r="N1928" s="232"/>
      <c r="O1928" s="232"/>
      <c r="P1928" s="232"/>
      <c r="Q1928" s="232"/>
      <c r="R1928" s="232"/>
      <c r="S1928" s="232"/>
      <c r="T1928" s="23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4" t="s">
        <v>170</v>
      </c>
      <c r="AU1928" s="234" t="s">
        <v>83</v>
      </c>
      <c r="AV1928" s="13" t="s">
        <v>81</v>
      </c>
      <c r="AW1928" s="13" t="s">
        <v>35</v>
      </c>
      <c r="AX1928" s="13" t="s">
        <v>73</v>
      </c>
      <c r="AY1928" s="234" t="s">
        <v>159</v>
      </c>
    </row>
    <row r="1929" s="14" customFormat="1">
      <c r="A1929" s="14"/>
      <c r="B1929" s="235"/>
      <c r="C1929" s="236"/>
      <c r="D1929" s="226" t="s">
        <v>170</v>
      </c>
      <c r="E1929" s="237" t="s">
        <v>19</v>
      </c>
      <c r="F1929" s="238" t="s">
        <v>1752</v>
      </c>
      <c r="G1929" s="236"/>
      <c r="H1929" s="239">
        <v>64.260000000000005</v>
      </c>
      <c r="I1929" s="240"/>
      <c r="J1929" s="236"/>
      <c r="K1929" s="236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45" t="s">
        <v>170</v>
      </c>
      <c r="AU1929" s="245" t="s">
        <v>83</v>
      </c>
      <c r="AV1929" s="14" t="s">
        <v>83</v>
      </c>
      <c r="AW1929" s="14" t="s">
        <v>35</v>
      </c>
      <c r="AX1929" s="14" t="s">
        <v>73</v>
      </c>
      <c r="AY1929" s="245" t="s">
        <v>159</v>
      </c>
    </row>
    <row r="1930" s="13" customFormat="1">
      <c r="A1930" s="13"/>
      <c r="B1930" s="224"/>
      <c r="C1930" s="225"/>
      <c r="D1930" s="226" t="s">
        <v>170</v>
      </c>
      <c r="E1930" s="227" t="s">
        <v>19</v>
      </c>
      <c r="F1930" s="228" t="s">
        <v>1250</v>
      </c>
      <c r="G1930" s="225"/>
      <c r="H1930" s="227" t="s">
        <v>19</v>
      </c>
      <c r="I1930" s="229"/>
      <c r="J1930" s="225"/>
      <c r="K1930" s="225"/>
      <c r="L1930" s="230"/>
      <c r="M1930" s="231"/>
      <c r="N1930" s="232"/>
      <c r="O1930" s="232"/>
      <c r="P1930" s="232"/>
      <c r="Q1930" s="232"/>
      <c r="R1930" s="232"/>
      <c r="S1930" s="232"/>
      <c r="T1930" s="23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4" t="s">
        <v>170</v>
      </c>
      <c r="AU1930" s="234" t="s">
        <v>83</v>
      </c>
      <c r="AV1930" s="13" t="s">
        <v>81</v>
      </c>
      <c r="AW1930" s="13" t="s">
        <v>35</v>
      </c>
      <c r="AX1930" s="13" t="s">
        <v>73</v>
      </c>
      <c r="AY1930" s="234" t="s">
        <v>159</v>
      </c>
    </row>
    <row r="1931" s="14" customFormat="1">
      <c r="A1931" s="14"/>
      <c r="B1931" s="235"/>
      <c r="C1931" s="236"/>
      <c r="D1931" s="226" t="s">
        <v>170</v>
      </c>
      <c r="E1931" s="237" t="s">
        <v>19</v>
      </c>
      <c r="F1931" s="238" t="s">
        <v>849</v>
      </c>
      <c r="G1931" s="236"/>
      <c r="H1931" s="239">
        <v>34.490000000000002</v>
      </c>
      <c r="I1931" s="240"/>
      <c r="J1931" s="236"/>
      <c r="K1931" s="236"/>
      <c r="L1931" s="241"/>
      <c r="M1931" s="242"/>
      <c r="N1931" s="243"/>
      <c r="O1931" s="243"/>
      <c r="P1931" s="243"/>
      <c r="Q1931" s="243"/>
      <c r="R1931" s="243"/>
      <c r="S1931" s="243"/>
      <c r="T1931" s="24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5" t="s">
        <v>170</v>
      </c>
      <c r="AU1931" s="245" t="s">
        <v>83</v>
      </c>
      <c r="AV1931" s="14" t="s">
        <v>83</v>
      </c>
      <c r="AW1931" s="14" t="s">
        <v>35</v>
      </c>
      <c r="AX1931" s="14" t="s">
        <v>73</v>
      </c>
      <c r="AY1931" s="245" t="s">
        <v>159</v>
      </c>
    </row>
    <row r="1932" s="15" customFormat="1">
      <c r="A1932" s="15"/>
      <c r="B1932" s="246"/>
      <c r="C1932" s="247"/>
      <c r="D1932" s="226" t="s">
        <v>170</v>
      </c>
      <c r="E1932" s="248" t="s">
        <v>19</v>
      </c>
      <c r="F1932" s="249" t="s">
        <v>178</v>
      </c>
      <c r="G1932" s="247"/>
      <c r="H1932" s="250">
        <v>98.75</v>
      </c>
      <c r="I1932" s="251"/>
      <c r="J1932" s="247"/>
      <c r="K1932" s="247"/>
      <c r="L1932" s="252"/>
      <c r="M1932" s="253"/>
      <c r="N1932" s="254"/>
      <c r="O1932" s="254"/>
      <c r="P1932" s="254"/>
      <c r="Q1932" s="254"/>
      <c r="R1932" s="254"/>
      <c r="S1932" s="254"/>
      <c r="T1932" s="25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56" t="s">
        <v>170</v>
      </c>
      <c r="AU1932" s="256" t="s">
        <v>83</v>
      </c>
      <c r="AV1932" s="15" t="s">
        <v>166</v>
      </c>
      <c r="AW1932" s="15" t="s">
        <v>35</v>
      </c>
      <c r="AX1932" s="15" t="s">
        <v>81</v>
      </c>
      <c r="AY1932" s="256" t="s">
        <v>159</v>
      </c>
    </row>
    <row r="1933" s="2" customFormat="1" ht="24.15" customHeight="1">
      <c r="A1933" s="40"/>
      <c r="B1933" s="41"/>
      <c r="C1933" s="206" t="s">
        <v>1828</v>
      </c>
      <c r="D1933" s="206" t="s">
        <v>161</v>
      </c>
      <c r="E1933" s="207" t="s">
        <v>1829</v>
      </c>
      <c r="F1933" s="208" t="s">
        <v>1830</v>
      </c>
      <c r="G1933" s="209" t="s">
        <v>1050</v>
      </c>
      <c r="H1933" s="267"/>
      <c r="I1933" s="211"/>
      <c r="J1933" s="212">
        <f>ROUND(I1933*H1933,2)</f>
        <v>0</v>
      </c>
      <c r="K1933" s="208" t="s">
        <v>165</v>
      </c>
      <c r="L1933" s="46"/>
      <c r="M1933" s="213" t="s">
        <v>19</v>
      </c>
      <c r="N1933" s="214" t="s">
        <v>44</v>
      </c>
      <c r="O1933" s="86"/>
      <c r="P1933" s="215">
        <f>O1933*H1933</f>
        <v>0</v>
      </c>
      <c r="Q1933" s="215">
        <v>0</v>
      </c>
      <c r="R1933" s="215">
        <f>Q1933*H1933</f>
        <v>0</v>
      </c>
      <c r="S1933" s="215">
        <v>0</v>
      </c>
      <c r="T1933" s="216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17" t="s">
        <v>307</v>
      </c>
      <c r="AT1933" s="217" t="s">
        <v>161</v>
      </c>
      <c r="AU1933" s="217" t="s">
        <v>83</v>
      </c>
      <c r="AY1933" s="19" t="s">
        <v>159</v>
      </c>
      <c r="BE1933" s="218">
        <f>IF(N1933="základní",J1933,0)</f>
        <v>0</v>
      </c>
      <c r="BF1933" s="218">
        <f>IF(N1933="snížená",J1933,0)</f>
        <v>0</v>
      </c>
      <c r="BG1933" s="218">
        <f>IF(N1933="zákl. přenesená",J1933,0)</f>
        <v>0</v>
      </c>
      <c r="BH1933" s="218">
        <f>IF(N1933="sníž. přenesená",J1933,0)</f>
        <v>0</v>
      </c>
      <c r="BI1933" s="218">
        <f>IF(N1933="nulová",J1933,0)</f>
        <v>0</v>
      </c>
      <c r="BJ1933" s="19" t="s">
        <v>81</v>
      </c>
      <c r="BK1933" s="218">
        <f>ROUND(I1933*H1933,2)</f>
        <v>0</v>
      </c>
      <c r="BL1933" s="19" t="s">
        <v>307</v>
      </c>
      <c r="BM1933" s="217" t="s">
        <v>1831</v>
      </c>
    </row>
    <row r="1934" s="2" customFormat="1">
      <c r="A1934" s="40"/>
      <c r="B1934" s="41"/>
      <c r="C1934" s="42"/>
      <c r="D1934" s="219" t="s">
        <v>168</v>
      </c>
      <c r="E1934" s="42"/>
      <c r="F1934" s="220" t="s">
        <v>1832</v>
      </c>
      <c r="G1934" s="42"/>
      <c r="H1934" s="42"/>
      <c r="I1934" s="221"/>
      <c r="J1934" s="42"/>
      <c r="K1934" s="42"/>
      <c r="L1934" s="46"/>
      <c r="M1934" s="222"/>
      <c r="N1934" s="223"/>
      <c r="O1934" s="86"/>
      <c r="P1934" s="86"/>
      <c r="Q1934" s="86"/>
      <c r="R1934" s="86"/>
      <c r="S1934" s="86"/>
      <c r="T1934" s="87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168</v>
      </c>
      <c r="AU1934" s="19" t="s">
        <v>83</v>
      </c>
    </row>
    <row r="1935" s="12" customFormat="1" ht="22.8" customHeight="1">
      <c r="A1935" s="12"/>
      <c r="B1935" s="190"/>
      <c r="C1935" s="191"/>
      <c r="D1935" s="192" t="s">
        <v>72</v>
      </c>
      <c r="E1935" s="204" t="s">
        <v>1833</v>
      </c>
      <c r="F1935" s="204" t="s">
        <v>1834</v>
      </c>
      <c r="G1935" s="191"/>
      <c r="H1935" s="191"/>
      <c r="I1935" s="194"/>
      <c r="J1935" s="205">
        <f>BK1935</f>
        <v>0</v>
      </c>
      <c r="K1935" s="191"/>
      <c r="L1935" s="196"/>
      <c r="M1935" s="197"/>
      <c r="N1935" s="198"/>
      <c r="O1935" s="198"/>
      <c r="P1935" s="199">
        <f>SUM(P1936:P2016)</f>
        <v>0</v>
      </c>
      <c r="Q1935" s="198"/>
      <c r="R1935" s="199">
        <f>SUM(R1936:R2016)</f>
        <v>1.12779005</v>
      </c>
      <c r="S1935" s="198"/>
      <c r="T1935" s="200">
        <f>SUM(T1936:T2016)</f>
        <v>0</v>
      </c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R1935" s="201" t="s">
        <v>83</v>
      </c>
      <c r="AT1935" s="202" t="s">
        <v>72</v>
      </c>
      <c r="AU1935" s="202" t="s">
        <v>81</v>
      </c>
      <c r="AY1935" s="201" t="s">
        <v>159</v>
      </c>
      <c r="BK1935" s="203">
        <f>SUM(BK1936:BK2016)</f>
        <v>0</v>
      </c>
    </row>
    <row r="1936" s="2" customFormat="1" ht="24.15" customHeight="1">
      <c r="A1936" s="40"/>
      <c r="B1936" s="41"/>
      <c r="C1936" s="206" t="s">
        <v>1835</v>
      </c>
      <c r="D1936" s="206" t="s">
        <v>161</v>
      </c>
      <c r="E1936" s="207" t="s">
        <v>1836</v>
      </c>
      <c r="F1936" s="208" t="s">
        <v>1837</v>
      </c>
      <c r="G1936" s="209" t="s">
        <v>164</v>
      </c>
      <c r="H1936" s="210">
        <v>53.454999999999998</v>
      </c>
      <c r="I1936" s="211"/>
      <c r="J1936" s="212">
        <f>ROUND(I1936*H1936,2)</f>
        <v>0</v>
      </c>
      <c r="K1936" s="208" t="s">
        <v>165</v>
      </c>
      <c r="L1936" s="46"/>
      <c r="M1936" s="213" t="s">
        <v>19</v>
      </c>
      <c r="N1936" s="214" t="s">
        <v>44</v>
      </c>
      <c r="O1936" s="86"/>
      <c r="P1936" s="215">
        <f>O1936*H1936</f>
        <v>0</v>
      </c>
      <c r="Q1936" s="215">
        <v>0.0060499999999999998</v>
      </c>
      <c r="R1936" s="215">
        <f>Q1936*H1936</f>
        <v>0.32340274999999996</v>
      </c>
      <c r="S1936" s="215">
        <v>0</v>
      </c>
      <c r="T1936" s="216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17" t="s">
        <v>307</v>
      </c>
      <c r="AT1936" s="217" t="s">
        <v>161</v>
      </c>
      <c r="AU1936" s="217" t="s">
        <v>83</v>
      </c>
      <c r="AY1936" s="19" t="s">
        <v>159</v>
      </c>
      <c r="BE1936" s="218">
        <f>IF(N1936="základní",J1936,0)</f>
        <v>0</v>
      </c>
      <c r="BF1936" s="218">
        <f>IF(N1936="snížená",J1936,0)</f>
        <v>0</v>
      </c>
      <c r="BG1936" s="218">
        <f>IF(N1936="zákl. přenesená",J1936,0)</f>
        <v>0</v>
      </c>
      <c r="BH1936" s="218">
        <f>IF(N1936="sníž. přenesená",J1936,0)</f>
        <v>0</v>
      </c>
      <c r="BI1936" s="218">
        <f>IF(N1936="nulová",J1936,0)</f>
        <v>0</v>
      </c>
      <c r="BJ1936" s="19" t="s">
        <v>81</v>
      </c>
      <c r="BK1936" s="218">
        <f>ROUND(I1936*H1936,2)</f>
        <v>0</v>
      </c>
      <c r="BL1936" s="19" t="s">
        <v>307</v>
      </c>
      <c r="BM1936" s="217" t="s">
        <v>1838</v>
      </c>
    </row>
    <row r="1937" s="2" customFormat="1">
      <c r="A1937" s="40"/>
      <c r="B1937" s="41"/>
      <c r="C1937" s="42"/>
      <c r="D1937" s="219" t="s">
        <v>168</v>
      </c>
      <c r="E1937" s="42"/>
      <c r="F1937" s="220" t="s">
        <v>1839</v>
      </c>
      <c r="G1937" s="42"/>
      <c r="H1937" s="42"/>
      <c r="I1937" s="221"/>
      <c r="J1937" s="42"/>
      <c r="K1937" s="42"/>
      <c r="L1937" s="46"/>
      <c r="M1937" s="222"/>
      <c r="N1937" s="223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168</v>
      </c>
      <c r="AU1937" s="19" t="s">
        <v>83</v>
      </c>
    </row>
    <row r="1938" s="13" customFormat="1">
      <c r="A1938" s="13"/>
      <c r="B1938" s="224"/>
      <c r="C1938" s="225"/>
      <c r="D1938" s="226" t="s">
        <v>170</v>
      </c>
      <c r="E1938" s="227" t="s">
        <v>19</v>
      </c>
      <c r="F1938" s="228" t="s">
        <v>418</v>
      </c>
      <c r="G1938" s="225"/>
      <c r="H1938" s="227" t="s">
        <v>19</v>
      </c>
      <c r="I1938" s="229"/>
      <c r="J1938" s="225"/>
      <c r="K1938" s="225"/>
      <c r="L1938" s="230"/>
      <c r="M1938" s="231"/>
      <c r="N1938" s="232"/>
      <c r="O1938" s="232"/>
      <c r="P1938" s="232"/>
      <c r="Q1938" s="232"/>
      <c r="R1938" s="232"/>
      <c r="S1938" s="232"/>
      <c r="T1938" s="23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4" t="s">
        <v>170</v>
      </c>
      <c r="AU1938" s="234" t="s">
        <v>83</v>
      </c>
      <c r="AV1938" s="13" t="s">
        <v>81</v>
      </c>
      <c r="AW1938" s="13" t="s">
        <v>35</v>
      </c>
      <c r="AX1938" s="13" t="s">
        <v>73</v>
      </c>
      <c r="AY1938" s="234" t="s">
        <v>159</v>
      </c>
    </row>
    <row r="1939" s="13" customFormat="1">
      <c r="A1939" s="13"/>
      <c r="B1939" s="224"/>
      <c r="C1939" s="225"/>
      <c r="D1939" s="226" t="s">
        <v>170</v>
      </c>
      <c r="E1939" s="227" t="s">
        <v>19</v>
      </c>
      <c r="F1939" s="228" t="s">
        <v>1840</v>
      </c>
      <c r="G1939" s="225"/>
      <c r="H1939" s="227" t="s">
        <v>19</v>
      </c>
      <c r="I1939" s="229"/>
      <c r="J1939" s="225"/>
      <c r="K1939" s="225"/>
      <c r="L1939" s="230"/>
      <c r="M1939" s="231"/>
      <c r="N1939" s="232"/>
      <c r="O1939" s="232"/>
      <c r="P1939" s="232"/>
      <c r="Q1939" s="232"/>
      <c r="R1939" s="232"/>
      <c r="S1939" s="232"/>
      <c r="T1939" s="23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4" t="s">
        <v>170</v>
      </c>
      <c r="AU1939" s="234" t="s">
        <v>83</v>
      </c>
      <c r="AV1939" s="13" t="s">
        <v>81</v>
      </c>
      <c r="AW1939" s="13" t="s">
        <v>35</v>
      </c>
      <c r="AX1939" s="13" t="s">
        <v>73</v>
      </c>
      <c r="AY1939" s="234" t="s">
        <v>159</v>
      </c>
    </row>
    <row r="1940" s="14" customFormat="1">
      <c r="A1940" s="14"/>
      <c r="B1940" s="235"/>
      <c r="C1940" s="236"/>
      <c r="D1940" s="226" t="s">
        <v>170</v>
      </c>
      <c r="E1940" s="237" t="s">
        <v>19</v>
      </c>
      <c r="F1940" s="238" t="s">
        <v>1841</v>
      </c>
      <c r="G1940" s="236"/>
      <c r="H1940" s="239">
        <v>26.632000000000001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45" t="s">
        <v>170</v>
      </c>
      <c r="AU1940" s="245" t="s">
        <v>83</v>
      </c>
      <c r="AV1940" s="14" t="s">
        <v>83</v>
      </c>
      <c r="AW1940" s="14" t="s">
        <v>35</v>
      </c>
      <c r="AX1940" s="14" t="s">
        <v>73</v>
      </c>
      <c r="AY1940" s="245" t="s">
        <v>159</v>
      </c>
    </row>
    <row r="1941" s="14" customFormat="1">
      <c r="A1941" s="14"/>
      <c r="B1941" s="235"/>
      <c r="C1941" s="236"/>
      <c r="D1941" s="226" t="s">
        <v>170</v>
      </c>
      <c r="E1941" s="237" t="s">
        <v>19</v>
      </c>
      <c r="F1941" s="238" t="s">
        <v>1842</v>
      </c>
      <c r="G1941" s="236"/>
      <c r="H1941" s="239">
        <v>0.27000000000000002</v>
      </c>
      <c r="I1941" s="240"/>
      <c r="J1941" s="236"/>
      <c r="K1941" s="236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45" t="s">
        <v>170</v>
      </c>
      <c r="AU1941" s="245" t="s">
        <v>83</v>
      </c>
      <c r="AV1941" s="14" t="s">
        <v>83</v>
      </c>
      <c r="AW1941" s="14" t="s">
        <v>35</v>
      </c>
      <c r="AX1941" s="14" t="s">
        <v>73</v>
      </c>
      <c r="AY1941" s="245" t="s">
        <v>159</v>
      </c>
    </row>
    <row r="1942" s="14" customFormat="1">
      <c r="A1942" s="14"/>
      <c r="B1942" s="235"/>
      <c r="C1942" s="236"/>
      <c r="D1942" s="226" t="s">
        <v>170</v>
      </c>
      <c r="E1942" s="237" t="s">
        <v>19</v>
      </c>
      <c r="F1942" s="238" t="s">
        <v>563</v>
      </c>
      <c r="G1942" s="236"/>
      <c r="H1942" s="239">
        <v>7.1399999999999997</v>
      </c>
      <c r="I1942" s="240"/>
      <c r="J1942" s="236"/>
      <c r="K1942" s="236"/>
      <c r="L1942" s="241"/>
      <c r="M1942" s="242"/>
      <c r="N1942" s="243"/>
      <c r="O1942" s="243"/>
      <c r="P1942" s="243"/>
      <c r="Q1942" s="243"/>
      <c r="R1942" s="243"/>
      <c r="S1942" s="243"/>
      <c r="T1942" s="24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5" t="s">
        <v>170</v>
      </c>
      <c r="AU1942" s="245" t="s">
        <v>83</v>
      </c>
      <c r="AV1942" s="14" t="s">
        <v>83</v>
      </c>
      <c r="AW1942" s="14" t="s">
        <v>35</v>
      </c>
      <c r="AX1942" s="14" t="s">
        <v>73</v>
      </c>
      <c r="AY1942" s="245" t="s">
        <v>159</v>
      </c>
    </row>
    <row r="1943" s="14" customFormat="1">
      <c r="A1943" s="14"/>
      <c r="B1943" s="235"/>
      <c r="C1943" s="236"/>
      <c r="D1943" s="226" t="s">
        <v>170</v>
      </c>
      <c r="E1943" s="237" t="s">
        <v>19</v>
      </c>
      <c r="F1943" s="238" t="s">
        <v>1843</v>
      </c>
      <c r="G1943" s="236"/>
      <c r="H1943" s="239">
        <v>-3.1779999999999999</v>
      </c>
      <c r="I1943" s="240"/>
      <c r="J1943" s="236"/>
      <c r="K1943" s="236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45" t="s">
        <v>170</v>
      </c>
      <c r="AU1943" s="245" t="s">
        <v>83</v>
      </c>
      <c r="AV1943" s="14" t="s">
        <v>83</v>
      </c>
      <c r="AW1943" s="14" t="s">
        <v>35</v>
      </c>
      <c r="AX1943" s="14" t="s">
        <v>73</v>
      </c>
      <c r="AY1943" s="245" t="s">
        <v>159</v>
      </c>
    </row>
    <row r="1944" s="14" customFormat="1">
      <c r="A1944" s="14"/>
      <c r="B1944" s="235"/>
      <c r="C1944" s="236"/>
      <c r="D1944" s="226" t="s">
        <v>170</v>
      </c>
      <c r="E1944" s="237" t="s">
        <v>19</v>
      </c>
      <c r="F1944" s="238" t="s">
        <v>1844</v>
      </c>
      <c r="G1944" s="236"/>
      <c r="H1944" s="239">
        <v>10.199999999999999</v>
      </c>
      <c r="I1944" s="240"/>
      <c r="J1944" s="236"/>
      <c r="K1944" s="236"/>
      <c r="L1944" s="241"/>
      <c r="M1944" s="242"/>
      <c r="N1944" s="243"/>
      <c r="O1944" s="243"/>
      <c r="P1944" s="243"/>
      <c r="Q1944" s="243"/>
      <c r="R1944" s="243"/>
      <c r="S1944" s="243"/>
      <c r="T1944" s="24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5" t="s">
        <v>170</v>
      </c>
      <c r="AU1944" s="245" t="s">
        <v>83</v>
      </c>
      <c r="AV1944" s="14" t="s">
        <v>83</v>
      </c>
      <c r="AW1944" s="14" t="s">
        <v>35</v>
      </c>
      <c r="AX1944" s="14" t="s">
        <v>73</v>
      </c>
      <c r="AY1944" s="245" t="s">
        <v>159</v>
      </c>
    </row>
    <row r="1945" s="14" customFormat="1">
      <c r="A1945" s="14"/>
      <c r="B1945" s="235"/>
      <c r="C1945" s="236"/>
      <c r="D1945" s="226" t="s">
        <v>170</v>
      </c>
      <c r="E1945" s="237" t="s">
        <v>19</v>
      </c>
      <c r="F1945" s="238" t="s">
        <v>420</v>
      </c>
      <c r="G1945" s="236"/>
      <c r="H1945" s="239">
        <v>-1.4139999999999999</v>
      </c>
      <c r="I1945" s="240"/>
      <c r="J1945" s="236"/>
      <c r="K1945" s="236"/>
      <c r="L1945" s="241"/>
      <c r="M1945" s="242"/>
      <c r="N1945" s="243"/>
      <c r="O1945" s="243"/>
      <c r="P1945" s="243"/>
      <c r="Q1945" s="243"/>
      <c r="R1945" s="243"/>
      <c r="S1945" s="243"/>
      <c r="T1945" s="24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5" t="s">
        <v>170</v>
      </c>
      <c r="AU1945" s="245" t="s">
        <v>83</v>
      </c>
      <c r="AV1945" s="14" t="s">
        <v>83</v>
      </c>
      <c r="AW1945" s="14" t="s">
        <v>35</v>
      </c>
      <c r="AX1945" s="14" t="s">
        <v>73</v>
      </c>
      <c r="AY1945" s="245" t="s">
        <v>159</v>
      </c>
    </row>
    <row r="1946" s="13" customFormat="1">
      <c r="A1946" s="13"/>
      <c r="B1946" s="224"/>
      <c r="C1946" s="225"/>
      <c r="D1946" s="226" t="s">
        <v>170</v>
      </c>
      <c r="E1946" s="227" t="s">
        <v>19</v>
      </c>
      <c r="F1946" s="228" t="s">
        <v>338</v>
      </c>
      <c r="G1946" s="225"/>
      <c r="H1946" s="227" t="s">
        <v>19</v>
      </c>
      <c r="I1946" s="229"/>
      <c r="J1946" s="225"/>
      <c r="K1946" s="225"/>
      <c r="L1946" s="230"/>
      <c r="M1946" s="231"/>
      <c r="N1946" s="232"/>
      <c r="O1946" s="232"/>
      <c r="P1946" s="232"/>
      <c r="Q1946" s="232"/>
      <c r="R1946" s="232"/>
      <c r="S1946" s="232"/>
      <c r="T1946" s="23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4" t="s">
        <v>170</v>
      </c>
      <c r="AU1946" s="234" t="s">
        <v>83</v>
      </c>
      <c r="AV1946" s="13" t="s">
        <v>81</v>
      </c>
      <c r="AW1946" s="13" t="s">
        <v>35</v>
      </c>
      <c r="AX1946" s="13" t="s">
        <v>73</v>
      </c>
      <c r="AY1946" s="234" t="s">
        <v>159</v>
      </c>
    </row>
    <row r="1947" s="13" customFormat="1">
      <c r="A1947" s="13"/>
      <c r="B1947" s="224"/>
      <c r="C1947" s="225"/>
      <c r="D1947" s="226" t="s">
        <v>170</v>
      </c>
      <c r="E1947" s="227" t="s">
        <v>19</v>
      </c>
      <c r="F1947" s="228" t="s">
        <v>1134</v>
      </c>
      <c r="G1947" s="225"/>
      <c r="H1947" s="227" t="s">
        <v>19</v>
      </c>
      <c r="I1947" s="229"/>
      <c r="J1947" s="225"/>
      <c r="K1947" s="225"/>
      <c r="L1947" s="230"/>
      <c r="M1947" s="231"/>
      <c r="N1947" s="232"/>
      <c r="O1947" s="232"/>
      <c r="P1947" s="232"/>
      <c r="Q1947" s="232"/>
      <c r="R1947" s="232"/>
      <c r="S1947" s="232"/>
      <c r="T1947" s="23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4" t="s">
        <v>170</v>
      </c>
      <c r="AU1947" s="234" t="s">
        <v>83</v>
      </c>
      <c r="AV1947" s="13" t="s">
        <v>81</v>
      </c>
      <c r="AW1947" s="13" t="s">
        <v>35</v>
      </c>
      <c r="AX1947" s="13" t="s">
        <v>73</v>
      </c>
      <c r="AY1947" s="234" t="s">
        <v>159</v>
      </c>
    </row>
    <row r="1948" s="14" customFormat="1">
      <c r="A1948" s="14"/>
      <c r="B1948" s="235"/>
      <c r="C1948" s="236"/>
      <c r="D1948" s="226" t="s">
        <v>170</v>
      </c>
      <c r="E1948" s="237" t="s">
        <v>19</v>
      </c>
      <c r="F1948" s="238" t="s">
        <v>1845</v>
      </c>
      <c r="G1948" s="236"/>
      <c r="H1948" s="239">
        <v>15.800000000000001</v>
      </c>
      <c r="I1948" s="240"/>
      <c r="J1948" s="236"/>
      <c r="K1948" s="236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5" t="s">
        <v>170</v>
      </c>
      <c r="AU1948" s="245" t="s">
        <v>83</v>
      </c>
      <c r="AV1948" s="14" t="s">
        <v>83</v>
      </c>
      <c r="AW1948" s="14" t="s">
        <v>35</v>
      </c>
      <c r="AX1948" s="14" t="s">
        <v>73</v>
      </c>
      <c r="AY1948" s="245" t="s">
        <v>159</v>
      </c>
    </row>
    <row r="1949" s="14" customFormat="1">
      <c r="A1949" s="14"/>
      <c r="B1949" s="235"/>
      <c r="C1949" s="236"/>
      <c r="D1949" s="226" t="s">
        <v>170</v>
      </c>
      <c r="E1949" s="237" t="s">
        <v>19</v>
      </c>
      <c r="F1949" s="238" t="s">
        <v>1846</v>
      </c>
      <c r="G1949" s="236"/>
      <c r="H1949" s="239">
        <v>0.105</v>
      </c>
      <c r="I1949" s="240"/>
      <c r="J1949" s="236"/>
      <c r="K1949" s="236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45" t="s">
        <v>170</v>
      </c>
      <c r="AU1949" s="245" t="s">
        <v>83</v>
      </c>
      <c r="AV1949" s="14" t="s">
        <v>83</v>
      </c>
      <c r="AW1949" s="14" t="s">
        <v>35</v>
      </c>
      <c r="AX1949" s="14" t="s">
        <v>73</v>
      </c>
      <c r="AY1949" s="245" t="s">
        <v>159</v>
      </c>
    </row>
    <row r="1950" s="14" customFormat="1">
      <c r="A1950" s="14"/>
      <c r="B1950" s="235"/>
      <c r="C1950" s="236"/>
      <c r="D1950" s="226" t="s">
        <v>170</v>
      </c>
      <c r="E1950" s="237" t="s">
        <v>19</v>
      </c>
      <c r="F1950" s="238" t="s">
        <v>1847</v>
      </c>
      <c r="G1950" s="236"/>
      <c r="H1950" s="239">
        <v>-2.1000000000000001</v>
      </c>
      <c r="I1950" s="240"/>
      <c r="J1950" s="236"/>
      <c r="K1950" s="236"/>
      <c r="L1950" s="241"/>
      <c r="M1950" s="242"/>
      <c r="N1950" s="243"/>
      <c r="O1950" s="243"/>
      <c r="P1950" s="243"/>
      <c r="Q1950" s="243"/>
      <c r="R1950" s="243"/>
      <c r="S1950" s="243"/>
      <c r="T1950" s="24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5" t="s">
        <v>170</v>
      </c>
      <c r="AU1950" s="245" t="s">
        <v>83</v>
      </c>
      <c r="AV1950" s="14" t="s">
        <v>83</v>
      </c>
      <c r="AW1950" s="14" t="s">
        <v>35</v>
      </c>
      <c r="AX1950" s="14" t="s">
        <v>73</v>
      </c>
      <c r="AY1950" s="245" t="s">
        <v>159</v>
      </c>
    </row>
    <row r="1951" s="15" customFormat="1">
      <c r="A1951" s="15"/>
      <c r="B1951" s="246"/>
      <c r="C1951" s="247"/>
      <c r="D1951" s="226" t="s">
        <v>170</v>
      </c>
      <c r="E1951" s="248" t="s">
        <v>19</v>
      </c>
      <c r="F1951" s="249" t="s">
        <v>178</v>
      </c>
      <c r="G1951" s="247"/>
      <c r="H1951" s="250">
        <v>53.454999999999998</v>
      </c>
      <c r="I1951" s="251"/>
      <c r="J1951" s="247"/>
      <c r="K1951" s="247"/>
      <c r="L1951" s="252"/>
      <c r="M1951" s="253"/>
      <c r="N1951" s="254"/>
      <c r="O1951" s="254"/>
      <c r="P1951" s="254"/>
      <c r="Q1951" s="254"/>
      <c r="R1951" s="254"/>
      <c r="S1951" s="254"/>
      <c r="T1951" s="25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6" t="s">
        <v>170</v>
      </c>
      <c r="AU1951" s="256" t="s">
        <v>83</v>
      </c>
      <c r="AV1951" s="15" t="s">
        <v>166</v>
      </c>
      <c r="AW1951" s="15" t="s">
        <v>35</v>
      </c>
      <c r="AX1951" s="15" t="s">
        <v>81</v>
      </c>
      <c r="AY1951" s="256" t="s">
        <v>159</v>
      </c>
    </row>
    <row r="1952" s="2" customFormat="1" ht="16.5" customHeight="1">
      <c r="A1952" s="40"/>
      <c r="B1952" s="41"/>
      <c r="C1952" s="257" t="s">
        <v>1848</v>
      </c>
      <c r="D1952" s="257" t="s">
        <v>328</v>
      </c>
      <c r="E1952" s="258" t="s">
        <v>1849</v>
      </c>
      <c r="F1952" s="259" t="s">
        <v>1850</v>
      </c>
      <c r="G1952" s="260" t="s">
        <v>164</v>
      </c>
      <c r="H1952" s="261">
        <v>58.801000000000002</v>
      </c>
      <c r="I1952" s="262"/>
      <c r="J1952" s="263">
        <f>ROUND(I1952*H1952,2)</f>
        <v>0</v>
      </c>
      <c r="K1952" s="259" t="s">
        <v>165</v>
      </c>
      <c r="L1952" s="264"/>
      <c r="M1952" s="265" t="s">
        <v>19</v>
      </c>
      <c r="N1952" s="266" t="s">
        <v>44</v>
      </c>
      <c r="O1952" s="86"/>
      <c r="P1952" s="215">
        <f>O1952*H1952</f>
        <v>0</v>
      </c>
      <c r="Q1952" s="215">
        <v>0.0129</v>
      </c>
      <c r="R1952" s="215">
        <f>Q1952*H1952</f>
        <v>0.75853290000000007</v>
      </c>
      <c r="S1952" s="215">
        <v>0</v>
      </c>
      <c r="T1952" s="216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17" t="s">
        <v>424</v>
      </c>
      <c r="AT1952" s="217" t="s">
        <v>328</v>
      </c>
      <c r="AU1952" s="217" t="s">
        <v>83</v>
      </c>
      <c r="AY1952" s="19" t="s">
        <v>159</v>
      </c>
      <c r="BE1952" s="218">
        <f>IF(N1952="základní",J1952,0)</f>
        <v>0</v>
      </c>
      <c r="BF1952" s="218">
        <f>IF(N1952="snížená",J1952,0)</f>
        <v>0</v>
      </c>
      <c r="BG1952" s="218">
        <f>IF(N1952="zákl. přenesená",J1952,0)</f>
        <v>0</v>
      </c>
      <c r="BH1952" s="218">
        <f>IF(N1952="sníž. přenesená",J1952,0)</f>
        <v>0</v>
      </c>
      <c r="BI1952" s="218">
        <f>IF(N1952="nulová",J1952,0)</f>
        <v>0</v>
      </c>
      <c r="BJ1952" s="19" t="s">
        <v>81</v>
      </c>
      <c r="BK1952" s="218">
        <f>ROUND(I1952*H1952,2)</f>
        <v>0</v>
      </c>
      <c r="BL1952" s="19" t="s">
        <v>307</v>
      </c>
      <c r="BM1952" s="217" t="s">
        <v>1851</v>
      </c>
    </row>
    <row r="1953" s="13" customFormat="1">
      <c r="A1953" s="13"/>
      <c r="B1953" s="224"/>
      <c r="C1953" s="225"/>
      <c r="D1953" s="226" t="s">
        <v>170</v>
      </c>
      <c r="E1953" s="227" t="s">
        <v>19</v>
      </c>
      <c r="F1953" s="228" t="s">
        <v>418</v>
      </c>
      <c r="G1953" s="225"/>
      <c r="H1953" s="227" t="s">
        <v>19</v>
      </c>
      <c r="I1953" s="229"/>
      <c r="J1953" s="225"/>
      <c r="K1953" s="225"/>
      <c r="L1953" s="230"/>
      <c r="M1953" s="231"/>
      <c r="N1953" s="232"/>
      <c r="O1953" s="232"/>
      <c r="P1953" s="232"/>
      <c r="Q1953" s="232"/>
      <c r="R1953" s="232"/>
      <c r="S1953" s="232"/>
      <c r="T1953" s="23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4" t="s">
        <v>170</v>
      </c>
      <c r="AU1953" s="234" t="s">
        <v>83</v>
      </c>
      <c r="AV1953" s="13" t="s">
        <v>81</v>
      </c>
      <c r="AW1953" s="13" t="s">
        <v>35</v>
      </c>
      <c r="AX1953" s="13" t="s">
        <v>73</v>
      </c>
      <c r="AY1953" s="234" t="s">
        <v>159</v>
      </c>
    </row>
    <row r="1954" s="13" customFormat="1">
      <c r="A1954" s="13"/>
      <c r="B1954" s="224"/>
      <c r="C1954" s="225"/>
      <c r="D1954" s="226" t="s">
        <v>170</v>
      </c>
      <c r="E1954" s="227" t="s">
        <v>19</v>
      </c>
      <c r="F1954" s="228" t="s">
        <v>1840</v>
      </c>
      <c r="G1954" s="225"/>
      <c r="H1954" s="227" t="s">
        <v>19</v>
      </c>
      <c r="I1954" s="229"/>
      <c r="J1954" s="225"/>
      <c r="K1954" s="225"/>
      <c r="L1954" s="230"/>
      <c r="M1954" s="231"/>
      <c r="N1954" s="232"/>
      <c r="O1954" s="232"/>
      <c r="P1954" s="232"/>
      <c r="Q1954" s="232"/>
      <c r="R1954" s="232"/>
      <c r="S1954" s="232"/>
      <c r="T1954" s="23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4" t="s">
        <v>170</v>
      </c>
      <c r="AU1954" s="234" t="s">
        <v>83</v>
      </c>
      <c r="AV1954" s="13" t="s">
        <v>81</v>
      </c>
      <c r="AW1954" s="13" t="s">
        <v>35</v>
      </c>
      <c r="AX1954" s="13" t="s">
        <v>73</v>
      </c>
      <c r="AY1954" s="234" t="s">
        <v>159</v>
      </c>
    </row>
    <row r="1955" s="14" customFormat="1">
      <c r="A1955" s="14"/>
      <c r="B1955" s="235"/>
      <c r="C1955" s="236"/>
      <c r="D1955" s="226" t="s">
        <v>170</v>
      </c>
      <c r="E1955" s="237" t="s">
        <v>19</v>
      </c>
      <c r="F1955" s="238" t="s">
        <v>1841</v>
      </c>
      <c r="G1955" s="236"/>
      <c r="H1955" s="239">
        <v>26.632000000000001</v>
      </c>
      <c r="I1955" s="240"/>
      <c r="J1955" s="236"/>
      <c r="K1955" s="236"/>
      <c r="L1955" s="241"/>
      <c r="M1955" s="242"/>
      <c r="N1955" s="243"/>
      <c r="O1955" s="243"/>
      <c r="P1955" s="243"/>
      <c r="Q1955" s="243"/>
      <c r="R1955" s="243"/>
      <c r="S1955" s="243"/>
      <c r="T1955" s="24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45" t="s">
        <v>170</v>
      </c>
      <c r="AU1955" s="245" t="s">
        <v>83</v>
      </c>
      <c r="AV1955" s="14" t="s">
        <v>83</v>
      </c>
      <c r="AW1955" s="14" t="s">
        <v>35</v>
      </c>
      <c r="AX1955" s="14" t="s">
        <v>73</v>
      </c>
      <c r="AY1955" s="245" t="s">
        <v>159</v>
      </c>
    </row>
    <row r="1956" s="14" customFormat="1">
      <c r="A1956" s="14"/>
      <c r="B1956" s="235"/>
      <c r="C1956" s="236"/>
      <c r="D1956" s="226" t="s">
        <v>170</v>
      </c>
      <c r="E1956" s="237" t="s">
        <v>19</v>
      </c>
      <c r="F1956" s="238" t="s">
        <v>1842</v>
      </c>
      <c r="G1956" s="236"/>
      <c r="H1956" s="239">
        <v>0.27000000000000002</v>
      </c>
      <c r="I1956" s="240"/>
      <c r="J1956" s="236"/>
      <c r="K1956" s="236"/>
      <c r="L1956" s="241"/>
      <c r="M1956" s="242"/>
      <c r="N1956" s="243"/>
      <c r="O1956" s="243"/>
      <c r="P1956" s="243"/>
      <c r="Q1956" s="243"/>
      <c r="R1956" s="243"/>
      <c r="S1956" s="243"/>
      <c r="T1956" s="24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5" t="s">
        <v>170</v>
      </c>
      <c r="AU1956" s="245" t="s">
        <v>83</v>
      </c>
      <c r="AV1956" s="14" t="s">
        <v>83</v>
      </c>
      <c r="AW1956" s="14" t="s">
        <v>35</v>
      </c>
      <c r="AX1956" s="14" t="s">
        <v>73</v>
      </c>
      <c r="AY1956" s="245" t="s">
        <v>159</v>
      </c>
    </row>
    <row r="1957" s="14" customFormat="1">
      <c r="A1957" s="14"/>
      <c r="B1957" s="235"/>
      <c r="C1957" s="236"/>
      <c r="D1957" s="226" t="s">
        <v>170</v>
      </c>
      <c r="E1957" s="237" t="s">
        <v>19</v>
      </c>
      <c r="F1957" s="238" t="s">
        <v>563</v>
      </c>
      <c r="G1957" s="236"/>
      <c r="H1957" s="239">
        <v>7.1399999999999997</v>
      </c>
      <c r="I1957" s="240"/>
      <c r="J1957" s="236"/>
      <c r="K1957" s="236"/>
      <c r="L1957" s="241"/>
      <c r="M1957" s="242"/>
      <c r="N1957" s="243"/>
      <c r="O1957" s="243"/>
      <c r="P1957" s="243"/>
      <c r="Q1957" s="243"/>
      <c r="R1957" s="243"/>
      <c r="S1957" s="243"/>
      <c r="T1957" s="24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5" t="s">
        <v>170</v>
      </c>
      <c r="AU1957" s="245" t="s">
        <v>83</v>
      </c>
      <c r="AV1957" s="14" t="s">
        <v>83</v>
      </c>
      <c r="AW1957" s="14" t="s">
        <v>35</v>
      </c>
      <c r="AX1957" s="14" t="s">
        <v>73</v>
      </c>
      <c r="AY1957" s="245" t="s">
        <v>159</v>
      </c>
    </row>
    <row r="1958" s="14" customFormat="1">
      <c r="A1958" s="14"/>
      <c r="B1958" s="235"/>
      <c r="C1958" s="236"/>
      <c r="D1958" s="226" t="s">
        <v>170</v>
      </c>
      <c r="E1958" s="237" t="s">
        <v>19</v>
      </c>
      <c r="F1958" s="238" t="s">
        <v>1843</v>
      </c>
      <c r="G1958" s="236"/>
      <c r="H1958" s="239">
        <v>-3.1779999999999999</v>
      </c>
      <c r="I1958" s="240"/>
      <c r="J1958" s="236"/>
      <c r="K1958" s="236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5" t="s">
        <v>170</v>
      </c>
      <c r="AU1958" s="245" t="s">
        <v>83</v>
      </c>
      <c r="AV1958" s="14" t="s">
        <v>83</v>
      </c>
      <c r="AW1958" s="14" t="s">
        <v>35</v>
      </c>
      <c r="AX1958" s="14" t="s">
        <v>73</v>
      </c>
      <c r="AY1958" s="245" t="s">
        <v>159</v>
      </c>
    </row>
    <row r="1959" s="14" customFormat="1">
      <c r="A1959" s="14"/>
      <c r="B1959" s="235"/>
      <c r="C1959" s="236"/>
      <c r="D1959" s="226" t="s">
        <v>170</v>
      </c>
      <c r="E1959" s="237" t="s">
        <v>19</v>
      </c>
      <c r="F1959" s="238" t="s">
        <v>1844</v>
      </c>
      <c r="G1959" s="236"/>
      <c r="H1959" s="239">
        <v>10.199999999999999</v>
      </c>
      <c r="I1959" s="240"/>
      <c r="J1959" s="236"/>
      <c r="K1959" s="236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45" t="s">
        <v>170</v>
      </c>
      <c r="AU1959" s="245" t="s">
        <v>83</v>
      </c>
      <c r="AV1959" s="14" t="s">
        <v>83</v>
      </c>
      <c r="AW1959" s="14" t="s">
        <v>35</v>
      </c>
      <c r="AX1959" s="14" t="s">
        <v>73</v>
      </c>
      <c r="AY1959" s="245" t="s">
        <v>159</v>
      </c>
    </row>
    <row r="1960" s="14" customFormat="1">
      <c r="A1960" s="14"/>
      <c r="B1960" s="235"/>
      <c r="C1960" s="236"/>
      <c r="D1960" s="226" t="s">
        <v>170</v>
      </c>
      <c r="E1960" s="237" t="s">
        <v>19</v>
      </c>
      <c r="F1960" s="238" t="s">
        <v>420</v>
      </c>
      <c r="G1960" s="236"/>
      <c r="H1960" s="239">
        <v>-1.4139999999999999</v>
      </c>
      <c r="I1960" s="240"/>
      <c r="J1960" s="236"/>
      <c r="K1960" s="236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45" t="s">
        <v>170</v>
      </c>
      <c r="AU1960" s="245" t="s">
        <v>83</v>
      </c>
      <c r="AV1960" s="14" t="s">
        <v>83</v>
      </c>
      <c r="AW1960" s="14" t="s">
        <v>35</v>
      </c>
      <c r="AX1960" s="14" t="s">
        <v>73</v>
      </c>
      <c r="AY1960" s="245" t="s">
        <v>159</v>
      </c>
    </row>
    <row r="1961" s="13" customFormat="1">
      <c r="A1961" s="13"/>
      <c r="B1961" s="224"/>
      <c r="C1961" s="225"/>
      <c r="D1961" s="226" t="s">
        <v>170</v>
      </c>
      <c r="E1961" s="227" t="s">
        <v>19</v>
      </c>
      <c r="F1961" s="228" t="s">
        <v>338</v>
      </c>
      <c r="G1961" s="225"/>
      <c r="H1961" s="227" t="s">
        <v>19</v>
      </c>
      <c r="I1961" s="229"/>
      <c r="J1961" s="225"/>
      <c r="K1961" s="225"/>
      <c r="L1961" s="230"/>
      <c r="M1961" s="231"/>
      <c r="N1961" s="232"/>
      <c r="O1961" s="232"/>
      <c r="P1961" s="232"/>
      <c r="Q1961" s="232"/>
      <c r="R1961" s="232"/>
      <c r="S1961" s="232"/>
      <c r="T1961" s="23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4" t="s">
        <v>170</v>
      </c>
      <c r="AU1961" s="234" t="s">
        <v>83</v>
      </c>
      <c r="AV1961" s="13" t="s">
        <v>81</v>
      </c>
      <c r="AW1961" s="13" t="s">
        <v>35</v>
      </c>
      <c r="AX1961" s="13" t="s">
        <v>73</v>
      </c>
      <c r="AY1961" s="234" t="s">
        <v>159</v>
      </c>
    </row>
    <row r="1962" s="13" customFormat="1">
      <c r="A1962" s="13"/>
      <c r="B1962" s="224"/>
      <c r="C1962" s="225"/>
      <c r="D1962" s="226" t="s">
        <v>170</v>
      </c>
      <c r="E1962" s="227" t="s">
        <v>19</v>
      </c>
      <c r="F1962" s="228" t="s">
        <v>1134</v>
      </c>
      <c r="G1962" s="225"/>
      <c r="H1962" s="227" t="s">
        <v>19</v>
      </c>
      <c r="I1962" s="229"/>
      <c r="J1962" s="225"/>
      <c r="K1962" s="225"/>
      <c r="L1962" s="230"/>
      <c r="M1962" s="231"/>
      <c r="N1962" s="232"/>
      <c r="O1962" s="232"/>
      <c r="P1962" s="232"/>
      <c r="Q1962" s="232"/>
      <c r="R1962" s="232"/>
      <c r="S1962" s="232"/>
      <c r="T1962" s="23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4" t="s">
        <v>170</v>
      </c>
      <c r="AU1962" s="234" t="s">
        <v>83</v>
      </c>
      <c r="AV1962" s="13" t="s">
        <v>81</v>
      </c>
      <c r="AW1962" s="13" t="s">
        <v>35</v>
      </c>
      <c r="AX1962" s="13" t="s">
        <v>73</v>
      </c>
      <c r="AY1962" s="234" t="s">
        <v>159</v>
      </c>
    </row>
    <row r="1963" s="14" customFormat="1">
      <c r="A1963" s="14"/>
      <c r="B1963" s="235"/>
      <c r="C1963" s="236"/>
      <c r="D1963" s="226" t="s">
        <v>170</v>
      </c>
      <c r="E1963" s="237" t="s">
        <v>19</v>
      </c>
      <c r="F1963" s="238" t="s">
        <v>1845</v>
      </c>
      <c r="G1963" s="236"/>
      <c r="H1963" s="239">
        <v>15.800000000000001</v>
      </c>
      <c r="I1963" s="240"/>
      <c r="J1963" s="236"/>
      <c r="K1963" s="236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45" t="s">
        <v>170</v>
      </c>
      <c r="AU1963" s="245" t="s">
        <v>83</v>
      </c>
      <c r="AV1963" s="14" t="s">
        <v>83</v>
      </c>
      <c r="AW1963" s="14" t="s">
        <v>35</v>
      </c>
      <c r="AX1963" s="14" t="s">
        <v>73</v>
      </c>
      <c r="AY1963" s="245" t="s">
        <v>159</v>
      </c>
    </row>
    <row r="1964" s="14" customFormat="1">
      <c r="A1964" s="14"/>
      <c r="B1964" s="235"/>
      <c r="C1964" s="236"/>
      <c r="D1964" s="226" t="s">
        <v>170</v>
      </c>
      <c r="E1964" s="237" t="s">
        <v>19</v>
      </c>
      <c r="F1964" s="238" t="s">
        <v>1846</v>
      </c>
      <c r="G1964" s="236"/>
      <c r="H1964" s="239">
        <v>0.105</v>
      </c>
      <c r="I1964" s="240"/>
      <c r="J1964" s="236"/>
      <c r="K1964" s="236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5" t="s">
        <v>170</v>
      </c>
      <c r="AU1964" s="245" t="s">
        <v>83</v>
      </c>
      <c r="AV1964" s="14" t="s">
        <v>83</v>
      </c>
      <c r="AW1964" s="14" t="s">
        <v>35</v>
      </c>
      <c r="AX1964" s="14" t="s">
        <v>73</v>
      </c>
      <c r="AY1964" s="245" t="s">
        <v>159</v>
      </c>
    </row>
    <row r="1965" s="14" customFormat="1">
      <c r="A1965" s="14"/>
      <c r="B1965" s="235"/>
      <c r="C1965" s="236"/>
      <c r="D1965" s="226" t="s">
        <v>170</v>
      </c>
      <c r="E1965" s="237" t="s">
        <v>19</v>
      </c>
      <c r="F1965" s="238" t="s">
        <v>1847</v>
      </c>
      <c r="G1965" s="236"/>
      <c r="H1965" s="239">
        <v>-2.1000000000000001</v>
      </c>
      <c r="I1965" s="240"/>
      <c r="J1965" s="236"/>
      <c r="K1965" s="236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5" t="s">
        <v>170</v>
      </c>
      <c r="AU1965" s="245" t="s">
        <v>83</v>
      </c>
      <c r="AV1965" s="14" t="s">
        <v>83</v>
      </c>
      <c r="AW1965" s="14" t="s">
        <v>35</v>
      </c>
      <c r="AX1965" s="14" t="s">
        <v>73</v>
      </c>
      <c r="AY1965" s="245" t="s">
        <v>159</v>
      </c>
    </row>
    <row r="1966" s="15" customFormat="1">
      <c r="A1966" s="15"/>
      <c r="B1966" s="246"/>
      <c r="C1966" s="247"/>
      <c r="D1966" s="226" t="s">
        <v>170</v>
      </c>
      <c r="E1966" s="248" t="s">
        <v>19</v>
      </c>
      <c r="F1966" s="249" t="s">
        <v>178</v>
      </c>
      <c r="G1966" s="247"/>
      <c r="H1966" s="250">
        <v>53.454999999999998</v>
      </c>
      <c r="I1966" s="251"/>
      <c r="J1966" s="247"/>
      <c r="K1966" s="247"/>
      <c r="L1966" s="252"/>
      <c r="M1966" s="253"/>
      <c r="N1966" s="254"/>
      <c r="O1966" s="254"/>
      <c r="P1966" s="254"/>
      <c r="Q1966" s="254"/>
      <c r="R1966" s="254"/>
      <c r="S1966" s="254"/>
      <c r="T1966" s="25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56" t="s">
        <v>170</v>
      </c>
      <c r="AU1966" s="256" t="s">
        <v>83</v>
      </c>
      <c r="AV1966" s="15" t="s">
        <v>166</v>
      </c>
      <c r="AW1966" s="15" t="s">
        <v>35</v>
      </c>
      <c r="AX1966" s="15" t="s">
        <v>81</v>
      </c>
      <c r="AY1966" s="256" t="s">
        <v>159</v>
      </c>
    </row>
    <row r="1967" s="14" customFormat="1">
      <c r="A1967" s="14"/>
      <c r="B1967" s="235"/>
      <c r="C1967" s="236"/>
      <c r="D1967" s="226" t="s">
        <v>170</v>
      </c>
      <c r="E1967" s="236"/>
      <c r="F1967" s="238" t="s">
        <v>1852</v>
      </c>
      <c r="G1967" s="236"/>
      <c r="H1967" s="239">
        <v>58.801000000000002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45" t="s">
        <v>170</v>
      </c>
      <c r="AU1967" s="245" t="s">
        <v>83</v>
      </c>
      <c r="AV1967" s="14" t="s">
        <v>83</v>
      </c>
      <c r="AW1967" s="14" t="s">
        <v>4</v>
      </c>
      <c r="AX1967" s="14" t="s">
        <v>81</v>
      </c>
      <c r="AY1967" s="245" t="s">
        <v>159</v>
      </c>
    </row>
    <row r="1968" s="2" customFormat="1" ht="16.5" customHeight="1">
      <c r="A1968" s="40"/>
      <c r="B1968" s="41"/>
      <c r="C1968" s="206" t="s">
        <v>1853</v>
      </c>
      <c r="D1968" s="206" t="s">
        <v>161</v>
      </c>
      <c r="E1968" s="207" t="s">
        <v>1854</v>
      </c>
      <c r="F1968" s="208" t="s">
        <v>1855</v>
      </c>
      <c r="G1968" s="209" t="s">
        <v>322</v>
      </c>
      <c r="H1968" s="210">
        <v>8</v>
      </c>
      <c r="I1968" s="211"/>
      <c r="J1968" s="212">
        <f>ROUND(I1968*H1968,2)</f>
        <v>0</v>
      </c>
      <c r="K1968" s="208" t="s">
        <v>165</v>
      </c>
      <c r="L1968" s="46"/>
      <c r="M1968" s="213" t="s">
        <v>19</v>
      </c>
      <c r="N1968" s="214" t="s">
        <v>44</v>
      </c>
      <c r="O1968" s="86"/>
      <c r="P1968" s="215">
        <f>O1968*H1968</f>
        <v>0</v>
      </c>
      <c r="Q1968" s="215">
        <v>0.00055000000000000003</v>
      </c>
      <c r="R1968" s="215">
        <f>Q1968*H1968</f>
        <v>0.0044000000000000003</v>
      </c>
      <c r="S1968" s="215">
        <v>0</v>
      </c>
      <c r="T1968" s="216">
        <f>S1968*H1968</f>
        <v>0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17" t="s">
        <v>307</v>
      </c>
      <c r="AT1968" s="217" t="s">
        <v>161</v>
      </c>
      <c r="AU1968" s="217" t="s">
        <v>83</v>
      </c>
      <c r="AY1968" s="19" t="s">
        <v>159</v>
      </c>
      <c r="BE1968" s="218">
        <f>IF(N1968="základní",J1968,0)</f>
        <v>0</v>
      </c>
      <c r="BF1968" s="218">
        <f>IF(N1968="snížená",J1968,0)</f>
        <v>0</v>
      </c>
      <c r="BG1968" s="218">
        <f>IF(N1968="zákl. přenesená",J1968,0)</f>
        <v>0</v>
      </c>
      <c r="BH1968" s="218">
        <f>IF(N1968="sníž. přenesená",J1968,0)</f>
        <v>0</v>
      </c>
      <c r="BI1968" s="218">
        <f>IF(N1968="nulová",J1968,0)</f>
        <v>0</v>
      </c>
      <c r="BJ1968" s="19" t="s">
        <v>81</v>
      </c>
      <c r="BK1968" s="218">
        <f>ROUND(I1968*H1968,2)</f>
        <v>0</v>
      </c>
      <c r="BL1968" s="19" t="s">
        <v>307</v>
      </c>
      <c r="BM1968" s="217" t="s">
        <v>1856</v>
      </c>
    </row>
    <row r="1969" s="2" customFormat="1">
      <c r="A1969" s="40"/>
      <c r="B1969" s="41"/>
      <c r="C1969" s="42"/>
      <c r="D1969" s="219" t="s">
        <v>168</v>
      </c>
      <c r="E1969" s="42"/>
      <c r="F1969" s="220" t="s">
        <v>1857</v>
      </c>
      <c r="G1969" s="42"/>
      <c r="H1969" s="42"/>
      <c r="I1969" s="221"/>
      <c r="J1969" s="42"/>
      <c r="K1969" s="42"/>
      <c r="L1969" s="46"/>
      <c r="M1969" s="222"/>
      <c r="N1969" s="223"/>
      <c r="O1969" s="86"/>
      <c r="P1969" s="86"/>
      <c r="Q1969" s="86"/>
      <c r="R1969" s="86"/>
      <c r="S1969" s="86"/>
      <c r="T1969" s="87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T1969" s="19" t="s">
        <v>168</v>
      </c>
      <c r="AU1969" s="19" t="s">
        <v>83</v>
      </c>
    </row>
    <row r="1970" s="13" customFormat="1">
      <c r="A1970" s="13"/>
      <c r="B1970" s="224"/>
      <c r="C1970" s="225"/>
      <c r="D1970" s="226" t="s">
        <v>170</v>
      </c>
      <c r="E1970" s="227" t="s">
        <v>19</v>
      </c>
      <c r="F1970" s="228" t="s">
        <v>338</v>
      </c>
      <c r="G1970" s="225"/>
      <c r="H1970" s="227" t="s">
        <v>19</v>
      </c>
      <c r="I1970" s="229"/>
      <c r="J1970" s="225"/>
      <c r="K1970" s="225"/>
      <c r="L1970" s="230"/>
      <c r="M1970" s="231"/>
      <c r="N1970" s="232"/>
      <c r="O1970" s="232"/>
      <c r="P1970" s="232"/>
      <c r="Q1970" s="232"/>
      <c r="R1970" s="232"/>
      <c r="S1970" s="232"/>
      <c r="T1970" s="23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4" t="s">
        <v>170</v>
      </c>
      <c r="AU1970" s="234" t="s">
        <v>83</v>
      </c>
      <c r="AV1970" s="13" t="s">
        <v>81</v>
      </c>
      <c r="AW1970" s="13" t="s">
        <v>35</v>
      </c>
      <c r="AX1970" s="13" t="s">
        <v>73</v>
      </c>
      <c r="AY1970" s="234" t="s">
        <v>159</v>
      </c>
    </row>
    <row r="1971" s="13" customFormat="1">
      <c r="A1971" s="13"/>
      <c r="B1971" s="224"/>
      <c r="C1971" s="225"/>
      <c r="D1971" s="226" t="s">
        <v>170</v>
      </c>
      <c r="E1971" s="227" t="s">
        <v>19</v>
      </c>
      <c r="F1971" s="228" t="s">
        <v>1840</v>
      </c>
      <c r="G1971" s="225"/>
      <c r="H1971" s="227" t="s">
        <v>19</v>
      </c>
      <c r="I1971" s="229"/>
      <c r="J1971" s="225"/>
      <c r="K1971" s="225"/>
      <c r="L1971" s="230"/>
      <c r="M1971" s="231"/>
      <c r="N1971" s="232"/>
      <c r="O1971" s="232"/>
      <c r="P1971" s="232"/>
      <c r="Q1971" s="232"/>
      <c r="R1971" s="232"/>
      <c r="S1971" s="232"/>
      <c r="T1971" s="23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4" t="s">
        <v>170</v>
      </c>
      <c r="AU1971" s="234" t="s">
        <v>83</v>
      </c>
      <c r="AV1971" s="13" t="s">
        <v>81</v>
      </c>
      <c r="AW1971" s="13" t="s">
        <v>35</v>
      </c>
      <c r="AX1971" s="13" t="s">
        <v>73</v>
      </c>
      <c r="AY1971" s="234" t="s">
        <v>159</v>
      </c>
    </row>
    <row r="1972" s="14" customFormat="1">
      <c r="A1972" s="14"/>
      <c r="B1972" s="235"/>
      <c r="C1972" s="236"/>
      <c r="D1972" s="226" t="s">
        <v>170</v>
      </c>
      <c r="E1972" s="237" t="s">
        <v>19</v>
      </c>
      <c r="F1972" s="238" t="s">
        <v>1858</v>
      </c>
      <c r="G1972" s="236"/>
      <c r="H1972" s="239">
        <v>1.8</v>
      </c>
      <c r="I1972" s="240"/>
      <c r="J1972" s="236"/>
      <c r="K1972" s="236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45" t="s">
        <v>170</v>
      </c>
      <c r="AU1972" s="245" t="s">
        <v>83</v>
      </c>
      <c r="AV1972" s="14" t="s">
        <v>83</v>
      </c>
      <c r="AW1972" s="14" t="s">
        <v>35</v>
      </c>
      <c r="AX1972" s="14" t="s">
        <v>73</v>
      </c>
      <c r="AY1972" s="245" t="s">
        <v>159</v>
      </c>
    </row>
    <row r="1973" s="13" customFormat="1">
      <c r="A1973" s="13"/>
      <c r="B1973" s="224"/>
      <c r="C1973" s="225"/>
      <c r="D1973" s="226" t="s">
        <v>170</v>
      </c>
      <c r="E1973" s="227" t="s">
        <v>19</v>
      </c>
      <c r="F1973" s="228" t="s">
        <v>1134</v>
      </c>
      <c r="G1973" s="225"/>
      <c r="H1973" s="227" t="s">
        <v>19</v>
      </c>
      <c r="I1973" s="229"/>
      <c r="J1973" s="225"/>
      <c r="K1973" s="225"/>
      <c r="L1973" s="230"/>
      <c r="M1973" s="231"/>
      <c r="N1973" s="232"/>
      <c r="O1973" s="232"/>
      <c r="P1973" s="232"/>
      <c r="Q1973" s="232"/>
      <c r="R1973" s="232"/>
      <c r="S1973" s="232"/>
      <c r="T1973" s="23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4" t="s">
        <v>170</v>
      </c>
      <c r="AU1973" s="234" t="s">
        <v>83</v>
      </c>
      <c r="AV1973" s="13" t="s">
        <v>81</v>
      </c>
      <c r="AW1973" s="13" t="s">
        <v>35</v>
      </c>
      <c r="AX1973" s="13" t="s">
        <v>73</v>
      </c>
      <c r="AY1973" s="234" t="s">
        <v>159</v>
      </c>
    </row>
    <row r="1974" s="14" customFormat="1">
      <c r="A1974" s="14"/>
      <c r="B1974" s="235"/>
      <c r="C1974" s="236"/>
      <c r="D1974" s="226" t="s">
        <v>170</v>
      </c>
      <c r="E1974" s="237" t="s">
        <v>19</v>
      </c>
      <c r="F1974" s="238" t="s">
        <v>1430</v>
      </c>
      <c r="G1974" s="236"/>
      <c r="H1974" s="239">
        <v>4.2000000000000002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45" t="s">
        <v>170</v>
      </c>
      <c r="AU1974" s="245" t="s">
        <v>83</v>
      </c>
      <c r="AV1974" s="14" t="s">
        <v>83</v>
      </c>
      <c r="AW1974" s="14" t="s">
        <v>35</v>
      </c>
      <c r="AX1974" s="14" t="s">
        <v>73</v>
      </c>
      <c r="AY1974" s="245" t="s">
        <v>159</v>
      </c>
    </row>
    <row r="1975" s="14" customFormat="1">
      <c r="A1975" s="14"/>
      <c r="B1975" s="235"/>
      <c r="C1975" s="236"/>
      <c r="D1975" s="226" t="s">
        <v>170</v>
      </c>
      <c r="E1975" s="237" t="s">
        <v>19</v>
      </c>
      <c r="F1975" s="238" t="s">
        <v>1859</v>
      </c>
      <c r="G1975" s="236"/>
      <c r="H1975" s="239">
        <v>2</v>
      </c>
      <c r="I1975" s="240"/>
      <c r="J1975" s="236"/>
      <c r="K1975" s="236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5" t="s">
        <v>170</v>
      </c>
      <c r="AU1975" s="245" t="s">
        <v>83</v>
      </c>
      <c r="AV1975" s="14" t="s">
        <v>83</v>
      </c>
      <c r="AW1975" s="14" t="s">
        <v>35</v>
      </c>
      <c r="AX1975" s="14" t="s">
        <v>73</v>
      </c>
      <c r="AY1975" s="245" t="s">
        <v>159</v>
      </c>
    </row>
    <row r="1976" s="15" customFormat="1">
      <c r="A1976" s="15"/>
      <c r="B1976" s="246"/>
      <c r="C1976" s="247"/>
      <c r="D1976" s="226" t="s">
        <v>170</v>
      </c>
      <c r="E1976" s="248" t="s">
        <v>19</v>
      </c>
      <c r="F1976" s="249" t="s">
        <v>178</v>
      </c>
      <c r="G1976" s="247"/>
      <c r="H1976" s="250">
        <v>8</v>
      </c>
      <c r="I1976" s="251"/>
      <c r="J1976" s="247"/>
      <c r="K1976" s="247"/>
      <c r="L1976" s="252"/>
      <c r="M1976" s="253"/>
      <c r="N1976" s="254"/>
      <c r="O1976" s="254"/>
      <c r="P1976" s="254"/>
      <c r="Q1976" s="254"/>
      <c r="R1976" s="254"/>
      <c r="S1976" s="254"/>
      <c r="T1976" s="25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56" t="s">
        <v>170</v>
      </c>
      <c r="AU1976" s="256" t="s">
        <v>83</v>
      </c>
      <c r="AV1976" s="15" t="s">
        <v>166</v>
      </c>
      <c r="AW1976" s="15" t="s">
        <v>35</v>
      </c>
      <c r="AX1976" s="15" t="s">
        <v>81</v>
      </c>
      <c r="AY1976" s="256" t="s">
        <v>159</v>
      </c>
    </row>
    <row r="1977" s="2" customFormat="1" ht="16.5" customHeight="1">
      <c r="A1977" s="40"/>
      <c r="B1977" s="41"/>
      <c r="C1977" s="206" t="s">
        <v>1860</v>
      </c>
      <c r="D1977" s="206" t="s">
        <v>161</v>
      </c>
      <c r="E1977" s="207" t="s">
        <v>1861</v>
      </c>
      <c r="F1977" s="208" t="s">
        <v>1862</v>
      </c>
      <c r="G1977" s="209" t="s">
        <v>322</v>
      </c>
      <c r="H1977" s="210">
        <v>30.776</v>
      </c>
      <c r="I1977" s="211"/>
      <c r="J1977" s="212">
        <f>ROUND(I1977*H1977,2)</f>
        <v>0</v>
      </c>
      <c r="K1977" s="208" t="s">
        <v>165</v>
      </c>
      <c r="L1977" s="46"/>
      <c r="M1977" s="213" t="s">
        <v>19</v>
      </c>
      <c r="N1977" s="214" t="s">
        <v>44</v>
      </c>
      <c r="O1977" s="86"/>
      <c r="P1977" s="215">
        <f>O1977*H1977</f>
        <v>0</v>
      </c>
      <c r="Q1977" s="215">
        <v>0.00050000000000000001</v>
      </c>
      <c r="R1977" s="215">
        <f>Q1977*H1977</f>
        <v>0.015388000000000001</v>
      </c>
      <c r="S1977" s="215">
        <v>0</v>
      </c>
      <c r="T1977" s="216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17" t="s">
        <v>307</v>
      </c>
      <c r="AT1977" s="217" t="s">
        <v>161</v>
      </c>
      <c r="AU1977" s="217" t="s">
        <v>83</v>
      </c>
      <c r="AY1977" s="19" t="s">
        <v>159</v>
      </c>
      <c r="BE1977" s="218">
        <f>IF(N1977="základní",J1977,0)</f>
        <v>0</v>
      </c>
      <c r="BF1977" s="218">
        <f>IF(N1977="snížená",J1977,0)</f>
        <v>0</v>
      </c>
      <c r="BG1977" s="218">
        <f>IF(N1977="zákl. přenesená",J1977,0)</f>
        <v>0</v>
      </c>
      <c r="BH1977" s="218">
        <f>IF(N1977="sníž. přenesená",J1977,0)</f>
        <v>0</v>
      </c>
      <c r="BI1977" s="218">
        <f>IF(N1977="nulová",J1977,0)</f>
        <v>0</v>
      </c>
      <c r="BJ1977" s="19" t="s">
        <v>81</v>
      </c>
      <c r="BK1977" s="218">
        <f>ROUND(I1977*H1977,2)</f>
        <v>0</v>
      </c>
      <c r="BL1977" s="19" t="s">
        <v>307</v>
      </c>
      <c r="BM1977" s="217" t="s">
        <v>1863</v>
      </c>
    </row>
    <row r="1978" s="2" customFormat="1">
      <c r="A1978" s="40"/>
      <c r="B1978" s="41"/>
      <c r="C1978" s="42"/>
      <c r="D1978" s="219" t="s">
        <v>168</v>
      </c>
      <c r="E1978" s="42"/>
      <c r="F1978" s="220" t="s">
        <v>1864</v>
      </c>
      <c r="G1978" s="42"/>
      <c r="H1978" s="42"/>
      <c r="I1978" s="221"/>
      <c r="J1978" s="42"/>
      <c r="K1978" s="42"/>
      <c r="L1978" s="46"/>
      <c r="M1978" s="222"/>
      <c r="N1978" s="223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168</v>
      </c>
      <c r="AU1978" s="19" t="s">
        <v>83</v>
      </c>
    </row>
    <row r="1979" s="13" customFormat="1">
      <c r="A1979" s="13"/>
      <c r="B1979" s="224"/>
      <c r="C1979" s="225"/>
      <c r="D1979" s="226" t="s">
        <v>170</v>
      </c>
      <c r="E1979" s="227" t="s">
        <v>19</v>
      </c>
      <c r="F1979" s="228" t="s">
        <v>418</v>
      </c>
      <c r="G1979" s="225"/>
      <c r="H1979" s="227" t="s">
        <v>19</v>
      </c>
      <c r="I1979" s="229"/>
      <c r="J1979" s="225"/>
      <c r="K1979" s="225"/>
      <c r="L1979" s="230"/>
      <c r="M1979" s="231"/>
      <c r="N1979" s="232"/>
      <c r="O1979" s="232"/>
      <c r="P1979" s="232"/>
      <c r="Q1979" s="232"/>
      <c r="R1979" s="232"/>
      <c r="S1979" s="232"/>
      <c r="T1979" s="23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4" t="s">
        <v>170</v>
      </c>
      <c r="AU1979" s="234" t="s">
        <v>83</v>
      </c>
      <c r="AV1979" s="13" t="s">
        <v>81</v>
      </c>
      <c r="AW1979" s="13" t="s">
        <v>35</v>
      </c>
      <c r="AX1979" s="13" t="s">
        <v>73</v>
      </c>
      <c r="AY1979" s="234" t="s">
        <v>159</v>
      </c>
    </row>
    <row r="1980" s="13" customFormat="1">
      <c r="A1980" s="13"/>
      <c r="B1980" s="224"/>
      <c r="C1980" s="225"/>
      <c r="D1980" s="226" t="s">
        <v>170</v>
      </c>
      <c r="E1980" s="227" t="s">
        <v>19</v>
      </c>
      <c r="F1980" s="228" t="s">
        <v>1840</v>
      </c>
      <c r="G1980" s="225"/>
      <c r="H1980" s="227" t="s">
        <v>19</v>
      </c>
      <c r="I1980" s="229"/>
      <c r="J1980" s="225"/>
      <c r="K1980" s="225"/>
      <c r="L1980" s="230"/>
      <c r="M1980" s="231"/>
      <c r="N1980" s="232"/>
      <c r="O1980" s="232"/>
      <c r="P1980" s="232"/>
      <c r="Q1980" s="232"/>
      <c r="R1980" s="232"/>
      <c r="S1980" s="232"/>
      <c r="T1980" s="23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4" t="s">
        <v>170</v>
      </c>
      <c r="AU1980" s="234" t="s">
        <v>83</v>
      </c>
      <c r="AV1980" s="13" t="s">
        <v>81</v>
      </c>
      <c r="AW1980" s="13" t="s">
        <v>35</v>
      </c>
      <c r="AX1980" s="13" t="s">
        <v>73</v>
      </c>
      <c r="AY1980" s="234" t="s">
        <v>159</v>
      </c>
    </row>
    <row r="1981" s="14" customFormat="1">
      <c r="A1981" s="14"/>
      <c r="B1981" s="235"/>
      <c r="C1981" s="236"/>
      <c r="D1981" s="226" t="s">
        <v>170</v>
      </c>
      <c r="E1981" s="237" t="s">
        <v>19</v>
      </c>
      <c r="F1981" s="238" t="s">
        <v>1865</v>
      </c>
      <c r="G1981" s="236"/>
      <c r="H1981" s="239">
        <v>11.215999999999999</v>
      </c>
      <c r="I1981" s="240"/>
      <c r="J1981" s="236"/>
      <c r="K1981" s="236"/>
      <c r="L1981" s="241"/>
      <c r="M1981" s="242"/>
      <c r="N1981" s="243"/>
      <c r="O1981" s="243"/>
      <c r="P1981" s="243"/>
      <c r="Q1981" s="243"/>
      <c r="R1981" s="243"/>
      <c r="S1981" s="243"/>
      <c r="T1981" s="24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5" t="s">
        <v>170</v>
      </c>
      <c r="AU1981" s="245" t="s">
        <v>83</v>
      </c>
      <c r="AV1981" s="14" t="s">
        <v>83</v>
      </c>
      <c r="AW1981" s="14" t="s">
        <v>35</v>
      </c>
      <c r="AX1981" s="14" t="s">
        <v>73</v>
      </c>
      <c r="AY1981" s="245" t="s">
        <v>159</v>
      </c>
    </row>
    <row r="1982" s="14" customFormat="1">
      <c r="A1982" s="14"/>
      <c r="B1982" s="235"/>
      <c r="C1982" s="236"/>
      <c r="D1982" s="226" t="s">
        <v>170</v>
      </c>
      <c r="E1982" s="237" t="s">
        <v>19</v>
      </c>
      <c r="F1982" s="238" t="s">
        <v>1866</v>
      </c>
      <c r="G1982" s="236"/>
      <c r="H1982" s="239">
        <v>4.7599999999999998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45" t="s">
        <v>170</v>
      </c>
      <c r="AU1982" s="245" t="s">
        <v>83</v>
      </c>
      <c r="AV1982" s="14" t="s">
        <v>83</v>
      </c>
      <c r="AW1982" s="14" t="s">
        <v>35</v>
      </c>
      <c r="AX1982" s="14" t="s">
        <v>73</v>
      </c>
      <c r="AY1982" s="245" t="s">
        <v>159</v>
      </c>
    </row>
    <row r="1983" s="14" customFormat="1">
      <c r="A1983" s="14"/>
      <c r="B1983" s="235"/>
      <c r="C1983" s="236"/>
      <c r="D1983" s="226" t="s">
        <v>170</v>
      </c>
      <c r="E1983" s="237" t="s">
        <v>19</v>
      </c>
      <c r="F1983" s="238" t="s">
        <v>1867</v>
      </c>
      <c r="G1983" s="236"/>
      <c r="H1983" s="239">
        <v>-1.6000000000000001</v>
      </c>
      <c r="I1983" s="240"/>
      <c r="J1983" s="236"/>
      <c r="K1983" s="236"/>
      <c r="L1983" s="241"/>
      <c r="M1983" s="242"/>
      <c r="N1983" s="243"/>
      <c r="O1983" s="243"/>
      <c r="P1983" s="243"/>
      <c r="Q1983" s="243"/>
      <c r="R1983" s="243"/>
      <c r="S1983" s="243"/>
      <c r="T1983" s="24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5" t="s">
        <v>170</v>
      </c>
      <c r="AU1983" s="245" t="s">
        <v>83</v>
      </c>
      <c r="AV1983" s="14" t="s">
        <v>83</v>
      </c>
      <c r="AW1983" s="14" t="s">
        <v>35</v>
      </c>
      <c r="AX1983" s="14" t="s">
        <v>73</v>
      </c>
      <c r="AY1983" s="245" t="s">
        <v>159</v>
      </c>
    </row>
    <row r="1984" s="14" customFormat="1">
      <c r="A1984" s="14"/>
      <c r="B1984" s="235"/>
      <c r="C1984" s="236"/>
      <c r="D1984" s="226" t="s">
        <v>170</v>
      </c>
      <c r="E1984" s="237" t="s">
        <v>19</v>
      </c>
      <c r="F1984" s="238" t="s">
        <v>1844</v>
      </c>
      <c r="G1984" s="236"/>
      <c r="H1984" s="239">
        <v>10.199999999999999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5" t="s">
        <v>170</v>
      </c>
      <c r="AU1984" s="245" t="s">
        <v>83</v>
      </c>
      <c r="AV1984" s="14" t="s">
        <v>83</v>
      </c>
      <c r="AW1984" s="14" t="s">
        <v>35</v>
      </c>
      <c r="AX1984" s="14" t="s">
        <v>73</v>
      </c>
      <c r="AY1984" s="245" t="s">
        <v>159</v>
      </c>
    </row>
    <row r="1985" s="14" customFormat="1">
      <c r="A1985" s="14"/>
      <c r="B1985" s="235"/>
      <c r="C1985" s="236"/>
      <c r="D1985" s="226" t="s">
        <v>170</v>
      </c>
      <c r="E1985" s="237" t="s">
        <v>19</v>
      </c>
      <c r="F1985" s="238" t="s">
        <v>1868</v>
      </c>
      <c r="G1985" s="236"/>
      <c r="H1985" s="239">
        <v>-0.69999999999999996</v>
      </c>
      <c r="I1985" s="240"/>
      <c r="J1985" s="236"/>
      <c r="K1985" s="236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45" t="s">
        <v>170</v>
      </c>
      <c r="AU1985" s="245" t="s">
        <v>83</v>
      </c>
      <c r="AV1985" s="14" t="s">
        <v>83</v>
      </c>
      <c r="AW1985" s="14" t="s">
        <v>35</v>
      </c>
      <c r="AX1985" s="14" t="s">
        <v>73</v>
      </c>
      <c r="AY1985" s="245" t="s">
        <v>159</v>
      </c>
    </row>
    <row r="1986" s="13" customFormat="1">
      <c r="A1986" s="13"/>
      <c r="B1986" s="224"/>
      <c r="C1986" s="225"/>
      <c r="D1986" s="226" t="s">
        <v>170</v>
      </c>
      <c r="E1986" s="227" t="s">
        <v>19</v>
      </c>
      <c r="F1986" s="228" t="s">
        <v>338</v>
      </c>
      <c r="G1986" s="225"/>
      <c r="H1986" s="227" t="s">
        <v>19</v>
      </c>
      <c r="I1986" s="229"/>
      <c r="J1986" s="225"/>
      <c r="K1986" s="225"/>
      <c r="L1986" s="230"/>
      <c r="M1986" s="231"/>
      <c r="N1986" s="232"/>
      <c r="O1986" s="232"/>
      <c r="P1986" s="232"/>
      <c r="Q1986" s="232"/>
      <c r="R1986" s="232"/>
      <c r="S1986" s="232"/>
      <c r="T1986" s="23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4" t="s">
        <v>170</v>
      </c>
      <c r="AU1986" s="234" t="s">
        <v>83</v>
      </c>
      <c r="AV1986" s="13" t="s">
        <v>81</v>
      </c>
      <c r="AW1986" s="13" t="s">
        <v>35</v>
      </c>
      <c r="AX1986" s="13" t="s">
        <v>73</v>
      </c>
      <c r="AY1986" s="234" t="s">
        <v>159</v>
      </c>
    </row>
    <row r="1987" s="13" customFormat="1">
      <c r="A1987" s="13"/>
      <c r="B1987" s="224"/>
      <c r="C1987" s="225"/>
      <c r="D1987" s="226" t="s">
        <v>170</v>
      </c>
      <c r="E1987" s="227" t="s">
        <v>19</v>
      </c>
      <c r="F1987" s="228" t="s">
        <v>1134</v>
      </c>
      <c r="G1987" s="225"/>
      <c r="H1987" s="227" t="s">
        <v>19</v>
      </c>
      <c r="I1987" s="229"/>
      <c r="J1987" s="225"/>
      <c r="K1987" s="225"/>
      <c r="L1987" s="230"/>
      <c r="M1987" s="231"/>
      <c r="N1987" s="232"/>
      <c r="O1987" s="232"/>
      <c r="P1987" s="232"/>
      <c r="Q1987" s="232"/>
      <c r="R1987" s="232"/>
      <c r="S1987" s="232"/>
      <c r="T1987" s="23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4" t="s">
        <v>170</v>
      </c>
      <c r="AU1987" s="234" t="s">
        <v>83</v>
      </c>
      <c r="AV1987" s="13" t="s">
        <v>81</v>
      </c>
      <c r="AW1987" s="13" t="s">
        <v>35</v>
      </c>
      <c r="AX1987" s="13" t="s">
        <v>73</v>
      </c>
      <c r="AY1987" s="234" t="s">
        <v>159</v>
      </c>
    </row>
    <row r="1988" s="14" customFormat="1">
      <c r="A1988" s="14"/>
      <c r="B1988" s="235"/>
      <c r="C1988" s="236"/>
      <c r="D1988" s="226" t="s">
        <v>170</v>
      </c>
      <c r="E1988" s="237" t="s">
        <v>19</v>
      </c>
      <c r="F1988" s="238" t="s">
        <v>1739</v>
      </c>
      <c r="G1988" s="236"/>
      <c r="H1988" s="239">
        <v>7.9000000000000004</v>
      </c>
      <c r="I1988" s="240"/>
      <c r="J1988" s="236"/>
      <c r="K1988" s="236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5" t="s">
        <v>170</v>
      </c>
      <c r="AU1988" s="245" t="s">
        <v>83</v>
      </c>
      <c r="AV1988" s="14" t="s">
        <v>83</v>
      </c>
      <c r="AW1988" s="14" t="s">
        <v>35</v>
      </c>
      <c r="AX1988" s="14" t="s">
        <v>73</v>
      </c>
      <c r="AY1988" s="245" t="s">
        <v>159</v>
      </c>
    </row>
    <row r="1989" s="14" customFormat="1">
      <c r="A1989" s="14"/>
      <c r="B1989" s="235"/>
      <c r="C1989" s="236"/>
      <c r="D1989" s="226" t="s">
        <v>170</v>
      </c>
      <c r="E1989" s="237" t="s">
        <v>19</v>
      </c>
      <c r="F1989" s="238" t="s">
        <v>1869</v>
      </c>
      <c r="G1989" s="236"/>
      <c r="H1989" s="239">
        <v>-1</v>
      </c>
      <c r="I1989" s="240"/>
      <c r="J1989" s="236"/>
      <c r="K1989" s="236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45" t="s">
        <v>170</v>
      </c>
      <c r="AU1989" s="245" t="s">
        <v>83</v>
      </c>
      <c r="AV1989" s="14" t="s">
        <v>83</v>
      </c>
      <c r="AW1989" s="14" t="s">
        <v>35</v>
      </c>
      <c r="AX1989" s="14" t="s">
        <v>73</v>
      </c>
      <c r="AY1989" s="245" t="s">
        <v>159</v>
      </c>
    </row>
    <row r="1990" s="15" customFormat="1">
      <c r="A1990" s="15"/>
      <c r="B1990" s="246"/>
      <c r="C1990" s="247"/>
      <c r="D1990" s="226" t="s">
        <v>170</v>
      </c>
      <c r="E1990" s="248" t="s">
        <v>19</v>
      </c>
      <c r="F1990" s="249" t="s">
        <v>178</v>
      </c>
      <c r="G1990" s="247"/>
      <c r="H1990" s="250">
        <v>30.776000000000003</v>
      </c>
      <c r="I1990" s="251"/>
      <c r="J1990" s="247"/>
      <c r="K1990" s="247"/>
      <c r="L1990" s="252"/>
      <c r="M1990" s="253"/>
      <c r="N1990" s="254"/>
      <c r="O1990" s="254"/>
      <c r="P1990" s="254"/>
      <c r="Q1990" s="254"/>
      <c r="R1990" s="254"/>
      <c r="S1990" s="254"/>
      <c r="T1990" s="25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56" t="s">
        <v>170</v>
      </c>
      <c r="AU1990" s="256" t="s">
        <v>83</v>
      </c>
      <c r="AV1990" s="15" t="s">
        <v>166</v>
      </c>
      <c r="AW1990" s="15" t="s">
        <v>35</v>
      </c>
      <c r="AX1990" s="15" t="s">
        <v>81</v>
      </c>
      <c r="AY1990" s="256" t="s">
        <v>159</v>
      </c>
    </row>
    <row r="1991" s="2" customFormat="1" ht="24.15" customHeight="1">
      <c r="A1991" s="40"/>
      <c r="B1991" s="41"/>
      <c r="C1991" s="206" t="s">
        <v>1870</v>
      </c>
      <c r="D1991" s="206" t="s">
        <v>161</v>
      </c>
      <c r="E1991" s="207" t="s">
        <v>1871</v>
      </c>
      <c r="F1991" s="208" t="s">
        <v>1872</v>
      </c>
      <c r="G1991" s="209" t="s">
        <v>322</v>
      </c>
      <c r="H1991" s="210">
        <v>2.6000000000000001</v>
      </c>
      <c r="I1991" s="211"/>
      <c r="J1991" s="212">
        <f>ROUND(I1991*H1991,2)</f>
        <v>0</v>
      </c>
      <c r="K1991" s="208" t="s">
        <v>165</v>
      </c>
      <c r="L1991" s="46"/>
      <c r="M1991" s="213" t="s">
        <v>19</v>
      </c>
      <c r="N1991" s="214" t="s">
        <v>44</v>
      </c>
      <c r="O1991" s="86"/>
      <c r="P1991" s="215">
        <f>O1991*H1991</f>
        <v>0</v>
      </c>
      <c r="Q1991" s="215">
        <v>0.002</v>
      </c>
      <c r="R1991" s="215">
        <f>Q1991*H1991</f>
        <v>0.0052000000000000006</v>
      </c>
      <c r="S1991" s="215">
        <v>0</v>
      </c>
      <c r="T1991" s="216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17" t="s">
        <v>307</v>
      </c>
      <c r="AT1991" s="217" t="s">
        <v>161</v>
      </c>
      <c r="AU1991" s="217" t="s">
        <v>83</v>
      </c>
      <c r="AY1991" s="19" t="s">
        <v>159</v>
      </c>
      <c r="BE1991" s="218">
        <f>IF(N1991="základní",J1991,0)</f>
        <v>0</v>
      </c>
      <c r="BF1991" s="218">
        <f>IF(N1991="snížená",J1991,0)</f>
        <v>0</v>
      </c>
      <c r="BG1991" s="218">
        <f>IF(N1991="zákl. přenesená",J1991,0)</f>
        <v>0</v>
      </c>
      <c r="BH1991" s="218">
        <f>IF(N1991="sníž. přenesená",J1991,0)</f>
        <v>0</v>
      </c>
      <c r="BI1991" s="218">
        <f>IF(N1991="nulová",J1991,0)</f>
        <v>0</v>
      </c>
      <c r="BJ1991" s="19" t="s">
        <v>81</v>
      </c>
      <c r="BK1991" s="218">
        <f>ROUND(I1991*H1991,2)</f>
        <v>0</v>
      </c>
      <c r="BL1991" s="19" t="s">
        <v>307</v>
      </c>
      <c r="BM1991" s="217" t="s">
        <v>1873</v>
      </c>
    </row>
    <row r="1992" s="2" customFormat="1">
      <c r="A1992" s="40"/>
      <c r="B1992" s="41"/>
      <c r="C1992" s="42"/>
      <c r="D1992" s="219" t="s">
        <v>168</v>
      </c>
      <c r="E1992" s="42"/>
      <c r="F1992" s="220" t="s">
        <v>1874</v>
      </c>
      <c r="G1992" s="42"/>
      <c r="H1992" s="42"/>
      <c r="I1992" s="221"/>
      <c r="J1992" s="42"/>
      <c r="K1992" s="42"/>
      <c r="L1992" s="46"/>
      <c r="M1992" s="222"/>
      <c r="N1992" s="223"/>
      <c r="O1992" s="86"/>
      <c r="P1992" s="86"/>
      <c r="Q1992" s="86"/>
      <c r="R1992" s="86"/>
      <c r="S1992" s="86"/>
      <c r="T1992" s="87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168</v>
      </c>
      <c r="AU1992" s="19" t="s">
        <v>83</v>
      </c>
    </row>
    <row r="1993" s="13" customFormat="1">
      <c r="A1993" s="13"/>
      <c r="B1993" s="224"/>
      <c r="C1993" s="225"/>
      <c r="D1993" s="226" t="s">
        <v>170</v>
      </c>
      <c r="E1993" s="227" t="s">
        <v>19</v>
      </c>
      <c r="F1993" s="228" t="s">
        <v>338</v>
      </c>
      <c r="G1993" s="225"/>
      <c r="H1993" s="227" t="s">
        <v>19</v>
      </c>
      <c r="I1993" s="229"/>
      <c r="J1993" s="225"/>
      <c r="K1993" s="225"/>
      <c r="L1993" s="230"/>
      <c r="M1993" s="231"/>
      <c r="N1993" s="232"/>
      <c r="O1993" s="232"/>
      <c r="P1993" s="232"/>
      <c r="Q1993" s="232"/>
      <c r="R1993" s="232"/>
      <c r="S1993" s="232"/>
      <c r="T1993" s="23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4" t="s">
        <v>170</v>
      </c>
      <c r="AU1993" s="234" t="s">
        <v>83</v>
      </c>
      <c r="AV1993" s="13" t="s">
        <v>81</v>
      </c>
      <c r="AW1993" s="13" t="s">
        <v>35</v>
      </c>
      <c r="AX1993" s="13" t="s">
        <v>73</v>
      </c>
      <c r="AY1993" s="234" t="s">
        <v>159</v>
      </c>
    </row>
    <row r="1994" s="13" customFormat="1">
      <c r="A1994" s="13"/>
      <c r="B1994" s="224"/>
      <c r="C1994" s="225"/>
      <c r="D1994" s="226" t="s">
        <v>170</v>
      </c>
      <c r="E1994" s="227" t="s">
        <v>19</v>
      </c>
      <c r="F1994" s="228" t="s">
        <v>1134</v>
      </c>
      <c r="G1994" s="225"/>
      <c r="H1994" s="227" t="s">
        <v>19</v>
      </c>
      <c r="I1994" s="229"/>
      <c r="J1994" s="225"/>
      <c r="K1994" s="225"/>
      <c r="L1994" s="230"/>
      <c r="M1994" s="231"/>
      <c r="N1994" s="232"/>
      <c r="O1994" s="232"/>
      <c r="P1994" s="232"/>
      <c r="Q1994" s="232"/>
      <c r="R1994" s="232"/>
      <c r="S1994" s="232"/>
      <c r="T1994" s="23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4" t="s">
        <v>170</v>
      </c>
      <c r="AU1994" s="234" t="s">
        <v>83</v>
      </c>
      <c r="AV1994" s="13" t="s">
        <v>81</v>
      </c>
      <c r="AW1994" s="13" t="s">
        <v>35</v>
      </c>
      <c r="AX1994" s="13" t="s">
        <v>73</v>
      </c>
      <c r="AY1994" s="234" t="s">
        <v>159</v>
      </c>
    </row>
    <row r="1995" s="14" customFormat="1">
      <c r="A1995" s="14"/>
      <c r="B1995" s="235"/>
      <c r="C1995" s="236"/>
      <c r="D1995" s="226" t="s">
        <v>170</v>
      </c>
      <c r="E1995" s="237" t="s">
        <v>19</v>
      </c>
      <c r="F1995" s="238" t="s">
        <v>646</v>
      </c>
      <c r="G1995" s="236"/>
      <c r="H1995" s="239">
        <v>2.6000000000000001</v>
      </c>
      <c r="I1995" s="240"/>
      <c r="J1995" s="236"/>
      <c r="K1995" s="236"/>
      <c r="L1995" s="241"/>
      <c r="M1995" s="242"/>
      <c r="N1995" s="243"/>
      <c r="O1995" s="243"/>
      <c r="P1995" s="243"/>
      <c r="Q1995" s="243"/>
      <c r="R1995" s="243"/>
      <c r="S1995" s="243"/>
      <c r="T1995" s="24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5" t="s">
        <v>170</v>
      </c>
      <c r="AU1995" s="245" t="s">
        <v>83</v>
      </c>
      <c r="AV1995" s="14" t="s">
        <v>83</v>
      </c>
      <c r="AW1995" s="14" t="s">
        <v>35</v>
      </c>
      <c r="AX1995" s="14" t="s">
        <v>73</v>
      </c>
      <c r="AY1995" s="245" t="s">
        <v>159</v>
      </c>
    </row>
    <row r="1996" s="15" customFormat="1">
      <c r="A1996" s="15"/>
      <c r="B1996" s="246"/>
      <c r="C1996" s="247"/>
      <c r="D1996" s="226" t="s">
        <v>170</v>
      </c>
      <c r="E1996" s="248" t="s">
        <v>19</v>
      </c>
      <c r="F1996" s="249" t="s">
        <v>178</v>
      </c>
      <c r="G1996" s="247"/>
      <c r="H1996" s="250">
        <v>2.6000000000000001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56" t="s">
        <v>170</v>
      </c>
      <c r="AU1996" s="256" t="s">
        <v>83</v>
      </c>
      <c r="AV1996" s="15" t="s">
        <v>166</v>
      </c>
      <c r="AW1996" s="15" t="s">
        <v>35</v>
      </c>
      <c r="AX1996" s="15" t="s">
        <v>81</v>
      </c>
      <c r="AY1996" s="256" t="s">
        <v>159</v>
      </c>
    </row>
    <row r="1997" s="2" customFormat="1" ht="16.5" customHeight="1">
      <c r="A1997" s="40"/>
      <c r="B1997" s="41"/>
      <c r="C1997" s="257" t="s">
        <v>1875</v>
      </c>
      <c r="D1997" s="257" t="s">
        <v>328</v>
      </c>
      <c r="E1997" s="258" t="s">
        <v>1876</v>
      </c>
      <c r="F1997" s="259" t="s">
        <v>1850</v>
      </c>
      <c r="G1997" s="260" t="s">
        <v>164</v>
      </c>
      <c r="H1997" s="261">
        <v>1.1439999999999999</v>
      </c>
      <c r="I1997" s="262"/>
      <c r="J1997" s="263">
        <f>ROUND(I1997*H1997,2)</f>
        <v>0</v>
      </c>
      <c r="K1997" s="259" t="s">
        <v>19</v>
      </c>
      <c r="L1997" s="264"/>
      <c r="M1997" s="265" t="s">
        <v>19</v>
      </c>
      <c r="N1997" s="266" t="s">
        <v>44</v>
      </c>
      <c r="O1997" s="86"/>
      <c r="P1997" s="215">
        <f>O1997*H1997</f>
        <v>0</v>
      </c>
      <c r="Q1997" s="215">
        <v>0.0129</v>
      </c>
      <c r="R1997" s="215">
        <f>Q1997*H1997</f>
        <v>0.014757599999999999</v>
      </c>
      <c r="S1997" s="215">
        <v>0</v>
      </c>
      <c r="T1997" s="216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17" t="s">
        <v>424</v>
      </c>
      <c r="AT1997" s="217" t="s">
        <v>328</v>
      </c>
      <c r="AU1997" s="217" t="s">
        <v>83</v>
      </c>
      <c r="AY1997" s="19" t="s">
        <v>159</v>
      </c>
      <c r="BE1997" s="218">
        <f>IF(N1997="základní",J1997,0)</f>
        <v>0</v>
      </c>
      <c r="BF1997" s="218">
        <f>IF(N1997="snížená",J1997,0)</f>
        <v>0</v>
      </c>
      <c r="BG1997" s="218">
        <f>IF(N1997="zákl. přenesená",J1997,0)</f>
        <v>0</v>
      </c>
      <c r="BH1997" s="218">
        <f>IF(N1997="sníž. přenesená",J1997,0)</f>
        <v>0</v>
      </c>
      <c r="BI1997" s="218">
        <f>IF(N1997="nulová",J1997,0)</f>
        <v>0</v>
      </c>
      <c r="BJ1997" s="19" t="s">
        <v>81</v>
      </c>
      <c r="BK1997" s="218">
        <f>ROUND(I1997*H1997,2)</f>
        <v>0</v>
      </c>
      <c r="BL1997" s="19" t="s">
        <v>307</v>
      </c>
      <c r="BM1997" s="217" t="s">
        <v>1877</v>
      </c>
    </row>
    <row r="1998" s="13" customFormat="1">
      <c r="A1998" s="13"/>
      <c r="B1998" s="224"/>
      <c r="C1998" s="225"/>
      <c r="D1998" s="226" t="s">
        <v>170</v>
      </c>
      <c r="E1998" s="227" t="s">
        <v>19</v>
      </c>
      <c r="F1998" s="228" t="s">
        <v>338</v>
      </c>
      <c r="G1998" s="225"/>
      <c r="H1998" s="227" t="s">
        <v>19</v>
      </c>
      <c r="I1998" s="229"/>
      <c r="J1998" s="225"/>
      <c r="K1998" s="225"/>
      <c r="L1998" s="230"/>
      <c r="M1998" s="231"/>
      <c r="N1998" s="232"/>
      <c r="O1998" s="232"/>
      <c r="P1998" s="232"/>
      <c r="Q1998" s="232"/>
      <c r="R1998" s="232"/>
      <c r="S1998" s="232"/>
      <c r="T1998" s="23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4" t="s">
        <v>170</v>
      </c>
      <c r="AU1998" s="234" t="s">
        <v>83</v>
      </c>
      <c r="AV1998" s="13" t="s">
        <v>81</v>
      </c>
      <c r="AW1998" s="13" t="s">
        <v>35</v>
      </c>
      <c r="AX1998" s="13" t="s">
        <v>73</v>
      </c>
      <c r="AY1998" s="234" t="s">
        <v>159</v>
      </c>
    </row>
    <row r="1999" s="13" customFormat="1">
      <c r="A1999" s="13"/>
      <c r="B1999" s="224"/>
      <c r="C1999" s="225"/>
      <c r="D1999" s="226" t="s">
        <v>170</v>
      </c>
      <c r="E1999" s="227" t="s">
        <v>19</v>
      </c>
      <c r="F1999" s="228" t="s">
        <v>1134</v>
      </c>
      <c r="G1999" s="225"/>
      <c r="H1999" s="227" t="s">
        <v>19</v>
      </c>
      <c r="I1999" s="229"/>
      <c r="J1999" s="225"/>
      <c r="K1999" s="225"/>
      <c r="L1999" s="230"/>
      <c r="M1999" s="231"/>
      <c r="N1999" s="232"/>
      <c r="O1999" s="232"/>
      <c r="P1999" s="232"/>
      <c r="Q1999" s="232"/>
      <c r="R1999" s="232"/>
      <c r="S1999" s="232"/>
      <c r="T1999" s="23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4" t="s">
        <v>170</v>
      </c>
      <c r="AU1999" s="234" t="s">
        <v>83</v>
      </c>
      <c r="AV1999" s="13" t="s">
        <v>81</v>
      </c>
      <c r="AW1999" s="13" t="s">
        <v>35</v>
      </c>
      <c r="AX1999" s="13" t="s">
        <v>73</v>
      </c>
      <c r="AY1999" s="234" t="s">
        <v>159</v>
      </c>
    </row>
    <row r="2000" s="14" customFormat="1">
      <c r="A2000" s="14"/>
      <c r="B2000" s="235"/>
      <c r="C2000" s="236"/>
      <c r="D2000" s="226" t="s">
        <v>170</v>
      </c>
      <c r="E2000" s="237" t="s">
        <v>19</v>
      </c>
      <c r="F2000" s="238" t="s">
        <v>646</v>
      </c>
      <c r="G2000" s="236"/>
      <c r="H2000" s="239">
        <v>2.6000000000000001</v>
      </c>
      <c r="I2000" s="240"/>
      <c r="J2000" s="236"/>
      <c r="K2000" s="236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5" t="s">
        <v>170</v>
      </c>
      <c r="AU2000" s="245" t="s">
        <v>83</v>
      </c>
      <c r="AV2000" s="14" t="s">
        <v>83</v>
      </c>
      <c r="AW2000" s="14" t="s">
        <v>35</v>
      </c>
      <c r="AX2000" s="14" t="s">
        <v>73</v>
      </c>
      <c r="AY2000" s="245" t="s">
        <v>159</v>
      </c>
    </row>
    <row r="2001" s="15" customFormat="1">
      <c r="A2001" s="15"/>
      <c r="B2001" s="246"/>
      <c r="C2001" s="247"/>
      <c r="D2001" s="226" t="s">
        <v>170</v>
      </c>
      <c r="E2001" s="248" t="s">
        <v>19</v>
      </c>
      <c r="F2001" s="249" t="s">
        <v>178</v>
      </c>
      <c r="G2001" s="247"/>
      <c r="H2001" s="250">
        <v>2.6000000000000001</v>
      </c>
      <c r="I2001" s="251"/>
      <c r="J2001" s="247"/>
      <c r="K2001" s="247"/>
      <c r="L2001" s="252"/>
      <c r="M2001" s="253"/>
      <c r="N2001" s="254"/>
      <c r="O2001" s="254"/>
      <c r="P2001" s="254"/>
      <c r="Q2001" s="254"/>
      <c r="R2001" s="254"/>
      <c r="S2001" s="254"/>
      <c r="T2001" s="25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56" t="s">
        <v>170</v>
      </c>
      <c r="AU2001" s="256" t="s">
        <v>83</v>
      </c>
      <c r="AV2001" s="15" t="s">
        <v>166</v>
      </c>
      <c r="AW2001" s="15" t="s">
        <v>35</v>
      </c>
      <c r="AX2001" s="15" t="s">
        <v>81</v>
      </c>
      <c r="AY2001" s="256" t="s">
        <v>159</v>
      </c>
    </row>
    <row r="2002" s="14" customFormat="1">
      <c r="A2002" s="14"/>
      <c r="B2002" s="235"/>
      <c r="C2002" s="236"/>
      <c r="D2002" s="226" t="s">
        <v>170</v>
      </c>
      <c r="E2002" s="236"/>
      <c r="F2002" s="238" t="s">
        <v>1878</v>
      </c>
      <c r="G2002" s="236"/>
      <c r="H2002" s="239">
        <v>1.1439999999999999</v>
      </c>
      <c r="I2002" s="240"/>
      <c r="J2002" s="236"/>
      <c r="K2002" s="236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45" t="s">
        <v>170</v>
      </c>
      <c r="AU2002" s="245" t="s">
        <v>83</v>
      </c>
      <c r="AV2002" s="14" t="s">
        <v>83</v>
      </c>
      <c r="AW2002" s="14" t="s">
        <v>4</v>
      </c>
      <c r="AX2002" s="14" t="s">
        <v>81</v>
      </c>
      <c r="AY2002" s="245" t="s">
        <v>159</v>
      </c>
    </row>
    <row r="2003" s="2" customFormat="1" ht="24.15" customHeight="1">
      <c r="A2003" s="40"/>
      <c r="B2003" s="41"/>
      <c r="C2003" s="206" t="s">
        <v>1879</v>
      </c>
      <c r="D2003" s="206" t="s">
        <v>161</v>
      </c>
      <c r="E2003" s="207" t="s">
        <v>1880</v>
      </c>
      <c r="F2003" s="208" t="s">
        <v>1881</v>
      </c>
      <c r="G2003" s="209" t="s">
        <v>322</v>
      </c>
      <c r="H2003" s="210">
        <v>1.6000000000000001</v>
      </c>
      <c r="I2003" s="211"/>
      <c r="J2003" s="212">
        <f>ROUND(I2003*H2003,2)</f>
        <v>0</v>
      </c>
      <c r="K2003" s="208" t="s">
        <v>165</v>
      </c>
      <c r="L2003" s="46"/>
      <c r="M2003" s="213" t="s">
        <v>19</v>
      </c>
      <c r="N2003" s="214" t="s">
        <v>44</v>
      </c>
      <c r="O2003" s="86"/>
      <c r="P2003" s="215">
        <f>O2003*H2003</f>
        <v>0</v>
      </c>
      <c r="Q2003" s="215">
        <v>0.00097999999999999997</v>
      </c>
      <c r="R2003" s="215">
        <f>Q2003*H2003</f>
        <v>0.001568</v>
      </c>
      <c r="S2003" s="215">
        <v>0</v>
      </c>
      <c r="T2003" s="216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17" t="s">
        <v>307</v>
      </c>
      <c r="AT2003" s="217" t="s">
        <v>161</v>
      </c>
      <c r="AU2003" s="217" t="s">
        <v>83</v>
      </c>
      <c r="AY2003" s="19" t="s">
        <v>159</v>
      </c>
      <c r="BE2003" s="218">
        <f>IF(N2003="základní",J2003,0)</f>
        <v>0</v>
      </c>
      <c r="BF2003" s="218">
        <f>IF(N2003="snížená",J2003,0)</f>
        <v>0</v>
      </c>
      <c r="BG2003" s="218">
        <f>IF(N2003="zákl. přenesená",J2003,0)</f>
        <v>0</v>
      </c>
      <c r="BH2003" s="218">
        <f>IF(N2003="sníž. přenesená",J2003,0)</f>
        <v>0</v>
      </c>
      <c r="BI2003" s="218">
        <f>IF(N2003="nulová",J2003,0)</f>
        <v>0</v>
      </c>
      <c r="BJ2003" s="19" t="s">
        <v>81</v>
      </c>
      <c r="BK2003" s="218">
        <f>ROUND(I2003*H2003,2)</f>
        <v>0</v>
      </c>
      <c r="BL2003" s="19" t="s">
        <v>307</v>
      </c>
      <c r="BM2003" s="217" t="s">
        <v>1882</v>
      </c>
    </row>
    <row r="2004" s="2" customFormat="1">
      <c r="A2004" s="40"/>
      <c r="B2004" s="41"/>
      <c r="C2004" s="42"/>
      <c r="D2004" s="219" t="s">
        <v>168</v>
      </c>
      <c r="E2004" s="42"/>
      <c r="F2004" s="220" t="s">
        <v>1883</v>
      </c>
      <c r="G2004" s="42"/>
      <c r="H2004" s="42"/>
      <c r="I2004" s="221"/>
      <c r="J2004" s="42"/>
      <c r="K2004" s="42"/>
      <c r="L2004" s="46"/>
      <c r="M2004" s="222"/>
      <c r="N2004" s="223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168</v>
      </c>
      <c r="AU2004" s="19" t="s">
        <v>83</v>
      </c>
    </row>
    <row r="2005" s="13" customFormat="1">
      <c r="A2005" s="13"/>
      <c r="B2005" s="224"/>
      <c r="C2005" s="225"/>
      <c r="D2005" s="226" t="s">
        <v>170</v>
      </c>
      <c r="E2005" s="227" t="s">
        <v>19</v>
      </c>
      <c r="F2005" s="228" t="s">
        <v>338</v>
      </c>
      <c r="G2005" s="225"/>
      <c r="H2005" s="227" t="s">
        <v>19</v>
      </c>
      <c r="I2005" s="229"/>
      <c r="J2005" s="225"/>
      <c r="K2005" s="225"/>
      <c r="L2005" s="230"/>
      <c r="M2005" s="231"/>
      <c r="N2005" s="232"/>
      <c r="O2005" s="232"/>
      <c r="P2005" s="232"/>
      <c r="Q2005" s="232"/>
      <c r="R2005" s="232"/>
      <c r="S2005" s="232"/>
      <c r="T2005" s="23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4" t="s">
        <v>170</v>
      </c>
      <c r="AU2005" s="234" t="s">
        <v>83</v>
      </c>
      <c r="AV2005" s="13" t="s">
        <v>81</v>
      </c>
      <c r="AW2005" s="13" t="s">
        <v>35</v>
      </c>
      <c r="AX2005" s="13" t="s">
        <v>73</v>
      </c>
      <c r="AY2005" s="234" t="s">
        <v>159</v>
      </c>
    </row>
    <row r="2006" s="13" customFormat="1">
      <c r="A2006" s="13"/>
      <c r="B2006" s="224"/>
      <c r="C2006" s="225"/>
      <c r="D2006" s="226" t="s">
        <v>170</v>
      </c>
      <c r="E2006" s="227" t="s">
        <v>19</v>
      </c>
      <c r="F2006" s="228" t="s">
        <v>1134</v>
      </c>
      <c r="G2006" s="225"/>
      <c r="H2006" s="227" t="s">
        <v>19</v>
      </c>
      <c r="I2006" s="229"/>
      <c r="J2006" s="225"/>
      <c r="K2006" s="225"/>
      <c r="L2006" s="230"/>
      <c r="M2006" s="231"/>
      <c r="N2006" s="232"/>
      <c r="O2006" s="232"/>
      <c r="P2006" s="232"/>
      <c r="Q2006" s="232"/>
      <c r="R2006" s="232"/>
      <c r="S2006" s="232"/>
      <c r="T2006" s="23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4" t="s">
        <v>170</v>
      </c>
      <c r="AU2006" s="234" t="s">
        <v>83</v>
      </c>
      <c r="AV2006" s="13" t="s">
        <v>81</v>
      </c>
      <c r="AW2006" s="13" t="s">
        <v>35</v>
      </c>
      <c r="AX2006" s="13" t="s">
        <v>73</v>
      </c>
      <c r="AY2006" s="234" t="s">
        <v>159</v>
      </c>
    </row>
    <row r="2007" s="14" customFormat="1">
      <c r="A2007" s="14"/>
      <c r="B2007" s="235"/>
      <c r="C2007" s="236"/>
      <c r="D2007" s="226" t="s">
        <v>170</v>
      </c>
      <c r="E2007" s="237" t="s">
        <v>19</v>
      </c>
      <c r="F2007" s="238" t="s">
        <v>706</v>
      </c>
      <c r="G2007" s="236"/>
      <c r="H2007" s="239">
        <v>1.6000000000000001</v>
      </c>
      <c r="I2007" s="240"/>
      <c r="J2007" s="236"/>
      <c r="K2007" s="236"/>
      <c r="L2007" s="241"/>
      <c r="M2007" s="242"/>
      <c r="N2007" s="243"/>
      <c r="O2007" s="243"/>
      <c r="P2007" s="243"/>
      <c r="Q2007" s="243"/>
      <c r="R2007" s="243"/>
      <c r="S2007" s="243"/>
      <c r="T2007" s="24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5" t="s">
        <v>170</v>
      </c>
      <c r="AU2007" s="245" t="s">
        <v>83</v>
      </c>
      <c r="AV2007" s="14" t="s">
        <v>83</v>
      </c>
      <c r="AW2007" s="14" t="s">
        <v>35</v>
      </c>
      <c r="AX2007" s="14" t="s">
        <v>73</v>
      </c>
      <c r="AY2007" s="245" t="s">
        <v>159</v>
      </c>
    </row>
    <row r="2008" s="15" customFormat="1">
      <c r="A2008" s="15"/>
      <c r="B2008" s="246"/>
      <c r="C2008" s="247"/>
      <c r="D2008" s="226" t="s">
        <v>170</v>
      </c>
      <c r="E2008" s="248" t="s">
        <v>19</v>
      </c>
      <c r="F2008" s="249" t="s">
        <v>178</v>
      </c>
      <c r="G2008" s="247"/>
      <c r="H2008" s="250">
        <v>1.6000000000000001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56" t="s">
        <v>170</v>
      </c>
      <c r="AU2008" s="256" t="s">
        <v>83</v>
      </c>
      <c r="AV2008" s="15" t="s">
        <v>166</v>
      </c>
      <c r="AW2008" s="15" t="s">
        <v>35</v>
      </c>
      <c r="AX2008" s="15" t="s">
        <v>81</v>
      </c>
      <c r="AY2008" s="256" t="s">
        <v>159</v>
      </c>
    </row>
    <row r="2009" s="2" customFormat="1" ht="16.5" customHeight="1">
      <c r="A2009" s="40"/>
      <c r="B2009" s="41"/>
      <c r="C2009" s="257" t="s">
        <v>1884</v>
      </c>
      <c r="D2009" s="257" t="s">
        <v>328</v>
      </c>
      <c r="E2009" s="258" t="s">
        <v>1885</v>
      </c>
      <c r="F2009" s="259" t="s">
        <v>1850</v>
      </c>
      <c r="G2009" s="260" t="s">
        <v>164</v>
      </c>
      <c r="H2009" s="261">
        <v>0.35199999999999998</v>
      </c>
      <c r="I2009" s="262"/>
      <c r="J2009" s="263">
        <f>ROUND(I2009*H2009,2)</f>
        <v>0</v>
      </c>
      <c r="K2009" s="259" t="s">
        <v>19</v>
      </c>
      <c r="L2009" s="264"/>
      <c r="M2009" s="265" t="s">
        <v>19</v>
      </c>
      <c r="N2009" s="266" t="s">
        <v>44</v>
      </c>
      <c r="O2009" s="86"/>
      <c r="P2009" s="215">
        <f>O2009*H2009</f>
        <v>0</v>
      </c>
      <c r="Q2009" s="215">
        <v>0.0129</v>
      </c>
      <c r="R2009" s="215">
        <f>Q2009*H2009</f>
        <v>0.0045407999999999994</v>
      </c>
      <c r="S2009" s="215">
        <v>0</v>
      </c>
      <c r="T2009" s="216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17" t="s">
        <v>424</v>
      </c>
      <c r="AT2009" s="217" t="s">
        <v>328</v>
      </c>
      <c r="AU2009" s="217" t="s">
        <v>83</v>
      </c>
      <c r="AY2009" s="19" t="s">
        <v>159</v>
      </c>
      <c r="BE2009" s="218">
        <f>IF(N2009="základní",J2009,0)</f>
        <v>0</v>
      </c>
      <c r="BF2009" s="218">
        <f>IF(N2009="snížená",J2009,0)</f>
        <v>0</v>
      </c>
      <c r="BG2009" s="218">
        <f>IF(N2009="zákl. přenesená",J2009,0)</f>
        <v>0</v>
      </c>
      <c r="BH2009" s="218">
        <f>IF(N2009="sníž. přenesená",J2009,0)</f>
        <v>0</v>
      </c>
      <c r="BI2009" s="218">
        <f>IF(N2009="nulová",J2009,0)</f>
        <v>0</v>
      </c>
      <c r="BJ2009" s="19" t="s">
        <v>81</v>
      </c>
      <c r="BK2009" s="218">
        <f>ROUND(I2009*H2009,2)</f>
        <v>0</v>
      </c>
      <c r="BL2009" s="19" t="s">
        <v>307</v>
      </c>
      <c r="BM2009" s="217" t="s">
        <v>1886</v>
      </c>
    </row>
    <row r="2010" s="13" customFormat="1">
      <c r="A2010" s="13"/>
      <c r="B2010" s="224"/>
      <c r="C2010" s="225"/>
      <c r="D2010" s="226" t="s">
        <v>170</v>
      </c>
      <c r="E2010" s="227" t="s">
        <v>19</v>
      </c>
      <c r="F2010" s="228" t="s">
        <v>338</v>
      </c>
      <c r="G2010" s="225"/>
      <c r="H2010" s="227" t="s">
        <v>19</v>
      </c>
      <c r="I2010" s="229"/>
      <c r="J2010" s="225"/>
      <c r="K2010" s="225"/>
      <c r="L2010" s="230"/>
      <c r="M2010" s="231"/>
      <c r="N2010" s="232"/>
      <c r="O2010" s="232"/>
      <c r="P2010" s="232"/>
      <c r="Q2010" s="232"/>
      <c r="R2010" s="232"/>
      <c r="S2010" s="232"/>
      <c r="T2010" s="23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4" t="s">
        <v>170</v>
      </c>
      <c r="AU2010" s="234" t="s">
        <v>83</v>
      </c>
      <c r="AV2010" s="13" t="s">
        <v>81</v>
      </c>
      <c r="AW2010" s="13" t="s">
        <v>35</v>
      </c>
      <c r="AX2010" s="13" t="s">
        <v>73</v>
      </c>
      <c r="AY2010" s="234" t="s">
        <v>159</v>
      </c>
    </row>
    <row r="2011" s="13" customFormat="1">
      <c r="A2011" s="13"/>
      <c r="B2011" s="224"/>
      <c r="C2011" s="225"/>
      <c r="D2011" s="226" t="s">
        <v>170</v>
      </c>
      <c r="E2011" s="227" t="s">
        <v>19</v>
      </c>
      <c r="F2011" s="228" t="s">
        <v>1134</v>
      </c>
      <c r="G2011" s="225"/>
      <c r="H2011" s="227" t="s">
        <v>19</v>
      </c>
      <c r="I2011" s="229"/>
      <c r="J2011" s="225"/>
      <c r="K2011" s="225"/>
      <c r="L2011" s="230"/>
      <c r="M2011" s="231"/>
      <c r="N2011" s="232"/>
      <c r="O2011" s="232"/>
      <c r="P2011" s="232"/>
      <c r="Q2011" s="232"/>
      <c r="R2011" s="232"/>
      <c r="S2011" s="232"/>
      <c r="T2011" s="23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4" t="s">
        <v>170</v>
      </c>
      <c r="AU2011" s="234" t="s">
        <v>83</v>
      </c>
      <c r="AV2011" s="13" t="s">
        <v>81</v>
      </c>
      <c r="AW2011" s="13" t="s">
        <v>35</v>
      </c>
      <c r="AX2011" s="13" t="s">
        <v>73</v>
      </c>
      <c r="AY2011" s="234" t="s">
        <v>159</v>
      </c>
    </row>
    <row r="2012" s="14" customFormat="1">
      <c r="A2012" s="14"/>
      <c r="B2012" s="235"/>
      <c r="C2012" s="236"/>
      <c r="D2012" s="226" t="s">
        <v>170</v>
      </c>
      <c r="E2012" s="237" t="s">
        <v>19</v>
      </c>
      <c r="F2012" s="238" t="s">
        <v>706</v>
      </c>
      <c r="G2012" s="236"/>
      <c r="H2012" s="239">
        <v>1.6000000000000001</v>
      </c>
      <c r="I2012" s="240"/>
      <c r="J2012" s="236"/>
      <c r="K2012" s="236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5" t="s">
        <v>170</v>
      </c>
      <c r="AU2012" s="245" t="s">
        <v>83</v>
      </c>
      <c r="AV2012" s="14" t="s">
        <v>83</v>
      </c>
      <c r="AW2012" s="14" t="s">
        <v>35</v>
      </c>
      <c r="AX2012" s="14" t="s">
        <v>73</v>
      </c>
      <c r="AY2012" s="245" t="s">
        <v>159</v>
      </c>
    </row>
    <row r="2013" s="15" customFormat="1">
      <c r="A2013" s="15"/>
      <c r="B2013" s="246"/>
      <c r="C2013" s="247"/>
      <c r="D2013" s="226" t="s">
        <v>170</v>
      </c>
      <c r="E2013" s="248" t="s">
        <v>19</v>
      </c>
      <c r="F2013" s="249" t="s">
        <v>178</v>
      </c>
      <c r="G2013" s="247"/>
      <c r="H2013" s="250">
        <v>1.6000000000000001</v>
      </c>
      <c r="I2013" s="251"/>
      <c r="J2013" s="247"/>
      <c r="K2013" s="247"/>
      <c r="L2013" s="252"/>
      <c r="M2013" s="253"/>
      <c r="N2013" s="254"/>
      <c r="O2013" s="254"/>
      <c r="P2013" s="254"/>
      <c r="Q2013" s="254"/>
      <c r="R2013" s="254"/>
      <c r="S2013" s="254"/>
      <c r="T2013" s="25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56" t="s">
        <v>170</v>
      </c>
      <c r="AU2013" s="256" t="s">
        <v>83</v>
      </c>
      <c r="AV2013" s="15" t="s">
        <v>166</v>
      </c>
      <c r="AW2013" s="15" t="s">
        <v>35</v>
      </c>
      <c r="AX2013" s="15" t="s">
        <v>81</v>
      </c>
      <c r="AY2013" s="256" t="s">
        <v>159</v>
      </c>
    </row>
    <row r="2014" s="14" customFormat="1">
      <c r="A2014" s="14"/>
      <c r="B2014" s="235"/>
      <c r="C2014" s="236"/>
      <c r="D2014" s="226" t="s">
        <v>170</v>
      </c>
      <c r="E2014" s="236"/>
      <c r="F2014" s="238" t="s">
        <v>1887</v>
      </c>
      <c r="G2014" s="236"/>
      <c r="H2014" s="239">
        <v>0.35199999999999998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5" t="s">
        <v>170</v>
      </c>
      <c r="AU2014" s="245" t="s">
        <v>83</v>
      </c>
      <c r="AV2014" s="14" t="s">
        <v>83</v>
      </c>
      <c r="AW2014" s="14" t="s">
        <v>4</v>
      </c>
      <c r="AX2014" s="14" t="s">
        <v>81</v>
      </c>
      <c r="AY2014" s="245" t="s">
        <v>159</v>
      </c>
    </row>
    <row r="2015" s="2" customFormat="1" ht="24.15" customHeight="1">
      <c r="A2015" s="40"/>
      <c r="B2015" s="41"/>
      <c r="C2015" s="206" t="s">
        <v>1888</v>
      </c>
      <c r="D2015" s="206" t="s">
        <v>161</v>
      </c>
      <c r="E2015" s="207" t="s">
        <v>1889</v>
      </c>
      <c r="F2015" s="208" t="s">
        <v>1890</v>
      </c>
      <c r="G2015" s="209" t="s">
        <v>1050</v>
      </c>
      <c r="H2015" s="267"/>
      <c r="I2015" s="211"/>
      <c r="J2015" s="212">
        <f>ROUND(I2015*H2015,2)</f>
        <v>0</v>
      </c>
      <c r="K2015" s="208" t="s">
        <v>165</v>
      </c>
      <c r="L2015" s="46"/>
      <c r="M2015" s="213" t="s">
        <v>19</v>
      </c>
      <c r="N2015" s="214" t="s">
        <v>44</v>
      </c>
      <c r="O2015" s="86"/>
      <c r="P2015" s="215">
        <f>O2015*H2015</f>
        <v>0</v>
      </c>
      <c r="Q2015" s="215">
        <v>0</v>
      </c>
      <c r="R2015" s="215">
        <f>Q2015*H2015</f>
        <v>0</v>
      </c>
      <c r="S2015" s="215">
        <v>0</v>
      </c>
      <c r="T2015" s="216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17" t="s">
        <v>307</v>
      </c>
      <c r="AT2015" s="217" t="s">
        <v>161</v>
      </c>
      <c r="AU2015" s="217" t="s">
        <v>83</v>
      </c>
      <c r="AY2015" s="19" t="s">
        <v>159</v>
      </c>
      <c r="BE2015" s="218">
        <f>IF(N2015="základní",J2015,0)</f>
        <v>0</v>
      </c>
      <c r="BF2015" s="218">
        <f>IF(N2015="snížená",J2015,0)</f>
        <v>0</v>
      </c>
      <c r="BG2015" s="218">
        <f>IF(N2015="zákl. přenesená",J2015,0)</f>
        <v>0</v>
      </c>
      <c r="BH2015" s="218">
        <f>IF(N2015="sníž. přenesená",J2015,0)</f>
        <v>0</v>
      </c>
      <c r="BI2015" s="218">
        <f>IF(N2015="nulová",J2015,0)</f>
        <v>0</v>
      </c>
      <c r="BJ2015" s="19" t="s">
        <v>81</v>
      </c>
      <c r="BK2015" s="218">
        <f>ROUND(I2015*H2015,2)</f>
        <v>0</v>
      </c>
      <c r="BL2015" s="19" t="s">
        <v>307</v>
      </c>
      <c r="BM2015" s="217" t="s">
        <v>1891</v>
      </c>
    </row>
    <row r="2016" s="2" customFormat="1">
      <c r="A2016" s="40"/>
      <c r="B2016" s="41"/>
      <c r="C2016" s="42"/>
      <c r="D2016" s="219" t="s">
        <v>168</v>
      </c>
      <c r="E2016" s="42"/>
      <c r="F2016" s="220" t="s">
        <v>1892</v>
      </c>
      <c r="G2016" s="42"/>
      <c r="H2016" s="42"/>
      <c r="I2016" s="221"/>
      <c r="J2016" s="42"/>
      <c r="K2016" s="42"/>
      <c r="L2016" s="46"/>
      <c r="M2016" s="222"/>
      <c r="N2016" s="223"/>
      <c r="O2016" s="86"/>
      <c r="P2016" s="86"/>
      <c r="Q2016" s="86"/>
      <c r="R2016" s="86"/>
      <c r="S2016" s="86"/>
      <c r="T2016" s="87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T2016" s="19" t="s">
        <v>168</v>
      </c>
      <c r="AU2016" s="19" t="s">
        <v>83</v>
      </c>
    </row>
    <row r="2017" s="12" customFormat="1" ht="22.8" customHeight="1">
      <c r="A2017" s="12"/>
      <c r="B2017" s="190"/>
      <c r="C2017" s="191"/>
      <c r="D2017" s="192" t="s">
        <v>72</v>
      </c>
      <c r="E2017" s="204" t="s">
        <v>1893</v>
      </c>
      <c r="F2017" s="204" t="s">
        <v>1894</v>
      </c>
      <c r="G2017" s="191"/>
      <c r="H2017" s="191"/>
      <c r="I2017" s="194"/>
      <c r="J2017" s="205">
        <f>BK2017</f>
        <v>0</v>
      </c>
      <c r="K2017" s="191"/>
      <c r="L2017" s="196"/>
      <c r="M2017" s="197"/>
      <c r="N2017" s="198"/>
      <c r="O2017" s="198"/>
      <c r="P2017" s="199">
        <f>SUM(P2018:P2131)</f>
        <v>0</v>
      </c>
      <c r="Q2017" s="198"/>
      <c r="R2017" s="199">
        <f>SUM(R2018:R2131)</f>
        <v>0.47710979999999997</v>
      </c>
      <c r="S2017" s="198"/>
      <c r="T2017" s="200">
        <f>SUM(T2018:T2131)</f>
        <v>0.10974558</v>
      </c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R2017" s="201" t="s">
        <v>83</v>
      </c>
      <c r="AT2017" s="202" t="s">
        <v>72</v>
      </c>
      <c r="AU2017" s="202" t="s">
        <v>81</v>
      </c>
      <c r="AY2017" s="201" t="s">
        <v>159</v>
      </c>
      <c r="BK2017" s="203">
        <f>SUM(BK2018:BK2131)</f>
        <v>0</v>
      </c>
    </row>
    <row r="2018" s="2" customFormat="1" ht="16.5" customHeight="1">
      <c r="A2018" s="40"/>
      <c r="B2018" s="41"/>
      <c r="C2018" s="206" t="s">
        <v>1895</v>
      </c>
      <c r="D2018" s="206" t="s">
        <v>161</v>
      </c>
      <c r="E2018" s="207" t="s">
        <v>1896</v>
      </c>
      <c r="F2018" s="208" t="s">
        <v>1897</v>
      </c>
      <c r="G2018" s="209" t="s">
        <v>164</v>
      </c>
      <c r="H2018" s="210">
        <v>354.01799999999997</v>
      </c>
      <c r="I2018" s="211"/>
      <c r="J2018" s="212">
        <f>ROUND(I2018*H2018,2)</f>
        <v>0</v>
      </c>
      <c r="K2018" s="208" t="s">
        <v>165</v>
      </c>
      <c r="L2018" s="46"/>
      <c r="M2018" s="213" t="s">
        <v>19</v>
      </c>
      <c r="N2018" s="214" t="s">
        <v>44</v>
      </c>
      <c r="O2018" s="86"/>
      <c r="P2018" s="215">
        <f>O2018*H2018</f>
        <v>0</v>
      </c>
      <c r="Q2018" s="215">
        <v>0.001</v>
      </c>
      <c r="R2018" s="215">
        <f>Q2018*H2018</f>
        <v>0.354018</v>
      </c>
      <c r="S2018" s="215">
        <v>0.00031</v>
      </c>
      <c r="T2018" s="216">
        <f>S2018*H2018</f>
        <v>0.10974558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17" t="s">
        <v>307</v>
      </c>
      <c r="AT2018" s="217" t="s">
        <v>161</v>
      </c>
      <c r="AU2018" s="217" t="s">
        <v>83</v>
      </c>
      <c r="AY2018" s="19" t="s">
        <v>159</v>
      </c>
      <c r="BE2018" s="218">
        <f>IF(N2018="základní",J2018,0)</f>
        <v>0</v>
      </c>
      <c r="BF2018" s="218">
        <f>IF(N2018="snížená",J2018,0)</f>
        <v>0</v>
      </c>
      <c r="BG2018" s="218">
        <f>IF(N2018="zákl. přenesená",J2018,0)</f>
        <v>0</v>
      </c>
      <c r="BH2018" s="218">
        <f>IF(N2018="sníž. přenesená",J2018,0)</f>
        <v>0</v>
      </c>
      <c r="BI2018" s="218">
        <f>IF(N2018="nulová",J2018,0)</f>
        <v>0</v>
      </c>
      <c r="BJ2018" s="19" t="s">
        <v>81</v>
      </c>
      <c r="BK2018" s="218">
        <f>ROUND(I2018*H2018,2)</f>
        <v>0</v>
      </c>
      <c r="BL2018" s="19" t="s">
        <v>307</v>
      </c>
      <c r="BM2018" s="217" t="s">
        <v>1898</v>
      </c>
    </row>
    <row r="2019" s="2" customFormat="1">
      <c r="A2019" s="40"/>
      <c r="B2019" s="41"/>
      <c r="C2019" s="42"/>
      <c r="D2019" s="219" t="s">
        <v>168</v>
      </c>
      <c r="E2019" s="42"/>
      <c r="F2019" s="220" t="s">
        <v>1899</v>
      </c>
      <c r="G2019" s="42"/>
      <c r="H2019" s="42"/>
      <c r="I2019" s="221"/>
      <c r="J2019" s="42"/>
      <c r="K2019" s="42"/>
      <c r="L2019" s="46"/>
      <c r="M2019" s="222"/>
      <c r="N2019" s="223"/>
      <c r="O2019" s="86"/>
      <c r="P2019" s="86"/>
      <c r="Q2019" s="86"/>
      <c r="R2019" s="86"/>
      <c r="S2019" s="86"/>
      <c r="T2019" s="87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168</v>
      </c>
      <c r="AU2019" s="19" t="s">
        <v>83</v>
      </c>
    </row>
    <row r="2020" s="13" customFormat="1">
      <c r="A2020" s="13"/>
      <c r="B2020" s="224"/>
      <c r="C2020" s="225"/>
      <c r="D2020" s="226" t="s">
        <v>170</v>
      </c>
      <c r="E2020" s="227" t="s">
        <v>19</v>
      </c>
      <c r="F2020" s="228" t="s">
        <v>511</v>
      </c>
      <c r="G2020" s="225"/>
      <c r="H2020" s="227" t="s">
        <v>19</v>
      </c>
      <c r="I2020" s="229"/>
      <c r="J2020" s="225"/>
      <c r="K2020" s="225"/>
      <c r="L2020" s="230"/>
      <c r="M2020" s="231"/>
      <c r="N2020" s="232"/>
      <c r="O2020" s="232"/>
      <c r="P2020" s="232"/>
      <c r="Q2020" s="232"/>
      <c r="R2020" s="232"/>
      <c r="S2020" s="232"/>
      <c r="T2020" s="23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34" t="s">
        <v>170</v>
      </c>
      <c r="AU2020" s="234" t="s">
        <v>83</v>
      </c>
      <c r="AV2020" s="13" t="s">
        <v>81</v>
      </c>
      <c r="AW2020" s="13" t="s">
        <v>35</v>
      </c>
      <c r="AX2020" s="13" t="s">
        <v>73</v>
      </c>
      <c r="AY2020" s="234" t="s">
        <v>159</v>
      </c>
    </row>
    <row r="2021" s="13" customFormat="1">
      <c r="A2021" s="13"/>
      <c r="B2021" s="224"/>
      <c r="C2021" s="225"/>
      <c r="D2021" s="226" t="s">
        <v>170</v>
      </c>
      <c r="E2021" s="227" t="s">
        <v>19</v>
      </c>
      <c r="F2021" s="228" t="s">
        <v>585</v>
      </c>
      <c r="G2021" s="225"/>
      <c r="H2021" s="227" t="s">
        <v>19</v>
      </c>
      <c r="I2021" s="229"/>
      <c r="J2021" s="225"/>
      <c r="K2021" s="225"/>
      <c r="L2021" s="230"/>
      <c r="M2021" s="231"/>
      <c r="N2021" s="232"/>
      <c r="O2021" s="232"/>
      <c r="P2021" s="232"/>
      <c r="Q2021" s="232"/>
      <c r="R2021" s="232"/>
      <c r="S2021" s="232"/>
      <c r="T2021" s="23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4" t="s">
        <v>170</v>
      </c>
      <c r="AU2021" s="234" t="s">
        <v>83</v>
      </c>
      <c r="AV2021" s="13" t="s">
        <v>81</v>
      </c>
      <c r="AW2021" s="13" t="s">
        <v>35</v>
      </c>
      <c r="AX2021" s="13" t="s">
        <v>73</v>
      </c>
      <c r="AY2021" s="234" t="s">
        <v>159</v>
      </c>
    </row>
    <row r="2022" s="14" customFormat="1">
      <c r="A2022" s="14"/>
      <c r="B2022" s="235"/>
      <c r="C2022" s="236"/>
      <c r="D2022" s="226" t="s">
        <v>170</v>
      </c>
      <c r="E2022" s="237" t="s">
        <v>19</v>
      </c>
      <c r="F2022" s="238" t="s">
        <v>586</v>
      </c>
      <c r="G2022" s="236"/>
      <c r="H2022" s="239">
        <v>72.694999999999993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45" t="s">
        <v>170</v>
      </c>
      <c r="AU2022" s="245" t="s">
        <v>83</v>
      </c>
      <c r="AV2022" s="14" t="s">
        <v>83</v>
      </c>
      <c r="AW2022" s="14" t="s">
        <v>35</v>
      </c>
      <c r="AX2022" s="14" t="s">
        <v>73</v>
      </c>
      <c r="AY2022" s="245" t="s">
        <v>159</v>
      </c>
    </row>
    <row r="2023" s="14" customFormat="1">
      <c r="A2023" s="14"/>
      <c r="B2023" s="235"/>
      <c r="C2023" s="236"/>
      <c r="D2023" s="226" t="s">
        <v>170</v>
      </c>
      <c r="E2023" s="237" t="s">
        <v>19</v>
      </c>
      <c r="F2023" s="238" t="s">
        <v>587</v>
      </c>
      <c r="G2023" s="236"/>
      <c r="H2023" s="239">
        <v>0.39900000000000002</v>
      </c>
      <c r="I2023" s="240"/>
      <c r="J2023" s="236"/>
      <c r="K2023" s="236"/>
      <c r="L2023" s="241"/>
      <c r="M2023" s="242"/>
      <c r="N2023" s="243"/>
      <c r="O2023" s="243"/>
      <c r="P2023" s="243"/>
      <c r="Q2023" s="243"/>
      <c r="R2023" s="243"/>
      <c r="S2023" s="243"/>
      <c r="T2023" s="24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5" t="s">
        <v>170</v>
      </c>
      <c r="AU2023" s="245" t="s">
        <v>83</v>
      </c>
      <c r="AV2023" s="14" t="s">
        <v>83</v>
      </c>
      <c r="AW2023" s="14" t="s">
        <v>35</v>
      </c>
      <c r="AX2023" s="14" t="s">
        <v>73</v>
      </c>
      <c r="AY2023" s="245" t="s">
        <v>159</v>
      </c>
    </row>
    <row r="2024" s="14" customFormat="1">
      <c r="A2024" s="14"/>
      <c r="B2024" s="235"/>
      <c r="C2024" s="236"/>
      <c r="D2024" s="226" t="s">
        <v>170</v>
      </c>
      <c r="E2024" s="237" t="s">
        <v>19</v>
      </c>
      <c r="F2024" s="238" t="s">
        <v>588</v>
      </c>
      <c r="G2024" s="236"/>
      <c r="H2024" s="239">
        <v>1.71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5" t="s">
        <v>170</v>
      </c>
      <c r="AU2024" s="245" t="s">
        <v>83</v>
      </c>
      <c r="AV2024" s="14" t="s">
        <v>83</v>
      </c>
      <c r="AW2024" s="14" t="s">
        <v>35</v>
      </c>
      <c r="AX2024" s="14" t="s">
        <v>73</v>
      </c>
      <c r="AY2024" s="245" t="s">
        <v>159</v>
      </c>
    </row>
    <row r="2025" s="14" customFormat="1">
      <c r="A2025" s="14"/>
      <c r="B2025" s="235"/>
      <c r="C2025" s="236"/>
      <c r="D2025" s="226" t="s">
        <v>170</v>
      </c>
      <c r="E2025" s="237" t="s">
        <v>19</v>
      </c>
      <c r="F2025" s="238" t="s">
        <v>589</v>
      </c>
      <c r="G2025" s="236"/>
      <c r="H2025" s="239">
        <v>0.82399999999999995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5" t="s">
        <v>170</v>
      </c>
      <c r="AU2025" s="245" t="s">
        <v>83</v>
      </c>
      <c r="AV2025" s="14" t="s">
        <v>83</v>
      </c>
      <c r="AW2025" s="14" t="s">
        <v>35</v>
      </c>
      <c r="AX2025" s="14" t="s">
        <v>73</v>
      </c>
      <c r="AY2025" s="245" t="s">
        <v>159</v>
      </c>
    </row>
    <row r="2026" s="14" customFormat="1">
      <c r="A2026" s="14"/>
      <c r="B2026" s="235"/>
      <c r="C2026" s="236"/>
      <c r="D2026" s="226" t="s">
        <v>170</v>
      </c>
      <c r="E2026" s="237" t="s">
        <v>19</v>
      </c>
      <c r="F2026" s="238" t="s">
        <v>590</v>
      </c>
      <c r="G2026" s="236"/>
      <c r="H2026" s="239">
        <v>0.79900000000000004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45" t="s">
        <v>170</v>
      </c>
      <c r="AU2026" s="245" t="s">
        <v>83</v>
      </c>
      <c r="AV2026" s="14" t="s">
        <v>83</v>
      </c>
      <c r="AW2026" s="14" t="s">
        <v>35</v>
      </c>
      <c r="AX2026" s="14" t="s">
        <v>73</v>
      </c>
      <c r="AY2026" s="245" t="s">
        <v>159</v>
      </c>
    </row>
    <row r="2027" s="14" customFormat="1">
      <c r="A2027" s="14"/>
      <c r="B2027" s="235"/>
      <c r="C2027" s="236"/>
      <c r="D2027" s="226" t="s">
        <v>170</v>
      </c>
      <c r="E2027" s="237" t="s">
        <v>19</v>
      </c>
      <c r="F2027" s="238" t="s">
        <v>591</v>
      </c>
      <c r="G2027" s="236"/>
      <c r="H2027" s="239">
        <v>-11.166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5" t="s">
        <v>170</v>
      </c>
      <c r="AU2027" s="245" t="s">
        <v>83</v>
      </c>
      <c r="AV2027" s="14" t="s">
        <v>83</v>
      </c>
      <c r="AW2027" s="14" t="s">
        <v>35</v>
      </c>
      <c r="AX2027" s="14" t="s">
        <v>73</v>
      </c>
      <c r="AY2027" s="245" t="s">
        <v>159</v>
      </c>
    </row>
    <row r="2028" s="13" customFormat="1">
      <c r="A2028" s="13"/>
      <c r="B2028" s="224"/>
      <c r="C2028" s="225"/>
      <c r="D2028" s="226" t="s">
        <v>170</v>
      </c>
      <c r="E2028" s="227" t="s">
        <v>19</v>
      </c>
      <c r="F2028" s="228" t="s">
        <v>592</v>
      </c>
      <c r="G2028" s="225"/>
      <c r="H2028" s="227" t="s">
        <v>19</v>
      </c>
      <c r="I2028" s="229"/>
      <c r="J2028" s="225"/>
      <c r="K2028" s="225"/>
      <c r="L2028" s="230"/>
      <c r="M2028" s="231"/>
      <c r="N2028" s="232"/>
      <c r="O2028" s="232"/>
      <c r="P2028" s="232"/>
      <c r="Q2028" s="232"/>
      <c r="R2028" s="232"/>
      <c r="S2028" s="232"/>
      <c r="T2028" s="23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4" t="s">
        <v>170</v>
      </c>
      <c r="AU2028" s="234" t="s">
        <v>83</v>
      </c>
      <c r="AV2028" s="13" t="s">
        <v>81</v>
      </c>
      <c r="AW2028" s="13" t="s">
        <v>35</v>
      </c>
      <c r="AX2028" s="13" t="s">
        <v>73</v>
      </c>
      <c r="AY2028" s="234" t="s">
        <v>159</v>
      </c>
    </row>
    <row r="2029" s="14" customFormat="1">
      <c r="A2029" s="14"/>
      <c r="B2029" s="235"/>
      <c r="C2029" s="236"/>
      <c r="D2029" s="226" t="s">
        <v>170</v>
      </c>
      <c r="E2029" s="237" t="s">
        <v>19</v>
      </c>
      <c r="F2029" s="238" t="s">
        <v>593</v>
      </c>
      <c r="G2029" s="236"/>
      <c r="H2029" s="239">
        <v>39.277000000000001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45" t="s">
        <v>170</v>
      </c>
      <c r="AU2029" s="245" t="s">
        <v>83</v>
      </c>
      <c r="AV2029" s="14" t="s">
        <v>83</v>
      </c>
      <c r="AW2029" s="14" t="s">
        <v>35</v>
      </c>
      <c r="AX2029" s="14" t="s">
        <v>73</v>
      </c>
      <c r="AY2029" s="245" t="s">
        <v>159</v>
      </c>
    </row>
    <row r="2030" s="14" customFormat="1">
      <c r="A2030" s="14"/>
      <c r="B2030" s="235"/>
      <c r="C2030" s="236"/>
      <c r="D2030" s="226" t="s">
        <v>170</v>
      </c>
      <c r="E2030" s="237" t="s">
        <v>19</v>
      </c>
      <c r="F2030" s="238" t="s">
        <v>589</v>
      </c>
      <c r="G2030" s="236"/>
      <c r="H2030" s="239">
        <v>0.82399999999999995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45" t="s">
        <v>170</v>
      </c>
      <c r="AU2030" s="245" t="s">
        <v>83</v>
      </c>
      <c r="AV2030" s="14" t="s">
        <v>83</v>
      </c>
      <c r="AW2030" s="14" t="s">
        <v>35</v>
      </c>
      <c r="AX2030" s="14" t="s">
        <v>73</v>
      </c>
      <c r="AY2030" s="245" t="s">
        <v>159</v>
      </c>
    </row>
    <row r="2031" s="14" customFormat="1">
      <c r="A2031" s="14"/>
      <c r="B2031" s="235"/>
      <c r="C2031" s="236"/>
      <c r="D2031" s="226" t="s">
        <v>170</v>
      </c>
      <c r="E2031" s="237" t="s">
        <v>19</v>
      </c>
      <c r="F2031" s="238" t="s">
        <v>589</v>
      </c>
      <c r="G2031" s="236"/>
      <c r="H2031" s="239">
        <v>0.82399999999999995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5" t="s">
        <v>170</v>
      </c>
      <c r="AU2031" s="245" t="s">
        <v>83</v>
      </c>
      <c r="AV2031" s="14" t="s">
        <v>83</v>
      </c>
      <c r="AW2031" s="14" t="s">
        <v>35</v>
      </c>
      <c r="AX2031" s="14" t="s">
        <v>73</v>
      </c>
      <c r="AY2031" s="245" t="s">
        <v>159</v>
      </c>
    </row>
    <row r="2032" s="14" customFormat="1">
      <c r="A2032" s="14"/>
      <c r="B2032" s="235"/>
      <c r="C2032" s="236"/>
      <c r="D2032" s="226" t="s">
        <v>170</v>
      </c>
      <c r="E2032" s="237" t="s">
        <v>19</v>
      </c>
      <c r="F2032" s="238" t="s">
        <v>594</v>
      </c>
      <c r="G2032" s="236"/>
      <c r="H2032" s="239">
        <v>-9.1890000000000001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5" t="s">
        <v>170</v>
      </c>
      <c r="AU2032" s="245" t="s">
        <v>83</v>
      </c>
      <c r="AV2032" s="14" t="s">
        <v>83</v>
      </c>
      <c r="AW2032" s="14" t="s">
        <v>35</v>
      </c>
      <c r="AX2032" s="14" t="s">
        <v>73</v>
      </c>
      <c r="AY2032" s="245" t="s">
        <v>159</v>
      </c>
    </row>
    <row r="2033" s="13" customFormat="1">
      <c r="A2033" s="13"/>
      <c r="B2033" s="224"/>
      <c r="C2033" s="225"/>
      <c r="D2033" s="226" t="s">
        <v>170</v>
      </c>
      <c r="E2033" s="227" t="s">
        <v>19</v>
      </c>
      <c r="F2033" s="228" t="s">
        <v>595</v>
      </c>
      <c r="G2033" s="225"/>
      <c r="H2033" s="227" t="s">
        <v>19</v>
      </c>
      <c r="I2033" s="229"/>
      <c r="J2033" s="225"/>
      <c r="K2033" s="225"/>
      <c r="L2033" s="230"/>
      <c r="M2033" s="231"/>
      <c r="N2033" s="232"/>
      <c r="O2033" s="232"/>
      <c r="P2033" s="232"/>
      <c r="Q2033" s="232"/>
      <c r="R2033" s="232"/>
      <c r="S2033" s="232"/>
      <c r="T2033" s="23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4" t="s">
        <v>170</v>
      </c>
      <c r="AU2033" s="234" t="s">
        <v>83</v>
      </c>
      <c r="AV2033" s="13" t="s">
        <v>81</v>
      </c>
      <c r="AW2033" s="13" t="s">
        <v>35</v>
      </c>
      <c r="AX2033" s="13" t="s">
        <v>73</v>
      </c>
      <c r="AY2033" s="234" t="s">
        <v>159</v>
      </c>
    </row>
    <row r="2034" s="14" customFormat="1">
      <c r="A2034" s="14"/>
      <c r="B2034" s="235"/>
      <c r="C2034" s="236"/>
      <c r="D2034" s="226" t="s">
        <v>170</v>
      </c>
      <c r="E2034" s="237" t="s">
        <v>19</v>
      </c>
      <c r="F2034" s="238" t="s">
        <v>596</v>
      </c>
      <c r="G2034" s="236"/>
      <c r="H2034" s="239">
        <v>18.010999999999999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5" t="s">
        <v>170</v>
      </c>
      <c r="AU2034" s="245" t="s">
        <v>83</v>
      </c>
      <c r="AV2034" s="14" t="s">
        <v>83</v>
      </c>
      <c r="AW2034" s="14" t="s">
        <v>35</v>
      </c>
      <c r="AX2034" s="14" t="s">
        <v>73</v>
      </c>
      <c r="AY2034" s="245" t="s">
        <v>159</v>
      </c>
    </row>
    <row r="2035" s="14" customFormat="1">
      <c r="A2035" s="14"/>
      <c r="B2035" s="235"/>
      <c r="C2035" s="236"/>
      <c r="D2035" s="226" t="s">
        <v>170</v>
      </c>
      <c r="E2035" s="237" t="s">
        <v>19</v>
      </c>
      <c r="F2035" s="238" t="s">
        <v>597</v>
      </c>
      <c r="G2035" s="236"/>
      <c r="H2035" s="239">
        <v>0.51200000000000001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5" t="s">
        <v>170</v>
      </c>
      <c r="AU2035" s="245" t="s">
        <v>83</v>
      </c>
      <c r="AV2035" s="14" t="s">
        <v>83</v>
      </c>
      <c r="AW2035" s="14" t="s">
        <v>35</v>
      </c>
      <c r="AX2035" s="14" t="s">
        <v>73</v>
      </c>
      <c r="AY2035" s="245" t="s">
        <v>159</v>
      </c>
    </row>
    <row r="2036" s="14" customFormat="1">
      <c r="A2036" s="14"/>
      <c r="B2036" s="235"/>
      <c r="C2036" s="236"/>
      <c r="D2036" s="226" t="s">
        <v>170</v>
      </c>
      <c r="E2036" s="237" t="s">
        <v>19</v>
      </c>
      <c r="F2036" s="238" t="s">
        <v>598</v>
      </c>
      <c r="G2036" s="236"/>
      <c r="H2036" s="239">
        <v>-0.91800000000000004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5" t="s">
        <v>170</v>
      </c>
      <c r="AU2036" s="245" t="s">
        <v>83</v>
      </c>
      <c r="AV2036" s="14" t="s">
        <v>83</v>
      </c>
      <c r="AW2036" s="14" t="s">
        <v>35</v>
      </c>
      <c r="AX2036" s="14" t="s">
        <v>73</v>
      </c>
      <c r="AY2036" s="245" t="s">
        <v>159</v>
      </c>
    </row>
    <row r="2037" s="13" customFormat="1">
      <c r="A2037" s="13"/>
      <c r="B2037" s="224"/>
      <c r="C2037" s="225"/>
      <c r="D2037" s="226" t="s">
        <v>170</v>
      </c>
      <c r="E2037" s="227" t="s">
        <v>19</v>
      </c>
      <c r="F2037" s="228" t="s">
        <v>599</v>
      </c>
      <c r="G2037" s="225"/>
      <c r="H2037" s="227" t="s">
        <v>19</v>
      </c>
      <c r="I2037" s="229"/>
      <c r="J2037" s="225"/>
      <c r="K2037" s="225"/>
      <c r="L2037" s="230"/>
      <c r="M2037" s="231"/>
      <c r="N2037" s="232"/>
      <c r="O2037" s="232"/>
      <c r="P2037" s="232"/>
      <c r="Q2037" s="232"/>
      <c r="R2037" s="232"/>
      <c r="S2037" s="232"/>
      <c r="T2037" s="23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4" t="s">
        <v>170</v>
      </c>
      <c r="AU2037" s="234" t="s">
        <v>83</v>
      </c>
      <c r="AV2037" s="13" t="s">
        <v>81</v>
      </c>
      <c r="AW2037" s="13" t="s">
        <v>35</v>
      </c>
      <c r="AX2037" s="13" t="s">
        <v>73</v>
      </c>
      <c r="AY2037" s="234" t="s">
        <v>159</v>
      </c>
    </row>
    <row r="2038" s="14" customFormat="1">
      <c r="A2038" s="14"/>
      <c r="B2038" s="235"/>
      <c r="C2038" s="236"/>
      <c r="D2038" s="226" t="s">
        <v>170</v>
      </c>
      <c r="E2038" s="237" t="s">
        <v>19</v>
      </c>
      <c r="F2038" s="238" t="s">
        <v>600</v>
      </c>
      <c r="G2038" s="236"/>
      <c r="H2038" s="239">
        <v>30.535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5" t="s">
        <v>170</v>
      </c>
      <c r="AU2038" s="245" t="s">
        <v>83</v>
      </c>
      <c r="AV2038" s="14" t="s">
        <v>83</v>
      </c>
      <c r="AW2038" s="14" t="s">
        <v>35</v>
      </c>
      <c r="AX2038" s="14" t="s">
        <v>73</v>
      </c>
      <c r="AY2038" s="245" t="s">
        <v>159</v>
      </c>
    </row>
    <row r="2039" s="14" customFormat="1">
      <c r="A2039" s="14"/>
      <c r="B2039" s="235"/>
      <c r="C2039" s="236"/>
      <c r="D2039" s="226" t="s">
        <v>170</v>
      </c>
      <c r="E2039" s="237" t="s">
        <v>19</v>
      </c>
      <c r="F2039" s="238" t="s">
        <v>601</v>
      </c>
      <c r="G2039" s="236"/>
      <c r="H2039" s="239">
        <v>0.82699999999999996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5" t="s">
        <v>170</v>
      </c>
      <c r="AU2039" s="245" t="s">
        <v>83</v>
      </c>
      <c r="AV2039" s="14" t="s">
        <v>83</v>
      </c>
      <c r="AW2039" s="14" t="s">
        <v>35</v>
      </c>
      <c r="AX2039" s="14" t="s">
        <v>73</v>
      </c>
      <c r="AY2039" s="245" t="s">
        <v>159</v>
      </c>
    </row>
    <row r="2040" s="14" customFormat="1">
      <c r="A2040" s="14"/>
      <c r="B2040" s="235"/>
      <c r="C2040" s="236"/>
      <c r="D2040" s="226" t="s">
        <v>170</v>
      </c>
      <c r="E2040" s="237" t="s">
        <v>19</v>
      </c>
      <c r="F2040" s="238" t="s">
        <v>601</v>
      </c>
      <c r="G2040" s="236"/>
      <c r="H2040" s="239">
        <v>0.82699999999999996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45" t="s">
        <v>170</v>
      </c>
      <c r="AU2040" s="245" t="s">
        <v>83</v>
      </c>
      <c r="AV2040" s="14" t="s">
        <v>83</v>
      </c>
      <c r="AW2040" s="14" t="s">
        <v>35</v>
      </c>
      <c r="AX2040" s="14" t="s">
        <v>73</v>
      </c>
      <c r="AY2040" s="245" t="s">
        <v>159</v>
      </c>
    </row>
    <row r="2041" s="14" customFormat="1">
      <c r="A2041" s="14"/>
      <c r="B2041" s="235"/>
      <c r="C2041" s="236"/>
      <c r="D2041" s="226" t="s">
        <v>170</v>
      </c>
      <c r="E2041" s="237" t="s">
        <v>19</v>
      </c>
      <c r="F2041" s="238" t="s">
        <v>602</v>
      </c>
      <c r="G2041" s="236"/>
      <c r="H2041" s="239">
        <v>-9.2140000000000004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5" t="s">
        <v>170</v>
      </c>
      <c r="AU2041" s="245" t="s">
        <v>83</v>
      </c>
      <c r="AV2041" s="14" t="s">
        <v>83</v>
      </c>
      <c r="AW2041" s="14" t="s">
        <v>35</v>
      </c>
      <c r="AX2041" s="14" t="s">
        <v>73</v>
      </c>
      <c r="AY2041" s="245" t="s">
        <v>159</v>
      </c>
    </row>
    <row r="2042" s="13" customFormat="1">
      <c r="A2042" s="13"/>
      <c r="B2042" s="224"/>
      <c r="C2042" s="225"/>
      <c r="D2042" s="226" t="s">
        <v>170</v>
      </c>
      <c r="E2042" s="227" t="s">
        <v>19</v>
      </c>
      <c r="F2042" s="228" t="s">
        <v>603</v>
      </c>
      <c r="G2042" s="225"/>
      <c r="H2042" s="227" t="s">
        <v>19</v>
      </c>
      <c r="I2042" s="229"/>
      <c r="J2042" s="225"/>
      <c r="K2042" s="225"/>
      <c r="L2042" s="230"/>
      <c r="M2042" s="231"/>
      <c r="N2042" s="232"/>
      <c r="O2042" s="232"/>
      <c r="P2042" s="232"/>
      <c r="Q2042" s="232"/>
      <c r="R2042" s="232"/>
      <c r="S2042" s="232"/>
      <c r="T2042" s="23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4" t="s">
        <v>170</v>
      </c>
      <c r="AU2042" s="234" t="s">
        <v>83</v>
      </c>
      <c r="AV2042" s="13" t="s">
        <v>81</v>
      </c>
      <c r="AW2042" s="13" t="s">
        <v>35</v>
      </c>
      <c r="AX2042" s="13" t="s">
        <v>73</v>
      </c>
      <c r="AY2042" s="234" t="s">
        <v>159</v>
      </c>
    </row>
    <row r="2043" s="13" customFormat="1">
      <c r="A2043" s="13"/>
      <c r="B2043" s="224"/>
      <c r="C2043" s="225"/>
      <c r="D2043" s="226" t="s">
        <v>170</v>
      </c>
      <c r="E2043" s="227" t="s">
        <v>19</v>
      </c>
      <c r="F2043" s="228" t="s">
        <v>604</v>
      </c>
      <c r="G2043" s="225"/>
      <c r="H2043" s="227" t="s">
        <v>19</v>
      </c>
      <c r="I2043" s="229"/>
      <c r="J2043" s="225"/>
      <c r="K2043" s="225"/>
      <c r="L2043" s="230"/>
      <c r="M2043" s="231"/>
      <c r="N2043" s="232"/>
      <c r="O2043" s="232"/>
      <c r="P2043" s="232"/>
      <c r="Q2043" s="232"/>
      <c r="R2043" s="232"/>
      <c r="S2043" s="232"/>
      <c r="T2043" s="23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4" t="s">
        <v>170</v>
      </c>
      <c r="AU2043" s="234" t="s">
        <v>83</v>
      </c>
      <c r="AV2043" s="13" t="s">
        <v>81</v>
      </c>
      <c r="AW2043" s="13" t="s">
        <v>35</v>
      </c>
      <c r="AX2043" s="13" t="s">
        <v>73</v>
      </c>
      <c r="AY2043" s="234" t="s">
        <v>159</v>
      </c>
    </row>
    <row r="2044" s="14" customFormat="1">
      <c r="A2044" s="14"/>
      <c r="B2044" s="235"/>
      <c r="C2044" s="236"/>
      <c r="D2044" s="226" t="s">
        <v>170</v>
      </c>
      <c r="E2044" s="237" t="s">
        <v>19</v>
      </c>
      <c r="F2044" s="238" t="s">
        <v>605</v>
      </c>
      <c r="G2044" s="236"/>
      <c r="H2044" s="239">
        <v>7.5389999999999997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5" t="s">
        <v>170</v>
      </c>
      <c r="AU2044" s="245" t="s">
        <v>83</v>
      </c>
      <c r="AV2044" s="14" t="s">
        <v>83</v>
      </c>
      <c r="AW2044" s="14" t="s">
        <v>35</v>
      </c>
      <c r="AX2044" s="14" t="s">
        <v>73</v>
      </c>
      <c r="AY2044" s="245" t="s">
        <v>159</v>
      </c>
    </row>
    <row r="2045" s="14" customFormat="1">
      <c r="A2045" s="14"/>
      <c r="B2045" s="235"/>
      <c r="C2045" s="236"/>
      <c r="D2045" s="226" t="s">
        <v>170</v>
      </c>
      <c r="E2045" s="237" t="s">
        <v>19</v>
      </c>
      <c r="F2045" s="238" t="s">
        <v>606</v>
      </c>
      <c r="G2045" s="236"/>
      <c r="H2045" s="239">
        <v>-2.4199999999999999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5" t="s">
        <v>170</v>
      </c>
      <c r="AU2045" s="245" t="s">
        <v>83</v>
      </c>
      <c r="AV2045" s="14" t="s">
        <v>83</v>
      </c>
      <c r="AW2045" s="14" t="s">
        <v>35</v>
      </c>
      <c r="AX2045" s="14" t="s">
        <v>73</v>
      </c>
      <c r="AY2045" s="245" t="s">
        <v>159</v>
      </c>
    </row>
    <row r="2046" s="13" customFormat="1">
      <c r="A2046" s="13"/>
      <c r="B2046" s="224"/>
      <c r="C2046" s="225"/>
      <c r="D2046" s="226" t="s">
        <v>170</v>
      </c>
      <c r="E2046" s="227" t="s">
        <v>19</v>
      </c>
      <c r="F2046" s="228" t="s">
        <v>607</v>
      </c>
      <c r="G2046" s="225"/>
      <c r="H2046" s="227" t="s">
        <v>19</v>
      </c>
      <c r="I2046" s="229"/>
      <c r="J2046" s="225"/>
      <c r="K2046" s="225"/>
      <c r="L2046" s="230"/>
      <c r="M2046" s="231"/>
      <c r="N2046" s="232"/>
      <c r="O2046" s="232"/>
      <c r="P2046" s="232"/>
      <c r="Q2046" s="232"/>
      <c r="R2046" s="232"/>
      <c r="S2046" s="232"/>
      <c r="T2046" s="23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4" t="s">
        <v>170</v>
      </c>
      <c r="AU2046" s="234" t="s">
        <v>83</v>
      </c>
      <c r="AV2046" s="13" t="s">
        <v>81</v>
      </c>
      <c r="AW2046" s="13" t="s">
        <v>35</v>
      </c>
      <c r="AX2046" s="13" t="s">
        <v>73</v>
      </c>
      <c r="AY2046" s="234" t="s">
        <v>159</v>
      </c>
    </row>
    <row r="2047" s="14" customFormat="1">
      <c r="A2047" s="14"/>
      <c r="B2047" s="235"/>
      <c r="C2047" s="236"/>
      <c r="D2047" s="226" t="s">
        <v>170</v>
      </c>
      <c r="E2047" s="237" t="s">
        <v>19</v>
      </c>
      <c r="F2047" s="238" t="s">
        <v>608</v>
      </c>
      <c r="G2047" s="236"/>
      <c r="H2047" s="239">
        <v>39.572000000000003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5" t="s">
        <v>170</v>
      </c>
      <c r="AU2047" s="245" t="s">
        <v>83</v>
      </c>
      <c r="AV2047" s="14" t="s">
        <v>83</v>
      </c>
      <c r="AW2047" s="14" t="s">
        <v>35</v>
      </c>
      <c r="AX2047" s="14" t="s">
        <v>73</v>
      </c>
      <c r="AY2047" s="245" t="s">
        <v>159</v>
      </c>
    </row>
    <row r="2048" s="14" customFormat="1">
      <c r="A2048" s="14"/>
      <c r="B2048" s="235"/>
      <c r="C2048" s="236"/>
      <c r="D2048" s="226" t="s">
        <v>170</v>
      </c>
      <c r="E2048" s="237" t="s">
        <v>19</v>
      </c>
      <c r="F2048" s="238" t="s">
        <v>609</v>
      </c>
      <c r="G2048" s="236"/>
      <c r="H2048" s="239">
        <v>0.83899999999999997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5" t="s">
        <v>170</v>
      </c>
      <c r="AU2048" s="245" t="s">
        <v>83</v>
      </c>
      <c r="AV2048" s="14" t="s">
        <v>83</v>
      </c>
      <c r="AW2048" s="14" t="s">
        <v>35</v>
      </c>
      <c r="AX2048" s="14" t="s">
        <v>73</v>
      </c>
      <c r="AY2048" s="245" t="s">
        <v>159</v>
      </c>
    </row>
    <row r="2049" s="14" customFormat="1">
      <c r="A2049" s="14"/>
      <c r="B2049" s="235"/>
      <c r="C2049" s="236"/>
      <c r="D2049" s="226" t="s">
        <v>170</v>
      </c>
      <c r="E2049" s="237" t="s">
        <v>19</v>
      </c>
      <c r="F2049" s="238" t="s">
        <v>609</v>
      </c>
      <c r="G2049" s="236"/>
      <c r="H2049" s="239">
        <v>0.83899999999999997</v>
      </c>
      <c r="I2049" s="240"/>
      <c r="J2049" s="236"/>
      <c r="K2049" s="236"/>
      <c r="L2049" s="241"/>
      <c r="M2049" s="242"/>
      <c r="N2049" s="243"/>
      <c r="O2049" s="243"/>
      <c r="P2049" s="243"/>
      <c r="Q2049" s="243"/>
      <c r="R2049" s="243"/>
      <c r="S2049" s="243"/>
      <c r="T2049" s="24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5" t="s">
        <v>170</v>
      </c>
      <c r="AU2049" s="245" t="s">
        <v>83</v>
      </c>
      <c r="AV2049" s="14" t="s">
        <v>83</v>
      </c>
      <c r="AW2049" s="14" t="s">
        <v>35</v>
      </c>
      <c r="AX2049" s="14" t="s">
        <v>73</v>
      </c>
      <c r="AY2049" s="245" t="s">
        <v>159</v>
      </c>
    </row>
    <row r="2050" s="14" customFormat="1">
      <c r="A2050" s="14"/>
      <c r="B2050" s="235"/>
      <c r="C2050" s="236"/>
      <c r="D2050" s="226" t="s">
        <v>170</v>
      </c>
      <c r="E2050" s="237" t="s">
        <v>19</v>
      </c>
      <c r="F2050" s="238" t="s">
        <v>610</v>
      </c>
      <c r="G2050" s="236"/>
      <c r="H2050" s="239">
        <v>-5.4249999999999998</v>
      </c>
      <c r="I2050" s="240"/>
      <c r="J2050" s="236"/>
      <c r="K2050" s="236"/>
      <c r="L2050" s="241"/>
      <c r="M2050" s="242"/>
      <c r="N2050" s="243"/>
      <c r="O2050" s="243"/>
      <c r="P2050" s="243"/>
      <c r="Q2050" s="243"/>
      <c r="R2050" s="243"/>
      <c r="S2050" s="243"/>
      <c r="T2050" s="24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5" t="s">
        <v>170</v>
      </c>
      <c r="AU2050" s="245" t="s">
        <v>83</v>
      </c>
      <c r="AV2050" s="14" t="s">
        <v>83</v>
      </c>
      <c r="AW2050" s="14" t="s">
        <v>35</v>
      </c>
      <c r="AX2050" s="14" t="s">
        <v>73</v>
      </c>
      <c r="AY2050" s="245" t="s">
        <v>159</v>
      </c>
    </row>
    <row r="2051" s="14" customFormat="1">
      <c r="A2051" s="14"/>
      <c r="B2051" s="235"/>
      <c r="C2051" s="236"/>
      <c r="D2051" s="226" t="s">
        <v>170</v>
      </c>
      <c r="E2051" s="237" t="s">
        <v>19</v>
      </c>
      <c r="F2051" s="238" t="s">
        <v>611</v>
      </c>
      <c r="G2051" s="236"/>
      <c r="H2051" s="239">
        <v>-1.7729999999999999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5" t="s">
        <v>170</v>
      </c>
      <c r="AU2051" s="245" t="s">
        <v>83</v>
      </c>
      <c r="AV2051" s="14" t="s">
        <v>83</v>
      </c>
      <c r="AW2051" s="14" t="s">
        <v>35</v>
      </c>
      <c r="AX2051" s="14" t="s">
        <v>73</v>
      </c>
      <c r="AY2051" s="245" t="s">
        <v>159</v>
      </c>
    </row>
    <row r="2052" s="13" customFormat="1">
      <c r="A2052" s="13"/>
      <c r="B2052" s="224"/>
      <c r="C2052" s="225"/>
      <c r="D2052" s="226" t="s">
        <v>170</v>
      </c>
      <c r="E2052" s="227" t="s">
        <v>19</v>
      </c>
      <c r="F2052" s="228" t="s">
        <v>612</v>
      </c>
      <c r="G2052" s="225"/>
      <c r="H2052" s="227" t="s">
        <v>19</v>
      </c>
      <c r="I2052" s="229"/>
      <c r="J2052" s="225"/>
      <c r="K2052" s="225"/>
      <c r="L2052" s="230"/>
      <c r="M2052" s="231"/>
      <c r="N2052" s="232"/>
      <c r="O2052" s="232"/>
      <c r="P2052" s="232"/>
      <c r="Q2052" s="232"/>
      <c r="R2052" s="232"/>
      <c r="S2052" s="232"/>
      <c r="T2052" s="23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4" t="s">
        <v>170</v>
      </c>
      <c r="AU2052" s="234" t="s">
        <v>83</v>
      </c>
      <c r="AV2052" s="13" t="s">
        <v>81</v>
      </c>
      <c r="AW2052" s="13" t="s">
        <v>35</v>
      </c>
      <c r="AX2052" s="13" t="s">
        <v>73</v>
      </c>
      <c r="AY2052" s="234" t="s">
        <v>159</v>
      </c>
    </row>
    <row r="2053" s="14" customFormat="1">
      <c r="A2053" s="14"/>
      <c r="B2053" s="235"/>
      <c r="C2053" s="236"/>
      <c r="D2053" s="226" t="s">
        <v>170</v>
      </c>
      <c r="E2053" s="237" t="s">
        <v>19</v>
      </c>
      <c r="F2053" s="238" t="s">
        <v>613</v>
      </c>
      <c r="G2053" s="236"/>
      <c r="H2053" s="239">
        <v>19.806000000000001</v>
      </c>
      <c r="I2053" s="240"/>
      <c r="J2053" s="236"/>
      <c r="K2053" s="236"/>
      <c r="L2053" s="241"/>
      <c r="M2053" s="242"/>
      <c r="N2053" s="243"/>
      <c r="O2053" s="243"/>
      <c r="P2053" s="243"/>
      <c r="Q2053" s="243"/>
      <c r="R2053" s="243"/>
      <c r="S2053" s="243"/>
      <c r="T2053" s="24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45" t="s">
        <v>170</v>
      </c>
      <c r="AU2053" s="245" t="s">
        <v>83</v>
      </c>
      <c r="AV2053" s="14" t="s">
        <v>83</v>
      </c>
      <c r="AW2053" s="14" t="s">
        <v>35</v>
      </c>
      <c r="AX2053" s="14" t="s">
        <v>73</v>
      </c>
      <c r="AY2053" s="245" t="s">
        <v>159</v>
      </c>
    </row>
    <row r="2054" s="14" customFormat="1">
      <c r="A2054" s="14"/>
      <c r="B2054" s="235"/>
      <c r="C2054" s="236"/>
      <c r="D2054" s="226" t="s">
        <v>170</v>
      </c>
      <c r="E2054" s="237" t="s">
        <v>19</v>
      </c>
      <c r="F2054" s="238" t="s">
        <v>609</v>
      </c>
      <c r="G2054" s="236"/>
      <c r="H2054" s="239">
        <v>0.83899999999999997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45" t="s">
        <v>170</v>
      </c>
      <c r="AU2054" s="245" t="s">
        <v>83</v>
      </c>
      <c r="AV2054" s="14" t="s">
        <v>83</v>
      </c>
      <c r="AW2054" s="14" t="s">
        <v>35</v>
      </c>
      <c r="AX2054" s="14" t="s">
        <v>73</v>
      </c>
      <c r="AY2054" s="245" t="s">
        <v>159</v>
      </c>
    </row>
    <row r="2055" s="14" customFormat="1">
      <c r="A2055" s="14"/>
      <c r="B2055" s="235"/>
      <c r="C2055" s="236"/>
      <c r="D2055" s="226" t="s">
        <v>170</v>
      </c>
      <c r="E2055" s="237" t="s">
        <v>19</v>
      </c>
      <c r="F2055" s="238" t="s">
        <v>609</v>
      </c>
      <c r="G2055" s="236"/>
      <c r="H2055" s="239">
        <v>0.83899999999999997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5" t="s">
        <v>170</v>
      </c>
      <c r="AU2055" s="245" t="s">
        <v>83</v>
      </c>
      <c r="AV2055" s="14" t="s">
        <v>83</v>
      </c>
      <c r="AW2055" s="14" t="s">
        <v>35</v>
      </c>
      <c r="AX2055" s="14" t="s">
        <v>73</v>
      </c>
      <c r="AY2055" s="245" t="s">
        <v>159</v>
      </c>
    </row>
    <row r="2056" s="14" customFormat="1">
      <c r="A2056" s="14"/>
      <c r="B2056" s="235"/>
      <c r="C2056" s="236"/>
      <c r="D2056" s="226" t="s">
        <v>170</v>
      </c>
      <c r="E2056" s="237" t="s">
        <v>19</v>
      </c>
      <c r="F2056" s="238" t="s">
        <v>610</v>
      </c>
      <c r="G2056" s="236"/>
      <c r="H2056" s="239">
        <v>-5.4249999999999998</v>
      </c>
      <c r="I2056" s="240"/>
      <c r="J2056" s="236"/>
      <c r="K2056" s="236"/>
      <c r="L2056" s="241"/>
      <c r="M2056" s="242"/>
      <c r="N2056" s="243"/>
      <c r="O2056" s="243"/>
      <c r="P2056" s="243"/>
      <c r="Q2056" s="243"/>
      <c r="R2056" s="243"/>
      <c r="S2056" s="243"/>
      <c r="T2056" s="24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45" t="s">
        <v>170</v>
      </c>
      <c r="AU2056" s="245" t="s">
        <v>83</v>
      </c>
      <c r="AV2056" s="14" t="s">
        <v>83</v>
      </c>
      <c r="AW2056" s="14" t="s">
        <v>35</v>
      </c>
      <c r="AX2056" s="14" t="s">
        <v>73</v>
      </c>
      <c r="AY2056" s="245" t="s">
        <v>159</v>
      </c>
    </row>
    <row r="2057" s="13" customFormat="1">
      <c r="A2057" s="13"/>
      <c r="B2057" s="224"/>
      <c r="C2057" s="225"/>
      <c r="D2057" s="226" t="s">
        <v>170</v>
      </c>
      <c r="E2057" s="227" t="s">
        <v>19</v>
      </c>
      <c r="F2057" s="228" t="s">
        <v>614</v>
      </c>
      <c r="G2057" s="225"/>
      <c r="H2057" s="227" t="s">
        <v>19</v>
      </c>
      <c r="I2057" s="229"/>
      <c r="J2057" s="225"/>
      <c r="K2057" s="225"/>
      <c r="L2057" s="230"/>
      <c r="M2057" s="231"/>
      <c r="N2057" s="232"/>
      <c r="O2057" s="232"/>
      <c r="P2057" s="232"/>
      <c r="Q2057" s="232"/>
      <c r="R2057" s="232"/>
      <c r="S2057" s="232"/>
      <c r="T2057" s="23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4" t="s">
        <v>170</v>
      </c>
      <c r="AU2057" s="234" t="s">
        <v>83</v>
      </c>
      <c r="AV2057" s="13" t="s">
        <v>81</v>
      </c>
      <c r="AW2057" s="13" t="s">
        <v>35</v>
      </c>
      <c r="AX2057" s="13" t="s">
        <v>73</v>
      </c>
      <c r="AY2057" s="234" t="s">
        <v>159</v>
      </c>
    </row>
    <row r="2058" s="14" customFormat="1">
      <c r="A2058" s="14"/>
      <c r="B2058" s="235"/>
      <c r="C2058" s="236"/>
      <c r="D2058" s="226" t="s">
        <v>170</v>
      </c>
      <c r="E2058" s="237" t="s">
        <v>19</v>
      </c>
      <c r="F2058" s="238" t="s">
        <v>615</v>
      </c>
      <c r="G2058" s="236"/>
      <c r="H2058" s="239">
        <v>34.398000000000003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45" t="s">
        <v>170</v>
      </c>
      <c r="AU2058" s="245" t="s">
        <v>83</v>
      </c>
      <c r="AV2058" s="14" t="s">
        <v>83</v>
      </c>
      <c r="AW2058" s="14" t="s">
        <v>35</v>
      </c>
      <c r="AX2058" s="14" t="s">
        <v>73</v>
      </c>
      <c r="AY2058" s="245" t="s">
        <v>159</v>
      </c>
    </row>
    <row r="2059" s="14" customFormat="1">
      <c r="A2059" s="14"/>
      <c r="B2059" s="235"/>
      <c r="C2059" s="236"/>
      <c r="D2059" s="226" t="s">
        <v>170</v>
      </c>
      <c r="E2059" s="237" t="s">
        <v>19</v>
      </c>
      <c r="F2059" s="238" t="s">
        <v>609</v>
      </c>
      <c r="G2059" s="236"/>
      <c r="H2059" s="239">
        <v>0.83899999999999997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45" t="s">
        <v>170</v>
      </c>
      <c r="AU2059" s="245" t="s">
        <v>83</v>
      </c>
      <c r="AV2059" s="14" t="s">
        <v>83</v>
      </c>
      <c r="AW2059" s="14" t="s">
        <v>35</v>
      </c>
      <c r="AX2059" s="14" t="s">
        <v>73</v>
      </c>
      <c r="AY2059" s="245" t="s">
        <v>159</v>
      </c>
    </row>
    <row r="2060" s="14" customFormat="1">
      <c r="A2060" s="14"/>
      <c r="B2060" s="235"/>
      <c r="C2060" s="236"/>
      <c r="D2060" s="226" t="s">
        <v>170</v>
      </c>
      <c r="E2060" s="237" t="s">
        <v>19</v>
      </c>
      <c r="F2060" s="238" t="s">
        <v>616</v>
      </c>
      <c r="G2060" s="236"/>
      <c r="H2060" s="239">
        <v>-2.7130000000000001</v>
      </c>
      <c r="I2060" s="240"/>
      <c r="J2060" s="236"/>
      <c r="K2060" s="236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5" t="s">
        <v>170</v>
      </c>
      <c r="AU2060" s="245" t="s">
        <v>83</v>
      </c>
      <c r="AV2060" s="14" t="s">
        <v>83</v>
      </c>
      <c r="AW2060" s="14" t="s">
        <v>35</v>
      </c>
      <c r="AX2060" s="14" t="s">
        <v>73</v>
      </c>
      <c r="AY2060" s="245" t="s">
        <v>159</v>
      </c>
    </row>
    <row r="2061" s="13" customFormat="1">
      <c r="A2061" s="13"/>
      <c r="B2061" s="224"/>
      <c r="C2061" s="225"/>
      <c r="D2061" s="226" t="s">
        <v>170</v>
      </c>
      <c r="E2061" s="227" t="s">
        <v>19</v>
      </c>
      <c r="F2061" s="228" t="s">
        <v>617</v>
      </c>
      <c r="G2061" s="225"/>
      <c r="H2061" s="227" t="s">
        <v>19</v>
      </c>
      <c r="I2061" s="229"/>
      <c r="J2061" s="225"/>
      <c r="K2061" s="225"/>
      <c r="L2061" s="230"/>
      <c r="M2061" s="231"/>
      <c r="N2061" s="232"/>
      <c r="O2061" s="232"/>
      <c r="P2061" s="232"/>
      <c r="Q2061" s="232"/>
      <c r="R2061" s="232"/>
      <c r="S2061" s="232"/>
      <c r="T2061" s="23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4" t="s">
        <v>170</v>
      </c>
      <c r="AU2061" s="234" t="s">
        <v>83</v>
      </c>
      <c r="AV2061" s="13" t="s">
        <v>81</v>
      </c>
      <c r="AW2061" s="13" t="s">
        <v>35</v>
      </c>
      <c r="AX2061" s="13" t="s">
        <v>73</v>
      </c>
      <c r="AY2061" s="234" t="s">
        <v>159</v>
      </c>
    </row>
    <row r="2062" s="14" customFormat="1">
      <c r="A2062" s="14"/>
      <c r="B2062" s="235"/>
      <c r="C2062" s="236"/>
      <c r="D2062" s="226" t="s">
        <v>170</v>
      </c>
      <c r="E2062" s="237" t="s">
        <v>19</v>
      </c>
      <c r="F2062" s="238" t="s">
        <v>618</v>
      </c>
      <c r="G2062" s="236"/>
      <c r="H2062" s="239">
        <v>17.997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5" t="s">
        <v>170</v>
      </c>
      <c r="AU2062" s="245" t="s">
        <v>83</v>
      </c>
      <c r="AV2062" s="14" t="s">
        <v>83</v>
      </c>
      <c r="AW2062" s="14" t="s">
        <v>35</v>
      </c>
      <c r="AX2062" s="14" t="s">
        <v>73</v>
      </c>
      <c r="AY2062" s="245" t="s">
        <v>159</v>
      </c>
    </row>
    <row r="2063" s="14" customFormat="1">
      <c r="A2063" s="14"/>
      <c r="B2063" s="235"/>
      <c r="C2063" s="236"/>
      <c r="D2063" s="226" t="s">
        <v>170</v>
      </c>
      <c r="E2063" s="237" t="s">
        <v>19</v>
      </c>
      <c r="F2063" s="238" t="s">
        <v>606</v>
      </c>
      <c r="G2063" s="236"/>
      <c r="H2063" s="239">
        <v>-2.4199999999999999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5" t="s">
        <v>170</v>
      </c>
      <c r="AU2063" s="245" t="s">
        <v>83</v>
      </c>
      <c r="AV2063" s="14" t="s">
        <v>83</v>
      </c>
      <c r="AW2063" s="14" t="s">
        <v>35</v>
      </c>
      <c r="AX2063" s="14" t="s">
        <v>73</v>
      </c>
      <c r="AY2063" s="245" t="s">
        <v>159</v>
      </c>
    </row>
    <row r="2064" s="16" customFormat="1">
      <c r="A2064" s="16"/>
      <c r="B2064" s="268"/>
      <c r="C2064" s="269"/>
      <c r="D2064" s="226" t="s">
        <v>170</v>
      </c>
      <c r="E2064" s="270" t="s">
        <v>19</v>
      </c>
      <c r="F2064" s="271" t="s">
        <v>1900</v>
      </c>
      <c r="G2064" s="269"/>
      <c r="H2064" s="272">
        <v>240.90799999999999</v>
      </c>
      <c r="I2064" s="273"/>
      <c r="J2064" s="269"/>
      <c r="K2064" s="269"/>
      <c r="L2064" s="274"/>
      <c r="M2064" s="275"/>
      <c r="N2064" s="276"/>
      <c r="O2064" s="276"/>
      <c r="P2064" s="276"/>
      <c r="Q2064" s="276"/>
      <c r="R2064" s="276"/>
      <c r="S2064" s="276"/>
      <c r="T2064" s="277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T2064" s="278" t="s">
        <v>170</v>
      </c>
      <c r="AU2064" s="278" t="s">
        <v>83</v>
      </c>
      <c r="AV2064" s="16" t="s">
        <v>189</v>
      </c>
      <c r="AW2064" s="16" t="s">
        <v>35</v>
      </c>
      <c r="AX2064" s="16" t="s">
        <v>73</v>
      </c>
      <c r="AY2064" s="278" t="s">
        <v>159</v>
      </c>
    </row>
    <row r="2065" s="14" customFormat="1">
      <c r="A2065" s="14"/>
      <c r="B2065" s="235"/>
      <c r="C2065" s="236"/>
      <c r="D2065" s="226" t="s">
        <v>170</v>
      </c>
      <c r="E2065" s="237" t="s">
        <v>19</v>
      </c>
      <c r="F2065" s="238" t="s">
        <v>1901</v>
      </c>
      <c r="G2065" s="236"/>
      <c r="H2065" s="239">
        <v>113.11</v>
      </c>
      <c r="I2065" s="240"/>
      <c r="J2065" s="236"/>
      <c r="K2065" s="236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45" t="s">
        <v>170</v>
      </c>
      <c r="AU2065" s="245" t="s">
        <v>83</v>
      </c>
      <c r="AV2065" s="14" t="s">
        <v>83</v>
      </c>
      <c r="AW2065" s="14" t="s">
        <v>35</v>
      </c>
      <c r="AX2065" s="14" t="s">
        <v>73</v>
      </c>
      <c r="AY2065" s="245" t="s">
        <v>159</v>
      </c>
    </row>
    <row r="2066" s="16" customFormat="1">
      <c r="A2066" s="16"/>
      <c r="B2066" s="268"/>
      <c r="C2066" s="269"/>
      <c r="D2066" s="226" t="s">
        <v>170</v>
      </c>
      <c r="E2066" s="270" t="s">
        <v>19</v>
      </c>
      <c r="F2066" s="271" t="s">
        <v>1900</v>
      </c>
      <c r="G2066" s="269"/>
      <c r="H2066" s="272">
        <v>113.11</v>
      </c>
      <c r="I2066" s="273"/>
      <c r="J2066" s="269"/>
      <c r="K2066" s="269"/>
      <c r="L2066" s="274"/>
      <c r="M2066" s="275"/>
      <c r="N2066" s="276"/>
      <c r="O2066" s="276"/>
      <c r="P2066" s="276"/>
      <c r="Q2066" s="276"/>
      <c r="R2066" s="276"/>
      <c r="S2066" s="276"/>
      <c r="T2066" s="277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T2066" s="278" t="s">
        <v>170</v>
      </c>
      <c r="AU2066" s="278" t="s">
        <v>83</v>
      </c>
      <c r="AV2066" s="16" t="s">
        <v>189</v>
      </c>
      <c r="AW2066" s="16" t="s">
        <v>35</v>
      </c>
      <c r="AX2066" s="16" t="s">
        <v>73</v>
      </c>
      <c r="AY2066" s="278" t="s">
        <v>159</v>
      </c>
    </row>
    <row r="2067" s="15" customFormat="1">
      <c r="A2067" s="15"/>
      <c r="B2067" s="246"/>
      <c r="C2067" s="247"/>
      <c r="D2067" s="226" t="s">
        <v>170</v>
      </c>
      <c r="E2067" s="248" t="s">
        <v>19</v>
      </c>
      <c r="F2067" s="249" t="s">
        <v>178</v>
      </c>
      <c r="G2067" s="247"/>
      <c r="H2067" s="250">
        <v>354.01799999999997</v>
      </c>
      <c r="I2067" s="251"/>
      <c r="J2067" s="247"/>
      <c r="K2067" s="247"/>
      <c r="L2067" s="252"/>
      <c r="M2067" s="253"/>
      <c r="N2067" s="254"/>
      <c r="O2067" s="254"/>
      <c r="P2067" s="254"/>
      <c r="Q2067" s="254"/>
      <c r="R2067" s="254"/>
      <c r="S2067" s="254"/>
      <c r="T2067" s="25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56" t="s">
        <v>170</v>
      </c>
      <c r="AU2067" s="256" t="s">
        <v>83</v>
      </c>
      <c r="AV2067" s="15" t="s">
        <v>166</v>
      </c>
      <c r="AW2067" s="15" t="s">
        <v>35</v>
      </c>
      <c r="AX2067" s="15" t="s">
        <v>81</v>
      </c>
      <c r="AY2067" s="256" t="s">
        <v>159</v>
      </c>
    </row>
    <row r="2068" s="2" customFormat="1" ht="24.15" customHeight="1">
      <c r="A2068" s="40"/>
      <c r="B2068" s="41"/>
      <c r="C2068" s="206" t="s">
        <v>1902</v>
      </c>
      <c r="D2068" s="206" t="s">
        <v>161</v>
      </c>
      <c r="E2068" s="207" t="s">
        <v>1903</v>
      </c>
      <c r="F2068" s="208" t="s">
        <v>1904</v>
      </c>
      <c r="G2068" s="209" t="s">
        <v>164</v>
      </c>
      <c r="H2068" s="210">
        <v>473.43000000000001</v>
      </c>
      <c r="I2068" s="211"/>
      <c r="J2068" s="212">
        <f>ROUND(I2068*H2068,2)</f>
        <v>0</v>
      </c>
      <c r="K2068" s="208" t="s">
        <v>165</v>
      </c>
      <c r="L2068" s="46"/>
      <c r="M2068" s="213" t="s">
        <v>19</v>
      </c>
      <c r="N2068" s="214" t="s">
        <v>44</v>
      </c>
      <c r="O2068" s="86"/>
      <c r="P2068" s="215">
        <f>O2068*H2068</f>
        <v>0</v>
      </c>
      <c r="Q2068" s="215">
        <v>0.00025999999999999998</v>
      </c>
      <c r="R2068" s="215">
        <f>Q2068*H2068</f>
        <v>0.12309179999999999</v>
      </c>
      <c r="S2068" s="215">
        <v>0</v>
      </c>
      <c r="T2068" s="21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17" t="s">
        <v>307</v>
      </c>
      <c r="AT2068" s="217" t="s">
        <v>161</v>
      </c>
      <c r="AU2068" s="217" t="s">
        <v>83</v>
      </c>
      <c r="AY2068" s="19" t="s">
        <v>159</v>
      </c>
      <c r="BE2068" s="218">
        <f>IF(N2068="základní",J2068,0)</f>
        <v>0</v>
      </c>
      <c r="BF2068" s="218">
        <f>IF(N2068="snížená",J2068,0)</f>
        <v>0</v>
      </c>
      <c r="BG2068" s="218">
        <f>IF(N2068="zákl. přenesená",J2068,0)</f>
        <v>0</v>
      </c>
      <c r="BH2068" s="218">
        <f>IF(N2068="sníž. přenesená",J2068,0)</f>
        <v>0</v>
      </c>
      <c r="BI2068" s="218">
        <f>IF(N2068="nulová",J2068,0)</f>
        <v>0</v>
      </c>
      <c r="BJ2068" s="19" t="s">
        <v>81</v>
      </c>
      <c r="BK2068" s="218">
        <f>ROUND(I2068*H2068,2)</f>
        <v>0</v>
      </c>
      <c r="BL2068" s="19" t="s">
        <v>307</v>
      </c>
      <c r="BM2068" s="217" t="s">
        <v>1905</v>
      </c>
    </row>
    <row r="2069" s="2" customFormat="1">
      <c r="A2069" s="40"/>
      <c r="B2069" s="41"/>
      <c r="C2069" s="42"/>
      <c r="D2069" s="219" t="s">
        <v>168</v>
      </c>
      <c r="E2069" s="42"/>
      <c r="F2069" s="220" t="s">
        <v>1906</v>
      </c>
      <c r="G2069" s="42"/>
      <c r="H2069" s="42"/>
      <c r="I2069" s="221"/>
      <c r="J2069" s="42"/>
      <c r="K2069" s="42"/>
      <c r="L2069" s="46"/>
      <c r="M2069" s="222"/>
      <c r="N2069" s="223"/>
      <c r="O2069" s="86"/>
      <c r="P2069" s="86"/>
      <c r="Q2069" s="86"/>
      <c r="R2069" s="86"/>
      <c r="S2069" s="86"/>
      <c r="T2069" s="87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9" t="s">
        <v>168</v>
      </c>
      <c r="AU2069" s="19" t="s">
        <v>83</v>
      </c>
    </row>
    <row r="2070" s="13" customFormat="1">
      <c r="A2070" s="13"/>
      <c r="B2070" s="224"/>
      <c r="C2070" s="225"/>
      <c r="D2070" s="226" t="s">
        <v>170</v>
      </c>
      <c r="E2070" s="227" t="s">
        <v>19</v>
      </c>
      <c r="F2070" s="228" t="s">
        <v>418</v>
      </c>
      <c r="G2070" s="225"/>
      <c r="H2070" s="227" t="s">
        <v>19</v>
      </c>
      <c r="I2070" s="229"/>
      <c r="J2070" s="225"/>
      <c r="K2070" s="225"/>
      <c r="L2070" s="230"/>
      <c r="M2070" s="231"/>
      <c r="N2070" s="232"/>
      <c r="O2070" s="232"/>
      <c r="P2070" s="232"/>
      <c r="Q2070" s="232"/>
      <c r="R2070" s="232"/>
      <c r="S2070" s="232"/>
      <c r="T2070" s="23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4" t="s">
        <v>170</v>
      </c>
      <c r="AU2070" s="234" t="s">
        <v>83</v>
      </c>
      <c r="AV2070" s="13" t="s">
        <v>81</v>
      </c>
      <c r="AW2070" s="13" t="s">
        <v>35</v>
      </c>
      <c r="AX2070" s="13" t="s">
        <v>73</v>
      </c>
      <c r="AY2070" s="234" t="s">
        <v>159</v>
      </c>
    </row>
    <row r="2071" s="13" customFormat="1">
      <c r="A2071" s="13"/>
      <c r="B2071" s="224"/>
      <c r="C2071" s="225"/>
      <c r="D2071" s="226" t="s">
        <v>170</v>
      </c>
      <c r="E2071" s="227" t="s">
        <v>19</v>
      </c>
      <c r="F2071" s="228" t="s">
        <v>1840</v>
      </c>
      <c r="G2071" s="225"/>
      <c r="H2071" s="227" t="s">
        <v>19</v>
      </c>
      <c r="I2071" s="229"/>
      <c r="J2071" s="225"/>
      <c r="K2071" s="225"/>
      <c r="L2071" s="230"/>
      <c r="M2071" s="231"/>
      <c r="N2071" s="232"/>
      <c r="O2071" s="232"/>
      <c r="P2071" s="232"/>
      <c r="Q2071" s="232"/>
      <c r="R2071" s="232"/>
      <c r="S2071" s="232"/>
      <c r="T2071" s="23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4" t="s">
        <v>170</v>
      </c>
      <c r="AU2071" s="234" t="s">
        <v>83</v>
      </c>
      <c r="AV2071" s="13" t="s">
        <v>81</v>
      </c>
      <c r="AW2071" s="13" t="s">
        <v>35</v>
      </c>
      <c r="AX2071" s="13" t="s">
        <v>73</v>
      </c>
      <c r="AY2071" s="234" t="s">
        <v>159</v>
      </c>
    </row>
    <row r="2072" s="14" customFormat="1">
      <c r="A2072" s="14"/>
      <c r="B2072" s="235"/>
      <c r="C2072" s="236"/>
      <c r="D2072" s="226" t="s">
        <v>170</v>
      </c>
      <c r="E2072" s="237" t="s">
        <v>19</v>
      </c>
      <c r="F2072" s="238" t="s">
        <v>562</v>
      </c>
      <c r="G2072" s="236"/>
      <c r="H2072" s="239">
        <v>5.1580000000000004</v>
      </c>
      <c r="I2072" s="240"/>
      <c r="J2072" s="236"/>
      <c r="K2072" s="236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45" t="s">
        <v>170</v>
      </c>
      <c r="AU2072" s="245" t="s">
        <v>83</v>
      </c>
      <c r="AV2072" s="14" t="s">
        <v>83</v>
      </c>
      <c r="AW2072" s="14" t="s">
        <v>35</v>
      </c>
      <c r="AX2072" s="14" t="s">
        <v>73</v>
      </c>
      <c r="AY2072" s="245" t="s">
        <v>159</v>
      </c>
    </row>
    <row r="2073" s="14" customFormat="1">
      <c r="A2073" s="14"/>
      <c r="B2073" s="235"/>
      <c r="C2073" s="236"/>
      <c r="D2073" s="226" t="s">
        <v>170</v>
      </c>
      <c r="E2073" s="237" t="s">
        <v>19</v>
      </c>
      <c r="F2073" s="238" t="s">
        <v>563</v>
      </c>
      <c r="G2073" s="236"/>
      <c r="H2073" s="239">
        <v>7.1399999999999997</v>
      </c>
      <c r="I2073" s="240"/>
      <c r="J2073" s="236"/>
      <c r="K2073" s="236"/>
      <c r="L2073" s="241"/>
      <c r="M2073" s="242"/>
      <c r="N2073" s="243"/>
      <c r="O2073" s="243"/>
      <c r="P2073" s="243"/>
      <c r="Q2073" s="243"/>
      <c r="R2073" s="243"/>
      <c r="S2073" s="243"/>
      <c r="T2073" s="24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5" t="s">
        <v>170</v>
      </c>
      <c r="AU2073" s="245" t="s">
        <v>83</v>
      </c>
      <c r="AV2073" s="14" t="s">
        <v>83</v>
      </c>
      <c r="AW2073" s="14" t="s">
        <v>35</v>
      </c>
      <c r="AX2073" s="14" t="s">
        <v>73</v>
      </c>
      <c r="AY2073" s="245" t="s">
        <v>159</v>
      </c>
    </row>
    <row r="2074" s="14" customFormat="1">
      <c r="A2074" s="14"/>
      <c r="B2074" s="235"/>
      <c r="C2074" s="236"/>
      <c r="D2074" s="226" t="s">
        <v>170</v>
      </c>
      <c r="E2074" s="237" t="s">
        <v>19</v>
      </c>
      <c r="F2074" s="238" t="s">
        <v>533</v>
      </c>
      <c r="G2074" s="236"/>
      <c r="H2074" s="239">
        <v>3.5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5" t="s">
        <v>170</v>
      </c>
      <c r="AU2074" s="245" t="s">
        <v>83</v>
      </c>
      <c r="AV2074" s="14" t="s">
        <v>83</v>
      </c>
      <c r="AW2074" s="14" t="s">
        <v>35</v>
      </c>
      <c r="AX2074" s="14" t="s">
        <v>73</v>
      </c>
      <c r="AY2074" s="245" t="s">
        <v>159</v>
      </c>
    </row>
    <row r="2075" s="14" customFormat="1">
      <c r="A2075" s="14"/>
      <c r="B2075" s="235"/>
      <c r="C2075" s="236"/>
      <c r="D2075" s="226" t="s">
        <v>170</v>
      </c>
      <c r="E2075" s="237" t="s">
        <v>19</v>
      </c>
      <c r="F2075" s="238" t="s">
        <v>534</v>
      </c>
      <c r="G2075" s="236"/>
      <c r="H2075" s="239">
        <v>-0.66000000000000003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5" t="s">
        <v>170</v>
      </c>
      <c r="AU2075" s="245" t="s">
        <v>83</v>
      </c>
      <c r="AV2075" s="14" t="s">
        <v>83</v>
      </c>
      <c r="AW2075" s="14" t="s">
        <v>35</v>
      </c>
      <c r="AX2075" s="14" t="s">
        <v>73</v>
      </c>
      <c r="AY2075" s="245" t="s">
        <v>159</v>
      </c>
    </row>
    <row r="2076" s="14" customFormat="1">
      <c r="A2076" s="14"/>
      <c r="B2076" s="235"/>
      <c r="C2076" s="236"/>
      <c r="D2076" s="226" t="s">
        <v>170</v>
      </c>
      <c r="E2076" s="237" t="s">
        <v>19</v>
      </c>
      <c r="F2076" s="238" t="s">
        <v>1907</v>
      </c>
      <c r="G2076" s="236"/>
      <c r="H2076" s="239">
        <v>2.5499999999999998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45" t="s">
        <v>170</v>
      </c>
      <c r="AU2076" s="245" t="s">
        <v>83</v>
      </c>
      <c r="AV2076" s="14" t="s">
        <v>83</v>
      </c>
      <c r="AW2076" s="14" t="s">
        <v>35</v>
      </c>
      <c r="AX2076" s="14" t="s">
        <v>73</v>
      </c>
      <c r="AY2076" s="245" t="s">
        <v>159</v>
      </c>
    </row>
    <row r="2077" s="13" customFormat="1">
      <c r="A2077" s="13"/>
      <c r="B2077" s="224"/>
      <c r="C2077" s="225"/>
      <c r="D2077" s="226" t="s">
        <v>170</v>
      </c>
      <c r="E2077" s="227" t="s">
        <v>19</v>
      </c>
      <c r="F2077" s="228" t="s">
        <v>338</v>
      </c>
      <c r="G2077" s="225"/>
      <c r="H2077" s="227" t="s">
        <v>19</v>
      </c>
      <c r="I2077" s="229"/>
      <c r="J2077" s="225"/>
      <c r="K2077" s="225"/>
      <c r="L2077" s="230"/>
      <c r="M2077" s="231"/>
      <c r="N2077" s="232"/>
      <c r="O2077" s="232"/>
      <c r="P2077" s="232"/>
      <c r="Q2077" s="232"/>
      <c r="R2077" s="232"/>
      <c r="S2077" s="232"/>
      <c r="T2077" s="23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4" t="s">
        <v>170</v>
      </c>
      <c r="AU2077" s="234" t="s">
        <v>83</v>
      </c>
      <c r="AV2077" s="13" t="s">
        <v>81</v>
      </c>
      <c r="AW2077" s="13" t="s">
        <v>35</v>
      </c>
      <c r="AX2077" s="13" t="s">
        <v>73</v>
      </c>
      <c r="AY2077" s="234" t="s">
        <v>159</v>
      </c>
    </row>
    <row r="2078" s="13" customFormat="1">
      <c r="A2078" s="13"/>
      <c r="B2078" s="224"/>
      <c r="C2078" s="225"/>
      <c r="D2078" s="226" t="s">
        <v>170</v>
      </c>
      <c r="E2078" s="227" t="s">
        <v>19</v>
      </c>
      <c r="F2078" s="228" t="s">
        <v>585</v>
      </c>
      <c r="G2078" s="225"/>
      <c r="H2078" s="227" t="s">
        <v>19</v>
      </c>
      <c r="I2078" s="229"/>
      <c r="J2078" s="225"/>
      <c r="K2078" s="225"/>
      <c r="L2078" s="230"/>
      <c r="M2078" s="231"/>
      <c r="N2078" s="232"/>
      <c r="O2078" s="232"/>
      <c r="P2078" s="232"/>
      <c r="Q2078" s="232"/>
      <c r="R2078" s="232"/>
      <c r="S2078" s="232"/>
      <c r="T2078" s="23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4" t="s">
        <v>170</v>
      </c>
      <c r="AU2078" s="234" t="s">
        <v>83</v>
      </c>
      <c r="AV2078" s="13" t="s">
        <v>81</v>
      </c>
      <c r="AW2078" s="13" t="s">
        <v>35</v>
      </c>
      <c r="AX2078" s="13" t="s">
        <v>73</v>
      </c>
      <c r="AY2078" s="234" t="s">
        <v>159</v>
      </c>
    </row>
    <row r="2079" s="14" customFormat="1">
      <c r="A2079" s="14"/>
      <c r="B2079" s="235"/>
      <c r="C2079" s="236"/>
      <c r="D2079" s="226" t="s">
        <v>170</v>
      </c>
      <c r="E2079" s="237" t="s">
        <v>19</v>
      </c>
      <c r="F2079" s="238" t="s">
        <v>1908</v>
      </c>
      <c r="G2079" s="236"/>
      <c r="H2079" s="239">
        <v>87.141000000000005</v>
      </c>
      <c r="I2079" s="240"/>
      <c r="J2079" s="236"/>
      <c r="K2079" s="236"/>
      <c r="L2079" s="241"/>
      <c r="M2079" s="242"/>
      <c r="N2079" s="243"/>
      <c r="O2079" s="243"/>
      <c r="P2079" s="243"/>
      <c r="Q2079" s="243"/>
      <c r="R2079" s="243"/>
      <c r="S2079" s="243"/>
      <c r="T2079" s="24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5" t="s">
        <v>170</v>
      </c>
      <c r="AU2079" s="245" t="s">
        <v>83</v>
      </c>
      <c r="AV2079" s="14" t="s">
        <v>83</v>
      </c>
      <c r="AW2079" s="14" t="s">
        <v>35</v>
      </c>
      <c r="AX2079" s="14" t="s">
        <v>73</v>
      </c>
      <c r="AY2079" s="245" t="s">
        <v>159</v>
      </c>
    </row>
    <row r="2080" s="14" customFormat="1">
      <c r="A2080" s="14"/>
      <c r="B2080" s="235"/>
      <c r="C2080" s="236"/>
      <c r="D2080" s="226" t="s">
        <v>170</v>
      </c>
      <c r="E2080" s="237" t="s">
        <v>19</v>
      </c>
      <c r="F2080" s="238" t="s">
        <v>587</v>
      </c>
      <c r="G2080" s="236"/>
      <c r="H2080" s="239">
        <v>0.39900000000000002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45" t="s">
        <v>170</v>
      </c>
      <c r="AU2080" s="245" t="s">
        <v>83</v>
      </c>
      <c r="AV2080" s="14" t="s">
        <v>83</v>
      </c>
      <c r="AW2080" s="14" t="s">
        <v>35</v>
      </c>
      <c r="AX2080" s="14" t="s">
        <v>73</v>
      </c>
      <c r="AY2080" s="245" t="s">
        <v>159</v>
      </c>
    </row>
    <row r="2081" s="14" customFormat="1">
      <c r="A2081" s="14"/>
      <c r="B2081" s="235"/>
      <c r="C2081" s="236"/>
      <c r="D2081" s="226" t="s">
        <v>170</v>
      </c>
      <c r="E2081" s="237" t="s">
        <v>19</v>
      </c>
      <c r="F2081" s="238" t="s">
        <v>588</v>
      </c>
      <c r="G2081" s="236"/>
      <c r="H2081" s="239">
        <v>1.71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45" t="s">
        <v>170</v>
      </c>
      <c r="AU2081" s="245" t="s">
        <v>83</v>
      </c>
      <c r="AV2081" s="14" t="s">
        <v>83</v>
      </c>
      <c r="AW2081" s="14" t="s">
        <v>35</v>
      </c>
      <c r="AX2081" s="14" t="s">
        <v>73</v>
      </c>
      <c r="AY2081" s="245" t="s">
        <v>159</v>
      </c>
    </row>
    <row r="2082" s="14" customFormat="1">
      <c r="A2082" s="14"/>
      <c r="B2082" s="235"/>
      <c r="C2082" s="236"/>
      <c r="D2082" s="226" t="s">
        <v>170</v>
      </c>
      <c r="E2082" s="237" t="s">
        <v>19</v>
      </c>
      <c r="F2082" s="238" t="s">
        <v>589</v>
      </c>
      <c r="G2082" s="236"/>
      <c r="H2082" s="239">
        <v>0.82399999999999995</v>
      </c>
      <c r="I2082" s="240"/>
      <c r="J2082" s="236"/>
      <c r="K2082" s="236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45" t="s">
        <v>170</v>
      </c>
      <c r="AU2082" s="245" t="s">
        <v>83</v>
      </c>
      <c r="AV2082" s="14" t="s">
        <v>83</v>
      </c>
      <c r="AW2082" s="14" t="s">
        <v>35</v>
      </c>
      <c r="AX2082" s="14" t="s">
        <v>73</v>
      </c>
      <c r="AY2082" s="245" t="s">
        <v>159</v>
      </c>
    </row>
    <row r="2083" s="14" customFormat="1">
      <c r="A2083" s="14"/>
      <c r="B2083" s="235"/>
      <c r="C2083" s="236"/>
      <c r="D2083" s="226" t="s">
        <v>170</v>
      </c>
      <c r="E2083" s="237" t="s">
        <v>19</v>
      </c>
      <c r="F2083" s="238" t="s">
        <v>590</v>
      </c>
      <c r="G2083" s="236"/>
      <c r="H2083" s="239">
        <v>0.79900000000000004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5" t="s">
        <v>170</v>
      </c>
      <c r="AU2083" s="245" t="s">
        <v>83</v>
      </c>
      <c r="AV2083" s="14" t="s">
        <v>83</v>
      </c>
      <c r="AW2083" s="14" t="s">
        <v>35</v>
      </c>
      <c r="AX2083" s="14" t="s">
        <v>73</v>
      </c>
      <c r="AY2083" s="245" t="s">
        <v>159</v>
      </c>
    </row>
    <row r="2084" s="14" customFormat="1">
      <c r="A2084" s="14"/>
      <c r="B2084" s="235"/>
      <c r="C2084" s="236"/>
      <c r="D2084" s="226" t="s">
        <v>170</v>
      </c>
      <c r="E2084" s="237" t="s">
        <v>19</v>
      </c>
      <c r="F2084" s="238" t="s">
        <v>1909</v>
      </c>
      <c r="G2084" s="236"/>
      <c r="H2084" s="239">
        <v>-13.186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45" t="s">
        <v>170</v>
      </c>
      <c r="AU2084" s="245" t="s">
        <v>83</v>
      </c>
      <c r="AV2084" s="14" t="s">
        <v>83</v>
      </c>
      <c r="AW2084" s="14" t="s">
        <v>35</v>
      </c>
      <c r="AX2084" s="14" t="s">
        <v>73</v>
      </c>
      <c r="AY2084" s="245" t="s">
        <v>159</v>
      </c>
    </row>
    <row r="2085" s="13" customFormat="1">
      <c r="A2085" s="13"/>
      <c r="B2085" s="224"/>
      <c r="C2085" s="225"/>
      <c r="D2085" s="226" t="s">
        <v>170</v>
      </c>
      <c r="E2085" s="227" t="s">
        <v>19</v>
      </c>
      <c r="F2085" s="228" t="s">
        <v>592</v>
      </c>
      <c r="G2085" s="225"/>
      <c r="H2085" s="227" t="s">
        <v>19</v>
      </c>
      <c r="I2085" s="229"/>
      <c r="J2085" s="225"/>
      <c r="K2085" s="225"/>
      <c r="L2085" s="230"/>
      <c r="M2085" s="231"/>
      <c r="N2085" s="232"/>
      <c r="O2085" s="232"/>
      <c r="P2085" s="232"/>
      <c r="Q2085" s="232"/>
      <c r="R2085" s="232"/>
      <c r="S2085" s="232"/>
      <c r="T2085" s="23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4" t="s">
        <v>170</v>
      </c>
      <c r="AU2085" s="234" t="s">
        <v>83</v>
      </c>
      <c r="AV2085" s="13" t="s">
        <v>81</v>
      </c>
      <c r="AW2085" s="13" t="s">
        <v>35</v>
      </c>
      <c r="AX2085" s="13" t="s">
        <v>73</v>
      </c>
      <c r="AY2085" s="234" t="s">
        <v>159</v>
      </c>
    </row>
    <row r="2086" s="14" customFormat="1">
      <c r="A2086" s="14"/>
      <c r="B2086" s="235"/>
      <c r="C2086" s="236"/>
      <c r="D2086" s="226" t="s">
        <v>170</v>
      </c>
      <c r="E2086" s="237" t="s">
        <v>19</v>
      </c>
      <c r="F2086" s="238" t="s">
        <v>1910</v>
      </c>
      <c r="G2086" s="236"/>
      <c r="H2086" s="239">
        <v>58.869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5" t="s">
        <v>170</v>
      </c>
      <c r="AU2086" s="245" t="s">
        <v>83</v>
      </c>
      <c r="AV2086" s="14" t="s">
        <v>83</v>
      </c>
      <c r="AW2086" s="14" t="s">
        <v>35</v>
      </c>
      <c r="AX2086" s="14" t="s">
        <v>73</v>
      </c>
      <c r="AY2086" s="245" t="s">
        <v>159</v>
      </c>
    </row>
    <row r="2087" s="14" customFormat="1">
      <c r="A2087" s="14"/>
      <c r="B2087" s="235"/>
      <c r="C2087" s="236"/>
      <c r="D2087" s="226" t="s">
        <v>170</v>
      </c>
      <c r="E2087" s="237" t="s">
        <v>19</v>
      </c>
      <c r="F2087" s="238" t="s">
        <v>589</v>
      </c>
      <c r="G2087" s="236"/>
      <c r="H2087" s="239">
        <v>0.82399999999999995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5" t="s">
        <v>170</v>
      </c>
      <c r="AU2087" s="245" t="s">
        <v>83</v>
      </c>
      <c r="AV2087" s="14" t="s">
        <v>83</v>
      </c>
      <c r="AW2087" s="14" t="s">
        <v>35</v>
      </c>
      <c r="AX2087" s="14" t="s">
        <v>73</v>
      </c>
      <c r="AY2087" s="245" t="s">
        <v>159</v>
      </c>
    </row>
    <row r="2088" s="14" customFormat="1">
      <c r="A2088" s="14"/>
      <c r="B2088" s="235"/>
      <c r="C2088" s="236"/>
      <c r="D2088" s="226" t="s">
        <v>170</v>
      </c>
      <c r="E2088" s="237" t="s">
        <v>19</v>
      </c>
      <c r="F2088" s="238" t="s">
        <v>589</v>
      </c>
      <c r="G2088" s="236"/>
      <c r="H2088" s="239">
        <v>0.82399999999999995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45" t="s">
        <v>170</v>
      </c>
      <c r="AU2088" s="245" t="s">
        <v>83</v>
      </c>
      <c r="AV2088" s="14" t="s">
        <v>83</v>
      </c>
      <c r="AW2088" s="14" t="s">
        <v>35</v>
      </c>
      <c r="AX2088" s="14" t="s">
        <v>73</v>
      </c>
      <c r="AY2088" s="245" t="s">
        <v>159</v>
      </c>
    </row>
    <row r="2089" s="14" customFormat="1">
      <c r="A2089" s="14"/>
      <c r="B2089" s="235"/>
      <c r="C2089" s="236"/>
      <c r="D2089" s="226" t="s">
        <v>170</v>
      </c>
      <c r="E2089" s="237" t="s">
        <v>19</v>
      </c>
      <c r="F2089" s="238" t="s">
        <v>1911</v>
      </c>
      <c r="G2089" s="236"/>
      <c r="H2089" s="239">
        <v>-12.888999999999999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5" t="s">
        <v>170</v>
      </c>
      <c r="AU2089" s="245" t="s">
        <v>83</v>
      </c>
      <c r="AV2089" s="14" t="s">
        <v>83</v>
      </c>
      <c r="AW2089" s="14" t="s">
        <v>35</v>
      </c>
      <c r="AX2089" s="14" t="s">
        <v>73</v>
      </c>
      <c r="AY2089" s="245" t="s">
        <v>159</v>
      </c>
    </row>
    <row r="2090" s="13" customFormat="1">
      <c r="A2090" s="13"/>
      <c r="B2090" s="224"/>
      <c r="C2090" s="225"/>
      <c r="D2090" s="226" t="s">
        <v>170</v>
      </c>
      <c r="E2090" s="227" t="s">
        <v>19</v>
      </c>
      <c r="F2090" s="228" t="s">
        <v>595</v>
      </c>
      <c r="G2090" s="225"/>
      <c r="H2090" s="227" t="s">
        <v>19</v>
      </c>
      <c r="I2090" s="229"/>
      <c r="J2090" s="225"/>
      <c r="K2090" s="225"/>
      <c r="L2090" s="230"/>
      <c r="M2090" s="231"/>
      <c r="N2090" s="232"/>
      <c r="O2090" s="232"/>
      <c r="P2090" s="232"/>
      <c r="Q2090" s="232"/>
      <c r="R2090" s="232"/>
      <c r="S2090" s="232"/>
      <c r="T2090" s="23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4" t="s">
        <v>170</v>
      </c>
      <c r="AU2090" s="234" t="s">
        <v>83</v>
      </c>
      <c r="AV2090" s="13" t="s">
        <v>81</v>
      </c>
      <c r="AW2090" s="13" t="s">
        <v>35</v>
      </c>
      <c r="AX2090" s="13" t="s">
        <v>73</v>
      </c>
      <c r="AY2090" s="234" t="s">
        <v>159</v>
      </c>
    </row>
    <row r="2091" s="14" customFormat="1">
      <c r="A2091" s="14"/>
      <c r="B2091" s="235"/>
      <c r="C2091" s="236"/>
      <c r="D2091" s="226" t="s">
        <v>170</v>
      </c>
      <c r="E2091" s="237" t="s">
        <v>19</v>
      </c>
      <c r="F2091" s="238" t="s">
        <v>1912</v>
      </c>
      <c r="G2091" s="236"/>
      <c r="H2091" s="239">
        <v>23.622</v>
      </c>
      <c r="I2091" s="240"/>
      <c r="J2091" s="236"/>
      <c r="K2091" s="236"/>
      <c r="L2091" s="241"/>
      <c r="M2091" s="242"/>
      <c r="N2091" s="243"/>
      <c r="O2091" s="243"/>
      <c r="P2091" s="243"/>
      <c r="Q2091" s="243"/>
      <c r="R2091" s="243"/>
      <c r="S2091" s="243"/>
      <c r="T2091" s="24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5" t="s">
        <v>170</v>
      </c>
      <c r="AU2091" s="245" t="s">
        <v>83</v>
      </c>
      <c r="AV2091" s="14" t="s">
        <v>83</v>
      </c>
      <c r="AW2091" s="14" t="s">
        <v>35</v>
      </c>
      <c r="AX2091" s="14" t="s">
        <v>73</v>
      </c>
      <c r="AY2091" s="245" t="s">
        <v>159</v>
      </c>
    </row>
    <row r="2092" s="14" customFormat="1">
      <c r="A2092" s="14"/>
      <c r="B2092" s="235"/>
      <c r="C2092" s="236"/>
      <c r="D2092" s="226" t="s">
        <v>170</v>
      </c>
      <c r="E2092" s="237" t="s">
        <v>19</v>
      </c>
      <c r="F2092" s="238" t="s">
        <v>597</v>
      </c>
      <c r="G2092" s="236"/>
      <c r="H2092" s="239">
        <v>0.51200000000000001</v>
      </c>
      <c r="I2092" s="240"/>
      <c r="J2092" s="236"/>
      <c r="K2092" s="236"/>
      <c r="L2092" s="241"/>
      <c r="M2092" s="242"/>
      <c r="N2092" s="243"/>
      <c r="O2092" s="243"/>
      <c r="P2092" s="243"/>
      <c r="Q2092" s="243"/>
      <c r="R2092" s="243"/>
      <c r="S2092" s="243"/>
      <c r="T2092" s="24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5" t="s">
        <v>170</v>
      </c>
      <c r="AU2092" s="245" t="s">
        <v>83</v>
      </c>
      <c r="AV2092" s="14" t="s">
        <v>83</v>
      </c>
      <c r="AW2092" s="14" t="s">
        <v>35</v>
      </c>
      <c r="AX2092" s="14" t="s">
        <v>73</v>
      </c>
      <c r="AY2092" s="245" t="s">
        <v>159</v>
      </c>
    </row>
    <row r="2093" s="14" customFormat="1">
      <c r="A2093" s="14"/>
      <c r="B2093" s="235"/>
      <c r="C2093" s="236"/>
      <c r="D2093" s="226" t="s">
        <v>170</v>
      </c>
      <c r="E2093" s="237" t="s">
        <v>19</v>
      </c>
      <c r="F2093" s="238" t="s">
        <v>1913</v>
      </c>
      <c r="G2093" s="236"/>
      <c r="H2093" s="239">
        <v>-2.5979999999999999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45" t="s">
        <v>170</v>
      </c>
      <c r="AU2093" s="245" t="s">
        <v>83</v>
      </c>
      <c r="AV2093" s="14" t="s">
        <v>83</v>
      </c>
      <c r="AW2093" s="14" t="s">
        <v>35</v>
      </c>
      <c r="AX2093" s="14" t="s">
        <v>73</v>
      </c>
      <c r="AY2093" s="245" t="s">
        <v>159</v>
      </c>
    </row>
    <row r="2094" s="13" customFormat="1">
      <c r="A2094" s="13"/>
      <c r="B2094" s="224"/>
      <c r="C2094" s="225"/>
      <c r="D2094" s="226" t="s">
        <v>170</v>
      </c>
      <c r="E2094" s="227" t="s">
        <v>19</v>
      </c>
      <c r="F2094" s="228" t="s">
        <v>1683</v>
      </c>
      <c r="G2094" s="225"/>
      <c r="H2094" s="227" t="s">
        <v>19</v>
      </c>
      <c r="I2094" s="229"/>
      <c r="J2094" s="225"/>
      <c r="K2094" s="225"/>
      <c r="L2094" s="230"/>
      <c r="M2094" s="231"/>
      <c r="N2094" s="232"/>
      <c r="O2094" s="232"/>
      <c r="P2094" s="232"/>
      <c r="Q2094" s="232"/>
      <c r="R2094" s="232"/>
      <c r="S2094" s="232"/>
      <c r="T2094" s="23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4" t="s">
        <v>170</v>
      </c>
      <c r="AU2094" s="234" t="s">
        <v>83</v>
      </c>
      <c r="AV2094" s="13" t="s">
        <v>81</v>
      </c>
      <c r="AW2094" s="13" t="s">
        <v>35</v>
      </c>
      <c r="AX2094" s="13" t="s">
        <v>73</v>
      </c>
      <c r="AY2094" s="234" t="s">
        <v>159</v>
      </c>
    </row>
    <row r="2095" s="14" customFormat="1">
      <c r="A2095" s="14"/>
      <c r="B2095" s="235"/>
      <c r="C2095" s="236"/>
      <c r="D2095" s="226" t="s">
        <v>170</v>
      </c>
      <c r="E2095" s="237" t="s">
        <v>19</v>
      </c>
      <c r="F2095" s="238" t="s">
        <v>1914</v>
      </c>
      <c r="G2095" s="236"/>
      <c r="H2095" s="239">
        <v>18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45" t="s">
        <v>170</v>
      </c>
      <c r="AU2095" s="245" t="s">
        <v>83</v>
      </c>
      <c r="AV2095" s="14" t="s">
        <v>83</v>
      </c>
      <c r="AW2095" s="14" t="s">
        <v>35</v>
      </c>
      <c r="AX2095" s="14" t="s">
        <v>73</v>
      </c>
      <c r="AY2095" s="245" t="s">
        <v>159</v>
      </c>
    </row>
    <row r="2096" s="14" customFormat="1">
      <c r="A2096" s="14"/>
      <c r="B2096" s="235"/>
      <c r="C2096" s="236"/>
      <c r="D2096" s="226" t="s">
        <v>170</v>
      </c>
      <c r="E2096" s="237" t="s">
        <v>19</v>
      </c>
      <c r="F2096" s="238" t="s">
        <v>566</v>
      </c>
      <c r="G2096" s="236"/>
      <c r="H2096" s="239">
        <v>-7.1500000000000004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5" t="s">
        <v>170</v>
      </c>
      <c r="AU2096" s="245" t="s">
        <v>83</v>
      </c>
      <c r="AV2096" s="14" t="s">
        <v>83</v>
      </c>
      <c r="AW2096" s="14" t="s">
        <v>35</v>
      </c>
      <c r="AX2096" s="14" t="s">
        <v>73</v>
      </c>
      <c r="AY2096" s="245" t="s">
        <v>159</v>
      </c>
    </row>
    <row r="2097" s="13" customFormat="1">
      <c r="A2097" s="13"/>
      <c r="B2097" s="224"/>
      <c r="C2097" s="225"/>
      <c r="D2097" s="226" t="s">
        <v>170</v>
      </c>
      <c r="E2097" s="227" t="s">
        <v>19</v>
      </c>
      <c r="F2097" s="228" t="s">
        <v>1915</v>
      </c>
      <c r="G2097" s="225"/>
      <c r="H2097" s="227" t="s">
        <v>19</v>
      </c>
      <c r="I2097" s="229"/>
      <c r="J2097" s="225"/>
      <c r="K2097" s="225"/>
      <c r="L2097" s="230"/>
      <c r="M2097" s="231"/>
      <c r="N2097" s="232"/>
      <c r="O2097" s="232"/>
      <c r="P2097" s="232"/>
      <c r="Q2097" s="232"/>
      <c r="R2097" s="232"/>
      <c r="S2097" s="232"/>
      <c r="T2097" s="23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4" t="s">
        <v>170</v>
      </c>
      <c r="AU2097" s="234" t="s">
        <v>83</v>
      </c>
      <c r="AV2097" s="13" t="s">
        <v>81</v>
      </c>
      <c r="AW2097" s="13" t="s">
        <v>35</v>
      </c>
      <c r="AX2097" s="13" t="s">
        <v>73</v>
      </c>
      <c r="AY2097" s="234" t="s">
        <v>159</v>
      </c>
    </row>
    <row r="2098" s="14" customFormat="1">
      <c r="A2098" s="14"/>
      <c r="B2098" s="235"/>
      <c r="C2098" s="236"/>
      <c r="D2098" s="226" t="s">
        <v>170</v>
      </c>
      <c r="E2098" s="237" t="s">
        <v>19</v>
      </c>
      <c r="F2098" s="238" t="s">
        <v>567</v>
      </c>
      <c r="G2098" s="236"/>
      <c r="H2098" s="239">
        <v>3.9500000000000002</v>
      </c>
      <c r="I2098" s="240"/>
      <c r="J2098" s="236"/>
      <c r="K2098" s="236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5" t="s">
        <v>170</v>
      </c>
      <c r="AU2098" s="245" t="s">
        <v>83</v>
      </c>
      <c r="AV2098" s="14" t="s">
        <v>83</v>
      </c>
      <c r="AW2098" s="14" t="s">
        <v>35</v>
      </c>
      <c r="AX2098" s="14" t="s">
        <v>73</v>
      </c>
      <c r="AY2098" s="245" t="s">
        <v>159</v>
      </c>
    </row>
    <row r="2099" s="14" customFormat="1">
      <c r="A2099" s="14"/>
      <c r="B2099" s="235"/>
      <c r="C2099" s="236"/>
      <c r="D2099" s="226" t="s">
        <v>170</v>
      </c>
      <c r="E2099" s="237" t="s">
        <v>19</v>
      </c>
      <c r="F2099" s="238" t="s">
        <v>1916</v>
      </c>
      <c r="G2099" s="236"/>
      <c r="H2099" s="239">
        <v>-0.80000000000000004</v>
      </c>
      <c r="I2099" s="240"/>
      <c r="J2099" s="236"/>
      <c r="K2099" s="236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5" t="s">
        <v>170</v>
      </c>
      <c r="AU2099" s="245" t="s">
        <v>83</v>
      </c>
      <c r="AV2099" s="14" t="s">
        <v>83</v>
      </c>
      <c r="AW2099" s="14" t="s">
        <v>35</v>
      </c>
      <c r="AX2099" s="14" t="s">
        <v>73</v>
      </c>
      <c r="AY2099" s="245" t="s">
        <v>159</v>
      </c>
    </row>
    <row r="2100" s="13" customFormat="1">
      <c r="A2100" s="13"/>
      <c r="B2100" s="224"/>
      <c r="C2100" s="225"/>
      <c r="D2100" s="226" t="s">
        <v>170</v>
      </c>
      <c r="E2100" s="227" t="s">
        <v>19</v>
      </c>
      <c r="F2100" s="228" t="s">
        <v>599</v>
      </c>
      <c r="G2100" s="225"/>
      <c r="H2100" s="227" t="s">
        <v>19</v>
      </c>
      <c r="I2100" s="229"/>
      <c r="J2100" s="225"/>
      <c r="K2100" s="225"/>
      <c r="L2100" s="230"/>
      <c r="M2100" s="231"/>
      <c r="N2100" s="232"/>
      <c r="O2100" s="232"/>
      <c r="P2100" s="232"/>
      <c r="Q2100" s="232"/>
      <c r="R2100" s="232"/>
      <c r="S2100" s="232"/>
      <c r="T2100" s="23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4" t="s">
        <v>170</v>
      </c>
      <c r="AU2100" s="234" t="s">
        <v>83</v>
      </c>
      <c r="AV2100" s="13" t="s">
        <v>81</v>
      </c>
      <c r="AW2100" s="13" t="s">
        <v>35</v>
      </c>
      <c r="AX2100" s="13" t="s">
        <v>73</v>
      </c>
      <c r="AY2100" s="234" t="s">
        <v>159</v>
      </c>
    </row>
    <row r="2101" s="14" customFormat="1">
      <c r="A2101" s="14"/>
      <c r="B2101" s="235"/>
      <c r="C2101" s="236"/>
      <c r="D2101" s="226" t="s">
        <v>170</v>
      </c>
      <c r="E2101" s="237" t="s">
        <v>19</v>
      </c>
      <c r="F2101" s="238" t="s">
        <v>1917</v>
      </c>
      <c r="G2101" s="236"/>
      <c r="H2101" s="239">
        <v>37.463999999999999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5" t="s">
        <v>170</v>
      </c>
      <c r="AU2101" s="245" t="s">
        <v>83</v>
      </c>
      <c r="AV2101" s="14" t="s">
        <v>83</v>
      </c>
      <c r="AW2101" s="14" t="s">
        <v>35</v>
      </c>
      <c r="AX2101" s="14" t="s">
        <v>73</v>
      </c>
      <c r="AY2101" s="245" t="s">
        <v>159</v>
      </c>
    </row>
    <row r="2102" s="14" customFormat="1">
      <c r="A2102" s="14"/>
      <c r="B2102" s="235"/>
      <c r="C2102" s="236"/>
      <c r="D2102" s="226" t="s">
        <v>170</v>
      </c>
      <c r="E2102" s="237" t="s">
        <v>19</v>
      </c>
      <c r="F2102" s="238" t="s">
        <v>601</v>
      </c>
      <c r="G2102" s="236"/>
      <c r="H2102" s="239">
        <v>0.82699999999999996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45" t="s">
        <v>170</v>
      </c>
      <c r="AU2102" s="245" t="s">
        <v>83</v>
      </c>
      <c r="AV2102" s="14" t="s">
        <v>83</v>
      </c>
      <c r="AW2102" s="14" t="s">
        <v>35</v>
      </c>
      <c r="AX2102" s="14" t="s">
        <v>73</v>
      </c>
      <c r="AY2102" s="245" t="s">
        <v>159</v>
      </c>
    </row>
    <row r="2103" s="14" customFormat="1">
      <c r="A2103" s="14"/>
      <c r="B2103" s="235"/>
      <c r="C2103" s="236"/>
      <c r="D2103" s="226" t="s">
        <v>170</v>
      </c>
      <c r="E2103" s="237" t="s">
        <v>19</v>
      </c>
      <c r="F2103" s="238" t="s">
        <v>601</v>
      </c>
      <c r="G2103" s="236"/>
      <c r="H2103" s="239">
        <v>0.82699999999999996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45" t="s">
        <v>170</v>
      </c>
      <c r="AU2103" s="245" t="s">
        <v>83</v>
      </c>
      <c r="AV2103" s="14" t="s">
        <v>83</v>
      </c>
      <c r="AW2103" s="14" t="s">
        <v>35</v>
      </c>
      <c r="AX2103" s="14" t="s">
        <v>73</v>
      </c>
      <c r="AY2103" s="245" t="s">
        <v>159</v>
      </c>
    </row>
    <row r="2104" s="14" customFormat="1">
      <c r="A2104" s="14"/>
      <c r="B2104" s="235"/>
      <c r="C2104" s="236"/>
      <c r="D2104" s="226" t="s">
        <v>170</v>
      </c>
      <c r="E2104" s="237" t="s">
        <v>19</v>
      </c>
      <c r="F2104" s="238" t="s">
        <v>1918</v>
      </c>
      <c r="G2104" s="236"/>
      <c r="H2104" s="239">
        <v>-10.789999999999999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45" t="s">
        <v>170</v>
      </c>
      <c r="AU2104" s="245" t="s">
        <v>83</v>
      </c>
      <c r="AV2104" s="14" t="s">
        <v>83</v>
      </c>
      <c r="AW2104" s="14" t="s">
        <v>35</v>
      </c>
      <c r="AX2104" s="14" t="s">
        <v>73</v>
      </c>
      <c r="AY2104" s="245" t="s">
        <v>159</v>
      </c>
    </row>
    <row r="2105" s="13" customFormat="1">
      <c r="A2105" s="13"/>
      <c r="B2105" s="224"/>
      <c r="C2105" s="225"/>
      <c r="D2105" s="226" t="s">
        <v>170</v>
      </c>
      <c r="E2105" s="227" t="s">
        <v>19</v>
      </c>
      <c r="F2105" s="228" t="s">
        <v>603</v>
      </c>
      <c r="G2105" s="225"/>
      <c r="H2105" s="227" t="s">
        <v>19</v>
      </c>
      <c r="I2105" s="229"/>
      <c r="J2105" s="225"/>
      <c r="K2105" s="225"/>
      <c r="L2105" s="230"/>
      <c r="M2105" s="231"/>
      <c r="N2105" s="232"/>
      <c r="O2105" s="232"/>
      <c r="P2105" s="232"/>
      <c r="Q2105" s="232"/>
      <c r="R2105" s="232"/>
      <c r="S2105" s="232"/>
      <c r="T2105" s="23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4" t="s">
        <v>170</v>
      </c>
      <c r="AU2105" s="234" t="s">
        <v>83</v>
      </c>
      <c r="AV2105" s="13" t="s">
        <v>81</v>
      </c>
      <c r="AW2105" s="13" t="s">
        <v>35</v>
      </c>
      <c r="AX2105" s="13" t="s">
        <v>73</v>
      </c>
      <c r="AY2105" s="234" t="s">
        <v>159</v>
      </c>
    </row>
    <row r="2106" s="13" customFormat="1">
      <c r="A2106" s="13"/>
      <c r="B2106" s="224"/>
      <c r="C2106" s="225"/>
      <c r="D2106" s="226" t="s">
        <v>170</v>
      </c>
      <c r="E2106" s="227" t="s">
        <v>19</v>
      </c>
      <c r="F2106" s="228" t="s">
        <v>604</v>
      </c>
      <c r="G2106" s="225"/>
      <c r="H2106" s="227" t="s">
        <v>19</v>
      </c>
      <c r="I2106" s="229"/>
      <c r="J2106" s="225"/>
      <c r="K2106" s="225"/>
      <c r="L2106" s="230"/>
      <c r="M2106" s="231"/>
      <c r="N2106" s="232"/>
      <c r="O2106" s="232"/>
      <c r="P2106" s="232"/>
      <c r="Q2106" s="232"/>
      <c r="R2106" s="232"/>
      <c r="S2106" s="232"/>
      <c r="T2106" s="23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4" t="s">
        <v>170</v>
      </c>
      <c r="AU2106" s="234" t="s">
        <v>83</v>
      </c>
      <c r="AV2106" s="13" t="s">
        <v>81</v>
      </c>
      <c r="AW2106" s="13" t="s">
        <v>35</v>
      </c>
      <c r="AX2106" s="13" t="s">
        <v>73</v>
      </c>
      <c r="AY2106" s="234" t="s">
        <v>159</v>
      </c>
    </row>
    <row r="2107" s="14" customFormat="1">
      <c r="A2107" s="14"/>
      <c r="B2107" s="235"/>
      <c r="C2107" s="236"/>
      <c r="D2107" s="226" t="s">
        <v>170</v>
      </c>
      <c r="E2107" s="237" t="s">
        <v>19</v>
      </c>
      <c r="F2107" s="238" t="s">
        <v>605</v>
      </c>
      <c r="G2107" s="236"/>
      <c r="H2107" s="239">
        <v>7.5389999999999997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45" t="s">
        <v>170</v>
      </c>
      <c r="AU2107" s="245" t="s">
        <v>83</v>
      </c>
      <c r="AV2107" s="14" t="s">
        <v>83</v>
      </c>
      <c r="AW2107" s="14" t="s">
        <v>35</v>
      </c>
      <c r="AX2107" s="14" t="s">
        <v>73</v>
      </c>
      <c r="AY2107" s="245" t="s">
        <v>159</v>
      </c>
    </row>
    <row r="2108" s="14" customFormat="1">
      <c r="A2108" s="14"/>
      <c r="B2108" s="235"/>
      <c r="C2108" s="236"/>
      <c r="D2108" s="226" t="s">
        <v>170</v>
      </c>
      <c r="E2108" s="237" t="s">
        <v>19</v>
      </c>
      <c r="F2108" s="238" t="s">
        <v>606</v>
      </c>
      <c r="G2108" s="236"/>
      <c r="H2108" s="239">
        <v>-2.4199999999999999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5" t="s">
        <v>170</v>
      </c>
      <c r="AU2108" s="245" t="s">
        <v>83</v>
      </c>
      <c r="AV2108" s="14" t="s">
        <v>83</v>
      </c>
      <c r="AW2108" s="14" t="s">
        <v>35</v>
      </c>
      <c r="AX2108" s="14" t="s">
        <v>73</v>
      </c>
      <c r="AY2108" s="245" t="s">
        <v>159</v>
      </c>
    </row>
    <row r="2109" s="13" customFormat="1">
      <c r="A2109" s="13"/>
      <c r="B2109" s="224"/>
      <c r="C2109" s="225"/>
      <c r="D2109" s="226" t="s">
        <v>170</v>
      </c>
      <c r="E2109" s="227" t="s">
        <v>19</v>
      </c>
      <c r="F2109" s="228" t="s">
        <v>607</v>
      </c>
      <c r="G2109" s="225"/>
      <c r="H2109" s="227" t="s">
        <v>19</v>
      </c>
      <c r="I2109" s="229"/>
      <c r="J2109" s="225"/>
      <c r="K2109" s="225"/>
      <c r="L2109" s="230"/>
      <c r="M2109" s="231"/>
      <c r="N2109" s="232"/>
      <c r="O2109" s="232"/>
      <c r="P2109" s="232"/>
      <c r="Q2109" s="232"/>
      <c r="R2109" s="232"/>
      <c r="S2109" s="232"/>
      <c r="T2109" s="23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4" t="s">
        <v>170</v>
      </c>
      <c r="AU2109" s="234" t="s">
        <v>83</v>
      </c>
      <c r="AV2109" s="13" t="s">
        <v>81</v>
      </c>
      <c r="AW2109" s="13" t="s">
        <v>35</v>
      </c>
      <c r="AX2109" s="13" t="s">
        <v>73</v>
      </c>
      <c r="AY2109" s="234" t="s">
        <v>159</v>
      </c>
    </row>
    <row r="2110" s="14" customFormat="1">
      <c r="A2110" s="14"/>
      <c r="B2110" s="235"/>
      <c r="C2110" s="236"/>
      <c r="D2110" s="226" t="s">
        <v>170</v>
      </c>
      <c r="E2110" s="237" t="s">
        <v>19</v>
      </c>
      <c r="F2110" s="238" t="s">
        <v>1919</v>
      </c>
      <c r="G2110" s="236"/>
      <c r="H2110" s="239">
        <v>42.460000000000001</v>
      </c>
      <c r="I2110" s="240"/>
      <c r="J2110" s="236"/>
      <c r="K2110" s="236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45" t="s">
        <v>170</v>
      </c>
      <c r="AU2110" s="245" t="s">
        <v>83</v>
      </c>
      <c r="AV2110" s="14" t="s">
        <v>83</v>
      </c>
      <c r="AW2110" s="14" t="s">
        <v>35</v>
      </c>
      <c r="AX2110" s="14" t="s">
        <v>73</v>
      </c>
      <c r="AY2110" s="245" t="s">
        <v>159</v>
      </c>
    </row>
    <row r="2111" s="14" customFormat="1">
      <c r="A2111" s="14"/>
      <c r="B2111" s="235"/>
      <c r="C2111" s="236"/>
      <c r="D2111" s="226" t="s">
        <v>170</v>
      </c>
      <c r="E2111" s="237" t="s">
        <v>19</v>
      </c>
      <c r="F2111" s="238" t="s">
        <v>609</v>
      </c>
      <c r="G2111" s="236"/>
      <c r="H2111" s="239">
        <v>0.83899999999999997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5" t="s">
        <v>170</v>
      </c>
      <c r="AU2111" s="245" t="s">
        <v>83</v>
      </c>
      <c r="AV2111" s="14" t="s">
        <v>83</v>
      </c>
      <c r="AW2111" s="14" t="s">
        <v>35</v>
      </c>
      <c r="AX2111" s="14" t="s">
        <v>73</v>
      </c>
      <c r="AY2111" s="245" t="s">
        <v>159</v>
      </c>
    </row>
    <row r="2112" s="14" customFormat="1">
      <c r="A2112" s="14"/>
      <c r="B2112" s="235"/>
      <c r="C2112" s="236"/>
      <c r="D2112" s="226" t="s">
        <v>170</v>
      </c>
      <c r="E2112" s="237" t="s">
        <v>19</v>
      </c>
      <c r="F2112" s="238" t="s">
        <v>609</v>
      </c>
      <c r="G2112" s="236"/>
      <c r="H2112" s="239">
        <v>0.83899999999999997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5" t="s">
        <v>170</v>
      </c>
      <c r="AU2112" s="245" t="s">
        <v>83</v>
      </c>
      <c r="AV2112" s="14" t="s">
        <v>83</v>
      </c>
      <c r="AW2112" s="14" t="s">
        <v>35</v>
      </c>
      <c r="AX2112" s="14" t="s">
        <v>73</v>
      </c>
      <c r="AY2112" s="245" t="s">
        <v>159</v>
      </c>
    </row>
    <row r="2113" s="14" customFormat="1">
      <c r="A2113" s="14"/>
      <c r="B2113" s="235"/>
      <c r="C2113" s="236"/>
      <c r="D2113" s="226" t="s">
        <v>170</v>
      </c>
      <c r="E2113" s="237" t="s">
        <v>19</v>
      </c>
      <c r="F2113" s="238" t="s">
        <v>610</v>
      </c>
      <c r="G2113" s="236"/>
      <c r="H2113" s="239">
        <v>-5.4249999999999998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5" t="s">
        <v>170</v>
      </c>
      <c r="AU2113" s="245" t="s">
        <v>83</v>
      </c>
      <c r="AV2113" s="14" t="s">
        <v>83</v>
      </c>
      <c r="AW2113" s="14" t="s">
        <v>35</v>
      </c>
      <c r="AX2113" s="14" t="s">
        <v>73</v>
      </c>
      <c r="AY2113" s="245" t="s">
        <v>159</v>
      </c>
    </row>
    <row r="2114" s="14" customFormat="1">
      <c r="A2114" s="14"/>
      <c r="B2114" s="235"/>
      <c r="C2114" s="236"/>
      <c r="D2114" s="226" t="s">
        <v>170</v>
      </c>
      <c r="E2114" s="237" t="s">
        <v>19</v>
      </c>
      <c r="F2114" s="238" t="s">
        <v>611</v>
      </c>
      <c r="G2114" s="236"/>
      <c r="H2114" s="239">
        <v>-1.7729999999999999</v>
      </c>
      <c r="I2114" s="240"/>
      <c r="J2114" s="236"/>
      <c r="K2114" s="236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5" t="s">
        <v>170</v>
      </c>
      <c r="AU2114" s="245" t="s">
        <v>83</v>
      </c>
      <c r="AV2114" s="14" t="s">
        <v>83</v>
      </c>
      <c r="AW2114" s="14" t="s">
        <v>35</v>
      </c>
      <c r="AX2114" s="14" t="s">
        <v>73</v>
      </c>
      <c r="AY2114" s="245" t="s">
        <v>159</v>
      </c>
    </row>
    <row r="2115" s="13" customFormat="1">
      <c r="A2115" s="13"/>
      <c r="B2115" s="224"/>
      <c r="C2115" s="225"/>
      <c r="D2115" s="226" t="s">
        <v>170</v>
      </c>
      <c r="E2115" s="227" t="s">
        <v>19</v>
      </c>
      <c r="F2115" s="228" t="s">
        <v>612</v>
      </c>
      <c r="G2115" s="225"/>
      <c r="H2115" s="227" t="s">
        <v>19</v>
      </c>
      <c r="I2115" s="229"/>
      <c r="J2115" s="225"/>
      <c r="K2115" s="225"/>
      <c r="L2115" s="230"/>
      <c r="M2115" s="231"/>
      <c r="N2115" s="232"/>
      <c r="O2115" s="232"/>
      <c r="P2115" s="232"/>
      <c r="Q2115" s="232"/>
      <c r="R2115" s="232"/>
      <c r="S2115" s="232"/>
      <c r="T2115" s="23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4" t="s">
        <v>170</v>
      </c>
      <c r="AU2115" s="234" t="s">
        <v>83</v>
      </c>
      <c r="AV2115" s="13" t="s">
        <v>81</v>
      </c>
      <c r="AW2115" s="13" t="s">
        <v>35</v>
      </c>
      <c r="AX2115" s="13" t="s">
        <v>73</v>
      </c>
      <c r="AY2115" s="234" t="s">
        <v>159</v>
      </c>
    </row>
    <row r="2116" s="14" customFormat="1">
      <c r="A2116" s="14"/>
      <c r="B2116" s="235"/>
      <c r="C2116" s="236"/>
      <c r="D2116" s="226" t="s">
        <v>170</v>
      </c>
      <c r="E2116" s="237" t="s">
        <v>19</v>
      </c>
      <c r="F2116" s="238" t="s">
        <v>1920</v>
      </c>
      <c r="G2116" s="236"/>
      <c r="H2116" s="239">
        <v>45.234999999999999</v>
      </c>
      <c r="I2116" s="240"/>
      <c r="J2116" s="236"/>
      <c r="K2116" s="236"/>
      <c r="L2116" s="241"/>
      <c r="M2116" s="242"/>
      <c r="N2116" s="243"/>
      <c r="O2116" s="243"/>
      <c r="P2116" s="243"/>
      <c r="Q2116" s="243"/>
      <c r="R2116" s="243"/>
      <c r="S2116" s="243"/>
      <c r="T2116" s="24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45" t="s">
        <v>170</v>
      </c>
      <c r="AU2116" s="245" t="s">
        <v>83</v>
      </c>
      <c r="AV2116" s="14" t="s">
        <v>83</v>
      </c>
      <c r="AW2116" s="14" t="s">
        <v>35</v>
      </c>
      <c r="AX2116" s="14" t="s">
        <v>73</v>
      </c>
      <c r="AY2116" s="245" t="s">
        <v>159</v>
      </c>
    </row>
    <row r="2117" s="14" customFormat="1">
      <c r="A2117" s="14"/>
      <c r="B2117" s="235"/>
      <c r="C2117" s="236"/>
      <c r="D2117" s="226" t="s">
        <v>170</v>
      </c>
      <c r="E2117" s="237" t="s">
        <v>19</v>
      </c>
      <c r="F2117" s="238" t="s">
        <v>609</v>
      </c>
      <c r="G2117" s="236"/>
      <c r="H2117" s="239">
        <v>0.83899999999999997</v>
      </c>
      <c r="I2117" s="240"/>
      <c r="J2117" s="236"/>
      <c r="K2117" s="236"/>
      <c r="L2117" s="241"/>
      <c r="M2117" s="242"/>
      <c r="N2117" s="243"/>
      <c r="O2117" s="243"/>
      <c r="P2117" s="243"/>
      <c r="Q2117" s="243"/>
      <c r="R2117" s="243"/>
      <c r="S2117" s="243"/>
      <c r="T2117" s="24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5" t="s">
        <v>170</v>
      </c>
      <c r="AU2117" s="245" t="s">
        <v>83</v>
      </c>
      <c r="AV2117" s="14" t="s">
        <v>83</v>
      </c>
      <c r="AW2117" s="14" t="s">
        <v>35</v>
      </c>
      <c r="AX2117" s="14" t="s">
        <v>73</v>
      </c>
      <c r="AY2117" s="245" t="s">
        <v>159</v>
      </c>
    </row>
    <row r="2118" s="14" customFormat="1">
      <c r="A2118" s="14"/>
      <c r="B2118" s="235"/>
      <c r="C2118" s="236"/>
      <c r="D2118" s="226" t="s">
        <v>170</v>
      </c>
      <c r="E2118" s="237" t="s">
        <v>19</v>
      </c>
      <c r="F2118" s="238" t="s">
        <v>609</v>
      </c>
      <c r="G2118" s="236"/>
      <c r="H2118" s="239">
        <v>0.83899999999999997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5" t="s">
        <v>170</v>
      </c>
      <c r="AU2118" s="245" t="s">
        <v>83</v>
      </c>
      <c r="AV2118" s="14" t="s">
        <v>83</v>
      </c>
      <c r="AW2118" s="14" t="s">
        <v>35</v>
      </c>
      <c r="AX2118" s="14" t="s">
        <v>73</v>
      </c>
      <c r="AY2118" s="245" t="s">
        <v>159</v>
      </c>
    </row>
    <row r="2119" s="14" customFormat="1">
      <c r="A2119" s="14"/>
      <c r="B2119" s="235"/>
      <c r="C2119" s="236"/>
      <c r="D2119" s="226" t="s">
        <v>170</v>
      </c>
      <c r="E2119" s="237" t="s">
        <v>19</v>
      </c>
      <c r="F2119" s="238" t="s">
        <v>610</v>
      </c>
      <c r="G2119" s="236"/>
      <c r="H2119" s="239">
        <v>-5.4249999999999998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5" t="s">
        <v>170</v>
      </c>
      <c r="AU2119" s="245" t="s">
        <v>83</v>
      </c>
      <c r="AV2119" s="14" t="s">
        <v>83</v>
      </c>
      <c r="AW2119" s="14" t="s">
        <v>35</v>
      </c>
      <c r="AX2119" s="14" t="s">
        <v>73</v>
      </c>
      <c r="AY2119" s="245" t="s">
        <v>159</v>
      </c>
    </row>
    <row r="2120" s="14" customFormat="1">
      <c r="A2120" s="14"/>
      <c r="B2120" s="235"/>
      <c r="C2120" s="236"/>
      <c r="D2120" s="226" t="s">
        <v>170</v>
      </c>
      <c r="E2120" s="237" t="s">
        <v>19</v>
      </c>
      <c r="F2120" s="238" t="s">
        <v>939</v>
      </c>
      <c r="G2120" s="236"/>
      <c r="H2120" s="239">
        <v>-1.8180000000000001</v>
      </c>
      <c r="I2120" s="240"/>
      <c r="J2120" s="236"/>
      <c r="K2120" s="236"/>
      <c r="L2120" s="241"/>
      <c r="M2120" s="242"/>
      <c r="N2120" s="243"/>
      <c r="O2120" s="243"/>
      <c r="P2120" s="243"/>
      <c r="Q2120" s="243"/>
      <c r="R2120" s="243"/>
      <c r="S2120" s="243"/>
      <c r="T2120" s="24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5" t="s">
        <v>170</v>
      </c>
      <c r="AU2120" s="245" t="s">
        <v>83</v>
      </c>
      <c r="AV2120" s="14" t="s">
        <v>83</v>
      </c>
      <c r="AW2120" s="14" t="s">
        <v>35</v>
      </c>
      <c r="AX2120" s="14" t="s">
        <v>73</v>
      </c>
      <c r="AY2120" s="245" t="s">
        <v>159</v>
      </c>
    </row>
    <row r="2121" s="13" customFormat="1">
      <c r="A2121" s="13"/>
      <c r="B2121" s="224"/>
      <c r="C2121" s="225"/>
      <c r="D2121" s="226" t="s">
        <v>170</v>
      </c>
      <c r="E2121" s="227" t="s">
        <v>19</v>
      </c>
      <c r="F2121" s="228" t="s">
        <v>614</v>
      </c>
      <c r="G2121" s="225"/>
      <c r="H2121" s="227" t="s">
        <v>19</v>
      </c>
      <c r="I2121" s="229"/>
      <c r="J2121" s="225"/>
      <c r="K2121" s="225"/>
      <c r="L2121" s="230"/>
      <c r="M2121" s="231"/>
      <c r="N2121" s="232"/>
      <c r="O2121" s="232"/>
      <c r="P2121" s="232"/>
      <c r="Q2121" s="232"/>
      <c r="R2121" s="232"/>
      <c r="S2121" s="232"/>
      <c r="T2121" s="23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34" t="s">
        <v>170</v>
      </c>
      <c r="AU2121" s="234" t="s">
        <v>83</v>
      </c>
      <c r="AV2121" s="13" t="s">
        <v>81</v>
      </c>
      <c r="AW2121" s="13" t="s">
        <v>35</v>
      </c>
      <c r="AX2121" s="13" t="s">
        <v>73</v>
      </c>
      <c r="AY2121" s="234" t="s">
        <v>159</v>
      </c>
    </row>
    <row r="2122" s="14" customFormat="1">
      <c r="A2122" s="14"/>
      <c r="B2122" s="235"/>
      <c r="C2122" s="236"/>
      <c r="D2122" s="226" t="s">
        <v>170</v>
      </c>
      <c r="E2122" s="237" t="s">
        <v>19</v>
      </c>
      <c r="F2122" s="238" t="s">
        <v>1921</v>
      </c>
      <c r="G2122" s="236"/>
      <c r="H2122" s="239">
        <v>45.478000000000002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45" t="s">
        <v>170</v>
      </c>
      <c r="AU2122" s="245" t="s">
        <v>83</v>
      </c>
      <c r="AV2122" s="14" t="s">
        <v>83</v>
      </c>
      <c r="AW2122" s="14" t="s">
        <v>35</v>
      </c>
      <c r="AX2122" s="14" t="s">
        <v>73</v>
      </c>
      <c r="AY2122" s="245" t="s">
        <v>159</v>
      </c>
    </row>
    <row r="2123" s="14" customFormat="1">
      <c r="A2123" s="14"/>
      <c r="B2123" s="235"/>
      <c r="C2123" s="236"/>
      <c r="D2123" s="226" t="s">
        <v>170</v>
      </c>
      <c r="E2123" s="237" t="s">
        <v>19</v>
      </c>
      <c r="F2123" s="238" t="s">
        <v>609</v>
      </c>
      <c r="G2123" s="236"/>
      <c r="H2123" s="239">
        <v>0.83899999999999997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5" t="s">
        <v>170</v>
      </c>
      <c r="AU2123" s="245" t="s">
        <v>83</v>
      </c>
      <c r="AV2123" s="14" t="s">
        <v>83</v>
      </c>
      <c r="AW2123" s="14" t="s">
        <v>35</v>
      </c>
      <c r="AX2123" s="14" t="s">
        <v>73</v>
      </c>
      <c r="AY2123" s="245" t="s">
        <v>159</v>
      </c>
    </row>
    <row r="2124" s="14" customFormat="1">
      <c r="A2124" s="14"/>
      <c r="B2124" s="235"/>
      <c r="C2124" s="236"/>
      <c r="D2124" s="226" t="s">
        <v>170</v>
      </c>
      <c r="E2124" s="237" t="s">
        <v>19</v>
      </c>
      <c r="F2124" s="238" t="s">
        <v>1922</v>
      </c>
      <c r="G2124" s="236"/>
      <c r="H2124" s="239">
        <v>-4.5309999999999997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5" t="s">
        <v>170</v>
      </c>
      <c r="AU2124" s="245" t="s">
        <v>83</v>
      </c>
      <c r="AV2124" s="14" t="s">
        <v>83</v>
      </c>
      <c r="AW2124" s="14" t="s">
        <v>35</v>
      </c>
      <c r="AX2124" s="14" t="s">
        <v>73</v>
      </c>
      <c r="AY2124" s="245" t="s">
        <v>159</v>
      </c>
    </row>
    <row r="2125" s="13" customFormat="1">
      <c r="A2125" s="13"/>
      <c r="B2125" s="224"/>
      <c r="C2125" s="225"/>
      <c r="D2125" s="226" t="s">
        <v>170</v>
      </c>
      <c r="E2125" s="227" t="s">
        <v>19</v>
      </c>
      <c r="F2125" s="228" t="s">
        <v>617</v>
      </c>
      <c r="G2125" s="225"/>
      <c r="H2125" s="227" t="s">
        <v>19</v>
      </c>
      <c r="I2125" s="229"/>
      <c r="J2125" s="225"/>
      <c r="K2125" s="225"/>
      <c r="L2125" s="230"/>
      <c r="M2125" s="231"/>
      <c r="N2125" s="232"/>
      <c r="O2125" s="232"/>
      <c r="P2125" s="232"/>
      <c r="Q2125" s="232"/>
      <c r="R2125" s="232"/>
      <c r="S2125" s="232"/>
      <c r="T2125" s="23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4" t="s">
        <v>170</v>
      </c>
      <c r="AU2125" s="234" t="s">
        <v>83</v>
      </c>
      <c r="AV2125" s="13" t="s">
        <v>81</v>
      </c>
      <c r="AW2125" s="13" t="s">
        <v>35</v>
      </c>
      <c r="AX2125" s="13" t="s">
        <v>73</v>
      </c>
      <c r="AY2125" s="234" t="s">
        <v>159</v>
      </c>
    </row>
    <row r="2126" s="14" customFormat="1">
      <c r="A2126" s="14"/>
      <c r="B2126" s="235"/>
      <c r="C2126" s="236"/>
      <c r="D2126" s="226" t="s">
        <v>170</v>
      </c>
      <c r="E2126" s="237" t="s">
        <v>19</v>
      </c>
      <c r="F2126" s="238" t="s">
        <v>1923</v>
      </c>
      <c r="G2126" s="236"/>
      <c r="H2126" s="239">
        <v>35.994</v>
      </c>
      <c r="I2126" s="240"/>
      <c r="J2126" s="236"/>
      <c r="K2126" s="236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5" t="s">
        <v>170</v>
      </c>
      <c r="AU2126" s="245" t="s">
        <v>83</v>
      </c>
      <c r="AV2126" s="14" t="s">
        <v>83</v>
      </c>
      <c r="AW2126" s="14" t="s">
        <v>35</v>
      </c>
      <c r="AX2126" s="14" t="s">
        <v>73</v>
      </c>
      <c r="AY2126" s="245" t="s">
        <v>159</v>
      </c>
    </row>
    <row r="2127" s="14" customFormat="1">
      <c r="A2127" s="14"/>
      <c r="B2127" s="235"/>
      <c r="C2127" s="236"/>
      <c r="D2127" s="226" t="s">
        <v>170</v>
      </c>
      <c r="E2127" s="237" t="s">
        <v>19</v>
      </c>
      <c r="F2127" s="238" t="s">
        <v>1924</v>
      </c>
      <c r="G2127" s="236"/>
      <c r="H2127" s="239">
        <v>-6.056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5" t="s">
        <v>170</v>
      </c>
      <c r="AU2127" s="245" t="s">
        <v>83</v>
      </c>
      <c r="AV2127" s="14" t="s">
        <v>83</v>
      </c>
      <c r="AW2127" s="14" t="s">
        <v>35</v>
      </c>
      <c r="AX2127" s="14" t="s">
        <v>73</v>
      </c>
      <c r="AY2127" s="245" t="s">
        <v>159</v>
      </c>
    </row>
    <row r="2128" s="16" customFormat="1">
      <c r="A2128" s="16"/>
      <c r="B2128" s="268"/>
      <c r="C2128" s="269"/>
      <c r="D2128" s="226" t="s">
        <v>170</v>
      </c>
      <c r="E2128" s="270" t="s">
        <v>19</v>
      </c>
      <c r="F2128" s="271" t="s">
        <v>1900</v>
      </c>
      <c r="G2128" s="269"/>
      <c r="H2128" s="272">
        <v>360.31999999999999</v>
      </c>
      <c r="I2128" s="273"/>
      <c r="J2128" s="269"/>
      <c r="K2128" s="269"/>
      <c r="L2128" s="274"/>
      <c r="M2128" s="275"/>
      <c r="N2128" s="276"/>
      <c r="O2128" s="276"/>
      <c r="P2128" s="276"/>
      <c r="Q2128" s="276"/>
      <c r="R2128" s="276"/>
      <c r="S2128" s="276"/>
      <c r="T2128" s="277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T2128" s="278" t="s">
        <v>170</v>
      </c>
      <c r="AU2128" s="278" t="s">
        <v>83</v>
      </c>
      <c r="AV2128" s="16" t="s">
        <v>189</v>
      </c>
      <c r="AW2128" s="16" t="s">
        <v>35</v>
      </c>
      <c r="AX2128" s="16" t="s">
        <v>73</v>
      </c>
      <c r="AY2128" s="278" t="s">
        <v>159</v>
      </c>
    </row>
    <row r="2129" s="14" customFormat="1">
      <c r="A2129" s="14"/>
      <c r="B2129" s="235"/>
      <c r="C2129" s="236"/>
      <c r="D2129" s="226" t="s">
        <v>170</v>
      </c>
      <c r="E2129" s="237" t="s">
        <v>19</v>
      </c>
      <c r="F2129" s="238" t="s">
        <v>1901</v>
      </c>
      <c r="G2129" s="236"/>
      <c r="H2129" s="239">
        <v>113.11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5" t="s">
        <v>170</v>
      </c>
      <c r="AU2129" s="245" t="s">
        <v>83</v>
      </c>
      <c r="AV2129" s="14" t="s">
        <v>83</v>
      </c>
      <c r="AW2129" s="14" t="s">
        <v>35</v>
      </c>
      <c r="AX2129" s="14" t="s">
        <v>73</v>
      </c>
      <c r="AY2129" s="245" t="s">
        <v>159</v>
      </c>
    </row>
    <row r="2130" s="16" customFormat="1">
      <c r="A2130" s="16"/>
      <c r="B2130" s="268"/>
      <c r="C2130" s="269"/>
      <c r="D2130" s="226" t="s">
        <v>170</v>
      </c>
      <c r="E2130" s="270" t="s">
        <v>19</v>
      </c>
      <c r="F2130" s="271" t="s">
        <v>1900</v>
      </c>
      <c r="G2130" s="269"/>
      <c r="H2130" s="272">
        <v>113.11</v>
      </c>
      <c r="I2130" s="273"/>
      <c r="J2130" s="269"/>
      <c r="K2130" s="269"/>
      <c r="L2130" s="274"/>
      <c r="M2130" s="275"/>
      <c r="N2130" s="276"/>
      <c r="O2130" s="276"/>
      <c r="P2130" s="276"/>
      <c r="Q2130" s="276"/>
      <c r="R2130" s="276"/>
      <c r="S2130" s="276"/>
      <c r="T2130" s="277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T2130" s="278" t="s">
        <v>170</v>
      </c>
      <c r="AU2130" s="278" t="s">
        <v>83</v>
      </c>
      <c r="AV2130" s="16" t="s">
        <v>189</v>
      </c>
      <c r="AW2130" s="16" t="s">
        <v>35</v>
      </c>
      <c r="AX2130" s="16" t="s">
        <v>73</v>
      </c>
      <c r="AY2130" s="278" t="s">
        <v>159</v>
      </c>
    </row>
    <row r="2131" s="15" customFormat="1">
      <c r="A2131" s="15"/>
      <c r="B2131" s="246"/>
      <c r="C2131" s="247"/>
      <c r="D2131" s="226" t="s">
        <v>170</v>
      </c>
      <c r="E2131" s="248" t="s">
        <v>19</v>
      </c>
      <c r="F2131" s="249" t="s">
        <v>178</v>
      </c>
      <c r="G2131" s="247"/>
      <c r="H2131" s="250">
        <v>473.43000000000001</v>
      </c>
      <c r="I2131" s="251"/>
      <c r="J2131" s="247"/>
      <c r="K2131" s="247"/>
      <c r="L2131" s="252"/>
      <c r="M2131" s="253"/>
      <c r="N2131" s="254"/>
      <c r="O2131" s="254"/>
      <c r="P2131" s="254"/>
      <c r="Q2131" s="254"/>
      <c r="R2131" s="254"/>
      <c r="S2131" s="254"/>
      <c r="T2131" s="25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56" t="s">
        <v>170</v>
      </c>
      <c r="AU2131" s="256" t="s">
        <v>83</v>
      </c>
      <c r="AV2131" s="15" t="s">
        <v>166</v>
      </c>
      <c r="AW2131" s="15" t="s">
        <v>35</v>
      </c>
      <c r="AX2131" s="15" t="s">
        <v>81</v>
      </c>
      <c r="AY2131" s="256" t="s">
        <v>159</v>
      </c>
    </row>
    <row r="2132" s="12" customFormat="1" ht="25.92" customHeight="1">
      <c r="A2132" s="12"/>
      <c r="B2132" s="190"/>
      <c r="C2132" s="191"/>
      <c r="D2132" s="192" t="s">
        <v>72</v>
      </c>
      <c r="E2132" s="193" t="s">
        <v>1925</v>
      </c>
      <c r="F2132" s="193" t="s">
        <v>1926</v>
      </c>
      <c r="G2132" s="191"/>
      <c r="H2132" s="191"/>
      <c r="I2132" s="194"/>
      <c r="J2132" s="195">
        <f>BK2132</f>
        <v>0</v>
      </c>
      <c r="K2132" s="191"/>
      <c r="L2132" s="196"/>
      <c r="M2132" s="197"/>
      <c r="N2132" s="198"/>
      <c r="O2132" s="198"/>
      <c r="P2132" s="199">
        <f>SUM(P2133:P2135)</f>
        <v>0</v>
      </c>
      <c r="Q2132" s="198"/>
      <c r="R2132" s="199">
        <f>SUM(R2133:R2135)</f>
        <v>0</v>
      </c>
      <c r="S2132" s="198"/>
      <c r="T2132" s="200">
        <f>SUM(T2133:T2135)</f>
        <v>0</v>
      </c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R2132" s="201" t="s">
        <v>166</v>
      </c>
      <c r="AT2132" s="202" t="s">
        <v>72</v>
      </c>
      <c r="AU2132" s="202" t="s">
        <v>73</v>
      </c>
      <c r="AY2132" s="201" t="s">
        <v>159</v>
      </c>
      <c r="BK2132" s="203">
        <f>SUM(BK2133:BK2135)</f>
        <v>0</v>
      </c>
    </row>
    <row r="2133" s="2" customFormat="1" ht="16.5" customHeight="1">
      <c r="A2133" s="40"/>
      <c r="B2133" s="41"/>
      <c r="C2133" s="206" t="s">
        <v>1927</v>
      </c>
      <c r="D2133" s="206" t="s">
        <v>161</v>
      </c>
      <c r="E2133" s="207" t="s">
        <v>1928</v>
      </c>
      <c r="F2133" s="208" t="s">
        <v>1929</v>
      </c>
      <c r="G2133" s="209" t="s">
        <v>1930</v>
      </c>
      <c r="H2133" s="210">
        <v>1</v>
      </c>
      <c r="I2133" s="211"/>
      <c r="J2133" s="212">
        <f>ROUND(I2133*H2133,2)</f>
        <v>0</v>
      </c>
      <c r="K2133" s="208" t="s">
        <v>19</v>
      </c>
      <c r="L2133" s="46"/>
      <c r="M2133" s="213" t="s">
        <v>19</v>
      </c>
      <c r="N2133" s="214" t="s">
        <v>44</v>
      </c>
      <c r="O2133" s="86"/>
      <c r="P2133" s="215">
        <f>O2133*H2133</f>
        <v>0</v>
      </c>
      <c r="Q2133" s="215">
        <v>0</v>
      </c>
      <c r="R2133" s="215">
        <f>Q2133*H2133</f>
        <v>0</v>
      </c>
      <c r="S2133" s="215">
        <v>0</v>
      </c>
      <c r="T2133" s="21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17" t="s">
        <v>1931</v>
      </c>
      <c r="AT2133" s="217" t="s">
        <v>161</v>
      </c>
      <c r="AU2133" s="217" t="s">
        <v>81</v>
      </c>
      <c r="AY2133" s="19" t="s">
        <v>159</v>
      </c>
      <c r="BE2133" s="218">
        <f>IF(N2133="základní",J2133,0)</f>
        <v>0</v>
      </c>
      <c r="BF2133" s="218">
        <f>IF(N2133="snížená",J2133,0)</f>
        <v>0</v>
      </c>
      <c r="BG2133" s="218">
        <f>IF(N2133="zákl. přenesená",J2133,0)</f>
        <v>0</v>
      </c>
      <c r="BH2133" s="218">
        <f>IF(N2133="sníž. přenesená",J2133,0)</f>
        <v>0</v>
      </c>
      <c r="BI2133" s="218">
        <f>IF(N2133="nulová",J2133,0)</f>
        <v>0</v>
      </c>
      <c r="BJ2133" s="19" t="s">
        <v>81</v>
      </c>
      <c r="BK2133" s="218">
        <f>ROUND(I2133*H2133,2)</f>
        <v>0</v>
      </c>
      <c r="BL2133" s="19" t="s">
        <v>1931</v>
      </c>
      <c r="BM2133" s="217" t="s">
        <v>1932</v>
      </c>
    </row>
    <row r="2134" s="14" customFormat="1">
      <c r="A2134" s="14"/>
      <c r="B2134" s="235"/>
      <c r="C2134" s="236"/>
      <c r="D2134" s="226" t="s">
        <v>170</v>
      </c>
      <c r="E2134" s="237" t="s">
        <v>19</v>
      </c>
      <c r="F2134" s="238" t="s">
        <v>81</v>
      </c>
      <c r="G2134" s="236"/>
      <c r="H2134" s="239">
        <v>1</v>
      </c>
      <c r="I2134" s="240"/>
      <c r="J2134" s="236"/>
      <c r="K2134" s="236"/>
      <c r="L2134" s="241"/>
      <c r="M2134" s="242"/>
      <c r="N2134" s="243"/>
      <c r="O2134" s="243"/>
      <c r="P2134" s="243"/>
      <c r="Q2134" s="243"/>
      <c r="R2134" s="243"/>
      <c r="S2134" s="243"/>
      <c r="T2134" s="24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5" t="s">
        <v>170</v>
      </c>
      <c r="AU2134" s="245" t="s">
        <v>81</v>
      </c>
      <c r="AV2134" s="14" t="s">
        <v>83</v>
      </c>
      <c r="AW2134" s="14" t="s">
        <v>35</v>
      </c>
      <c r="AX2134" s="14" t="s">
        <v>73</v>
      </c>
      <c r="AY2134" s="245" t="s">
        <v>159</v>
      </c>
    </row>
    <row r="2135" s="15" customFormat="1">
      <c r="A2135" s="15"/>
      <c r="B2135" s="246"/>
      <c r="C2135" s="247"/>
      <c r="D2135" s="226" t="s">
        <v>170</v>
      </c>
      <c r="E2135" s="248" t="s">
        <v>19</v>
      </c>
      <c r="F2135" s="249" t="s">
        <v>178</v>
      </c>
      <c r="G2135" s="247"/>
      <c r="H2135" s="250">
        <v>1</v>
      </c>
      <c r="I2135" s="251"/>
      <c r="J2135" s="247"/>
      <c r="K2135" s="247"/>
      <c r="L2135" s="252"/>
      <c r="M2135" s="253"/>
      <c r="N2135" s="254"/>
      <c r="O2135" s="254"/>
      <c r="P2135" s="254"/>
      <c r="Q2135" s="254"/>
      <c r="R2135" s="254"/>
      <c r="S2135" s="254"/>
      <c r="T2135" s="25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6" t="s">
        <v>170</v>
      </c>
      <c r="AU2135" s="256" t="s">
        <v>81</v>
      </c>
      <c r="AV2135" s="15" t="s">
        <v>166</v>
      </c>
      <c r="AW2135" s="15" t="s">
        <v>35</v>
      </c>
      <c r="AX2135" s="15" t="s">
        <v>81</v>
      </c>
      <c r="AY2135" s="256" t="s">
        <v>159</v>
      </c>
    </row>
    <row r="2136" s="12" customFormat="1" ht="25.92" customHeight="1">
      <c r="A2136" s="12"/>
      <c r="B2136" s="190"/>
      <c r="C2136" s="191"/>
      <c r="D2136" s="192" t="s">
        <v>72</v>
      </c>
      <c r="E2136" s="193" t="s">
        <v>1933</v>
      </c>
      <c r="F2136" s="193" t="s">
        <v>1934</v>
      </c>
      <c r="G2136" s="191"/>
      <c r="H2136" s="191"/>
      <c r="I2136" s="194"/>
      <c r="J2136" s="195">
        <f>BK2136</f>
        <v>0</v>
      </c>
      <c r="K2136" s="191"/>
      <c r="L2136" s="196"/>
      <c r="M2136" s="197"/>
      <c r="N2136" s="198"/>
      <c r="O2136" s="198"/>
      <c r="P2136" s="199">
        <f>SUM(P2137:P2138)</f>
        <v>0</v>
      </c>
      <c r="Q2136" s="198"/>
      <c r="R2136" s="199">
        <f>SUM(R2137:R2138)</f>
        <v>0</v>
      </c>
      <c r="S2136" s="198"/>
      <c r="T2136" s="200">
        <f>SUM(T2137:T2138)</f>
        <v>0</v>
      </c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R2136" s="201" t="s">
        <v>213</v>
      </c>
      <c r="AT2136" s="202" t="s">
        <v>72</v>
      </c>
      <c r="AU2136" s="202" t="s">
        <v>73</v>
      </c>
      <c r="AY2136" s="201" t="s">
        <v>159</v>
      </c>
      <c r="BK2136" s="203">
        <f>SUM(BK2137:BK2138)</f>
        <v>0</v>
      </c>
    </row>
    <row r="2137" s="2" customFormat="1" ht="16.5" customHeight="1">
      <c r="A2137" s="40"/>
      <c r="B2137" s="41"/>
      <c r="C2137" s="206" t="s">
        <v>1935</v>
      </c>
      <c r="D2137" s="206" t="s">
        <v>161</v>
      </c>
      <c r="E2137" s="207" t="s">
        <v>1936</v>
      </c>
      <c r="F2137" s="208" t="s">
        <v>1937</v>
      </c>
      <c r="G2137" s="209" t="s">
        <v>1050</v>
      </c>
      <c r="H2137" s="267"/>
      <c r="I2137" s="211"/>
      <c r="J2137" s="212">
        <f>ROUND(I2137*H2137,2)</f>
        <v>0</v>
      </c>
      <c r="K2137" s="208" t="s">
        <v>19</v>
      </c>
      <c r="L2137" s="46"/>
      <c r="M2137" s="213" t="s">
        <v>19</v>
      </c>
      <c r="N2137" s="214" t="s">
        <v>44</v>
      </c>
      <c r="O2137" s="86"/>
      <c r="P2137" s="215">
        <f>O2137*H2137</f>
        <v>0</v>
      </c>
      <c r="Q2137" s="215">
        <v>0</v>
      </c>
      <c r="R2137" s="215">
        <f>Q2137*H2137</f>
        <v>0</v>
      </c>
      <c r="S2137" s="215">
        <v>0</v>
      </c>
      <c r="T2137" s="216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17" t="s">
        <v>166</v>
      </c>
      <c r="AT2137" s="217" t="s">
        <v>161</v>
      </c>
      <c r="AU2137" s="217" t="s">
        <v>81</v>
      </c>
      <c r="AY2137" s="19" t="s">
        <v>159</v>
      </c>
      <c r="BE2137" s="218">
        <f>IF(N2137="základní",J2137,0)</f>
        <v>0</v>
      </c>
      <c r="BF2137" s="218">
        <f>IF(N2137="snížená",J2137,0)</f>
        <v>0</v>
      </c>
      <c r="BG2137" s="218">
        <f>IF(N2137="zákl. přenesená",J2137,0)</f>
        <v>0</v>
      </c>
      <c r="BH2137" s="218">
        <f>IF(N2137="sníž. přenesená",J2137,0)</f>
        <v>0</v>
      </c>
      <c r="BI2137" s="218">
        <f>IF(N2137="nulová",J2137,0)</f>
        <v>0</v>
      </c>
      <c r="BJ2137" s="19" t="s">
        <v>81</v>
      </c>
      <c r="BK2137" s="218">
        <f>ROUND(I2137*H2137,2)</f>
        <v>0</v>
      </c>
      <c r="BL2137" s="19" t="s">
        <v>166</v>
      </c>
      <c r="BM2137" s="217" t="s">
        <v>1938</v>
      </c>
    </row>
    <row r="2138" s="2" customFormat="1" ht="16.5" customHeight="1">
      <c r="A2138" s="40"/>
      <c r="B2138" s="41"/>
      <c r="C2138" s="206" t="s">
        <v>1939</v>
      </c>
      <c r="D2138" s="206" t="s">
        <v>161</v>
      </c>
      <c r="E2138" s="207" t="s">
        <v>1940</v>
      </c>
      <c r="F2138" s="208" t="s">
        <v>1941</v>
      </c>
      <c r="G2138" s="209" t="s">
        <v>1050</v>
      </c>
      <c r="H2138" s="267"/>
      <c r="I2138" s="211"/>
      <c r="J2138" s="212">
        <f>ROUND(I2138*H2138,2)</f>
        <v>0</v>
      </c>
      <c r="K2138" s="208" t="s">
        <v>19</v>
      </c>
      <c r="L2138" s="46"/>
      <c r="M2138" s="279" t="s">
        <v>19</v>
      </c>
      <c r="N2138" s="280" t="s">
        <v>44</v>
      </c>
      <c r="O2138" s="281"/>
      <c r="P2138" s="282">
        <f>O2138*H2138</f>
        <v>0</v>
      </c>
      <c r="Q2138" s="282">
        <v>0</v>
      </c>
      <c r="R2138" s="282">
        <f>Q2138*H2138</f>
        <v>0</v>
      </c>
      <c r="S2138" s="282">
        <v>0</v>
      </c>
      <c r="T2138" s="283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17" t="s">
        <v>166</v>
      </c>
      <c r="AT2138" s="217" t="s">
        <v>161</v>
      </c>
      <c r="AU2138" s="217" t="s">
        <v>81</v>
      </c>
      <c r="AY2138" s="19" t="s">
        <v>159</v>
      </c>
      <c r="BE2138" s="218">
        <f>IF(N2138="základní",J2138,0)</f>
        <v>0</v>
      </c>
      <c r="BF2138" s="218">
        <f>IF(N2138="snížená",J2138,0)</f>
        <v>0</v>
      </c>
      <c r="BG2138" s="218">
        <f>IF(N2138="zákl. přenesená",J2138,0)</f>
        <v>0</v>
      </c>
      <c r="BH2138" s="218">
        <f>IF(N2138="sníž. přenesená",J2138,0)</f>
        <v>0</v>
      </c>
      <c r="BI2138" s="218">
        <f>IF(N2138="nulová",J2138,0)</f>
        <v>0</v>
      </c>
      <c r="BJ2138" s="19" t="s">
        <v>81</v>
      </c>
      <c r="BK2138" s="218">
        <f>ROUND(I2138*H2138,2)</f>
        <v>0</v>
      </c>
      <c r="BL2138" s="19" t="s">
        <v>166</v>
      </c>
      <c r="BM2138" s="217" t="s">
        <v>1942</v>
      </c>
    </row>
    <row r="2139" s="2" customFormat="1" ht="6.96" customHeight="1">
      <c r="A2139" s="40"/>
      <c r="B2139" s="61"/>
      <c r="C2139" s="62"/>
      <c r="D2139" s="62"/>
      <c r="E2139" s="62"/>
      <c r="F2139" s="62"/>
      <c r="G2139" s="62"/>
      <c r="H2139" s="62"/>
      <c r="I2139" s="62"/>
      <c r="J2139" s="62"/>
      <c r="K2139" s="62"/>
      <c r="L2139" s="46"/>
      <c r="M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</row>
  </sheetData>
  <sheetProtection sheet="1" autoFilter="0" formatColumns="0" formatRows="0" objects="1" scenarios="1" spinCount="100000" saltValue="l0mwFCPHqXaa2DzqUbcPFOUrh5i6s/YZmcEhcpyFLaBrktkqIfsqsDmlkDg5xzVigXpfFUaELSnIW22/wnP6Uw==" hashValue="xntJCx4q/jtK4mfIHvnRu4CoctwppiLNNza6O2tM1sZJyj+1Ae+fbiuqI0juUP2quXFhvilrkQEUC3BtEVp8zQ==" algorithmName="SHA-512" password="CC35"/>
  <autoFilter ref="C106:K2138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2_02/121151103"/>
    <hyperlink ref="F121" r:id="rId2" display="https://podminky.urs.cz/item/CS_URS_2022_02/122251101"/>
    <hyperlink ref="F131" r:id="rId3" display="https://podminky.urs.cz/item/CS_URS_2022_02/132251101"/>
    <hyperlink ref="F156" r:id="rId4" display="https://podminky.urs.cz/item/CS_URS_2022_02/162751117"/>
    <hyperlink ref="F162" r:id="rId5" display="https://podminky.urs.cz/item/CS_URS_2022_02/162751119"/>
    <hyperlink ref="F166" r:id="rId6" display="https://podminky.urs.cz/item/CS_URS_2022_02/171201221"/>
    <hyperlink ref="F173" r:id="rId7" display="https://podminky.urs.cz/item/CS_URS_2022_02/171251201"/>
    <hyperlink ref="F179" r:id="rId8" display="https://podminky.urs.cz/item/CS_URS_2022_02/174151101"/>
    <hyperlink ref="F188" r:id="rId9" display="https://podminky.urs.cz/item/CS_URS_2022_02/271532213"/>
    <hyperlink ref="F195" r:id="rId10" display="https://podminky.urs.cz/item/CS_URS_2022_02/273321411"/>
    <hyperlink ref="F200" r:id="rId11" display="https://podminky.urs.cz/item/CS_URS_2022_02/273351121"/>
    <hyperlink ref="F205" r:id="rId12" display="https://podminky.urs.cz/item/CS_URS_2022_02/273351122"/>
    <hyperlink ref="F210" r:id="rId13" display="https://podminky.urs.cz/item/CS_URS_2022_02/273362021"/>
    <hyperlink ref="F216" r:id="rId14" display="https://podminky.urs.cz/item/CS_URS_2022_02/274321411"/>
    <hyperlink ref="F252" r:id="rId15" display="https://podminky.urs.cz/item/CS_URS_2022_02/274351121"/>
    <hyperlink ref="F270" r:id="rId16" display="https://podminky.urs.cz/item/CS_URS_2022_02/274351122"/>
    <hyperlink ref="F288" r:id="rId17" display="https://podminky.urs.cz/item/CS_URS_2022_02/274361821"/>
    <hyperlink ref="F293" r:id="rId18" display="https://podminky.urs.cz/item/CS_URS_2022_02/311101213"/>
    <hyperlink ref="F305" r:id="rId19" display="https://podminky.urs.cz/item/CS_URS_2022_02/311272241"/>
    <hyperlink ref="F312" r:id="rId20" display="https://podminky.urs.cz/item/CS_URS_2022_02/311273903"/>
    <hyperlink ref="F319" r:id="rId21" display="https://podminky.urs.cz/item/CS_URS_2022_02/311273955"/>
    <hyperlink ref="F326" r:id="rId22" display="https://podminky.urs.cz/item/CS_URS_2022_02/312321815"/>
    <hyperlink ref="F332" r:id="rId23" display="https://podminky.urs.cz/item/CS_URS_2022_02/312351121"/>
    <hyperlink ref="F339" r:id="rId24" display="https://podminky.urs.cz/item/CS_URS_2022_02/312351122"/>
    <hyperlink ref="F346" r:id="rId25" display="https://podminky.urs.cz/item/CS_URS_2022_02/312351911"/>
    <hyperlink ref="F353" r:id="rId26" display="https://podminky.urs.cz/item/CS_URS_2022_02/312361821"/>
    <hyperlink ref="F357" r:id="rId27" display="https://podminky.urs.cz/item/CS_URS_2022_02/317234410"/>
    <hyperlink ref="F369" r:id="rId28" display="https://podminky.urs.cz/item/CS_URS_2022_02/317944321"/>
    <hyperlink ref="F381" r:id="rId29" display="https://podminky.urs.cz/item/CS_URS_2022_02/317944323"/>
    <hyperlink ref="F387" r:id="rId30" display="https://podminky.urs.cz/item/CS_URS_2022_02/342272225"/>
    <hyperlink ref="F396" r:id="rId31" display="https://podminky.urs.cz/item/CS_URS_2022_02/417321414"/>
    <hyperlink ref="F403" r:id="rId32" display="https://podminky.urs.cz/item/CS_URS_2022_02/417351115"/>
    <hyperlink ref="F409" r:id="rId33" display="https://podminky.urs.cz/item/CS_URS_2022_02/417351116"/>
    <hyperlink ref="F415" r:id="rId34" display="https://podminky.urs.cz/item/CS_URS_2022_02/417361821"/>
    <hyperlink ref="F419" r:id="rId35" display="https://podminky.urs.cz/item/CS_URS_2022_02/430321414"/>
    <hyperlink ref="F426" r:id="rId36" display="https://podminky.urs.cz/item/CS_URS_2022_02/430362021"/>
    <hyperlink ref="F433" r:id="rId37" display="https://podminky.urs.cz/item/CS_URS_2022_02/431351121"/>
    <hyperlink ref="F440" r:id="rId38" display="https://podminky.urs.cz/item/CS_URS_2022_02/431351122"/>
    <hyperlink ref="F448" r:id="rId39" display="https://podminky.urs.cz/item/CS_URS_2022_02/564871011"/>
    <hyperlink ref="F455" r:id="rId40" display="https://podminky.urs.cz/item/CS_URS_2022_02/596211110"/>
    <hyperlink ref="F470" r:id="rId41" display="https://podminky.urs.cz/item/CS_URS_2022_02/611135101"/>
    <hyperlink ref="F478" r:id="rId42" display="https://podminky.urs.cz/item/CS_URS_2022_02/611325418"/>
    <hyperlink ref="F488" r:id="rId43" display="https://podminky.urs.cz/item/CS_URS_2022_02/612121112"/>
    <hyperlink ref="F503" r:id="rId44" display="https://podminky.urs.cz/item/CS_URS_2022_02/612131101"/>
    <hyperlink ref="F515" r:id="rId45" display="https://podminky.urs.cz/item/CS_URS_2022_02/612131121"/>
    <hyperlink ref="F530" r:id="rId46" display="https://podminky.urs.cz/item/CS_URS_2022_02/612135101"/>
    <hyperlink ref="F538" r:id="rId47" display="https://podminky.urs.cz/item/CS_URS_2022_02/612142001"/>
    <hyperlink ref="F553" r:id="rId48" display="https://podminky.urs.cz/item/CS_URS_2022_02/612311131"/>
    <hyperlink ref="F568" r:id="rId49" display="https://podminky.urs.cz/item/CS_URS_2022_02/612321111"/>
    <hyperlink ref="F580" r:id="rId50" display="https://podminky.urs.cz/item/CS_URS_2022_02/612325302"/>
    <hyperlink ref="F585" r:id="rId51" display="https://podminky.urs.cz/item/CS_URS_2022_02/612325419"/>
    <hyperlink ref="F632" r:id="rId52" display="https://podminky.urs.cz/item/CS_URS_2022_02/622131121"/>
    <hyperlink ref="F638" r:id="rId53" display="https://podminky.urs.cz/item/CS_URS_2022_02/622142001"/>
    <hyperlink ref="F644" r:id="rId54" display="https://podminky.urs.cz/item/CS_URS_2022_02/622143004"/>
    <hyperlink ref="F662" r:id="rId55" display="https://podminky.urs.cz/item/CS_URS_2022_02/622151001"/>
    <hyperlink ref="F668" r:id="rId56" display="https://podminky.urs.cz/item/CS_URS_2022_02/622151021"/>
    <hyperlink ref="F674" r:id="rId57" display="https://podminky.urs.cz/item/CS_URS_2022_02/622221022"/>
    <hyperlink ref="F686" r:id="rId58" display="https://podminky.urs.cz/item/CS_URS_2022_02/622222001"/>
    <hyperlink ref="F698" r:id="rId59" display="https://podminky.urs.cz/item/CS_URS_2022_02/622252001"/>
    <hyperlink ref="F706" r:id="rId60" display="https://podminky.urs.cz/item/CS_URS_2022_02/622252002"/>
    <hyperlink ref="F730" r:id="rId61" display="https://podminky.urs.cz/item/CS_URS_2022_02/622511112"/>
    <hyperlink ref="F736" r:id="rId62" display="https://podminky.urs.cz/item/CS_URS_2022_02/622531022"/>
    <hyperlink ref="F744" r:id="rId63" display="https://podminky.urs.cz/item/CS_URS_2022_02/629991012"/>
    <hyperlink ref="F750" r:id="rId64" display="https://podminky.urs.cz/item/CS_URS_2022_02/631312141"/>
    <hyperlink ref="F758" r:id="rId65" display="https://podminky.urs.cz/item/CS_URS_2022_02/632451457"/>
    <hyperlink ref="F763" r:id="rId66" display="https://podminky.urs.cz/item/CS_URS_2022_02/632481213"/>
    <hyperlink ref="F768" r:id="rId67" display="https://podminky.urs.cz/item/CS_URS_2022_02/634112123"/>
    <hyperlink ref="F774" r:id="rId68" display="https://podminky.urs.cz/item/CS_URS_2022_02/642942111"/>
    <hyperlink ref="F784" r:id="rId69" display="https://podminky.urs.cz/item/CS_URS_2022_02/899914112"/>
    <hyperlink ref="F796" r:id="rId70" display="https://podminky.urs.cz/item/CS_URS_2022_02/916231213"/>
    <hyperlink ref="F806" r:id="rId71" display="https://podminky.urs.cz/item/CS_URS_2022_02/941211111"/>
    <hyperlink ref="F810" r:id="rId72" display="https://podminky.urs.cz/item/CS_URS_2022_02/941211211"/>
    <hyperlink ref="F814" r:id="rId73" display="https://podminky.urs.cz/item/CS_URS_2022_02/941211312"/>
    <hyperlink ref="F818" r:id="rId74" display="https://podminky.urs.cz/item/CS_URS_2022_02/941211811"/>
    <hyperlink ref="F822" r:id="rId75" display="https://podminky.urs.cz/item/CS_URS_2022_02/944611111"/>
    <hyperlink ref="F826" r:id="rId76" display="https://podminky.urs.cz/item/CS_URS_2022_02/944611211"/>
    <hyperlink ref="F830" r:id="rId77" display="https://podminky.urs.cz/item/CS_URS_2022_02/944611811"/>
    <hyperlink ref="F834" r:id="rId78" display="https://podminky.urs.cz/item/CS_URS_2022_02/949101111"/>
    <hyperlink ref="F840" r:id="rId79" display="https://podminky.urs.cz/item/CS_URS_2022_02/952901111"/>
    <hyperlink ref="F846" r:id="rId80" display="https://podminky.urs.cz/item/CS_URS_2022_02/953312123"/>
    <hyperlink ref="F853" r:id="rId81" display="https://podminky.urs.cz/item/CS_URS_2022_02/962031132"/>
    <hyperlink ref="F861" r:id="rId82" display="https://podminky.urs.cz/item/CS_URS_2022_02/962031133"/>
    <hyperlink ref="F867" r:id="rId83" display="https://podminky.urs.cz/item/CS_URS_2022_02/962032230"/>
    <hyperlink ref="F873" r:id="rId84" display="https://podminky.urs.cz/item/CS_URS_2022_02/965081213"/>
    <hyperlink ref="F878" r:id="rId85" display="https://podminky.urs.cz/item/CS_URS_2022_02/968072455"/>
    <hyperlink ref="F887" r:id="rId86" display="https://podminky.urs.cz/item/CS_URS_2022_02/971035661"/>
    <hyperlink ref="F895" r:id="rId87" display="https://podminky.urs.cz/item/CS_URS_2022_02/975053151"/>
    <hyperlink ref="F904" r:id="rId88" display="https://podminky.urs.cz/item/CS_URS_2022_02/978011161"/>
    <hyperlink ref="F914" r:id="rId89" display="https://podminky.urs.cz/item/CS_URS_2022_02/978013161"/>
    <hyperlink ref="F961" r:id="rId90" display="https://podminky.urs.cz/item/CS_URS_2022_02/978013191"/>
    <hyperlink ref="F982" r:id="rId91" display="https://podminky.urs.cz/item/CS_URS_2022_02/978015391"/>
    <hyperlink ref="F986" r:id="rId92" display="https://podminky.urs.cz/item/CS_URS_2022_02/978059541"/>
    <hyperlink ref="F995" r:id="rId93" display="https://podminky.urs.cz/item/CS_URS_2022_02/997013213"/>
    <hyperlink ref="F997" r:id="rId94" display="https://podminky.urs.cz/item/CS_URS_2022_02/997013501"/>
    <hyperlink ref="F999" r:id="rId95" display="https://podminky.urs.cz/item/CS_URS_2022_02/997013509"/>
    <hyperlink ref="F1003" r:id="rId96" display="https://podminky.urs.cz/item/CS_URS_2022_02/997013631"/>
    <hyperlink ref="F1006" r:id="rId97" display="https://podminky.urs.cz/item/CS_URS_2022_02/998018002"/>
    <hyperlink ref="F1008" r:id="rId98" display="https://podminky.urs.cz/item/CS_URS_2022_02/998223011"/>
    <hyperlink ref="F1012" r:id="rId99" display="https://podminky.urs.cz/item/CS_URS_2022_02/711111001"/>
    <hyperlink ref="F1022" r:id="rId100" display="https://podminky.urs.cz/item/CS_URS_2022_02/711112001"/>
    <hyperlink ref="F1034" r:id="rId101" display="https://podminky.urs.cz/item/CS_URS_2022_02/711161212"/>
    <hyperlink ref="F1040" r:id="rId102" display="https://podminky.urs.cz/item/CS_URS_2022_02/711491176"/>
    <hyperlink ref="F1050" r:id="rId103" display="https://podminky.urs.cz/item/CS_URS_2022_02/711491571"/>
    <hyperlink ref="F1060" r:id="rId104" display="https://podminky.urs.cz/item/CS_URS_2022_02/998711202"/>
    <hyperlink ref="F1063" r:id="rId105" display="https://podminky.urs.cz/item/CS_URS_2022_02/713111121"/>
    <hyperlink ref="F1087" r:id="rId106" display="https://podminky.urs.cz/item/CS_URS_2022_02/713121121"/>
    <hyperlink ref="F1097" r:id="rId107" display="https://podminky.urs.cz/item/CS_URS_2022_02/713131141"/>
    <hyperlink ref="F1109" r:id="rId108" display="https://podminky.urs.cz/item/CS_URS_2022_02/713132331"/>
    <hyperlink ref="F1119" r:id="rId109" display="https://podminky.urs.cz/item/CS_URS_2022_02/998713202"/>
    <hyperlink ref="F1122" r:id="rId110" display="https://podminky.urs.cz/item/CS_URS_2022_02/721210812"/>
    <hyperlink ref="F1128" r:id="rId111" display="https://podminky.urs.cz/item/CS_URS_2022_02/725210821"/>
    <hyperlink ref="F1135" r:id="rId112" display="https://podminky.urs.cz/item/CS_URS_2022_02/725291511"/>
    <hyperlink ref="F1140" r:id="rId113" display="https://podminky.urs.cz/item/CS_URS_2022_02/725291521"/>
    <hyperlink ref="F1145" r:id="rId114" display="https://podminky.urs.cz/item/CS_URS_2022_02/725291531"/>
    <hyperlink ref="F1150" r:id="rId115" display="https://podminky.urs.cz/item/CS_URS_2022_02/725820801"/>
    <hyperlink ref="F1157" r:id="rId116" display="https://podminky.urs.cz/item/CS_URS_2022_02/725840860"/>
    <hyperlink ref="F1162" r:id="rId117" display="https://podminky.urs.cz/item/CS_URS_2022_02/998725201"/>
    <hyperlink ref="F1165" r:id="rId118" display="https://podminky.urs.cz/item/CS_URS_2022_02/762083122"/>
    <hyperlink ref="F1170" r:id="rId119" display="https://podminky.urs.cz/item/CS_URS_2022_02/762085113"/>
    <hyperlink ref="F1179" r:id="rId120" display="https://podminky.urs.cz/item/CS_URS_2022_02/762332141"/>
    <hyperlink ref="F1194" r:id="rId121" display="https://podminky.urs.cz/item/CS_URS_2022_02/762341210"/>
    <hyperlink ref="F1203" r:id="rId122" display="https://podminky.urs.cz/item/CS_URS_2022_02/762395000"/>
    <hyperlink ref="F1208" r:id="rId123" display="https://podminky.urs.cz/item/CS_URS_2022_02/762431034"/>
    <hyperlink ref="F1213" r:id="rId124" display="https://podminky.urs.cz/item/CS_URS_2022_02/762439001"/>
    <hyperlink ref="F1222" r:id="rId125" display="https://podminky.urs.cz/item/CS_URS_2022_02/762495000"/>
    <hyperlink ref="F1227" r:id="rId126" display="https://podminky.urs.cz/item/CS_URS_2022_02/998762202"/>
    <hyperlink ref="F1230" r:id="rId127" display="https://podminky.urs.cz/item/CS_URS_2022_02/763111362"/>
    <hyperlink ref="F1245" r:id="rId128" display="https://podminky.urs.cz/item/CS_URS_2022_02/763111717"/>
    <hyperlink ref="F1260" r:id="rId129" display="https://podminky.urs.cz/item/CS_URS_2022_02/763111771"/>
    <hyperlink ref="F1275" r:id="rId130" display="https://podminky.urs.cz/item/CS_URS_2022_02/763121590"/>
    <hyperlink ref="F1281" r:id="rId131" display="https://podminky.urs.cz/item/CS_URS_2022_02/763121714"/>
    <hyperlink ref="F1287" r:id="rId132" display="https://podminky.urs.cz/item/CS_URS_2022_02/763121761"/>
    <hyperlink ref="F1293" r:id="rId133" display="https://podminky.urs.cz/item/CS_URS_2022_02/763131471"/>
    <hyperlink ref="F1298" r:id="rId134" display="https://podminky.urs.cz/item/CS_URS_2022_02/763131714"/>
    <hyperlink ref="F1303" r:id="rId135" display="https://podminky.urs.cz/item/CS_URS_2022_02/763131751"/>
    <hyperlink ref="F1313" r:id="rId136" display="https://podminky.urs.cz/item/CS_URS_2022_02/763131771"/>
    <hyperlink ref="F1318" r:id="rId137" display="https://podminky.urs.cz/item/CS_URS_2022_02/763173113"/>
    <hyperlink ref="F1327" r:id="rId138" display="https://podminky.urs.cz/item/CS_URS_2022_02/763183111"/>
    <hyperlink ref="F1336" r:id="rId139" display="https://podminky.urs.cz/item/CS_URS_2022_02/998763402"/>
    <hyperlink ref="F1339" r:id="rId140" display="https://podminky.urs.cz/item/CS_URS_2022_02/764002414"/>
    <hyperlink ref="F1349" r:id="rId141" display="https://podminky.urs.cz/item/CS_URS_2022_02/764111641"/>
    <hyperlink ref="F1354" r:id="rId142" display="https://podminky.urs.cz/item/CS_URS_2022_02/764111691"/>
    <hyperlink ref="F1359" r:id="rId143" display="https://podminky.urs.cz/item/CS_URS_2022_02/764212633"/>
    <hyperlink ref="F1364" r:id="rId144" display="https://podminky.urs.cz/item/CS_URS_2022_02/764212663"/>
    <hyperlink ref="F1374" r:id="rId145" display="https://podminky.urs.cz/item/CS_URS_2022_02/764511602"/>
    <hyperlink ref="F1379" r:id="rId146" display="https://podminky.urs.cz/item/CS_URS_2022_02/764511642"/>
    <hyperlink ref="F1383" r:id="rId147" display="https://podminky.urs.cz/item/CS_URS_2022_02/764518622"/>
    <hyperlink ref="F1387" r:id="rId148" display="https://podminky.urs.cz/item/CS_URS_2022_02/998764202"/>
    <hyperlink ref="F1390" r:id="rId149" display="https://podminky.urs.cz/item/CS_URS_2022_02/765191001"/>
    <hyperlink ref="F1400" r:id="rId150" display="https://podminky.urs.cz/item/CS_URS_2022_02/998765202"/>
    <hyperlink ref="F1403" r:id="rId151" display="https://podminky.urs.cz/item/CS_URS_2022_02/766621712"/>
    <hyperlink ref="F1414" r:id="rId152" display="https://podminky.urs.cz/item/CS_URS_2022_02/766622216"/>
    <hyperlink ref="F1446" r:id="rId153" display="https://podminky.urs.cz/item/CS_URS_2022_02/766660171"/>
    <hyperlink ref="F1464" r:id="rId154" display="https://podminky.urs.cz/item/CS_URS_2022_02/766660172"/>
    <hyperlink ref="F1475" r:id="rId155" display="https://podminky.urs.cz/item/CS_URS_2022_02/766660311"/>
    <hyperlink ref="F1486" r:id="rId156" display="https://podminky.urs.cz/item/CS_URS_2022_02/766660728"/>
    <hyperlink ref="F1508" r:id="rId157" display="https://podminky.urs.cz/item/CS_URS_2022_02/766660729"/>
    <hyperlink ref="F1539" r:id="rId158" display="https://podminky.urs.cz/item/CS_URS_2022_02/766660731"/>
    <hyperlink ref="F1550" r:id="rId159" display="https://podminky.urs.cz/item/CS_URS_2022_02/766682111"/>
    <hyperlink ref="F1573" r:id="rId160" display="https://podminky.urs.cz/item/CS_URS_2022_02/766682113"/>
    <hyperlink ref="F1584" r:id="rId161" display="https://podminky.urs.cz/item/CS_URS_2022_02/998766202"/>
    <hyperlink ref="F1587" r:id="rId162" display="https://podminky.urs.cz/item/CS_URS_2022_02/767165111"/>
    <hyperlink ref="F1602" r:id="rId163" display="https://podminky.urs.cz/item/CS_URS_2022_02/767415112"/>
    <hyperlink ref="F1612" r:id="rId164" display="https://podminky.urs.cz/item/CS_URS_2022_02/767491011"/>
    <hyperlink ref="F1621" r:id="rId165" display="https://podminky.urs.cz/item/CS_URS_2022_02/767492002"/>
    <hyperlink ref="F1631" r:id="rId166" display="https://podminky.urs.cz/item/CS_URS_2022_02/767531111"/>
    <hyperlink ref="F1643" r:id="rId167" display="https://podminky.urs.cz/item/CS_URS_2022_02/767531121"/>
    <hyperlink ref="F1655" r:id="rId168" display="https://podminky.urs.cz/item/CS_URS_2022_02/767640221"/>
    <hyperlink ref="F1666" r:id="rId169" display="https://podminky.urs.cz/item/CS_URS_2022_02/767640222"/>
    <hyperlink ref="F1682" r:id="rId170" display="https://podminky.urs.cz/item/CS_URS_2022_02/767649191"/>
    <hyperlink ref="F1697" r:id="rId171" display="https://podminky.urs.cz/item/CS_URS_2022_02/767649193"/>
    <hyperlink ref="F1712" r:id="rId172" display="https://podminky.urs.cz/item/CS_URS_2022_02/767649194"/>
    <hyperlink ref="F1727" r:id="rId173" display="https://podminky.urs.cz/item/CS_URS_2022_02/998767202"/>
    <hyperlink ref="F1730" r:id="rId174" display="https://podminky.urs.cz/item/CS_URS_2022_02/771121011"/>
    <hyperlink ref="F1737" r:id="rId175" display="https://podminky.urs.cz/item/CS_URS_2022_02/771151023"/>
    <hyperlink ref="F1744" r:id="rId176" display="https://podminky.urs.cz/item/CS_URS_2022_02/771474112"/>
    <hyperlink ref="F1754" r:id="rId177" display="https://podminky.urs.cz/item/CS_URS_2022_02/771574261"/>
    <hyperlink ref="F1768" r:id="rId178" display="https://podminky.urs.cz/item/CS_URS_2022_02/771574263"/>
    <hyperlink ref="F1778" r:id="rId179" display="https://podminky.urs.cz/item/CS_URS_2022_02/771577111"/>
    <hyperlink ref="F1783" r:id="rId180" display="https://podminky.urs.cz/item/CS_URS_2022_02/771591207"/>
    <hyperlink ref="F1797" r:id="rId181" display="https://podminky.urs.cz/item/CS_URS_2022_02/771591241"/>
    <hyperlink ref="F1802" r:id="rId182" display="https://podminky.urs.cz/item/CS_URS_2022_02/771591264"/>
    <hyperlink ref="F1807" r:id="rId183" display="https://podminky.urs.cz/item/CS_URS_2022_02/998771202"/>
    <hyperlink ref="F1810" r:id="rId184" display="https://podminky.urs.cz/item/CS_URS_2022_02/776111116"/>
    <hyperlink ref="F1817" r:id="rId185" display="https://podminky.urs.cz/item/CS_URS_2022_02/776111311"/>
    <hyperlink ref="F1824" r:id="rId186" display="https://podminky.urs.cz/item/CS_URS_2022_02/776121112"/>
    <hyperlink ref="F1831" r:id="rId187" display="https://podminky.urs.cz/item/CS_URS_2022_02/776141122"/>
    <hyperlink ref="F1838" r:id="rId188" display="https://podminky.urs.cz/item/CS_URS_2022_02/776201812"/>
    <hyperlink ref="F1849" r:id="rId189" display="https://podminky.urs.cz/item/CS_URS_2022_02/776221111"/>
    <hyperlink ref="F1859" r:id="rId190" display="https://podminky.urs.cz/item/CS_URS_2022_02/776241121"/>
    <hyperlink ref="F1869" r:id="rId191" display="https://podminky.urs.cz/item/CS_URS_2022_02/776411111"/>
    <hyperlink ref="F1927" r:id="rId192" display="https://podminky.urs.cz/item/CS_URS_2022_02/776991121"/>
    <hyperlink ref="F1934" r:id="rId193" display="https://podminky.urs.cz/item/CS_URS_2022_02/998776202"/>
    <hyperlink ref="F1937" r:id="rId194" display="https://podminky.urs.cz/item/CS_URS_2022_02/781474113"/>
    <hyperlink ref="F1969" r:id="rId195" display="https://podminky.urs.cz/item/CS_URS_2022_02/781494111"/>
    <hyperlink ref="F1978" r:id="rId196" display="https://podminky.urs.cz/item/CS_URS_2022_02/781494511"/>
    <hyperlink ref="F1992" r:id="rId197" display="https://podminky.urs.cz/item/CS_URS_2022_02/781571141"/>
    <hyperlink ref="F2004" r:id="rId198" display="https://podminky.urs.cz/item/CS_URS_2022_02/781674113"/>
    <hyperlink ref="F2016" r:id="rId199" display="https://podminky.urs.cz/item/CS_URS_2022_02/998781202"/>
    <hyperlink ref="F2019" r:id="rId200" display="https://podminky.urs.cz/item/CS_URS_2022_02/784121001"/>
    <hyperlink ref="F2069" r:id="rId201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ROUND((SUM(BE96:BE1245)),  2)</f>
        <v>0</v>
      </c>
      <c r="G33" s="40"/>
      <c r="H33" s="40"/>
      <c r="I33" s="150">
        <v>0.20999999999999999</v>
      </c>
      <c r="J33" s="149">
        <f>ROUND(((SUM(BE96:BE1245))*I33),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ROUND((SUM(BF96:BF1245)),  2)</f>
        <v>0</v>
      </c>
      <c r="G34" s="40"/>
      <c r="H34" s="40"/>
      <c r="I34" s="150">
        <v>0.14999999999999999</v>
      </c>
      <c r="J34" s="149">
        <f>ROUND(((SUM(BF96:BF1245))*I34),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ROUND((SUM(BG96:BG1245)),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ROUND((SUM(BH96:BH1245)),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ROUND((SUM(BI96:BI1245)),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Udržovací práce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121</v>
      </c>
      <c r="E62" s="176"/>
      <c r="F62" s="176"/>
      <c r="G62" s="176"/>
      <c r="H62" s="176"/>
      <c r="I62" s="176"/>
      <c r="J62" s="177">
        <f>J179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122</v>
      </c>
      <c r="E63" s="176"/>
      <c r="F63" s="176"/>
      <c r="G63" s="176"/>
      <c r="H63" s="176"/>
      <c r="I63" s="176"/>
      <c r="J63" s="177">
        <f>J207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J417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124</v>
      </c>
      <c r="E65" s="176"/>
      <c r="F65" s="176"/>
      <c r="G65" s="176"/>
      <c r="H65" s="176"/>
      <c r="I65" s="176"/>
      <c r="J65" s="177">
        <f>J425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125</v>
      </c>
      <c r="E66" s="176"/>
      <c r="F66" s="176"/>
      <c r="G66" s="176"/>
      <c r="H66" s="176"/>
      <c r="I66" s="176"/>
      <c r="J66" s="177">
        <f>J565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126</v>
      </c>
      <c r="E67" s="176"/>
      <c r="F67" s="176"/>
      <c r="G67" s="176"/>
      <c r="H67" s="176"/>
      <c r="I67" s="176"/>
      <c r="J67" s="177">
        <f>J576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127</v>
      </c>
      <c r="E68" s="170"/>
      <c r="F68" s="170"/>
      <c r="G68" s="170"/>
      <c r="H68" s="170"/>
      <c r="I68" s="170"/>
      <c r="J68" s="171">
        <f>J581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128</v>
      </c>
      <c r="E69" s="176"/>
      <c r="F69" s="176"/>
      <c r="G69" s="176"/>
      <c r="H69" s="176"/>
      <c r="I69" s="176"/>
      <c r="J69" s="177">
        <f>J582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130</v>
      </c>
      <c r="E70" s="176"/>
      <c r="F70" s="176"/>
      <c r="G70" s="176"/>
      <c r="H70" s="176"/>
      <c r="I70" s="176"/>
      <c r="J70" s="177">
        <f>J622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1944</v>
      </c>
      <c r="E71" s="176"/>
      <c r="F71" s="176"/>
      <c r="G71" s="176"/>
      <c r="H71" s="176"/>
      <c r="I71" s="176"/>
      <c r="J71" s="177">
        <f>J630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134</v>
      </c>
      <c r="E72" s="176"/>
      <c r="F72" s="176"/>
      <c r="G72" s="176"/>
      <c r="H72" s="176"/>
      <c r="I72" s="176"/>
      <c r="J72" s="177">
        <f>J665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136</v>
      </c>
      <c r="E73" s="176"/>
      <c r="F73" s="176"/>
      <c r="G73" s="176"/>
      <c r="H73" s="176"/>
      <c r="I73" s="176"/>
      <c r="J73" s="177">
        <f>J766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1945</v>
      </c>
      <c r="E74" s="176"/>
      <c r="F74" s="176"/>
      <c r="G74" s="176"/>
      <c r="H74" s="176"/>
      <c r="I74" s="176"/>
      <c r="J74" s="177">
        <f>J927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141</v>
      </c>
      <c r="E75" s="176"/>
      <c r="F75" s="176"/>
      <c r="G75" s="176"/>
      <c r="H75" s="176"/>
      <c r="I75" s="176"/>
      <c r="J75" s="177">
        <f>J1178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7"/>
      <c r="C76" s="168"/>
      <c r="D76" s="169" t="s">
        <v>143</v>
      </c>
      <c r="E76" s="170"/>
      <c r="F76" s="170"/>
      <c r="G76" s="170"/>
      <c r="H76" s="170"/>
      <c r="I76" s="170"/>
      <c r="J76" s="171">
        <f>J1243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144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6.25" customHeight="1">
      <c r="A86" s="40"/>
      <c r="B86" s="41"/>
      <c r="C86" s="42"/>
      <c r="D86" s="42"/>
      <c r="E86" s="162" t="str">
        <f>E7</f>
        <v>Stavební úpravy a udržovací práce na objektu pavilonu W, přístavba nového vstupu a nový přístupový chodník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02 - Udržovací práce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1. 8. 2022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E15</f>
        <v>Slezská nemocnice v Opavě, p.o., Olomoucká 470/86</v>
      </c>
      <c r="G92" s="42"/>
      <c r="H92" s="42"/>
      <c r="I92" s="34" t="s">
        <v>32</v>
      </c>
      <c r="J92" s="38" t="str">
        <f>E21</f>
        <v>ing.arch.Martin Janda,Lomná 1895.Frenštát p.R.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30</v>
      </c>
      <c r="D93" s="42"/>
      <c r="E93" s="42"/>
      <c r="F93" s="29" t="str">
        <f>IF(E18="","",E18)</f>
        <v>Vyplň údaj</v>
      </c>
      <c r="G93" s="42"/>
      <c r="H93" s="42"/>
      <c r="I93" s="34" t="s">
        <v>36</v>
      </c>
      <c r="J93" s="38" t="str">
        <f>E24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145</v>
      </c>
      <c r="D95" s="182" t="s">
        <v>58</v>
      </c>
      <c r="E95" s="182" t="s">
        <v>54</v>
      </c>
      <c r="F95" s="182" t="s">
        <v>55</v>
      </c>
      <c r="G95" s="182" t="s">
        <v>146</v>
      </c>
      <c r="H95" s="182" t="s">
        <v>147</v>
      </c>
      <c r="I95" s="182" t="s">
        <v>148</v>
      </c>
      <c r="J95" s="182" t="s">
        <v>114</v>
      </c>
      <c r="K95" s="183" t="s">
        <v>149</v>
      </c>
      <c r="L95" s="184"/>
      <c r="M95" s="94" t="s">
        <v>19</v>
      </c>
      <c r="N95" s="95" t="s">
        <v>43</v>
      </c>
      <c r="O95" s="95" t="s">
        <v>150</v>
      </c>
      <c r="P95" s="95" t="s">
        <v>151</v>
      </c>
      <c r="Q95" s="95" t="s">
        <v>152</v>
      </c>
      <c r="R95" s="95" t="s">
        <v>153</v>
      </c>
      <c r="S95" s="95" t="s">
        <v>154</v>
      </c>
      <c r="T95" s="96" t="s">
        <v>155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156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P97+P581+P1243</f>
        <v>0</v>
      </c>
      <c r="Q96" s="98"/>
      <c r="R96" s="187">
        <f>R97+R581+R1243</f>
        <v>34.39046278</v>
      </c>
      <c r="S96" s="98"/>
      <c r="T96" s="188">
        <f>T97+T581+T1243</f>
        <v>22.095873300000001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115</v>
      </c>
      <c r="BK96" s="189">
        <f>BK97+BK581+BK1243</f>
        <v>0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157</v>
      </c>
      <c r="F97" s="193" t="s">
        <v>158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P98+P179+P207+P417+P425+P565+P576</f>
        <v>0</v>
      </c>
      <c r="Q97" s="198"/>
      <c r="R97" s="199">
        <f>R98+R179+R207+R417+R425+R565+R576</f>
        <v>31.162831799999999</v>
      </c>
      <c r="S97" s="198"/>
      <c r="T97" s="200">
        <f>T98+T179+T207+T417+T425+T565+T576</f>
        <v>21.516266999999999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159</v>
      </c>
      <c r="BK97" s="203">
        <f>BK98+BK179+BK207+BK417+BK425+BK565+BK576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81</v>
      </c>
      <c r="F98" s="204" t="s">
        <v>160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SUM(P99:P178)</f>
        <v>0</v>
      </c>
      <c r="Q98" s="198"/>
      <c r="R98" s="199">
        <f>SUM(R99:R178)</f>
        <v>0.20025599999999999</v>
      </c>
      <c r="S98" s="198"/>
      <c r="T98" s="200">
        <f>SUM(T99:T178)</f>
        <v>9.5399999999999991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81</v>
      </c>
      <c r="AY98" s="201" t="s">
        <v>159</v>
      </c>
      <c r="BK98" s="203">
        <f>SUM(BK99:BK178)</f>
        <v>0</v>
      </c>
    </row>
    <row r="99" s="2" customFormat="1" ht="33" customHeight="1">
      <c r="A99" s="40"/>
      <c r="B99" s="41"/>
      <c r="C99" s="206" t="s">
        <v>81</v>
      </c>
      <c r="D99" s="206" t="s">
        <v>161</v>
      </c>
      <c r="E99" s="207" t="s">
        <v>1946</v>
      </c>
      <c r="F99" s="208" t="s">
        <v>1947</v>
      </c>
      <c r="G99" s="209" t="s">
        <v>164</v>
      </c>
      <c r="H99" s="210">
        <v>12</v>
      </c>
      <c r="I99" s="211"/>
      <c r="J99" s="212">
        <f>ROUND(I99*H99,2)</f>
        <v>0</v>
      </c>
      <c r="K99" s="208" t="s">
        <v>165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0.29499999999999998</v>
      </c>
      <c r="T99" s="216">
        <f>S99*H99</f>
        <v>3.54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83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1948</v>
      </c>
    </row>
    <row r="100" s="2" customFormat="1">
      <c r="A100" s="40"/>
      <c r="B100" s="41"/>
      <c r="C100" s="42"/>
      <c r="D100" s="219" t="s">
        <v>168</v>
      </c>
      <c r="E100" s="42"/>
      <c r="F100" s="220" t="s">
        <v>1949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13" customFormat="1">
      <c r="A101" s="13"/>
      <c r="B101" s="224"/>
      <c r="C101" s="225"/>
      <c r="D101" s="226" t="s">
        <v>170</v>
      </c>
      <c r="E101" s="227" t="s">
        <v>19</v>
      </c>
      <c r="F101" s="228" t="s">
        <v>1950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170</v>
      </c>
      <c r="AU101" s="234" t="s">
        <v>83</v>
      </c>
      <c r="AV101" s="13" t="s">
        <v>81</v>
      </c>
      <c r="AW101" s="13" t="s">
        <v>35</v>
      </c>
      <c r="AX101" s="13" t="s">
        <v>73</v>
      </c>
      <c r="AY101" s="234" t="s">
        <v>159</v>
      </c>
    </row>
    <row r="102" s="13" customFormat="1">
      <c r="A102" s="13"/>
      <c r="B102" s="224"/>
      <c r="C102" s="225"/>
      <c r="D102" s="226" t="s">
        <v>170</v>
      </c>
      <c r="E102" s="227" t="s">
        <v>19</v>
      </c>
      <c r="F102" s="228" t="s">
        <v>1951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170</v>
      </c>
      <c r="AU102" s="234" t="s">
        <v>83</v>
      </c>
      <c r="AV102" s="13" t="s">
        <v>81</v>
      </c>
      <c r="AW102" s="13" t="s">
        <v>35</v>
      </c>
      <c r="AX102" s="13" t="s">
        <v>73</v>
      </c>
      <c r="AY102" s="234" t="s">
        <v>159</v>
      </c>
    </row>
    <row r="103" s="14" customFormat="1">
      <c r="A103" s="14"/>
      <c r="B103" s="235"/>
      <c r="C103" s="236"/>
      <c r="D103" s="226" t="s">
        <v>170</v>
      </c>
      <c r="E103" s="237" t="s">
        <v>19</v>
      </c>
      <c r="F103" s="238" t="s">
        <v>260</v>
      </c>
      <c r="G103" s="236"/>
      <c r="H103" s="239">
        <v>12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170</v>
      </c>
      <c r="AU103" s="245" t="s">
        <v>83</v>
      </c>
      <c r="AV103" s="14" t="s">
        <v>83</v>
      </c>
      <c r="AW103" s="14" t="s">
        <v>35</v>
      </c>
      <c r="AX103" s="14" t="s">
        <v>73</v>
      </c>
      <c r="AY103" s="245" t="s">
        <v>159</v>
      </c>
    </row>
    <row r="104" s="15" customFormat="1">
      <c r="A104" s="15"/>
      <c r="B104" s="246"/>
      <c r="C104" s="247"/>
      <c r="D104" s="226" t="s">
        <v>170</v>
      </c>
      <c r="E104" s="248" t="s">
        <v>19</v>
      </c>
      <c r="F104" s="249" t="s">
        <v>178</v>
      </c>
      <c r="G104" s="247"/>
      <c r="H104" s="250">
        <v>12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170</v>
      </c>
      <c r="AU104" s="256" t="s">
        <v>83</v>
      </c>
      <c r="AV104" s="15" t="s">
        <v>166</v>
      </c>
      <c r="AW104" s="15" t="s">
        <v>35</v>
      </c>
      <c r="AX104" s="15" t="s">
        <v>81</v>
      </c>
      <c r="AY104" s="256" t="s">
        <v>159</v>
      </c>
    </row>
    <row r="105" s="2" customFormat="1" ht="33" customHeight="1">
      <c r="A105" s="40"/>
      <c r="B105" s="41"/>
      <c r="C105" s="206" t="s">
        <v>83</v>
      </c>
      <c r="D105" s="206" t="s">
        <v>161</v>
      </c>
      <c r="E105" s="207" t="s">
        <v>1952</v>
      </c>
      <c r="F105" s="208" t="s">
        <v>1953</v>
      </c>
      <c r="G105" s="209" t="s">
        <v>164</v>
      </c>
      <c r="H105" s="210">
        <v>12</v>
      </c>
      <c r="I105" s="211"/>
      <c r="J105" s="212">
        <f>ROUND(I105*H105,2)</f>
        <v>0</v>
      </c>
      <c r="K105" s="208" t="s">
        <v>165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0.5</v>
      </c>
      <c r="T105" s="216">
        <f>S105*H105</f>
        <v>6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83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1954</v>
      </c>
    </row>
    <row r="106" s="2" customFormat="1">
      <c r="A106" s="40"/>
      <c r="B106" s="41"/>
      <c r="C106" s="42"/>
      <c r="D106" s="219" t="s">
        <v>168</v>
      </c>
      <c r="E106" s="42"/>
      <c r="F106" s="220" t="s">
        <v>1955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168</v>
      </c>
      <c r="AU106" s="19" t="s">
        <v>83</v>
      </c>
    </row>
    <row r="107" s="13" customFormat="1">
      <c r="A107" s="13"/>
      <c r="B107" s="224"/>
      <c r="C107" s="225"/>
      <c r="D107" s="226" t="s">
        <v>170</v>
      </c>
      <c r="E107" s="227" t="s">
        <v>19</v>
      </c>
      <c r="F107" s="228" t="s">
        <v>1950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170</v>
      </c>
      <c r="AU107" s="234" t="s">
        <v>83</v>
      </c>
      <c r="AV107" s="13" t="s">
        <v>81</v>
      </c>
      <c r="AW107" s="13" t="s">
        <v>35</v>
      </c>
      <c r="AX107" s="13" t="s">
        <v>73</v>
      </c>
      <c r="AY107" s="234" t="s">
        <v>159</v>
      </c>
    </row>
    <row r="108" s="13" customFormat="1">
      <c r="A108" s="13"/>
      <c r="B108" s="224"/>
      <c r="C108" s="225"/>
      <c r="D108" s="226" t="s">
        <v>170</v>
      </c>
      <c r="E108" s="227" t="s">
        <v>19</v>
      </c>
      <c r="F108" s="228" t="s">
        <v>1951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170</v>
      </c>
      <c r="AU108" s="234" t="s">
        <v>83</v>
      </c>
      <c r="AV108" s="13" t="s">
        <v>81</v>
      </c>
      <c r="AW108" s="13" t="s">
        <v>35</v>
      </c>
      <c r="AX108" s="13" t="s">
        <v>73</v>
      </c>
      <c r="AY108" s="234" t="s">
        <v>159</v>
      </c>
    </row>
    <row r="109" s="14" customFormat="1">
      <c r="A109" s="14"/>
      <c r="B109" s="235"/>
      <c r="C109" s="236"/>
      <c r="D109" s="226" t="s">
        <v>170</v>
      </c>
      <c r="E109" s="237" t="s">
        <v>19</v>
      </c>
      <c r="F109" s="238" t="s">
        <v>260</v>
      </c>
      <c r="G109" s="236"/>
      <c r="H109" s="239">
        <v>12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170</v>
      </c>
      <c r="AU109" s="245" t="s">
        <v>83</v>
      </c>
      <c r="AV109" s="14" t="s">
        <v>83</v>
      </c>
      <c r="AW109" s="14" t="s">
        <v>35</v>
      </c>
      <c r="AX109" s="14" t="s">
        <v>73</v>
      </c>
      <c r="AY109" s="245" t="s">
        <v>159</v>
      </c>
    </row>
    <row r="110" s="15" customFormat="1">
      <c r="A110" s="15"/>
      <c r="B110" s="246"/>
      <c r="C110" s="247"/>
      <c r="D110" s="226" t="s">
        <v>170</v>
      </c>
      <c r="E110" s="248" t="s">
        <v>19</v>
      </c>
      <c r="F110" s="249" t="s">
        <v>178</v>
      </c>
      <c r="G110" s="247"/>
      <c r="H110" s="250">
        <v>12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170</v>
      </c>
      <c r="AU110" s="256" t="s">
        <v>83</v>
      </c>
      <c r="AV110" s="15" t="s">
        <v>166</v>
      </c>
      <c r="AW110" s="15" t="s">
        <v>35</v>
      </c>
      <c r="AX110" s="15" t="s">
        <v>81</v>
      </c>
      <c r="AY110" s="256" t="s">
        <v>159</v>
      </c>
    </row>
    <row r="111" s="2" customFormat="1" ht="24.15" customHeight="1">
      <c r="A111" s="40"/>
      <c r="B111" s="41"/>
      <c r="C111" s="206" t="s">
        <v>189</v>
      </c>
      <c r="D111" s="206" t="s">
        <v>161</v>
      </c>
      <c r="E111" s="207" t="s">
        <v>1956</v>
      </c>
      <c r="F111" s="208" t="s">
        <v>1957</v>
      </c>
      <c r="G111" s="209" t="s">
        <v>181</v>
      </c>
      <c r="H111" s="210">
        <v>120.95999999999999</v>
      </c>
      <c r="I111" s="211"/>
      <c r="J111" s="212">
        <f>ROUND(I111*H111,2)</f>
        <v>0</v>
      </c>
      <c r="K111" s="208" t="s">
        <v>165</v>
      </c>
      <c r="L111" s="46"/>
      <c r="M111" s="213" t="s">
        <v>19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166</v>
      </c>
      <c r="AT111" s="217" t="s">
        <v>161</v>
      </c>
      <c r="AU111" s="217" t="s">
        <v>83</v>
      </c>
      <c r="AY111" s="19" t="s">
        <v>159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166</v>
      </c>
      <c r="BM111" s="217" t="s">
        <v>1958</v>
      </c>
    </row>
    <row r="112" s="2" customFormat="1">
      <c r="A112" s="40"/>
      <c r="B112" s="41"/>
      <c r="C112" s="42"/>
      <c r="D112" s="219" t="s">
        <v>168</v>
      </c>
      <c r="E112" s="42"/>
      <c r="F112" s="220" t="s">
        <v>1959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168</v>
      </c>
      <c r="AU112" s="19" t="s">
        <v>83</v>
      </c>
    </row>
    <row r="113" s="13" customFormat="1">
      <c r="A113" s="13"/>
      <c r="B113" s="224"/>
      <c r="C113" s="225"/>
      <c r="D113" s="226" t="s">
        <v>170</v>
      </c>
      <c r="E113" s="227" t="s">
        <v>19</v>
      </c>
      <c r="F113" s="228" t="s">
        <v>1950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170</v>
      </c>
      <c r="AU113" s="234" t="s">
        <v>83</v>
      </c>
      <c r="AV113" s="13" t="s">
        <v>81</v>
      </c>
      <c r="AW113" s="13" t="s">
        <v>35</v>
      </c>
      <c r="AX113" s="13" t="s">
        <v>73</v>
      </c>
      <c r="AY113" s="234" t="s">
        <v>159</v>
      </c>
    </row>
    <row r="114" s="13" customFormat="1">
      <c r="A114" s="13"/>
      <c r="B114" s="224"/>
      <c r="C114" s="225"/>
      <c r="D114" s="226" t="s">
        <v>170</v>
      </c>
      <c r="E114" s="227" t="s">
        <v>19</v>
      </c>
      <c r="F114" s="228" t="s">
        <v>1960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170</v>
      </c>
      <c r="AU114" s="234" t="s">
        <v>83</v>
      </c>
      <c r="AV114" s="13" t="s">
        <v>81</v>
      </c>
      <c r="AW114" s="13" t="s">
        <v>35</v>
      </c>
      <c r="AX114" s="13" t="s">
        <v>73</v>
      </c>
      <c r="AY114" s="234" t="s">
        <v>159</v>
      </c>
    </row>
    <row r="115" s="14" customFormat="1">
      <c r="A115" s="14"/>
      <c r="B115" s="235"/>
      <c r="C115" s="236"/>
      <c r="D115" s="226" t="s">
        <v>170</v>
      </c>
      <c r="E115" s="237" t="s">
        <v>19</v>
      </c>
      <c r="F115" s="238" t="s">
        <v>1961</v>
      </c>
      <c r="G115" s="236"/>
      <c r="H115" s="239">
        <v>120.95999999999999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170</v>
      </c>
      <c r="AU115" s="245" t="s">
        <v>83</v>
      </c>
      <c r="AV115" s="14" t="s">
        <v>83</v>
      </c>
      <c r="AW115" s="14" t="s">
        <v>35</v>
      </c>
      <c r="AX115" s="14" t="s">
        <v>73</v>
      </c>
      <c r="AY115" s="245" t="s">
        <v>159</v>
      </c>
    </row>
    <row r="116" s="15" customFormat="1">
      <c r="A116" s="15"/>
      <c r="B116" s="246"/>
      <c r="C116" s="247"/>
      <c r="D116" s="226" t="s">
        <v>170</v>
      </c>
      <c r="E116" s="248" t="s">
        <v>19</v>
      </c>
      <c r="F116" s="249" t="s">
        <v>178</v>
      </c>
      <c r="G116" s="247"/>
      <c r="H116" s="250">
        <v>120.95999999999999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170</v>
      </c>
      <c r="AU116" s="256" t="s">
        <v>83</v>
      </c>
      <c r="AV116" s="15" t="s">
        <v>166</v>
      </c>
      <c r="AW116" s="15" t="s">
        <v>35</v>
      </c>
      <c r="AX116" s="15" t="s">
        <v>81</v>
      </c>
      <c r="AY116" s="256" t="s">
        <v>159</v>
      </c>
    </row>
    <row r="117" s="2" customFormat="1" ht="24.15" customHeight="1">
      <c r="A117" s="40"/>
      <c r="B117" s="41"/>
      <c r="C117" s="206" t="s">
        <v>166</v>
      </c>
      <c r="D117" s="206" t="s">
        <v>161</v>
      </c>
      <c r="E117" s="207" t="s">
        <v>1962</v>
      </c>
      <c r="F117" s="208" t="s">
        <v>1963</v>
      </c>
      <c r="G117" s="209" t="s">
        <v>181</v>
      </c>
      <c r="H117" s="210">
        <v>120.95999999999999</v>
      </c>
      <c r="I117" s="211"/>
      <c r="J117" s="212">
        <f>ROUND(I117*H117,2)</f>
        <v>0</v>
      </c>
      <c r="K117" s="208" t="s">
        <v>165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166</v>
      </c>
      <c r="AT117" s="217" t="s">
        <v>161</v>
      </c>
      <c r="AU117" s="217" t="s">
        <v>83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166</v>
      </c>
      <c r="BM117" s="217" t="s">
        <v>1964</v>
      </c>
    </row>
    <row r="118" s="2" customFormat="1">
      <c r="A118" s="40"/>
      <c r="B118" s="41"/>
      <c r="C118" s="42"/>
      <c r="D118" s="219" t="s">
        <v>168</v>
      </c>
      <c r="E118" s="42"/>
      <c r="F118" s="220" t="s">
        <v>1965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13" customFormat="1">
      <c r="A119" s="13"/>
      <c r="B119" s="224"/>
      <c r="C119" s="225"/>
      <c r="D119" s="226" t="s">
        <v>170</v>
      </c>
      <c r="E119" s="227" t="s">
        <v>19</v>
      </c>
      <c r="F119" s="228" t="s">
        <v>1950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170</v>
      </c>
      <c r="AU119" s="234" t="s">
        <v>83</v>
      </c>
      <c r="AV119" s="13" t="s">
        <v>81</v>
      </c>
      <c r="AW119" s="13" t="s">
        <v>35</v>
      </c>
      <c r="AX119" s="13" t="s">
        <v>73</v>
      </c>
      <c r="AY119" s="234" t="s">
        <v>159</v>
      </c>
    </row>
    <row r="120" s="13" customFormat="1">
      <c r="A120" s="13"/>
      <c r="B120" s="224"/>
      <c r="C120" s="225"/>
      <c r="D120" s="226" t="s">
        <v>170</v>
      </c>
      <c r="E120" s="227" t="s">
        <v>19</v>
      </c>
      <c r="F120" s="228" t="s">
        <v>1960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170</v>
      </c>
      <c r="AU120" s="234" t="s">
        <v>83</v>
      </c>
      <c r="AV120" s="13" t="s">
        <v>81</v>
      </c>
      <c r="AW120" s="13" t="s">
        <v>35</v>
      </c>
      <c r="AX120" s="13" t="s">
        <v>73</v>
      </c>
      <c r="AY120" s="234" t="s">
        <v>159</v>
      </c>
    </row>
    <row r="121" s="14" customFormat="1">
      <c r="A121" s="14"/>
      <c r="B121" s="235"/>
      <c r="C121" s="236"/>
      <c r="D121" s="226" t="s">
        <v>170</v>
      </c>
      <c r="E121" s="237" t="s">
        <v>19</v>
      </c>
      <c r="F121" s="238" t="s">
        <v>1961</v>
      </c>
      <c r="G121" s="236"/>
      <c r="H121" s="239">
        <v>120.95999999999999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170</v>
      </c>
      <c r="AU121" s="245" t="s">
        <v>83</v>
      </c>
      <c r="AV121" s="14" t="s">
        <v>83</v>
      </c>
      <c r="AW121" s="14" t="s">
        <v>35</v>
      </c>
      <c r="AX121" s="14" t="s">
        <v>73</v>
      </c>
      <c r="AY121" s="245" t="s">
        <v>159</v>
      </c>
    </row>
    <row r="122" s="15" customFormat="1">
      <c r="A122" s="15"/>
      <c r="B122" s="246"/>
      <c r="C122" s="247"/>
      <c r="D122" s="226" t="s">
        <v>170</v>
      </c>
      <c r="E122" s="248" t="s">
        <v>19</v>
      </c>
      <c r="F122" s="249" t="s">
        <v>178</v>
      </c>
      <c r="G122" s="247"/>
      <c r="H122" s="250">
        <v>120.95999999999999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170</v>
      </c>
      <c r="AU122" s="256" t="s">
        <v>83</v>
      </c>
      <c r="AV122" s="15" t="s">
        <v>166</v>
      </c>
      <c r="AW122" s="15" t="s">
        <v>35</v>
      </c>
      <c r="AX122" s="15" t="s">
        <v>81</v>
      </c>
      <c r="AY122" s="256" t="s">
        <v>159</v>
      </c>
    </row>
    <row r="123" s="2" customFormat="1" ht="33" customHeight="1">
      <c r="A123" s="40"/>
      <c r="B123" s="41"/>
      <c r="C123" s="206" t="s">
        <v>213</v>
      </c>
      <c r="D123" s="206" t="s">
        <v>161</v>
      </c>
      <c r="E123" s="207" t="s">
        <v>1966</v>
      </c>
      <c r="F123" s="208" t="s">
        <v>1967</v>
      </c>
      <c r="G123" s="209" t="s">
        <v>181</v>
      </c>
      <c r="H123" s="210">
        <v>3.2519999999999998</v>
      </c>
      <c r="I123" s="211"/>
      <c r="J123" s="212">
        <f>ROUND(I123*H123,2)</f>
        <v>0</v>
      </c>
      <c r="K123" s="208" t="s">
        <v>165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166</v>
      </c>
      <c r="AT123" s="217" t="s">
        <v>161</v>
      </c>
      <c r="AU123" s="217" t="s">
        <v>83</v>
      </c>
      <c r="AY123" s="19" t="s">
        <v>159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166</v>
      </c>
      <c r="BM123" s="217" t="s">
        <v>1968</v>
      </c>
    </row>
    <row r="124" s="2" customFormat="1">
      <c r="A124" s="40"/>
      <c r="B124" s="41"/>
      <c r="C124" s="42"/>
      <c r="D124" s="219" t="s">
        <v>168</v>
      </c>
      <c r="E124" s="42"/>
      <c r="F124" s="220" t="s">
        <v>1969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13" customFormat="1">
      <c r="A125" s="13"/>
      <c r="B125" s="224"/>
      <c r="C125" s="225"/>
      <c r="D125" s="226" t="s">
        <v>170</v>
      </c>
      <c r="E125" s="227" t="s">
        <v>19</v>
      </c>
      <c r="F125" s="228" t="s">
        <v>1950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170</v>
      </c>
      <c r="AU125" s="234" t="s">
        <v>83</v>
      </c>
      <c r="AV125" s="13" t="s">
        <v>81</v>
      </c>
      <c r="AW125" s="13" t="s">
        <v>35</v>
      </c>
      <c r="AX125" s="13" t="s">
        <v>73</v>
      </c>
      <c r="AY125" s="234" t="s">
        <v>159</v>
      </c>
    </row>
    <row r="126" s="13" customFormat="1">
      <c r="A126" s="13"/>
      <c r="B126" s="224"/>
      <c r="C126" s="225"/>
      <c r="D126" s="226" t="s">
        <v>170</v>
      </c>
      <c r="E126" s="227" t="s">
        <v>19</v>
      </c>
      <c r="F126" s="228" t="s">
        <v>1970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170</v>
      </c>
      <c r="AU126" s="234" t="s">
        <v>83</v>
      </c>
      <c r="AV126" s="13" t="s">
        <v>81</v>
      </c>
      <c r="AW126" s="13" t="s">
        <v>35</v>
      </c>
      <c r="AX126" s="13" t="s">
        <v>73</v>
      </c>
      <c r="AY126" s="234" t="s">
        <v>159</v>
      </c>
    </row>
    <row r="127" s="14" customFormat="1">
      <c r="A127" s="14"/>
      <c r="B127" s="235"/>
      <c r="C127" s="236"/>
      <c r="D127" s="226" t="s">
        <v>170</v>
      </c>
      <c r="E127" s="237" t="s">
        <v>19</v>
      </c>
      <c r="F127" s="238" t="s">
        <v>1971</v>
      </c>
      <c r="G127" s="236"/>
      <c r="H127" s="239">
        <v>0.504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170</v>
      </c>
      <c r="AU127" s="245" t="s">
        <v>83</v>
      </c>
      <c r="AV127" s="14" t="s">
        <v>83</v>
      </c>
      <c r="AW127" s="14" t="s">
        <v>35</v>
      </c>
      <c r="AX127" s="14" t="s">
        <v>73</v>
      </c>
      <c r="AY127" s="245" t="s">
        <v>159</v>
      </c>
    </row>
    <row r="128" s="14" customFormat="1">
      <c r="A128" s="14"/>
      <c r="B128" s="235"/>
      <c r="C128" s="236"/>
      <c r="D128" s="226" t="s">
        <v>170</v>
      </c>
      <c r="E128" s="237" t="s">
        <v>19</v>
      </c>
      <c r="F128" s="238" t="s">
        <v>1972</v>
      </c>
      <c r="G128" s="236"/>
      <c r="H128" s="239">
        <v>0.65100000000000002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170</v>
      </c>
      <c r="AU128" s="245" t="s">
        <v>83</v>
      </c>
      <c r="AV128" s="14" t="s">
        <v>83</v>
      </c>
      <c r="AW128" s="14" t="s">
        <v>35</v>
      </c>
      <c r="AX128" s="14" t="s">
        <v>73</v>
      </c>
      <c r="AY128" s="245" t="s">
        <v>159</v>
      </c>
    </row>
    <row r="129" s="14" customFormat="1">
      <c r="A129" s="14"/>
      <c r="B129" s="235"/>
      <c r="C129" s="236"/>
      <c r="D129" s="226" t="s">
        <v>170</v>
      </c>
      <c r="E129" s="237" t="s">
        <v>19</v>
      </c>
      <c r="F129" s="238" t="s">
        <v>1973</v>
      </c>
      <c r="G129" s="236"/>
      <c r="H129" s="239">
        <v>0.54600000000000004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170</v>
      </c>
      <c r="AU129" s="245" t="s">
        <v>83</v>
      </c>
      <c r="AV129" s="14" t="s">
        <v>83</v>
      </c>
      <c r="AW129" s="14" t="s">
        <v>35</v>
      </c>
      <c r="AX129" s="14" t="s">
        <v>73</v>
      </c>
      <c r="AY129" s="245" t="s">
        <v>159</v>
      </c>
    </row>
    <row r="130" s="14" customFormat="1">
      <c r="A130" s="14"/>
      <c r="B130" s="235"/>
      <c r="C130" s="236"/>
      <c r="D130" s="226" t="s">
        <v>170</v>
      </c>
      <c r="E130" s="237" t="s">
        <v>19</v>
      </c>
      <c r="F130" s="238" t="s">
        <v>1973</v>
      </c>
      <c r="G130" s="236"/>
      <c r="H130" s="239">
        <v>0.54600000000000004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170</v>
      </c>
      <c r="AU130" s="245" t="s">
        <v>83</v>
      </c>
      <c r="AV130" s="14" t="s">
        <v>83</v>
      </c>
      <c r="AW130" s="14" t="s">
        <v>35</v>
      </c>
      <c r="AX130" s="14" t="s">
        <v>73</v>
      </c>
      <c r="AY130" s="245" t="s">
        <v>159</v>
      </c>
    </row>
    <row r="131" s="14" customFormat="1">
      <c r="A131" s="14"/>
      <c r="B131" s="235"/>
      <c r="C131" s="236"/>
      <c r="D131" s="226" t="s">
        <v>170</v>
      </c>
      <c r="E131" s="237" t="s">
        <v>19</v>
      </c>
      <c r="F131" s="238" t="s">
        <v>1974</v>
      </c>
      <c r="G131" s="236"/>
      <c r="H131" s="239">
        <v>0.13500000000000001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170</v>
      </c>
      <c r="AU131" s="245" t="s">
        <v>83</v>
      </c>
      <c r="AV131" s="14" t="s">
        <v>83</v>
      </c>
      <c r="AW131" s="14" t="s">
        <v>35</v>
      </c>
      <c r="AX131" s="14" t="s">
        <v>73</v>
      </c>
      <c r="AY131" s="245" t="s">
        <v>159</v>
      </c>
    </row>
    <row r="132" s="14" customFormat="1">
      <c r="A132" s="14"/>
      <c r="B132" s="235"/>
      <c r="C132" s="236"/>
      <c r="D132" s="226" t="s">
        <v>170</v>
      </c>
      <c r="E132" s="237" t="s">
        <v>19</v>
      </c>
      <c r="F132" s="238" t="s">
        <v>1975</v>
      </c>
      <c r="G132" s="236"/>
      <c r="H132" s="239">
        <v>0.41999999999999998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170</v>
      </c>
      <c r="AU132" s="245" t="s">
        <v>83</v>
      </c>
      <c r="AV132" s="14" t="s">
        <v>83</v>
      </c>
      <c r="AW132" s="14" t="s">
        <v>35</v>
      </c>
      <c r="AX132" s="14" t="s">
        <v>73</v>
      </c>
      <c r="AY132" s="245" t="s">
        <v>159</v>
      </c>
    </row>
    <row r="133" s="14" customFormat="1">
      <c r="A133" s="14"/>
      <c r="B133" s="235"/>
      <c r="C133" s="236"/>
      <c r="D133" s="226" t="s">
        <v>170</v>
      </c>
      <c r="E133" s="237" t="s">
        <v>19</v>
      </c>
      <c r="F133" s="238" t="s">
        <v>1976</v>
      </c>
      <c r="G133" s="236"/>
      <c r="H133" s="239">
        <v>0.45000000000000001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170</v>
      </c>
      <c r="AU133" s="245" t="s">
        <v>83</v>
      </c>
      <c r="AV133" s="14" t="s">
        <v>83</v>
      </c>
      <c r="AW133" s="14" t="s">
        <v>35</v>
      </c>
      <c r="AX133" s="14" t="s">
        <v>73</v>
      </c>
      <c r="AY133" s="245" t="s">
        <v>159</v>
      </c>
    </row>
    <row r="134" s="15" customFormat="1">
      <c r="A134" s="15"/>
      <c r="B134" s="246"/>
      <c r="C134" s="247"/>
      <c r="D134" s="226" t="s">
        <v>170</v>
      </c>
      <c r="E134" s="248" t="s">
        <v>19</v>
      </c>
      <c r="F134" s="249" t="s">
        <v>178</v>
      </c>
      <c r="G134" s="247"/>
      <c r="H134" s="250">
        <v>3.2519999999999998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170</v>
      </c>
      <c r="AU134" s="256" t="s">
        <v>83</v>
      </c>
      <c r="AV134" s="15" t="s">
        <v>166</v>
      </c>
      <c r="AW134" s="15" t="s">
        <v>35</v>
      </c>
      <c r="AX134" s="15" t="s">
        <v>81</v>
      </c>
      <c r="AY134" s="256" t="s">
        <v>159</v>
      </c>
    </row>
    <row r="135" s="2" customFormat="1" ht="16.5" customHeight="1">
      <c r="A135" s="40"/>
      <c r="B135" s="41"/>
      <c r="C135" s="206" t="s">
        <v>219</v>
      </c>
      <c r="D135" s="206" t="s">
        <v>161</v>
      </c>
      <c r="E135" s="207" t="s">
        <v>1977</v>
      </c>
      <c r="F135" s="208" t="s">
        <v>1978</v>
      </c>
      <c r="G135" s="209" t="s">
        <v>164</v>
      </c>
      <c r="H135" s="210">
        <v>134.40000000000001</v>
      </c>
      <c r="I135" s="211"/>
      <c r="J135" s="212">
        <f>ROUND(I135*H135,2)</f>
        <v>0</v>
      </c>
      <c r="K135" s="208" t="s">
        <v>165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0.00069999999999999999</v>
      </c>
      <c r="R135" s="215">
        <f>Q135*H135</f>
        <v>0.094079999999999997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166</v>
      </c>
      <c r="AT135" s="217" t="s">
        <v>161</v>
      </c>
      <c r="AU135" s="217" t="s">
        <v>83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166</v>
      </c>
      <c r="BM135" s="217" t="s">
        <v>1979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1980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13" customFormat="1">
      <c r="A137" s="13"/>
      <c r="B137" s="224"/>
      <c r="C137" s="225"/>
      <c r="D137" s="226" t="s">
        <v>170</v>
      </c>
      <c r="E137" s="227" t="s">
        <v>19</v>
      </c>
      <c r="F137" s="228" t="s">
        <v>1950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170</v>
      </c>
      <c r="AU137" s="234" t="s">
        <v>83</v>
      </c>
      <c r="AV137" s="13" t="s">
        <v>81</v>
      </c>
      <c r="AW137" s="13" t="s">
        <v>35</v>
      </c>
      <c r="AX137" s="13" t="s">
        <v>73</v>
      </c>
      <c r="AY137" s="234" t="s">
        <v>159</v>
      </c>
    </row>
    <row r="138" s="14" customFormat="1">
      <c r="A138" s="14"/>
      <c r="B138" s="235"/>
      <c r="C138" s="236"/>
      <c r="D138" s="226" t="s">
        <v>170</v>
      </c>
      <c r="E138" s="237" t="s">
        <v>19</v>
      </c>
      <c r="F138" s="238" t="s">
        <v>1981</v>
      </c>
      <c r="G138" s="236"/>
      <c r="H138" s="239">
        <v>134.40000000000001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170</v>
      </c>
      <c r="AU138" s="245" t="s">
        <v>83</v>
      </c>
      <c r="AV138" s="14" t="s">
        <v>83</v>
      </c>
      <c r="AW138" s="14" t="s">
        <v>35</v>
      </c>
      <c r="AX138" s="14" t="s">
        <v>73</v>
      </c>
      <c r="AY138" s="245" t="s">
        <v>159</v>
      </c>
    </row>
    <row r="139" s="15" customFormat="1">
      <c r="A139" s="15"/>
      <c r="B139" s="246"/>
      <c r="C139" s="247"/>
      <c r="D139" s="226" t="s">
        <v>170</v>
      </c>
      <c r="E139" s="248" t="s">
        <v>19</v>
      </c>
      <c r="F139" s="249" t="s">
        <v>178</v>
      </c>
      <c r="G139" s="247"/>
      <c r="H139" s="250">
        <v>134.40000000000001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170</v>
      </c>
      <c r="AU139" s="256" t="s">
        <v>83</v>
      </c>
      <c r="AV139" s="15" t="s">
        <v>166</v>
      </c>
      <c r="AW139" s="15" t="s">
        <v>35</v>
      </c>
      <c r="AX139" s="15" t="s">
        <v>81</v>
      </c>
      <c r="AY139" s="256" t="s">
        <v>159</v>
      </c>
    </row>
    <row r="140" s="2" customFormat="1" ht="24.15" customHeight="1">
      <c r="A140" s="40"/>
      <c r="B140" s="41"/>
      <c r="C140" s="206" t="s">
        <v>226</v>
      </c>
      <c r="D140" s="206" t="s">
        <v>161</v>
      </c>
      <c r="E140" s="207" t="s">
        <v>1982</v>
      </c>
      <c r="F140" s="208" t="s">
        <v>1983</v>
      </c>
      <c r="G140" s="209" t="s">
        <v>164</v>
      </c>
      <c r="H140" s="210">
        <v>134.40000000000001</v>
      </c>
      <c r="I140" s="211"/>
      <c r="J140" s="212">
        <f>ROUND(I140*H140,2)</f>
        <v>0</v>
      </c>
      <c r="K140" s="208" t="s">
        <v>165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166</v>
      </c>
      <c r="AT140" s="217" t="s">
        <v>161</v>
      </c>
      <c r="AU140" s="217" t="s">
        <v>83</v>
      </c>
      <c r="AY140" s="19" t="s">
        <v>159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166</v>
      </c>
      <c r="BM140" s="217" t="s">
        <v>1984</v>
      </c>
    </row>
    <row r="141" s="2" customFormat="1">
      <c r="A141" s="40"/>
      <c r="B141" s="41"/>
      <c r="C141" s="42"/>
      <c r="D141" s="219" t="s">
        <v>168</v>
      </c>
      <c r="E141" s="42"/>
      <c r="F141" s="220" t="s">
        <v>1985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13" customFormat="1">
      <c r="A142" s="13"/>
      <c r="B142" s="224"/>
      <c r="C142" s="225"/>
      <c r="D142" s="226" t="s">
        <v>170</v>
      </c>
      <c r="E142" s="227" t="s">
        <v>19</v>
      </c>
      <c r="F142" s="228" t="s">
        <v>1950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170</v>
      </c>
      <c r="AU142" s="234" t="s">
        <v>83</v>
      </c>
      <c r="AV142" s="13" t="s">
        <v>81</v>
      </c>
      <c r="AW142" s="13" t="s">
        <v>35</v>
      </c>
      <c r="AX142" s="13" t="s">
        <v>73</v>
      </c>
      <c r="AY142" s="234" t="s">
        <v>159</v>
      </c>
    </row>
    <row r="143" s="14" customFormat="1">
      <c r="A143" s="14"/>
      <c r="B143" s="235"/>
      <c r="C143" s="236"/>
      <c r="D143" s="226" t="s">
        <v>170</v>
      </c>
      <c r="E143" s="237" t="s">
        <v>19</v>
      </c>
      <c r="F143" s="238" t="s">
        <v>1981</v>
      </c>
      <c r="G143" s="236"/>
      <c r="H143" s="239">
        <v>134.40000000000001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170</v>
      </c>
      <c r="AU143" s="245" t="s">
        <v>83</v>
      </c>
      <c r="AV143" s="14" t="s">
        <v>83</v>
      </c>
      <c r="AW143" s="14" t="s">
        <v>35</v>
      </c>
      <c r="AX143" s="14" t="s">
        <v>73</v>
      </c>
      <c r="AY143" s="245" t="s">
        <v>159</v>
      </c>
    </row>
    <row r="144" s="15" customFormat="1">
      <c r="A144" s="15"/>
      <c r="B144" s="246"/>
      <c r="C144" s="247"/>
      <c r="D144" s="226" t="s">
        <v>170</v>
      </c>
      <c r="E144" s="248" t="s">
        <v>19</v>
      </c>
      <c r="F144" s="249" t="s">
        <v>178</v>
      </c>
      <c r="G144" s="247"/>
      <c r="H144" s="250">
        <v>134.40000000000001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170</v>
      </c>
      <c r="AU144" s="256" t="s">
        <v>83</v>
      </c>
      <c r="AV144" s="15" t="s">
        <v>166</v>
      </c>
      <c r="AW144" s="15" t="s">
        <v>35</v>
      </c>
      <c r="AX144" s="15" t="s">
        <v>81</v>
      </c>
      <c r="AY144" s="256" t="s">
        <v>159</v>
      </c>
    </row>
    <row r="145" s="2" customFormat="1" ht="21.75" customHeight="1">
      <c r="A145" s="40"/>
      <c r="B145" s="41"/>
      <c r="C145" s="206" t="s">
        <v>231</v>
      </c>
      <c r="D145" s="206" t="s">
        <v>161</v>
      </c>
      <c r="E145" s="207" t="s">
        <v>1986</v>
      </c>
      <c r="F145" s="208" t="s">
        <v>1987</v>
      </c>
      <c r="G145" s="209" t="s">
        <v>164</v>
      </c>
      <c r="H145" s="210">
        <v>134.40000000000001</v>
      </c>
      <c r="I145" s="211"/>
      <c r="J145" s="212">
        <f>ROUND(I145*H145,2)</f>
        <v>0</v>
      </c>
      <c r="K145" s="208" t="s">
        <v>165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0.00079000000000000001</v>
      </c>
      <c r="R145" s="215">
        <f>Q145*H145</f>
        <v>0.10617600000000001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166</v>
      </c>
      <c r="AT145" s="217" t="s">
        <v>161</v>
      </c>
      <c r="AU145" s="217" t="s">
        <v>83</v>
      </c>
      <c r="AY145" s="19" t="s">
        <v>159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166</v>
      </c>
      <c r="BM145" s="217" t="s">
        <v>1988</v>
      </c>
    </row>
    <row r="146" s="2" customFormat="1">
      <c r="A146" s="40"/>
      <c r="B146" s="41"/>
      <c r="C146" s="42"/>
      <c r="D146" s="219" t="s">
        <v>168</v>
      </c>
      <c r="E146" s="42"/>
      <c r="F146" s="220" t="s">
        <v>1989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83</v>
      </c>
    </row>
    <row r="147" s="13" customFormat="1">
      <c r="A147" s="13"/>
      <c r="B147" s="224"/>
      <c r="C147" s="225"/>
      <c r="D147" s="226" t="s">
        <v>170</v>
      </c>
      <c r="E147" s="227" t="s">
        <v>19</v>
      </c>
      <c r="F147" s="228" t="s">
        <v>1950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170</v>
      </c>
      <c r="AU147" s="234" t="s">
        <v>83</v>
      </c>
      <c r="AV147" s="13" t="s">
        <v>81</v>
      </c>
      <c r="AW147" s="13" t="s">
        <v>35</v>
      </c>
      <c r="AX147" s="13" t="s">
        <v>73</v>
      </c>
      <c r="AY147" s="234" t="s">
        <v>159</v>
      </c>
    </row>
    <row r="148" s="14" customFormat="1">
      <c r="A148" s="14"/>
      <c r="B148" s="235"/>
      <c r="C148" s="236"/>
      <c r="D148" s="226" t="s">
        <v>170</v>
      </c>
      <c r="E148" s="237" t="s">
        <v>19</v>
      </c>
      <c r="F148" s="238" t="s">
        <v>1981</v>
      </c>
      <c r="G148" s="236"/>
      <c r="H148" s="239">
        <v>134.40000000000001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170</v>
      </c>
      <c r="AU148" s="245" t="s">
        <v>83</v>
      </c>
      <c r="AV148" s="14" t="s">
        <v>83</v>
      </c>
      <c r="AW148" s="14" t="s">
        <v>35</v>
      </c>
      <c r="AX148" s="14" t="s">
        <v>73</v>
      </c>
      <c r="AY148" s="245" t="s">
        <v>159</v>
      </c>
    </row>
    <row r="149" s="15" customFormat="1">
      <c r="A149" s="15"/>
      <c r="B149" s="246"/>
      <c r="C149" s="247"/>
      <c r="D149" s="226" t="s">
        <v>170</v>
      </c>
      <c r="E149" s="248" t="s">
        <v>19</v>
      </c>
      <c r="F149" s="249" t="s">
        <v>178</v>
      </c>
      <c r="G149" s="247"/>
      <c r="H149" s="250">
        <v>134.40000000000001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170</v>
      </c>
      <c r="AU149" s="256" t="s">
        <v>83</v>
      </c>
      <c r="AV149" s="15" t="s">
        <v>166</v>
      </c>
      <c r="AW149" s="15" t="s">
        <v>35</v>
      </c>
      <c r="AX149" s="15" t="s">
        <v>81</v>
      </c>
      <c r="AY149" s="256" t="s">
        <v>159</v>
      </c>
    </row>
    <row r="150" s="2" customFormat="1" ht="24.15" customHeight="1">
      <c r="A150" s="40"/>
      <c r="B150" s="41"/>
      <c r="C150" s="206" t="s">
        <v>239</v>
      </c>
      <c r="D150" s="206" t="s">
        <v>161</v>
      </c>
      <c r="E150" s="207" t="s">
        <v>1990</v>
      </c>
      <c r="F150" s="208" t="s">
        <v>1991</v>
      </c>
      <c r="G150" s="209" t="s">
        <v>164</v>
      </c>
      <c r="H150" s="210">
        <v>134.40000000000001</v>
      </c>
      <c r="I150" s="211"/>
      <c r="J150" s="212">
        <f>ROUND(I150*H150,2)</f>
        <v>0</v>
      </c>
      <c r="K150" s="208" t="s">
        <v>165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166</v>
      </c>
      <c r="AT150" s="217" t="s">
        <v>161</v>
      </c>
      <c r="AU150" s="217" t="s">
        <v>83</v>
      </c>
      <c r="AY150" s="19" t="s">
        <v>159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166</v>
      </c>
      <c r="BM150" s="217" t="s">
        <v>1992</v>
      </c>
    </row>
    <row r="151" s="2" customFormat="1">
      <c r="A151" s="40"/>
      <c r="B151" s="41"/>
      <c r="C151" s="42"/>
      <c r="D151" s="219" t="s">
        <v>168</v>
      </c>
      <c r="E151" s="42"/>
      <c r="F151" s="220" t="s">
        <v>1993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83</v>
      </c>
    </row>
    <row r="152" s="13" customFormat="1">
      <c r="A152" s="13"/>
      <c r="B152" s="224"/>
      <c r="C152" s="225"/>
      <c r="D152" s="226" t="s">
        <v>170</v>
      </c>
      <c r="E152" s="227" t="s">
        <v>19</v>
      </c>
      <c r="F152" s="228" t="s">
        <v>1950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170</v>
      </c>
      <c r="AU152" s="234" t="s">
        <v>83</v>
      </c>
      <c r="AV152" s="13" t="s">
        <v>81</v>
      </c>
      <c r="AW152" s="13" t="s">
        <v>35</v>
      </c>
      <c r="AX152" s="13" t="s">
        <v>73</v>
      </c>
      <c r="AY152" s="234" t="s">
        <v>159</v>
      </c>
    </row>
    <row r="153" s="14" customFormat="1">
      <c r="A153" s="14"/>
      <c r="B153" s="235"/>
      <c r="C153" s="236"/>
      <c r="D153" s="226" t="s">
        <v>170</v>
      </c>
      <c r="E153" s="237" t="s">
        <v>19</v>
      </c>
      <c r="F153" s="238" t="s">
        <v>1981</v>
      </c>
      <c r="G153" s="236"/>
      <c r="H153" s="239">
        <v>134.40000000000001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170</v>
      </c>
      <c r="AU153" s="245" t="s">
        <v>83</v>
      </c>
      <c r="AV153" s="14" t="s">
        <v>83</v>
      </c>
      <c r="AW153" s="14" t="s">
        <v>35</v>
      </c>
      <c r="AX153" s="14" t="s">
        <v>73</v>
      </c>
      <c r="AY153" s="245" t="s">
        <v>159</v>
      </c>
    </row>
    <row r="154" s="15" customFormat="1">
      <c r="A154" s="15"/>
      <c r="B154" s="246"/>
      <c r="C154" s="247"/>
      <c r="D154" s="226" t="s">
        <v>170</v>
      </c>
      <c r="E154" s="248" t="s">
        <v>19</v>
      </c>
      <c r="F154" s="249" t="s">
        <v>178</v>
      </c>
      <c r="G154" s="247"/>
      <c r="H154" s="250">
        <v>134.40000000000001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170</v>
      </c>
      <c r="AU154" s="256" t="s">
        <v>83</v>
      </c>
      <c r="AV154" s="15" t="s">
        <v>166</v>
      </c>
      <c r="AW154" s="15" t="s">
        <v>35</v>
      </c>
      <c r="AX154" s="15" t="s">
        <v>81</v>
      </c>
      <c r="AY154" s="256" t="s">
        <v>159</v>
      </c>
    </row>
    <row r="155" s="2" customFormat="1" ht="37.8" customHeight="1">
      <c r="A155" s="40"/>
      <c r="B155" s="41"/>
      <c r="C155" s="206" t="s">
        <v>248</v>
      </c>
      <c r="D155" s="206" t="s">
        <v>161</v>
      </c>
      <c r="E155" s="207" t="s">
        <v>1994</v>
      </c>
      <c r="F155" s="208" t="s">
        <v>1995</v>
      </c>
      <c r="G155" s="209" t="s">
        <v>181</v>
      </c>
      <c r="H155" s="210">
        <v>120.95999999999999</v>
      </c>
      <c r="I155" s="211"/>
      <c r="J155" s="212">
        <f>ROUND(I155*H155,2)</f>
        <v>0</v>
      </c>
      <c r="K155" s="208" t="s">
        <v>165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166</v>
      </c>
      <c r="AT155" s="217" t="s">
        <v>161</v>
      </c>
      <c r="AU155" s="217" t="s">
        <v>83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166</v>
      </c>
      <c r="BM155" s="217" t="s">
        <v>1996</v>
      </c>
    </row>
    <row r="156" s="2" customFormat="1">
      <c r="A156" s="40"/>
      <c r="B156" s="41"/>
      <c r="C156" s="42"/>
      <c r="D156" s="219" t="s">
        <v>168</v>
      </c>
      <c r="E156" s="42"/>
      <c r="F156" s="220" t="s">
        <v>1997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13" customFormat="1">
      <c r="A157" s="13"/>
      <c r="B157" s="224"/>
      <c r="C157" s="225"/>
      <c r="D157" s="226" t="s">
        <v>170</v>
      </c>
      <c r="E157" s="227" t="s">
        <v>19</v>
      </c>
      <c r="F157" s="228" t="s">
        <v>1950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170</v>
      </c>
      <c r="AU157" s="234" t="s">
        <v>83</v>
      </c>
      <c r="AV157" s="13" t="s">
        <v>81</v>
      </c>
      <c r="AW157" s="13" t="s">
        <v>35</v>
      </c>
      <c r="AX157" s="13" t="s">
        <v>73</v>
      </c>
      <c r="AY157" s="234" t="s">
        <v>159</v>
      </c>
    </row>
    <row r="158" s="13" customFormat="1">
      <c r="A158" s="13"/>
      <c r="B158" s="224"/>
      <c r="C158" s="225"/>
      <c r="D158" s="226" t="s">
        <v>170</v>
      </c>
      <c r="E158" s="227" t="s">
        <v>19</v>
      </c>
      <c r="F158" s="228" t="s">
        <v>1960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170</v>
      </c>
      <c r="AU158" s="234" t="s">
        <v>83</v>
      </c>
      <c r="AV158" s="13" t="s">
        <v>81</v>
      </c>
      <c r="AW158" s="13" t="s">
        <v>35</v>
      </c>
      <c r="AX158" s="13" t="s">
        <v>73</v>
      </c>
      <c r="AY158" s="234" t="s">
        <v>159</v>
      </c>
    </row>
    <row r="159" s="14" customFormat="1">
      <c r="A159" s="14"/>
      <c r="B159" s="235"/>
      <c r="C159" s="236"/>
      <c r="D159" s="226" t="s">
        <v>170</v>
      </c>
      <c r="E159" s="237" t="s">
        <v>19</v>
      </c>
      <c r="F159" s="238" t="s">
        <v>1961</v>
      </c>
      <c r="G159" s="236"/>
      <c r="H159" s="239">
        <v>120.95999999999999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170</v>
      </c>
      <c r="AU159" s="245" t="s">
        <v>83</v>
      </c>
      <c r="AV159" s="14" t="s">
        <v>83</v>
      </c>
      <c r="AW159" s="14" t="s">
        <v>35</v>
      </c>
      <c r="AX159" s="14" t="s">
        <v>73</v>
      </c>
      <c r="AY159" s="245" t="s">
        <v>159</v>
      </c>
    </row>
    <row r="160" s="15" customFormat="1">
      <c r="A160" s="15"/>
      <c r="B160" s="246"/>
      <c r="C160" s="247"/>
      <c r="D160" s="226" t="s">
        <v>170</v>
      </c>
      <c r="E160" s="248" t="s">
        <v>19</v>
      </c>
      <c r="F160" s="249" t="s">
        <v>178</v>
      </c>
      <c r="G160" s="247"/>
      <c r="H160" s="250">
        <v>120.95999999999999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170</v>
      </c>
      <c r="AU160" s="256" t="s">
        <v>83</v>
      </c>
      <c r="AV160" s="15" t="s">
        <v>166</v>
      </c>
      <c r="AW160" s="15" t="s">
        <v>35</v>
      </c>
      <c r="AX160" s="15" t="s">
        <v>81</v>
      </c>
      <c r="AY160" s="256" t="s">
        <v>159</v>
      </c>
    </row>
    <row r="161" s="2" customFormat="1" ht="37.8" customHeight="1">
      <c r="A161" s="40"/>
      <c r="B161" s="41"/>
      <c r="C161" s="206" t="s">
        <v>254</v>
      </c>
      <c r="D161" s="206" t="s">
        <v>161</v>
      </c>
      <c r="E161" s="207" t="s">
        <v>1998</v>
      </c>
      <c r="F161" s="208" t="s">
        <v>1999</v>
      </c>
      <c r="G161" s="209" t="s">
        <v>181</v>
      </c>
      <c r="H161" s="210">
        <v>120.95999999999999</v>
      </c>
      <c r="I161" s="211"/>
      <c r="J161" s="212">
        <f>ROUND(I161*H161,2)</f>
        <v>0</v>
      </c>
      <c r="K161" s="208" t="s">
        <v>165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166</v>
      </c>
      <c r="AT161" s="217" t="s">
        <v>161</v>
      </c>
      <c r="AU161" s="217" t="s">
        <v>83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166</v>
      </c>
      <c r="BM161" s="217" t="s">
        <v>2000</v>
      </c>
    </row>
    <row r="162" s="2" customFormat="1">
      <c r="A162" s="40"/>
      <c r="B162" s="41"/>
      <c r="C162" s="42"/>
      <c r="D162" s="219" t="s">
        <v>168</v>
      </c>
      <c r="E162" s="42"/>
      <c r="F162" s="220" t="s">
        <v>2001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13" customFormat="1">
      <c r="A163" s="13"/>
      <c r="B163" s="224"/>
      <c r="C163" s="225"/>
      <c r="D163" s="226" t="s">
        <v>170</v>
      </c>
      <c r="E163" s="227" t="s">
        <v>19</v>
      </c>
      <c r="F163" s="228" t="s">
        <v>1950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170</v>
      </c>
      <c r="AU163" s="234" t="s">
        <v>83</v>
      </c>
      <c r="AV163" s="13" t="s">
        <v>81</v>
      </c>
      <c r="AW163" s="13" t="s">
        <v>35</v>
      </c>
      <c r="AX163" s="13" t="s">
        <v>73</v>
      </c>
      <c r="AY163" s="234" t="s">
        <v>159</v>
      </c>
    </row>
    <row r="164" s="13" customFormat="1">
      <c r="A164" s="13"/>
      <c r="B164" s="224"/>
      <c r="C164" s="225"/>
      <c r="D164" s="226" t="s">
        <v>170</v>
      </c>
      <c r="E164" s="227" t="s">
        <v>19</v>
      </c>
      <c r="F164" s="228" t="s">
        <v>1960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170</v>
      </c>
      <c r="AU164" s="234" t="s">
        <v>83</v>
      </c>
      <c r="AV164" s="13" t="s">
        <v>81</v>
      </c>
      <c r="AW164" s="13" t="s">
        <v>35</v>
      </c>
      <c r="AX164" s="13" t="s">
        <v>73</v>
      </c>
      <c r="AY164" s="234" t="s">
        <v>159</v>
      </c>
    </row>
    <row r="165" s="14" customFormat="1">
      <c r="A165" s="14"/>
      <c r="B165" s="235"/>
      <c r="C165" s="236"/>
      <c r="D165" s="226" t="s">
        <v>170</v>
      </c>
      <c r="E165" s="237" t="s">
        <v>19</v>
      </c>
      <c r="F165" s="238" t="s">
        <v>1961</v>
      </c>
      <c r="G165" s="236"/>
      <c r="H165" s="239">
        <v>120.95999999999999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170</v>
      </c>
      <c r="AU165" s="245" t="s">
        <v>83</v>
      </c>
      <c r="AV165" s="14" t="s">
        <v>83</v>
      </c>
      <c r="AW165" s="14" t="s">
        <v>35</v>
      </c>
      <c r="AX165" s="14" t="s">
        <v>73</v>
      </c>
      <c r="AY165" s="245" t="s">
        <v>159</v>
      </c>
    </row>
    <row r="166" s="15" customFormat="1">
      <c r="A166" s="15"/>
      <c r="B166" s="246"/>
      <c r="C166" s="247"/>
      <c r="D166" s="226" t="s">
        <v>170</v>
      </c>
      <c r="E166" s="248" t="s">
        <v>19</v>
      </c>
      <c r="F166" s="249" t="s">
        <v>178</v>
      </c>
      <c r="G166" s="247"/>
      <c r="H166" s="250">
        <v>120.95999999999999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170</v>
      </c>
      <c r="AU166" s="256" t="s">
        <v>83</v>
      </c>
      <c r="AV166" s="15" t="s">
        <v>166</v>
      </c>
      <c r="AW166" s="15" t="s">
        <v>35</v>
      </c>
      <c r="AX166" s="15" t="s">
        <v>81</v>
      </c>
      <c r="AY166" s="256" t="s">
        <v>159</v>
      </c>
    </row>
    <row r="167" s="2" customFormat="1" ht="24.15" customHeight="1">
      <c r="A167" s="40"/>
      <c r="B167" s="41"/>
      <c r="C167" s="206" t="s">
        <v>260</v>
      </c>
      <c r="D167" s="206" t="s">
        <v>161</v>
      </c>
      <c r="E167" s="207" t="s">
        <v>227</v>
      </c>
      <c r="F167" s="208" t="s">
        <v>228</v>
      </c>
      <c r="G167" s="209" t="s">
        <v>181</v>
      </c>
      <c r="H167" s="210">
        <v>120.95999999999999</v>
      </c>
      <c r="I167" s="211"/>
      <c r="J167" s="212">
        <f>ROUND(I167*H167,2)</f>
        <v>0</v>
      </c>
      <c r="K167" s="208" t="s">
        <v>165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166</v>
      </c>
      <c r="AT167" s="217" t="s">
        <v>161</v>
      </c>
      <c r="AU167" s="217" t="s">
        <v>83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166</v>
      </c>
      <c r="BM167" s="217" t="s">
        <v>2002</v>
      </c>
    </row>
    <row r="168" s="2" customFormat="1">
      <c r="A168" s="40"/>
      <c r="B168" s="41"/>
      <c r="C168" s="42"/>
      <c r="D168" s="219" t="s">
        <v>168</v>
      </c>
      <c r="E168" s="42"/>
      <c r="F168" s="220" t="s">
        <v>230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13" customFormat="1">
      <c r="A169" s="13"/>
      <c r="B169" s="224"/>
      <c r="C169" s="225"/>
      <c r="D169" s="226" t="s">
        <v>170</v>
      </c>
      <c r="E169" s="227" t="s">
        <v>19</v>
      </c>
      <c r="F169" s="228" t="s">
        <v>1950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170</v>
      </c>
      <c r="AU169" s="234" t="s">
        <v>83</v>
      </c>
      <c r="AV169" s="13" t="s">
        <v>81</v>
      </c>
      <c r="AW169" s="13" t="s">
        <v>35</v>
      </c>
      <c r="AX169" s="13" t="s">
        <v>73</v>
      </c>
      <c r="AY169" s="234" t="s">
        <v>159</v>
      </c>
    </row>
    <row r="170" s="13" customFormat="1">
      <c r="A170" s="13"/>
      <c r="B170" s="224"/>
      <c r="C170" s="225"/>
      <c r="D170" s="226" t="s">
        <v>170</v>
      </c>
      <c r="E170" s="227" t="s">
        <v>19</v>
      </c>
      <c r="F170" s="228" t="s">
        <v>1960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170</v>
      </c>
      <c r="AU170" s="234" t="s">
        <v>83</v>
      </c>
      <c r="AV170" s="13" t="s">
        <v>81</v>
      </c>
      <c r="AW170" s="13" t="s">
        <v>35</v>
      </c>
      <c r="AX170" s="13" t="s">
        <v>73</v>
      </c>
      <c r="AY170" s="234" t="s">
        <v>159</v>
      </c>
    </row>
    <row r="171" s="14" customFormat="1">
      <c r="A171" s="14"/>
      <c r="B171" s="235"/>
      <c r="C171" s="236"/>
      <c r="D171" s="226" t="s">
        <v>170</v>
      </c>
      <c r="E171" s="237" t="s">
        <v>19</v>
      </c>
      <c r="F171" s="238" t="s">
        <v>1961</v>
      </c>
      <c r="G171" s="236"/>
      <c r="H171" s="239">
        <v>120.95999999999999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170</v>
      </c>
      <c r="AU171" s="245" t="s">
        <v>83</v>
      </c>
      <c r="AV171" s="14" t="s">
        <v>83</v>
      </c>
      <c r="AW171" s="14" t="s">
        <v>35</v>
      </c>
      <c r="AX171" s="14" t="s">
        <v>73</v>
      </c>
      <c r="AY171" s="245" t="s">
        <v>159</v>
      </c>
    </row>
    <row r="172" s="15" customFormat="1">
      <c r="A172" s="15"/>
      <c r="B172" s="246"/>
      <c r="C172" s="247"/>
      <c r="D172" s="226" t="s">
        <v>170</v>
      </c>
      <c r="E172" s="248" t="s">
        <v>19</v>
      </c>
      <c r="F172" s="249" t="s">
        <v>178</v>
      </c>
      <c r="G172" s="247"/>
      <c r="H172" s="250">
        <v>120.95999999999999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170</v>
      </c>
      <c r="AU172" s="256" t="s">
        <v>83</v>
      </c>
      <c r="AV172" s="15" t="s">
        <v>166</v>
      </c>
      <c r="AW172" s="15" t="s">
        <v>35</v>
      </c>
      <c r="AX172" s="15" t="s">
        <v>81</v>
      </c>
      <c r="AY172" s="256" t="s">
        <v>159</v>
      </c>
    </row>
    <row r="173" s="2" customFormat="1" ht="24.15" customHeight="1">
      <c r="A173" s="40"/>
      <c r="B173" s="41"/>
      <c r="C173" s="206" t="s">
        <v>265</v>
      </c>
      <c r="D173" s="206" t="s">
        <v>161</v>
      </c>
      <c r="E173" s="207" t="s">
        <v>232</v>
      </c>
      <c r="F173" s="208" t="s">
        <v>233</v>
      </c>
      <c r="G173" s="209" t="s">
        <v>181</v>
      </c>
      <c r="H173" s="210">
        <v>120.95999999999999</v>
      </c>
      <c r="I173" s="211"/>
      <c r="J173" s="212">
        <f>ROUND(I173*H173,2)</f>
        <v>0</v>
      </c>
      <c r="K173" s="208" t="s">
        <v>165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166</v>
      </c>
      <c r="AT173" s="217" t="s">
        <v>161</v>
      </c>
      <c r="AU173" s="217" t="s">
        <v>83</v>
      </c>
      <c r="AY173" s="19" t="s">
        <v>159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166</v>
      </c>
      <c r="BM173" s="217" t="s">
        <v>2003</v>
      </c>
    </row>
    <row r="174" s="2" customFormat="1">
      <c r="A174" s="40"/>
      <c r="B174" s="41"/>
      <c r="C174" s="42"/>
      <c r="D174" s="219" t="s">
        <v>168</v>
      </c>
      <c r="E174" s="42"/>
      <c r="F174" s="220" t="s">
        <v>235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83</v>
      </c>
    </row>
    <row r="175" s="13" customFormat="1">
      <c r="A175" s="13"/>
      <c r="B175" s="224"/>
      <c r="C175" s="225"/>
      <c r="D175" s="226" t="s">
        <v>170</v>
      </c>
      <c r="E175" s="227" t="s">
        <v>19</v>
      </c>
      <c r="F175" s="228" t="s">
        <v>1950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170</v>
      </c>
      <c r="AU175" s="234" t="s">
        <v>83</v>
      </c>
      <c r="AV175" s="13" t="s">
        <v>81</v>
      </c>
      <c r="AW175" s="13" t="s">
        <v>35</v>
      </c>
      <c r="AX175" s="13" t="s">
        <v>73</v>
      </c>
      <c r="AY175" s="234" t="s">
        <v>159</v>
      </c>
    </row>
    <row r="176" s="13" customFormat="1">
      <c r="A176" s="13"/>
      <c r="B176" s="224"/>
      <c r="C176" s="225"/>
      <c r="D176" s="226" t="s">
        <v>170</v>
      </c>
      <c r="E176" s="227" t="s">
        <v>19</v>
      </c>
      <c r="F176" s="228" t="s">
        <v>1960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170</v>
      </c>
      <c r="AU176" s="234" t="s">
        <v>83</v>
      </c>
      <c r="AV176" s="13" t="s">
        <v>81</v>
      </c>
      <c r="AW176" s="13" t="s">
        <v>35</v>
      </c>
      <c r="AX176" s="13" t="s">
        <v>73</v>
      </c>
      <c r="AY176" s="234" t="s">
        <v>159</v>
      </c>
    </row>
    <row r="177" s="14" customFormat="1">
      <c r="A177" s="14"/>
      <c r="B177" s="235"/>
      <c r="C177" s="236"/>
      <c r="D177" s="226" t="s">
        <v>170</v>
      </c>
      <c r="E177" s="237" t="s">
        <v>19</v>
      </c>
      <c r="F177" s="238" t="s">
        <v>1961</v>
      </c>
      <c r="G177" s="236"/>
      <c r="H177" s="239">
        <v>120.95999999999999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170</v>
      </c>
      <c r="AU177" s="245" t="s">
        <v>83</v>
      </c>
      <c r="AV177" s="14" t="s">
        <v>83</v>
      </c>
      <c r="AW177" s="14" t="s">
        <v>35</v>
      </c>
      <c r="AX177" s="14" t="s">
        <v>73</v>
      </c>
      <c r="AY177" s="245" t="s">
        <v>159</v>
      </c>
    </row>
    <row r="178" s="15" customFormat="1">
      <c r="A178" s="15"/>
      <c r="B178" s="246"/>
      <c r="C178" s="247"/>
      <c r="D178" s="226" t="s">
        <v>170</v>
      </c>
      <c r="E178" s="248" t="s">
        <v>19</v>
      </c>
      <c r="F178" s="249" t="s">
        <v>178</v>
      </c>
      <c r="G178" s="247"/>
      <c r="H178" s="250">
        <v>120.95999999999999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170</v>
      </c>
      <c r="AU178" s="256" t="s">
        <v>83</v>
      </c>
      <c r="AV178" s="15" t="s">
        <v>166</v>
      </c>
      <c r="AW178" s="15" t="s">
        <v>35</v>
      </c>
      <c r="AX178" s="15" t="s">
        <v>81</v>
      </c>
      <c r="AY178" s="256" t="s">
        <v>159</v>
      </c>
    </row>
    <row r="179" s="12" customFormat="1" ht="22.8" customHeight="1">
      <c r="A179" s="12"/>
      <c r="B179" s="190"/>
      <c r="C179" s="191"/>
      <c r="D179" s="192" t="s">
        <v>72</v>
      </c>
      <c r="E179" s="204" t="s">
        <v>213</v>
      </c>
      <c r="F179" s="204" t="s">
        <v>477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SUM(P180:P206)</f>
        <v>0</v>
      </c>
      <c r="Q179" s="198"/>
      <c r="R179" s="199">
        <f>SUM(R180:R206)</f>
        <v>11.64752</v>
      </c>
      <c r="S179" s="198"/>
      <c r="T179" s="200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81</v>
      </c>
      <c r="AT179" s="202" t="s">
        <v>72</v>
      </c>
      <c r="AU179" s="202" t="s">
        <v>81</v>
      </c>
      <c r="AY179" s="201" t="s">
        <v>159</v>
      </c>
      <c r="BK179" s="203">
        <f>SUM(BK180:BK206)</f>
        <v>0</v>
      </c>
    </row>
    <row r="180" s="2" customFormat="1" ht="24.15" customHeight="1">
      <c r="A180" s="40"/>
      <c r="B180" s="41"/>
      <c r="C180" s="206" t="s">
        <v>272</v>
      </c>
      <c r="D180" s="206" t="s">
        <v>161</v>
      </c>
      <c r="E180" s="207" t="s">
        <v>2004</v>
      </c>
      <c r="F180" s="208" t="s">
        <v>2005</v>
      </c>
      <c r="G180" s="209" t="s">
        <v>164</v>
      </c>
      <c r="H180" s="210">
        <v>8.452</v>
      </c>
      <c r="I180" s="211"/>
      <c r="J180" s="212">
        <f>ROUND(I180*H180,2)</f>
        <v>0</v>
      </c>
      <c r="K180" s="208" t="s">
        <v>165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0.14000000000000001</v>
      </c>
      <c r="R180" s="215">
        <f>Q180*H180</f>
        <v>1.1832800000000001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166</v>
      </c>
      <c r="AT180" s="217" t="s">
        <v>161</v>
      </c>
      <c r="AU180" s="217" t="s">
        <v>83</v>
      </c>
      <c r="AY180" s="19" t="s">
        <v>159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166</v>
      </c>
      <c r="BM180" s="217" t="s">
        <v>2006</v>
      </c>
    </row>
    <row r="181" s="2" customFormat="1">
      <c r="A181" s="40"/>
      <c r="B181" s="41"/>
      <c r="C181" s="42"/>
      <c r="D181" s="219" t="s">
        <v>168</v>
      </c>
      <c r="E181" s="42"/>
      <c r="F181" s="220" t="s">
        <v>2007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83</v>
      </c>
    </row>
    <row r="182" s="13" customFormat="1">
      <c r="A182" s="13"/>
      <c r="B182" s="224"/>
      <c r="C182" s="225"/>
      <c r="D182" s="226" t="s">
        <v>170</v>
      </c>
      <c r="E182" s="227" t="s">
        <v>19</v>
      </c>
      <c r="F182" s="228" t="s">
        <v>1950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170</v>
      </c>
      <c r="AU182" s="234" t="s">
        <v>83</v>
      </c>
      <c r="AV182" s="13" t="s">
        <v>81</v>
      </c>
      <c r="AW182" s="13" t="s">
        <v>35</v>
      </c>
      <c r="AX182" s="13" t="s">
        <v>73</v>
      </c>
      <c r="AY182" s="234" t="s">
        <v>159</v>
      </c>
    </row>
    <row r="183" s="13" customFormat="1">
      <c r="A183" s="13"/>
      <c r="B183" s="224"/>
      <c r="C183" s="225"/>
      <c r="D183" s="226" t="s">
        <v>170</v>
      </c>
      <c r="E183" s="227" t="s">
        <v>19</v>
      </c>
      <c r="F183" s="228" t="s">
        <v>2008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170</v>
      </c>
      <c r="AU183" s="234" t="s">
        <v>83</v>
      </c>
      <c r="AV183" s="13" t="s">
        <v>81</v>
      </c>
      <c r="AW183" s="13" t="s">
        <v>35</v>
      </c>
      <c r="AX183" s="13" t="s">
        <v>73</v>
      </c>
      <c r="AY183" s="234" t="s">
        <v>159</v>
      </c>
    </row>
    <row r="184" s="14" customFormat="1">
      <c r="A184" s="14"/>
      <c r="B184" s="235"/>
      <c r="C184" s="236"/>
      <c r="D184" s="226" t="s">
        <v>170</v>
      </c>
      <c r="E184" s="237" t="s">
        <v>19</v>
      </c>
      <c r="F184" s="238" t="s">
        <v>2009</v>
      </c>
      <c r="G184" s="236"/>
      <c r="H184" s="239">
        <v>7.29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170</v>
      </c>
      <c r="AU184" s="245" t="s">
        <v>83</v>
      </c>
      <c r="AV184" s="14" t="s">
        <v>83</v>
      </c>
      <c r="AW184" s="14" t="s">
        <v>35</v>
      </c>
      <c r="AX184" s="14" t="s">
        <v>73</v>
      </c>
      <c r="AY184" s="245" t="s">
        <v>159</v>
      </c>
    </row>
    <row r="185" s="13" customFormat="1">
      <c r="A185" s="13"/>
      <c r="B185" s="224"/>
      <c r="C185" s="225"/>
      <c r="D185" s="226" t="s">
        <v>170</v>
      </c>
      <c r="E185" s="227" t="s">
        <v>19</v>
      </c>
      <c r="F185" s="228" t="s">
        <v>2010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170</v>
      </c>
      <c r="AU185" s="234" t="s">
        <v>83</v>
      </c>
      <c r="AV185" s="13" t="s">
        <v>81</v>
      </c>
      <c r="AW185" s="13" t="s">
        <v>35</v>
      </c>
      <c r="AX185" s="13" t="s">
        <v>73</v>
      </c>
      <c r="AY185" s="234" t="s">
        <v>159</v>
      </c>
    </row>
    <row r="186" s="14" customFormat="1">
      <c r="A186" s="14"/>
      <c r="B186" s="235"/>
      <c r="C186" s="236"/>
      <c r="D186" s="226" t="s">
        <v>170</v>
      </c>
      <c r="E186" s="237" t="s">
        <v>19</v>
      </c>
      <c r="F186" s="238" t="s">
        <v>2011</v>
      </c>
      <c r="G186" s="236"/>
      <c r="H186" s="239">
        <v>5.9699999999999998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170</v>
      </c>
      <c r="AU186" s="245" t="s">
        <v>83</v>
      </c>
      <c r="AV186" s="14" t="s">
        <v>83</v>
      </c>
      <c r="AW186" s="14" t="s">
        <v>35</v>
      </c>
      <c r="AX186" s="14" t="s">
        <v>73</v>
      </c>
      <c r="AY186" s="245" t="s">
        <v>159</v>
      </c>
    </row>
    <row r="187" s="14" customFormat="1">
      <c r="A187" s="14"/>
      <c r="B187" s="235"/>
      <c r="C187" s="236"/>
      <c r="D187" s="226" t="s">
        <v>170</v>
      </c>
      <c r="E187" s="237" t="s">
        <v>19</v>
      </c>
      <c r="F187" s="238" t="s">
        <v>2012</v>
      </c>
      <c r="G187" s="236"/>
      <c r="H187" s="239">
        <v>-4.8079999999999998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170</v>
      </c>
      <c r="AU187" s="245" t="s">
        <v>83</v>
      </c>
      <c r="AV187" s="14" t="s">
        <v>83</v>
      </c>
      <c r="AW187" s="14" t="s">
        <v>35</v>
      </c>
      <c r="AX187" s="14" t="s">
        <v>73</v>
      </c>
      <c r="AY187" s="245" t="s">
        <v>159</v>
      </c>
    </row>
    <row r="188" s="15" customFormat="1">
      <c r="A188" s="15"/>
      <c r="B188" s="246"/>
      <c r="C188" s="247"/>
      <c r="D188" s="226" t="s">
        <v>170</v>
      </c>
      <c r="E188" s="248" t="s">
        <v>19</v>
      </c>
      <c r="F188" s="249" t="s">
        <v>178</v>
      </c>
      <c r="G188" s="247"/>
      <c r="H188" s="250">
        <v>8.452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170</v>
      </c>
      <c r="AU188" s="256" t="s">
        <v>83</v>
      </c>
      <c r="AV188" s="15" t="s">
        <v>166</v>
      </c>
      <c r="AW188" s="15" t="s">
        <v>35</v>
      </c>
      <c r="AX188" s="15" t="s">
        <v>81</v>
      </c>
      <c r="AY188" s="256" t="s">
        <v>159</v>
      </c>
    </row>
    <row r="189" s="2" customFormat="1" ht="21.75" customHeight="1">
      <c r="A189" s="40"/>
      <c r="B189" s="41"/>
      <c r="C189" s="206" t="s">
        <v>8</v>
      </c>
      <c r="D189" s="206" t="s">
        <v>161</v>
      </c>
      <c r="E189" s="207" t="s">
        <v>479</v>
      </c>
      <c r="F189" s="208" t="s">
        <v>480</v>
      </c>
      <c r="G189" s="209" t="s">
        <v>164</v>
      </c>
      <c r="H189" s="210">
        <v>12</v>
      </c>
      <c r="I189" s="211"/>
      <c r="J189" s="212">
        <f>ROUND(I189*H189,2)</f>
        <v>0</v>
      </c>
      <c r="K189" s="208" t="s">
        <v>165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0.57499999999999996</v>
      </c>
      <c r="R189" s="215">
        <f>Q189*H189</f>
        <v>6.8999999999999995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166</v>
      </c>
      <c r="AT189" s="217" t="s">
        <v>161</v>
      </c>
      <c r="AU189" s="217" t="s">
        <v>83</v>
      </c>
      <c r="AY189" s="19" t="s">
        <v>159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166</v>
      </c>
      <c r="BM189" s="217" t="s">
        <v>2013</v>
      </c>
    </row>
    <row r="190" s="2" customFormat="1">
      <c r="A190" s="40"/>
      <c r="B190" s="41"/>
      <c r="C190" s="42"/>
      <c r="D190" s="219" t="s">
        <v>168</v>
      </c>
      <c r="E190" s="42"/>
      <c r="F190" s="220" t="s">
        <v>482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168</v>
      </c>
      <c r="AU190" s="19" t="s">
        <v>83</v>
      </c>
    </row>
    <row r="191" s="13" customFormat="1">
      <c r="A191" s="13"/>
      <c r="B191" s="224"/>
      <c r="C191" s="225"/>
      <c r="D191" s="226" t="s">
        <v>170</v>
      </c>
      <c r="E191" s="227" t="s">
        <v>19</v>
      </c>
      <c r="F191" s="228" t="s">
        <v>1950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170</v>
      </c>
      <c r="AU191" s="234" t="s">
        <v>83</v>
      </c>
      <c r="AV191" s="13" t="s">
        <v>81</v>
      </c>
      <c r="AW191" s="13" t="s">
        <v>35</v>
      </c>
      <c r="AX191" s="13" t="s">
        <v>73</v>
      </c>
      <c r="AY191" s="234" t="s">
        <v>159</v>
      </c>
    </row>
    <row r="192" s="13" customFormat="1">
      <c r="A192" s="13"/>
      <c r="B192" s="224"/>
      <c r="C192" s="225"/>
      <c r="D192" s="226" t="s">
        <v>170</v>
      </c>
      <c r="E192" s="227" t="s">
        <v>19</v>
      </c>
      <c r="F192" s="228" t="s">
        <v>1951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170</v>
      </c>
      <c r="AU192" s="234" t="s">
        <v>83</v>
      </c>
      <c r="AV192" s="13" t="s">
        <v>81</v>
      </c>
      <c r="AW192" s="13" t="s">
        <v>35</v>
      </c>
      <c r="AX192" s="13" t="s">
        <v>73</v>
      </c>
      <c r="AY192" s="234" t="s">
        <v>159</v>
      </c>
    </row>
    <row r="193" s="14" customFormat="1">
      <c r="A193" s="14"/>
      <c r="B193" s="235"/>
      <c r="C193" s="236"/>
      <c r="D193" s="226" t="s">
        <v>170</v>
      </c>
      <c r="E193" s="237" t="s">
        <v>19</v>
      </c>
      <c r="F193" s="238" t="s">
        <v>260</v>
      </c>
      <c r="G193" s="236"/>
      <c r="H193" s="239">
        <v>12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170</v>
      </c>
      <c r="AU193" s="245" t="s">
        <v>83</v>
      </c>
      <c r="AV193" s="14" t="s">
        <v>83</v>
      </c>
      <c r="AW193" s="14" t="s">
        <v>35</v>
      </c>
      <c r="AX193" s="14" t="s">
        <v>73</v>
      </c>
      <c r="AY193" s="245" t="s">
        <v>159</v>
      </c>
    </row>
    <row r="194" s="15" customFormat="1">
      <c r="A194" s="15"/>
      <c r="B194" s="246"/>
      <c r="C194" s="247"/>
      <c r="D194" s="226" t="s">
        <v>170</v>
      </c>
      <c r="E194" s="248" t="s">
        <v>19</v>
      </c>
      <c r="F194" s="249" t="s">
        <v>178</v>
      </c>
      <c r="G194" s="247"/>
      <c r="H194" s="250">
        <v>12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170</v>
      </c>
      <c r="AU194" s="256" t="s">
        <v>83</v>
      </c>
      <c r="AV194" s="15" t="s">
        <v>166</v>
      </c>
      <c r="AW194" s="15" t="s">
        <v>35</v>
      </c>
      <c r="AX194" s="15" t="s">
        <v>81</v>
      </c>
      <c r="AY194" s="256" t="s">
        <v>159</v>
      </c>
    </row>
    <row r="195" s="2" customFormat="1" ht="37.8" customHeight="1">
      <c r="A195" s="40"/>
      <c r="B195" s="41"/>
      <c r="C195" s="206" t="s">
        <v>307</v>
      </c>
      <c r="D195" s="206" t="s">
        <v>161</v>
      </c>
      <c r="E195" s="207" t="s">
        <v>2014</v>
      </c>
      <c r="F195" s="208" t="s">
        <v>2015</v>
      </c>
      <c r="G195" s="209" t="s">
        <v>164</v>
      </c>
      <c r="H195" s="210">
        <v>12</v>
      </c>
      <c r="I195" s="211"/>
      <c r="J195" s="212">
        <f>ROUND(I195*H195,2)</f>
        <v>0</v>
      </c>
      <c r="K195" s="208" t="s">
        <v>165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0.11162</v>
      </c>
      <c r="R195" s="215">
        <f>Q195*H195</f>
        <v>1.33944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166</v>
      </c>
      <c r="AT195" s="217" t="s">
        <v>161</v>
      </c>
      <c r="AU195" s="217" t="s">
        <v>83</v>
      </c>
      <c r="AY195" s="19" t="s">
        <v>159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166</v>
      </c>
      <c r="BM195" s="217" t="s">
        <v>2016</v>
      </c>
    </row>
    <row r="196" s="2" customFormat="1">
      <c r="A196" s="40"/>
      <c r="B196" s="41"/>
      <c r="C196" s="42"/>
      <c r="D196" s="219" t="s">
        <v>168</v>
      </c>
      <c r="E196" s="42"/>
      <c r="F196" s="220" t="s">
        <v>2017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168</v>
      </c>
      <c r="AU196" s="19" t="s">
        <v>83</v>
      </c>
    </row>
    <row r="197" s="13" customFormat="1">
      <c r="A197" s="13"/>
      <c r="B197" s="224"/>
      <c r="C197" s="225"/>
      <c r="D197" s="226" t="s">
        <v>170</v>
      </c>
      <c r="E197" s="227" t="s">
        <v>19</v>
      </c>
      <c r="F197" s="228" t="s">
        <v>1950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170</v>
      </c>
      <c r="AU197" s="234" t="s">
        <v>83</v>
      </c>
      <c r="AV197" s="13" t="s">
        <v>81</v>
      </c>
      <c r="AW197" s="13" t="s">
        <v>35</v>
      </c>
      <c r="AX197" s="13" t="s">
        <v>73</v>
      </c>
      <c r="AY197" s="234" t="s">
        <v>159</v>
      </c>
    </row>
    <row r="198" s="13" customFormat="1">
      <c r="A198" s="13"/>
      <c r="B198" s="224"/>
      <c r="C198" s="225"/>
      <c r="D198" s="226" t="s">
        <v>170</v>
      </c>
      <c r="E198" s="227" t="s">
        <v>19</v>
      </c>
      <c r="F198" s="228" t="s">
        <v>1951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170</v>
      </c>
      <c r="AU198" s="234" t="s">
        <v>83</v>
      </c>
      <c r="AV198" s="13" t="s">
        <v>81</v>
      </c>
      <c r="AW198" s="13" t="s">
        <v>35</v>
      </c>
      <c r="AX198" s="13" t="s">
        <v>73</v>
      </c>
      <c r="AY198" s="234" t="s">
        <v>159</v>
      </c>
    </row>
    <row r="199" s="14" customFormat="1">
      <c r="A199" s="14"/>
      <c r="B199" s="235"/>
      <c r="C199" s="236"/>
      <c r="D199" s="226" t="s">
        <v>170</v>
      </c>
      <c r="E199" s="237" t="s">
        <v>19</v>
      </c>
      <c r="F199" s="238" t="s">
        <v>260</v>
      </c>
      <c r="G199" s="236"/>
      <c r="H199" s="239">
        <v>12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170</v>
      </c>
      <c r="AU199" s="245" t="s">
        <v>83</v>
      </c>
      <c r="AV199" s="14" t="s">
        <v>83</v>
      </c>
      <c r="AW199" s="14" t="s">
        <v>35</v>
      </c>
      <c r="AX199" s="14" t="s">
        <v>73</v>
      </c>
      <c r="AY199" s="245" t="s">
        <v>159</v>
      </c>
    </row>
    <row r="200" s="15" customFormat="1">
      <c r="A200" s="15"/>
      <c r="B200" s="246"/>
      <c r="C200" s="247"/>
      <c r="D200" s="226" t="s">
        <v>170</v>
      </c>
      <c r="E200" s="248" t="s">
        <v>19</v>
      </c>
      <c r="F200" s="249" t="s">
        <v>178</v>
      </c>
      <c r="G200" s="247"/>
      <c r="H200" s="250">
        <v>12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170</v>
      </c>
      <c r="AU200" s="256" t="s">
        <v>83</v>
      </c>
      <c r="AV200" s="15" t="s">
        <v>166</v>
      </c>
      <c r="AW200" s="15" t="s">
        <v>35</v>
      </c>
      <c r="AX200" s="15" t="s">
        <v>81</v>
      </c>
      <c r="AY200" s="256" t="s">
        <v>159</v>
      </c>
    </row>
    <row r="201" s="2" customFormat="1" ht="16.5" customHeight="1">
      <c r="A201" s="40"/>
      <c r="B201" s="41"/>
      <c r="C201" s="257" t="s">
        <v>312</v>
      </c>
      <c r="D201" s="257" t="s">
        <v>328</v>
      </c>
      <c r="E201" s="258" t="s">
        <v>2018</v>
      </c>
      <c r="F201" s="259" t="s">
        <v>2019</v>
      </c>
      <c r="G201" s="260" t="s">
        <v>164</v>
      </c>
      <c r="H201" s="261">
        <v>12.359999999999999</v>
      </c>
      <c r="I201" s="262"/>
      <c r="J201" s="263">
        <f>ROUND(I201*H201,2)</f>
        <v>0</v>
      </c>
      <c r="K201" s="259" t="s">
        <v>165</v>
      </c>
      <c r="L201" s="264"/>
      <c r="M201" s="265" t="s">
        <v>19</v>
      </c>
      <c r="N201" s="266" t="s">
        <v>44</v>
      </c>
      <c r="O201" s="86"/>
      <c r="P201" s="215">
        <f>O201*H201</f>
        <v>0</v>
      </c>
      <c r="Q201" s="215">
        <v>0.17999999999999999</v>
      </c>
      <c r="R201" s="215">
        <f>Q201*H201</f>
        <v>2.2247999999999997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231</v>
      </c>
      <c r="AT201" s="217" t="s">
        <v>328</v>
      </c>
      <c r="AU201" s="217" t="s">
        <v>83</v>
      </c>
      <c r="AY201" s="19" t="s">
        <v>159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166</v>
      </c>
      <c r="BM201" s="217" t="s">
        <v>2020</v>
      </c>
    </row>
    <row r="202" s="13" customFormat="1">
      <c r="A202" s="13"/>
      <c r="B202" s="224"/>
      <c r="C202" s="225"/>
      <c r="D202" s="226" t="s">
        <v>170</v>
      </c>
      <c r="E202" s="227" t="s">
        <v>19</v>
      </c>
      <c r="F202" s="228" t="s">
        <v>1950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170</v>
      </c>
      <c r="AU202" s="234" t="s">
        <v>83</v>
      </c>
      <c r="AV202" s="13" t="s">
        <v>81</v>
      </c>
      <c r="AW202" s="13" t="s">
        <v>35</v>
      </c>
      <c r="AX202" s="13" t="s">
        <v>73</v>
      </c>
      <c r="AY202" s="234" t="s">
        <v>159</v>
      </c>
    </row>
    <row r="203" s="13" customFormat="1">
      <c r="A203" s="13"/>
      <c r="B203" s="224"/>
      <c r="C203" s="225"/>
      <c r="D203" s="226" t="s">
        <v>170</v>
      </c>
      <c r="E203" s="227" t="s">
        <v>19</v>
      </c>
      <c r="F203" s="228" t="s">
        <v>1951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170</v>
      </c>
      <c r="AU203" s="234" t="s">
        <v>83</v>
      </c>
      <c r="AV203" s="13" t="s">
        <v>81</v>
      </c>
      <c r="AW203" s="13" t="s">
        <v>35</v>
      </c>
      <c r="AX203" s="13" t="s">
        <v>73</v>
      </c>
      <c r="AY203" s="234" t="s">
        <v>159</v>
      </c>
    </row>
    <row r="204" s="14" customFormat="1">
      <c r="A204" s="14"/>
      <c r="B204" s="235"/>
      <c r="C204" s="236"/>
      <c r="D204" s="226" t="s">
        <v>170</v>
      </c>
      <c r="E204" s="237" t="s">
        <v>19</v>
      </c>
      <c r="F204" s="238" t="s">
        <v>260</v>
      </c>
      <c r="G204" s="236"/>
      <c r="H204" s="239">
        <v>12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170</v>
      </c>
      <c r="AU204" s="245" t="s">
        <v>83</v>
      </c>
      <c r="AV204" s="14" t="s">
        <v>83</v>
      </c>
      <c r="AW204" s="14" t="s">
        <v>35</v>
      </c>
      <c r="AX204" s="14" t="s">
        <v>73</v>
      </c>
      <c r="AY204" s="245" t="s">
        <v>159</v>
      </c>
    </row>
    <row r="205" s="15" customFormat="1">
      <c r="A205" s="15"/>
      <c r="B205" s="246"/>
      <c r="C205" s="247"/>
      <c r="D205" s="226" t="s">
        <v>170</v>
      </c>
      <c r="E205" s="248" t="s">
        <v>19</v>
      </c>
      <c r="F205" s="249" t="s">
        <v>178</v>
      </c>
      <c r="G205" s="247"/>
      <c r="H205" s="250">
        <v>12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170</v>
      </c>
      <c r="AU205" s="256" t="s">
        <v>83</v>
      </c>
      <c r="AV205" s="15" t="s">
        <v>166</v>
      </c>
      <c r="AW205" s="15" t="s">
        <v>35</v>
      </c>
      <c r="AX205" s="15" t="s">
        <v>81</v>
      </c>
      <c r="AY205" s="256" t="s">
        <v>159</v>
      </c>
    </row>
    <row r="206" s="14" customFormat="1">
      <c r="A206" s="14"/>
      <c r="B206" s="235"/>
      <c r="C206" s="236"/>
      <c r="D206" s="226" t="s">
        <v>170</v>
      </c>
      <c r="E206" s="236"/>
      <c r="F206" s="238" t="s">
        <v>2021</v>
      </c>
      <c r="G206" s="236"/>
      <c r="H206" s="239">
        <v>12.359999999999999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170</v>
      </c>
      <c r="AU206" s="245" t="s">
        <v>83</v>
      </c>
      <c r="AV206" s="14" t="s">
        <v>83</v>
      </c>
      <c r="AW206" s="14" t="s">
        <v>4</v>
      </c>
      <c r="AX206" s="14" t="s">
        <v>81</v>
      </c>
      <c r="AY206" s="245" t="s">
        <v>159</v>
      </c>
    </row>
    <row r="207" s="12" customFormat="1" ht="22.8" customHeight="1">
      <c r="A207" s="12"/>
      <c r="B207" s="190"/>
      <c r="C207" s="191"/>
      <c r="D207" s="192" t="s">
        <v>72</v>
      </c>
      <c r="E207" s="204" t="s">
        <v>219</v>
      </c>
      <c r="F207" s="204" t="s">
        <v>493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SUM(P208:P416)</f>
        <v>0</v>
      </c>
      <c r="Q207" s="198"/>
      <c r="R207" s="199">
        <f>SUM(R208:R416)</f>
        <v>19.28423664</v>
      </c>
      <c r="S207" s="198"/>
      <c r="T207" s="200">
        <f>SUM(T208:T416)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81</v>
      </c>
      <c r="AT207" s="202" t="s">
        <v>72</v>
      </c>
      <c r="AU207" s="202" t="s">
        <v>81</v>
      </c>
      <c r="AY207" s="201" t="s">
        <v>159</v>
      </c>
      <c r="BK207" s="203">
        <f>SUM(BK208:BK416)</f>
        <v>0</v>
      </c>
    </row>
    <row r="208" s="2" customFormat="1" ht="16.5" customHeight="1">
      <c r="A208" s="40"/>
      <c r="B208" s="41"/>
      <c r="C208" s="206" t="s">
        <v>319</v>
      </c>
      <c r="D208" s="206" t="s">
        <v>161</v>
      </c>
      <c r="E208" s="207" t="s">
        <v>575</v>
      </c>
      <c r="F208" s="208" t="s">
        <v>576</v>
      </c>
      <c r="G208" s="209" t="s">
        <v>164</v>
      </c>
      <c r="H208" s="210">
        <v>73.611999999999995</v>
      </c>
      <c r="I208" s="211"/>
      <c r="J208" s="212">
        <f>ROUND(I208*H208,2)</f>
        <v>0</v>
      </c>
      <c r="K208" s="208" t="s">
        <v>165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0.033579999999999999</v>
      </c>
      <c r="R208" s="215">
        <f>Q208*H208</f>
        <v>2.4718909599999996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166</v>
      </c>
      <c r="AT208" s="217" t="s">
        <v>161</v>
      </c>
      <c r="AU208" s="217" t="s">
        <v>83</v>
      </c>
      <c r="AY208" s="19" t="s">
        <v>159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166</v>
      </c>
      <c r="BM208" s="217" t="s">
        <v>2022</v>
      </c>
    </row>
    <row r="209" s="2" customFormat="1">
      <c r="A209" s="40"/>
      <c r="B209" s="41"/>
      <c r="C209" s="42"/>
      <c r="D209" s="219" t="s">
        <v>168</v>
      </c>
      <c r="E209" s="42"/>
      <c r="F209" s="220" t="s">
        <v>578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168</v>
      </c>
      <c r="AU209" s="19" t="s">
        <v>83</v>
      </c>
    </row>
    <row r="210" s="13" customFormat="1">
      <c r="A210" s="13"/>
      <c r="B210" s="224"/>
      <c r="C210" s="225"/>
      <c r="D210" s="226" t="s">
        <v>170</v>
      </c>
      <c r="E210" s="227" t="s">
        <v>19</v>
      </c>
      <c r="F210" s="228" t="s">
        <v>1950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170</v>
      </c>
      <c r="AU210" s="234" t="s">
        <v>83</v>
      </c>
      <c r="AV210" s="13" t="s">
        <v>81</v>
      </c>
      <c r="AW210" s="13" t="s">
        <v>35</v>
      </c>
      <c r="AX210" s="13" t="s">
        <v>73</v>
      </c>
      <c r="AY210" s="234" t="s">
        <v>159</v>
      </c>
    </row>
    <row r="211" s="13" customFormat="1">
      <c r="A211" s="13"/>
      <c r="B211" s="224"/>
      <c r="C211" s="225"/>
      <c r="D211" s="226" t="s">
        <v>170</v>
      </c>
      <c r="E211" s="227" t="s">
        <v>19</v>
      </c>
      <c r="F211" s="228" t="s">
        <v>2023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170</v>
      </c>
      <c r="AU211" s="234" t="s">
        <v>83</v>
      </c>
      <c r="AV211" s="13" t="s">
        <v>81</v>
      </c>
      <c r="AW211" s="13" t="s">
        <v>35</v>
      </c>
      <c r="AX211" s="13" t="s">
        <v>73</v>
      </c>
      <c r="AY211" s="234" t="s">
        <v>159</v>
      </c>
    </row>
    <row r="212" s="14" customFormat="1">
      <c r="A212" s="14"/>
      <c r="B212" s="235"/>
      <c r="C212" s="236"/>
      <c r="D212" s="226" t="s">
        <v>170</v>
      </c>
      <c r="E212" s="237" t="s">
        <v>19</v>
      </c>
      <c r="F212" s="238" t="s">
        <v>2024</v>
      </c>
      <c r="G212" s="236"/>
      <c r="H212" s="239">
        <v>0.878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170</v>
      </c>
      <c r="AU212" s="245" t="s">
        <v>83</v>
      </c>
      <c r="AV212" s="14" t="s">
        <v>83</v>
      </c>
      <c r="AW212" s="14" t="s">
        <v>35</v>
      </c>
      <c r="AX212" s="14" t="s">
        <v>73</v>
      </c>
      <c r="AY212" s="245" t="s">
        <v>159</v>
      </c>
    </row>
    <row r="213" s="14" customFormat="1">
      <c r="A213" s="14"/>
      <c r="B213" s="235"/>
      <c r="C213" s="236"/>
      <c r="D213" s="226" t="s">
        <v>170</v>
      </c>
      <c r="E213" s="237" t="s">
        <v>19</v>
      </c>
      <c r="F213" s="238" t="s">
        <v>2025</v>
      </c>
      <c r="G213" s="236"/>
      <c r="H213" s="239">
        <v>0.79500000000000004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170</v>
      </c>
      <c r="AU213" s="245" t="s">
        <v>83</v>
      </c>
      <c r="AV213" s="14" t="s">
        <v>83</v>
      </c>
      <c r="AW213" s="14" t="s">
        <v>35</v>
      </c>
      <c r="AX213" s="14" t="s">
        <v>73</v>
      </c>
      <c r="AY213" s="245" t="s">
        <v>159</v>
      </c>
    </row>
    <row r="214" s="14" customFormat="1">
      <c r="A214" s="14"/>
      <c r="B214" s="235"/>
      <c r="C214" s="236"/>
      <c r="D214" s="226" t="s">
        <v>170</v>
      </c>
      <c r="E214" s="237" t="s">
        <v>19</v>
      </c>
      <c r="F214" s="238" t="s">
        <v>2026</v>
      </c>
      <c r="G214" s="236"/>
      <c r="H214" s="239">
        <v>0.81000000000000005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170</v>
      </c>
      <c r="AU214" s="245" t="s">
        <v>83</v>
      </c>
      <c r="AV214" s="14" t="s">
        <v>83</v>
      </c>
      <c r="AW214" s="14" t="s">
        <v>35</v>
      </c>
      <c r="AX214" s="14" t="s">
        <v>73</v>
      </c>
      <c r="AY214" s="245" t="s">
        <v>159</v>
      </c>
    </row>
    <row r="215" s="14" customFormat="1">
      <c r="A215" s="14"/>
      <c r="B215" s="235"/>
      <c r="C215" s="236"/>
      <c r="D215" s="226" t="s">
        <v>170</v>
      </c>
      <c r="E215" s="237" t="s">
        <v>19</v>
      </c>
      <c r="F215" s="238" t="s">
        <v>2027</v>
      </c>
      <c r="G215" s="236"/>
      <c r="H215" s="239">
        <v>0.71999999999999997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170</v>
      </c>
      <c r="AU215" s="245" t="s">
        <v>83</v>
      </c>
      <c r="AV215" s="14" t="s">
        <v>83</v>
      </c>
      <c r="AW215" s="14" t="s">
        <v>35</v>
      </c>
      <c r="AX215" s="14" t="s">
        <v>73</v>
      </c>
      <c r="AY215" s="245" t="s">
        <v>159</v>
      </c>
    </row>
    <row r="216" s="14" customFormat="1">
      <c r="A216" s="14"/>
      <c r="B216" s="235"/>
      <c r="C216" s="236"/>
      <c r="D216" s="226" t="s">
        <v>170</v>
      </c>
      <c r="E216" s="237" t="s">
        <v>19</v>
      </c>
      <c r="F216" s="238" t="s">
        <v>2028</v>
      </c>
      <c r="G216" s="236"/>
      <c r="H216" s="239">
        <v>0.78800000000000003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170</v>
      </c>
      <c r="AU216" s="245" t="s">
        <v>83</v>
      </c>
      <c r="AV216" s="14" t="s">
        <v>83</v>
      </c>
      <c r="AW216" s="14" t="s">
        <v>35</v>
      </c>
      <c r="AX216" s="14" t="s">
        <v>73</v>
      </c>
      <c r="AY216" s="245" t="s">
        <v>159</v>
      </c>
    </row>
    <row r="217" s="14" customFormat="1">
      <c r="A217" s="14"/>
      <c r="B217" s="235"/>
      <c r="C217" s="236"/>
      <c r="D217" s="226" t="s">
        <v>170</v>
      </c>
      <c r="E217" s="237" t="s">
        <v>19</v>
      </c>
      <c r="F217" s="238" t="s">
        <v>2029</v>
      </c>
      <c r="G217" s="236"/>
      <c r="H217" s="239">
        <v>0.70499999999999996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170</v>
      </c>
      <c r="AU217" s="245" t="s">
        <v>83</v>
      </c>
      <c r="AV217" s="14" t="s">
        <v>83</v>
      </c>
      <c r="AW217" s="14" t="s">
        <v>35</v>
      </c>
      <c r="AX217" s="14" t="s">
        <v>73</v>
      </c>
      <c r="AY217" s="245" t="s">
        <v>159</v>
      </c>
    </row>
    <row r="218" s="14" customFormat="1">
      <c r="A218" s="14"/>
      <c r="B218" s="235"/>
      <c r="C218" s="236"/>
      <c r="D218" s="226" t="s">
        <v>170</v>
      </c>
      <c r="E218" s="237" t="s">
        <v>19</v>
      </c>
      <c r="F218" s="238" t="s">
        <v>2028</v>
      </c>
      <c r="G218" s="236"/>
      <c r="H218" s="239">
        <v>0.78800000000000003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170</v>
      </c>
      <c r="AU218" s="245" t="s">
        <v>83</v>
      </c>
      <c r="AV218" s="14" t="s">
        <v>83</v>
      </c>
      <c r="AW218" s="14" t="s">
        <v>35</v>
      </c>
      <c r="AX218" s="14" t="s">
        <v>73</v>
      </c>
      <c r="AY218" s="245" t="s">
        <v>159</v>
      </c>
    </row>
    <row r="219" s="14" customFormat="1">
      <c r="A219" s="14"/>
      <c r="B219" s="235"/>
      <c r="C219" s="236"/>
      <c r="D219" s="226" t="s">
        <v>170</v>
      </c>
      <c r="E219" s="237" t="s">
        <v>19</v>
      </c>
      <c r="F219" s="238" t="s">
        <v>2029</v>
      </c>
      <c r="G219" s="236"/>
      <c r="H219" s="239">
        <v>0.70499999999999996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170</v>
      </c>
      <c r="AU219" s="245" t="s">
        <v>83</v>
      </c>
      <c r="AV219" s="14" t="s">
        <v>83</v>
      </c>
      <c r="AW219" s="14" t="s">
        <v>35</v>
      </c>
      <c r="AX219" s="14" t="s">
        <v>73</v>
      </c>
      <c r="AY219" s="245" t="s">
        <v>159</v>
      </c>
    </row>
    <row r="220" s="14" customFormat="1">
      <c r="A220" s="14"/>
      <c r="B220" s="235"/>
      <c r="C220" s="236"/>
      <c r="D220" s="226" t="s">
        <v>170</v>
      </c>
      <c r="E220" s="237" t="s">
        <v>19</v>
      </c>
      <c r="F220" s="238" t="s">
        <v>2030</v>
      </c>
      <c r="G220" s="236"/>
      <c r="H220" s="239">
        <v>0.74299999999999999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170</v>
      </c>
      <c r="AU220" s="245" t="s">
        <v>83</v>
      </c>
      <c r="AV220" s="14" t="s">
        <v>83</v>
      </c>
      <c r="AW220" s="14" t="s">
        <v>35</v>
      </c>
      <c r="AX220" s="14" t="s">
        <v>73</v>
      </c>
      <c r="AY220" s="245" t="s">
        <v>159</v>
      </c>
    </row>
    <row r="221" s="14" customFormat="1">
      <c r="A221" s="14"/>
      <c r="B221" s="235"/>
      <c r="C221" s="236"/>
      <c r="D221" s="226" t="s">
        <v>170</v>
      </c>
      <c r="E221" s="237" t="s">
        <v>19</v>
      </c>
      <c r="F221" s="238" t="s">
        <v>2031</v>
      </c>
      <c r="G221" s="236"/>
      <c r="H221" s="239">
        <v>0.67500000000000004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170</v>
      </c>
      <c r="AU221" s="245" t="s">
        <v>83</v>
      </c>
      <c r="AV221" s="14" t="s">
        <v>83</v>
      </c>
      <c r="AW221" s="14" t="s">
        <v>35</v>
      </c>
      <c r="AX221" s="14" t="s">
        <v>73</v>
      </c>
      <c r="AY221" s="245" t="s">
        <v>159</v>
      </c>
    </row>
    <row r="222" s="14" customFormat="1">
      <c r="A222" s="14"/>
      <c r="B222" s="235"/>
      <c r="C222" s="236"/>
      <c r="D222" s="226" t="s">
        <v>170</v>
      </c>
      <c r="E222" s="237" t="s">
        <v>19</v>
      </c>
      <c r="F222" s="238" t="s">
        <v>2032</v>
      </c>
      <c r="G222" s="236"/>
      <c r="H222" s="239">
        <v>1.1839999999999999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170</v>
      </c>
      <c r="AU222" s="245" t="s">
        <v>83</v>
      </c>
      <c r="AV222" s="14" t="s">
        <v>83</v>
      </c>
      <c r="AW222" s="14" t="s">
        <v>35</v>
      </c>
      <c r="AX222" s="14" t="s">
        <v>73</v>
      </c>
      <c r="AY222" s="245" t="s">
        <v>159</v>
      </c>
    </row>
    <row r="223" s="14" customFormat="1">
      <c r="A223" s="14"/>
      <c r="B223" s="235"/>
      <c r="C223" s="236"/>
      <c r="D223" s="226" t="s">
        <v>170</v>
      </c>
      <c r="E223" s="237" t="s">
        <v>19</v>
      </c>
      <c r="F223" s="238" t="s">
        <v>2033</v>
      </c>
      <c r="G223" s="236"/>
      <c r="H223" s="239">
        <v>0.96899999999999997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170</v>
      </c>
      <c r="AU223" s="245" t="s">
        <v>83</v>
      </c>
      <c r="AV223" s="14" t="s">
        <v>83</v>
      </c>
      <c r="AW223" s="14" t="s">
        <v>35</v>
      </c>
      <c r="AX223" s="14" t="s">
        <v>73</v>
      </c>
      <c r="AY223" s="245" t="s">
        <v>159</v>
      </c>
    </row>
    <row r="224" s="14" customFormat="1">
      <c r="A224" s="14"/>
      <c r="B224" s="235"/>
      <c r="C224" s="236"/>
      <c r="D224" s="226" t="s">
        <v>170</v>
      </c>
      <c r="E224" s="237" t="s">
        <v>19</v>
      </c>
      <c r="F224" s="238" t="s">
        <v>2034</v>
      </c>
      <c r="G224" s="236"/>
      <c r="H224" s="239">
        <v>1.026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170</v>
      </c>
      <c r="AU224" s="245" t="s">
        <v>83</v>
      </c>
      <c r="AV224" s="14" t="s">
        <v>83</v>
      </c>
      <c r="AW224" s="14" t="s">
        <v>35</v>
      </c>
      <c r="AX224" s="14" t="s">
        <v>73</v>
      </c>
      <c r="AY224" s="245" t="s">
        <v>159</v>
      </c>
    </row>
    <row r="225" s="14" customFormat="1">
      <c r="A225" s="14"/>
      <c r="B225" s="235"/>
      <c r="C225" s="236"/>
      <c r="D225" s="226" t="s">
        <v>170</v>
      </c>
      <c r="E225" s="237" t="s">
        <v>19</v>
      </c>
      <c r="F225" s="238" t="s">
        <v>2035</v>
      </c>
      <c r="G225" s="236"/>
      <c r="H225" s="239">
        <v>0.86399999999999999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170</v>
      </c>
      <c r="AU225" s="245" t="s">
        <v>83</v>
      </c>
      <c r="AV225" s="14" t="s">
        <v>83</v>
      </c>
      <c r="AW225" s="14" t="s">
        <v>35</v>
      </c>
      <c r="AX225" s="14" t="s">
        <v>73</v>
      </c>
      <c r="AY225" s="245" t="s">
        <v>159</v>
      </c>
    </row>
    <row r="226" s="13" customFormat="1">
      <c r="A226" s="13"/>
      <c r="B226" s="224"/>
      <c r="C226" s="225"/>
      <c r="D226" s="226" t="s">
        <v>170</v>
      </c>
      <c r="E226" s="227" t="s">
        <v>19</v>
      </c>
      <c r="F226" s="228" t="s">
        <v>2036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170</v>
      </c>
      <c r="AU226" s="234" t="s">
        <v>83</v>
      </c>
      <c r="AV226" s="13" t="s">
        <v>81</v>
      </c>
      <c r="AW226" s="13" t="s">
        <v>35</v>
      </c>
      <c r="AX226" s="13" t="s">
        <v>73</v>
      </c>
      <c r="AY226" s="234" t="s">
        <v>159</v>
      </c>
    </row>
    <row r="227" s="14" customFormat="1">
      <c r="A227" s="14"/>
      <c r="B227" s="235"/>
      <c r="C227" s="236"/>
      <c r="D227" s="226" t="s">
        <v>170</v>
      </c>
      <c r="E227" s="237" t="s">
        <v>19</v>
      </c>
      <c r="F227" s="238" t="s">
        <v>2037</v>
      </c>
      <c r="G227" s="236"/>
      <c r="H227" s="239">
        <v>0.79200000000000004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170</v>
      </c>
      <c r="AU227" s="245" t="s">
        <v>83</v>
      </c>
      <c r="AV227" s="14" t="s">
        <v>83</v>
      </c>
      <c r="AW227" s="14" t="s">
        <v>35</v>
      </c>
      <c r="AX227" s="14" t="s">
        <v>73</v>
      </c>
      <c r="AY227" s="245" t="s">
        <v>159</v>
      </c>
    </row>
    <row r="228" s="14" customFormat="1">
      <c r="A228" s="14"/>
      <c r="B228" s="235"/>
      <c r="C228" s="236"/>
      <c r="D228" s="226" t="s">
        <v>170</v>
      </c>
      <c r="E228" s="237" t="s">
        <v>19</v>
      </c>
      <c r="F228" s="238" t="s">
        <v>2038</v>
      </c>
      <c r="G228" s="236"/>
      <c r="H228" s="239">
        <v>0.97199999999999998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170</v>
      </c>
      <c r="AU228" s="245" t="s">
        <v>83</v>
      </c>
      <c r="AV228" s="14" t="s">
        <v>83</v>
      </c>
      <c r="AW228" s="14" t="s">
        <v>35</v>
      </c>
      <c r="AX228" s="14" t="s">
        <v>73</v>
      </c>
      <c r="AY228" s="245" t="s">
        <v>159</v>
      </c>
    </row>
    <row r="229" s="14" customFormat="1">
      <c r="A229" s="14"/>
      <c r="B229" s="235"/>
      <c r="C229" s="236"/>
      <c r="D229" s="226" t="s">
        <v>170</v>
      </c>
      <c r="E229" s="237" t="s">
        <v>19</v>
      </c>
      <c r="F229" s="238" t="s">
        <v>2039</v>
      </c>
      <c r="G229" s="236"/>
      <c r="H229" s="239">
        <v>1.647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170</v>
      </c>
      <c r="AU229" s="245" t="s">
        <v>83</v>
      </c>
      <c r="AV229" s="14" t="s">
        <v>83</v>
      </c>
      <c r="AW229" s="14" t="s">
        <v>35</v>
      </c>
      <c r="AX229" s="14" t="s">
        <v>73</v>
      </c>
      <c r="AY229" s="245" t="s">
        <v>159</v>
      </c>
    </row>
    <row r="230" s="14" customFormat="1">
      <c r="A230" s="14"/>
      <c r="B230" s="235"/>
      <c r="C230" s="236"/>
      <c r="D230" s="226" t="s">
        <v>170</v>
      </c>
      <c r="E230" s="237" t="s">
        <v>19</v>
      </c>
      <c r="F230" s="238" t="s">
        <v>2040</v>
      </c>
      <c r="G230" s="236"/>
      <c r="H230" s="239">
        <v>1.827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170</v>
      </c>
      <c r="AU230" s="245" t="s">
        <v>83</v>
      </c>
      <c r="AV230" s="14" t="s">
        <v>83</v>
      </c>
      <c r="AW230" s="14" t="s">
        <v>35</v>
      </c>
      <c r="AX230" s="14" t="s">
        <v>73</v>
      </c>
      <c r="AY230" s="245" t="s">
        <v>159</v>
      </c>
    </row>
    <row r="231" s="14" customFormat="1">
      <c r="A231" s="14"/>
      <c r="B231" s="235"/>
      <c r="C231" s="236"/>
      <c r="D231" s="226" t="s">
        <v>170</v>
      </c>
      <c r="E231" s="237" t="s">
        <v>19</v>
      </c>
      <c r="F231" s="238" t="s">
        <v>2039</v>
      </c>
      <c r="G231" s="236"/>
      <c r="H231" s="239">
        <v>1.647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170</v>
      </c>
      <c r="AU231" s="245" t="s">
        <v>83</v>
      </c>
      <c r="AV231" s="14" t="s">
        <v>83</v>
      </c>
      <c r="AW231" s="14" t="s">
        <v>35</v>
      </c>
      <c r="AX231" s="14" t="s">
        <v>73</v>
      </c>
      <c r="AY231" s="245" t="s">
        <v>159</v>
      </c>
    </row>
    <row r="232" s="14" customFormat="1">
      <c r="A232" s="14"/>
      <c r="B232" s="235"/>
      <c r="C232" s="236"/>
      <c r="D232" s="226" t="s">
        <v>170</v>
      </c>
      <c r="E232" s="237" t="s">
        <v>19</v>
      </c>
      <c r="F232" s="238" t="s">
        <v>2040</v>
      </c>
      <c r="G232" s="236"/>
      <c r="H232" s="239">
        <v>1.827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170</v>
      </c>
      <c r="AU232" s="245" t="s">
        <v>83</v>
      </c>
      <c r="AV232" s="14" t="s">
        <v>83</v>
      </c>
      <c r="AW232" s="14" t="s">
        <v>35</v>
      </c>
      <c r="AX232" s="14" t="s">
        <v>73</v>
      </c>
      <c r="AY232" s="245" t="s">
        <v>159</v>
      </c>
    </row>
    <row r="233" s="14" customFormat="1">
      <c r="A233" s="14"/>
      <c r="B233" s="235"/>
      <c r="C233" s="236"/>
      <c r="D233" s="226" t="s">
        <v>170</v>
      </c>
      <c r="E233" s="237" t="s">
        <v>19</v>
      </c>
      <c r="F233" s="238" t="s">
        <v>2039</v>
      </c>
      <c r="G233" s="236"/>
      <c r="H233" s="239">
        <v>1.647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170</v>
      </c>
      <c r="AU233" s="245" t="s">
        <v>83</v>
      </c>
      <c r="AV233" s="14" t="s">
        <v>83</v>
      </c>
      <c r="AW233" s="14" t="s">
        <v>35</v>
      </c>
      <c r="AX233" s="14" t="s">
        <v>73</v>
      </c>
      <c r="AY233" s="245" t="s">
        <v>159</v>
      </c>
    </row>
    <row r="234" s="14" customFormat="1">
      <c r="A234" s="14"/>
      <c r="B234" s="235"/>
      <c r="C234" s="236"/>
      <c r="D234" s="226" t="s">
        <v>170</v>
      </c>
      <c r="E234" s="237" t="s">
        <v>19</v>
      </c>
      <c r="F234" s="238" t="s">
        <v>2040</v>
      </c>
      <c r="G234" s="236"/>
      <c r="H234" s="239">
        <v>1.827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170</v>
      </c>
      <c r="AU234" s="245" t="s">
        <v>83</v>
      </c>
      <c r="AV234" s="14" t="s">
        <v>83</v>
      </c>
      <c r="AW234" s="14" t="s">
        <v>35</v>
      </c>
      <c r="AX234" s="14" t="s">
        <v>73</v>
      </c>
      <c r="AY234" s="245" t="s">
        <v>159</v>
      </c>
    </row>
    <row r="235" s="14" customFormat="1">
      <c r="A235" s="14"/>
      <c r="B235" s="235"/>
      <c r="C235" s="236"/>
      <c r="D235" s="226" t="s">
        <v>170</v>
      </c>
      <c r="E235" s="237" t="s">
        <v>19</v>
      </c>
      <c r="F235" s="238" t="s">
        <v>2041</v>
      </c>
      <c r="G235" s="236"/>
      <c r="H235" s="239">
        <v>1.0169999999999999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170</v>
      </c>
      <c r="AU235" s="245" t="s">
        <v>83</v>
      </c>
      <c r="AV235" s="14" t="s">
        <v>83</v>
      </c>
      <c r="AW235" s="14" t="s">
        <v>35</v>
      </c>
      <c r="AX235" s="14" t="s">
        <v>73</v>
      </c>
      <c r="AY235" s="245" t="s">
        <v>159</v>
      </c>
    </row>
    <row r="236" s="14" customFormat="1">
      <c r="A236" s="14"/>
      <c r="B236" s="235"/>
      <c r="C236" s="236"/>
      <c r="D236" s="226" t="s">
        <v>170</v>
      </c>
      <c r="E236" s="237" t="s">
        <v>19</v>
      </c>
      <c r="F236" s="238" t="s">
        <v>2042</v>
      </c>
      <c r="G236" s="236"/>
      <c r="H236" s="239">
        <v>1.1970000000000001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170</v>
      </c>
      <c r="AU236" s="245" t="s">
        <v>83</v>
      </c>
      <c r="AV236" s="14" t="s">
        <v>83</v>
      </c>
      <c r="AW236" s="14" t="s">
        <v>35</v>
      </c>
      <c r="AX236" s="14" t="s">
        <v>73</v>
      </c>
      <c r="AY236" s="245" t="s">
        <v>159</v>
      </c>
    </row>
    <row r="237" s="14" customFormat="1">
      <c r="A237" s="14"/>
      <c r="B237" s="235"/>
      <c r="C237" s="236"/>
      <c r="D237" s="226" t="s">
        <v>170</v>
      </c>
      <c r="E237" s="237" t="s">
        <v>19</v>
      </c>
      <c r="F237" s="238" t="s">
        <v>2043</v>
      </c>
      <c r="G237" s="236"/>
      <c r="H237" s="239">
        <v>1.653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170</v>
      </c>
      <c r="AU237" s="245" t="s">
        <v>83</v>
      </c>
      <c r="AV237" s="14" t="s">
        <v>83</v>
      </c>
      <c r="AW237" s="14" t="s">
        <v>35</v>
      </c>
      <c r="AX237" s="14" t="s">
        <v>73</v>
      </c>
      <c r="AY237" s="245" t="s">
        <v>159</v>
      </c>
    </row>
    <row r="238" s="14" customFormat="1">
      <c r="A238" s="14"/>
      <c r="B238" s="235"/>
      <c r="C238" s="236"/>
      <c r="D238" s="226" t="s">
        <v>170</v>
      </c>
      <c r="E238" s="237" t="s">
        <v>19</v>
      </c>
      <c r="F238" s="238" t="s">
        <v>2044</v>
      </c>
      <c r="G238" s="236"/>
      <c r="H238" s="239">
        <v>1.833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170</v>
      </c>
      <c r="AU238" s="245" t="s">
        <v>83</v>
      </c>
      <c r="AV238" s="14" t="s">
        <v>83</v>
      </c>
      <c r="AW238" s="14" t="s">
        <v>35</v>
      </c>
      <c r="AX238" s="14" t="s">
        <v>73</v>
      </c>
      <c r="AY238" s="245" t="s">
        <v>159</v>
      </c>
    </row>
    <row r="239" s="14" customFormat="1">
      <c r="A239" s="14"/>
      <c r="B239" s="235"/>
      <c r="C239" s="236"/>
      <c r="D239" s="226" t="s">
        <v>170</v>
      </c>
      <c r="E239" s="237" t="s">
        <v>19</v>
      </c>
      <c r="F239" s="238" t="s">
        <v>2043</v>
      </c>
      <c r="G239" s="236"/>
      <c r="H239" s="239">
        <v>1.653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170</v>
      </c>
      <c r="AU239" s="245" t="s">
        <v>83</v>
      </c>
      <c r="AV239" s="14" t="s">
        <v>83</v>
      </c>
      <c r="AW239" s="14" t="s">
        <v>35</v>
      </c>
      <c r="AX239" s="14" t="s">
        <v>73</v>
      </c>
      <c r="AY239" s="245" t="s">
        <v>159</v>
      </c>
    </row>
    <row r="240" s="14" customFormat="1">
      <c r="A240" s="14"/>
      <c r="B240" s="235"/>
      <c r="C240" s="236"/>
      <c r="D240" s="226" t="s">
        <v>170</v>
      </c>
      <c r="E240" s="237" t="s">
        <v>19</v>
      </c>
      <c r="F240" s="238" t="s">
        <v>2044</v>
      </c>
      <c r="G240" s="236"/>
      <c r="H240" s="239">
        <v>1.833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170</v>
      </c>
      <c r="AU240" s="245" t="s">
        <v>83</v>
      </c>
      <c r="AV240" s="14" t="s">
        <v>83</v>
      </c>
      <c r="AW240" s="14" t="s">
        <v>35</v>
      </c>
      <c r="AX240" s="14" t="s">
        <v>73</v>
      </c>
      <c r="AY240" s="245" t="s">
        <v>159</v>
      </c>
    </row>
    <row r="241" s="14" customFormat="1">
      <c r="A241" s="14"/>
      <c r="B241" s="235"/>
      <c r="C241" s="236"/>
      <c r="D241" s="226" t="s">
        <v>170</v>
      </c>
      <c r="E241" s="237" t="s">
        <v>19</v>
      </c>
      <c r="F241" s="238" t="s">
        <v>2041</v>
      </c>
      <c r="G241" s="236"/>
      <c r="H241" s="239">
        <v>1.0169999999999999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170</v>
      </c>
      <c r="AU241" s="245" t="s">
        <v>83</v>
      </c>
      <c r="AV241" s="14" t="s">
        <v>83</v>
      </c>
      <c r="AW241" s="14" t="s">
        <v>35</v>
      </c>
      <c r="AX241" s="14" t="s">
        <v>73</v>
      </c>
      <c r="AY241" s="245" t="s">
        <v>159</v>
      </c>
    </row>
    <row r="242" s="14" customFormat="1">
      <c r="A242" s="14"/>
      <c r="B242" s="235"/>
      <c r="C242" s="236"/>
      <c r="D242" s="226" t="s">
        <v>170</v>
      </c>
      <c r="E242" s="237" t="s">
        <v>19</v>
      </c>
      <c r="F242" s="238" t="s">
        <v>2042</v>
      </c>
      <c r="G242" s="236"/>
      <c r="H242" s="239">
        <v>1.1970000000000001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170</v>
      </c>
      <c r="AU242" s="245" t="s">
        <v>83</v>
      </c>
      <c r="AV242" s="14" t="s">
        <v>83</v>
      </c>
      <c r="AW242" s="14" t="s">
        <v>35</v>
      </c>
      <c r="AX242" s="14" t="s">
        <v>73</v>
      </c>
      <c r="AY242" s="245" t="s">
        <v>159</v>
      </c>
    </row>
    <row r="243" s="14" customFormat="1">
      <c r="A243" s="14"/>
      <c r="B243" s="235"/>
      <c r="C243" s="236"/>
      <c r="D243" s="226" t="s">
        <v>170</v>
      </c>
      <c r="E243" s="237" t="s">
        <v>19</v>
      </c>
      <c r="F243" s="238" t="s">
        <v>2045</v>
      </c>
      <c r="G243" s="236"/>
      <c r="H243" s="239">
        <v>0.82499999999999996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170</v>
      </c>
      <c r="AU243" s="245" t="s">
        <v>83</v>
      </c>
      <c r="AV243" s="14" t="s">
        <v>83</v>
      </c>
      <c r="AW243" s="14" t="s">
        <v>35</v>
      </c>
      <c r="AX243" s="14" t="s">
        <v>73</v>
      </c>
      <c r="AY243" s="245" t="s">
        <v>159</v>
      </c>
    </row>
    <row r="244" s="14" customFormat="1">
      <c r="A244" s="14"/>
      <c r="B244" s="235"/>
      <c r="C244" s="236"/>
      <c r="D244" s="226" t="s">
        <v>170</v>
      </c>
      <c r="E244" s="237" t="s">
        <v>19</v>
      </c>
      <c r="F244" s="238" t="s">
        <v>2046</v>
      </c>
      <c r="G244" s="236"/>
      <c r="H244" s="239">
        <v>1.0049999999999999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170</v>
      </c>
      <c r="AU244" s="245" t="s">
        <v>83</v>
      </c>
      <c r="AV244" s="14" t="s">
        <v>83</v>
      </c>
      <c r="AW244" s="14" t="s">
        <v>35</v>
      </c>
      <c r="AX244" s="14" t="s">
        <v>73</v>
      </c>
      <c r="AY244" s="245" t="s">
        <v>159</v>
      </c>
    </row>
    <row r="245" s="14" customFormat="1">
      <c r="A245" s="14"/>
      <c r="B245" s="235"/>
      <c r="C245" s="236"/>
      <c r="D245" s="226" t="s">
        <v>170</v>
      </c>
      <c r="E245" s="237" t="s">
        <v>19</v>
      </c>
      <c r="F245" s="238" t="s">
        <v>2043</v>
      </c>
      <c r="G245" s="236"/>
      <c r="H245" s="239">
        <v>1.653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170</v>
      </c>
      <c r="AU245" s="245" t="s">
        <v>83</v>
      </c>
      <c r="AV245" s="14" t="s">
        <v>83</v>
      </c>
      <c r="AW245" s="14" t="s">
        <v>35</v>
      </c>
      <c r="AX245" s="14" t="s">
        <v>73</v>
      </c>
      <c r="AY245" s="245" t="s">
        <v>159</v>
      </c>
    </row>
    <row r="246" s="14" customFormat="1">
      <c r="A246" s="14"/>
      <c r="B246" s="235"/>
      <c r="C246" s="236"/>
      <c r="D246" s="226" t="s">
        <v>170</v>
      </c>
      <c r="E246" s="237" t="s">
        <v>19</v>
      </c>
      <c r="F246" s="238" t="s">
        <v>2044</v>
      </c>
      <c r="G246" s="236"/>
      <c r="H246" s="239">
        <v>1.833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170</v>
      </c>
      <c r="AU246" s="245" t="s">
        <v>83</v>
      </c>
      <c r="AV246" s="14" t="s">
        <v>83</v>
      </c>
      <c r="AW246" s="14" t="s">
        <v>35</v>
      </c>
      <c r="AX246" s="14" t="s">
        <v>73</v>
      </c>
      <c r="AY246" s="245" t="s">
        <v>159</v>
      </c>
    </row>
    <row r="247" s="13" customFormat="1">
      <c r="A247" s="13"/>
      <c r="B247" s="224"/>
      <c r="C247" s="225"/>
      <c r="D247" s="226" t="s">
        <v>170</v>
      </c>
      <c r="E247" s="227" t="s">
        <v>19</v>
      </c>
      <c r="F247" s="228" t="s">
        <v>2047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170</v>
      </c>
      <c r="AU247" s="234" t="s">
        <v>83</v>
      </c>
      <c r="AV247" s="13" t="s">
        <v>81</v>
      </c>
      <c r="AW247" s="13" t="s">
        <v>35</v>
      </c>
      <c r="AX247" s="13" t="s">
        <v>73</v>
      </c>
      <c r="AY247" s="234" t="s">
        <v>159</v>
      </c>
    </row>
    <row r="248" s="14" customFormat="1">
      <c r="A248" s="14"/>
      <c r="B248" s="235"/>
      <c r="C248" s="236"/>
      <c r="D248" s="226" t="s">
        <v>170</v>
      </c>
      <c r="E248" s="237" t="s">
        <v>19</v>
      </c>
      <c r="F248" s="238" t="s">
        <v>2037</v>
      </c>
      <c r="G248" s="236"/>
      <c r="H248" s="239">
        <v>0.79200000000000004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170</v>
      </c>
      <c r="AU248" s="245" t="s">
        <v>83</v>
      </c>
      <c r="AV248" s="14" t="s">
        <v>83</v>
      </c>
      <c r="AW248" s="14" t="s">
        <v>35</v>
      </c>
      <c r="AX248" s="14" t="s">
        <v>73</v>
      </c>
      <c r="AY248" s="245" t="s">
        <v>159</v>
      </c>
    </row>
    <row r="249" s="14" customFormat="1">
      <c r="A249" s="14"/>
      <c r="B249" s="235"/>
      <c r="C249" s="236"/>
      <c r="D249" s="226" t="s">
        <v>170</v>
      </c>
      <c r="E249" s="237" t="s">
        <v>19</v>
      </c>
      <c r="F249" s="238" t="s">
        <v>2038</v>
      </c>
      <c r="G249" s="236"/>
      <c r="H249" s="239">
        <v>0.97199999999999998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170</v>
      </c>
      <c r="AU249" s="245" t="s">
        <v>83</v>
      </c>
      <c r="AV249" s="14" t="s">
        <v>83</v>
      </c>
      <c r="AW249" s="14" t="s">
        <v>35</v>
      </c>
      <c r="AX249" s="14" t="s">
        <v>73</v>
      </c>
      <c r="AY249" s="245" t="s">
        <v>159</v>
      </c>
    </row>
    <row r="250" s="14" customFormat="1">
      <c r="A250" s="14"/>
      <c r="B250" s="235"/>
      <c r="C250" s="236"/>
      <c r="D250" s="226" t="s">
        <v>170</v>
      </c>
      <c r="E250" s="237" t="s">
        <v>19</v>
      </c>
      <c r="F250" s="238" t="s">
        <v>2048</v>
      </c>
      <c r="G250" s="236"/>
      <c r="H250" s="239">
        <v>1.6770000000000001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170</v>
      </c>
      <c r="AU250" s="245" t="s">
        <v>83</v>
      </c>
      <c r="AV250" s="14" t="s">
        <v>83</v>
      </c>
      <c r="AW250" s="14" t="s">
        <v>35</v>
      </c>
      <c r="AX250" s="14" t="s">
        <v>73</v>
      </c>
      <c r="AY250" s="245" t="s">
        <v>159</v>
      </c>
    </row>
    <row r="251" s="14" customFormat="1">
      <c r="A251" s="14"/>
      <c r="B251" s="235"/>
      <c r="C251" s="236"/>
      <c r="D251" s="226" t="s">
        <v>170</v>
      </c>
      <c r="E251" s="237" t="s">
        <v>19</v>
      </c>
      <c r="F251" s="238" t="s">
        <v>2049</v>
      </c>
      <c r="G251" s="236"/>
      <c r="H251" s="239">
        <v>1.857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170</v>
      </c>
      <c r="AU251" s="245" t="s">
        <v>83</v>
      </c>
      <c r="AV251" s="14" t="s">
        <v>83</v>
      </c>
      <c r="AW251" s="14" t="s">
        <v>35</v>
      </c>
      <c r="AX251" s="14" t="s">
        <v>73</v>
      </c>
      <c r="AY251" s="245" t="s">
        <v>159</v>
      </c>
    </row>
    <row r="252" s="14" customFormat="1">
      <c r="A252" s="14"/>
      <c r="B252" s="235"/>
      <c r="C252" s="236"/>
      <c r="D252" s="226" t="s">
        <v>170</v>
      </c>
      <c r="E252" s="237" t="s">
        <v>19</v>
      </c>
      <c r="F252" s="238" t="s">
        <v>2048</v>
      </c>
      <c r="G252" s="236"/>
      <c r="H252" s="239">
        <v>1.6770000000000001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170</v>
      </c>
      <c r="AU252" s="245" t="s">
        <v>83</v>
      </c>
      <c r="AV252" s="14" t="s">
        <v>83</v>
      </c>
      <c r="AW252" s="14" t="s">
        <v>35</v>
      </c>
      <c r="AX252" s="14" t="s">
        <v>73</v>
      </c>
      <c r="AY252" s="245" t="s">
        <v>159</v>
      </c>
    </row>
    <row r="253" s="14" customFormat="1">
      <c r="A253" s="14"/>
      <c r="B253" s="235"/>
      <c r="C253" s="236"/>
      <c r="D253" s="226" t="s">
        <v>170</v>
      </c>
      <c r="E253" s="237" t="s">
        <v>19</v>
      </c>
      <c r="F253" s="238" t="s">
        <v>2049</v>
      </c>
      <c r="G253" s="236"/>
      <c r="H253" s="239">
        <v>1.857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170</v>
      </c>
      <c r="AU253" s="245" t="s">
        <v>83</v>
      </c>
      <c r="AV253" s="14" t="s">
        <v>83</v>
      </c>
      <c r="AW253" s="14" t="s">
        <v>35</v>
      </c>
      <c r="AX253" s="14" t="s">
        <v>73</v>
      </c>
      <c r="AY253" s="245" t="s">
        <v>159</v>
      </c>
    </row>
    <row r="254" s="14" customFormat="1">
      <c r="A254" s="14"/>
      <c r="B254" s="235"/>
      <c r="C254" s="236"/>
      <c r="D254" s="226" t="s">
        <v>170</v>
      </c>
      <c r="E254" s="237" t="s">
        <v>19</v>
      </c>
      <c r="F254" s="238" t="s">
        <v>2048</v>
      </c>
      <c r="G254" s="236"/>
      <c r="H254" s="239">
        <v>1.6770000000000001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170</v>
      </c>
      <c r="AU254" s="245" t="s">
        <v>83</v>
      </c>
      <c r="AV254" s="14" t="s">
        <v>83</v>
      </c>
      <c r="AW254" s="14" t="s">
        <v>35</v>
      </c>
      <c r="AX254" s="14" t="s">
        <v>73</v>
      </c>
      <c r="AY254" s="245" t="s">
        <v>159</v>
      </c>
    </row>
    <row r="255" s="14" customFormat="1">
      <c r="A255" s="14"/>
      <c r="B255" s="235"/>
      <c r="C255" s="236"/>
      <c r="D255" s="226" t="s">
        <v>170</v>
      </c>
      <c r="E255" s="237" t="s">
        <v>19</v>
      </c>
      <c r="F255" s="238" t="s">
        <v>2049</v>
      </c>
      <c r="G255" s="236"/>
      <c r="H255" s="239">
        <v>1.857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170</v>
      </c>
      <c r="AU255" s="245" t="s">
        <v>83</v>
      </c>
      <c r="AV255" s="14" t="s">
        <v>83</v>
      </c>
      <c r="AW255" s="14" t="s">
        <v>35</v>
      </c>
      <c r="AX255" s="14" t="s">
        <v>73</v>
      </c>
      <c r="AY255" s="245" t="s">
        <v>159</v>
      </c>
    </row>
    <row r="256" s="14" customFormat="1">
      <c r="A256" s="14"/>
      <c r="B256" s="235"/>
      <c r="C256" s="236"/>
      <c r="D256" s="226" t="s">
        <v>170</v>
      </c>
      <c r="E256" s="237" t="s">
        <v>19</v>
      </c>
      <c r="F256" s="238" t="s">
        <v>2048</v>
      </c>
      <c r="G256" s="236"/>
      <c r="H256" s="239">
        <v>1.6770000000000001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170</v>
      </c>
      <c r="AU256" s="245" t="s">
        <v>83</v>
      </c>
      <c r="AV256" s="14" t="s">
        <v>83</v>
      </c>
      <c r="AW256" s="14" t="s">
        <v>35</v>
      </c>
      <c r="AX256" s="14" t="s">
        <v>73</v>
      </c>
      <c r="AY256" s="245" t="s">
        <v>159</v>
      </c>
    </row>
    <row r="257" s="14" customFormat="1">
      <c r="A257" s="14"/>
      <c r="B257" s="235"/>
      <c r="C257" s="236"/>
      <c r="D257" s="226" t="s">
        <v>170</v>
      </c>
      <c r="E257" s="237" t="s">
        <v>19</v>
      </c>
      <c r="F257" s="238" t="s">
        <v>2049</v>
      </c>
      <c r="G257" s="236"/>
      <c r="H257" s="239">
        <v>1.857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170</v>
      </c>
      <c r="AU257" s="245" t="s">
        <v>83</v>
      </c>
      <c r="AV257" s="14" t="s">
        <v>83</v>
      </c>
      <c r="AW257" s="14" t="s">
        <v>35</v>
      </c>
      <c r="AX257" s="14" t="s">
        <v>73</v>
      </c>
      <c r="AY257" s="245" t="s">
        <v>159</v>
      </c>
    </row>
    <row r="258" s="14" customFormat="1">
      <c r="A258" s="14"/>
      <c r="B258" s="235"/>
      <c r="C258" s="236"/>
      <c r="D258" s="226" t="s">
        <v>170</v>
      </c>
      <c r="E258" s="237" t="s">
        <v>19</v>
      </c>
      <c r="F258" s="238" t="s">
        <v>2048</v>
      </c>
      <c r="G258" s="236"/>
      <c r="H258" s="239">
        <v>1.6770000000000001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170</v>
      </c>
      <c r="AU258" s="245" t="s">
        <v>83</v>
      </c>
      <c r="AV258" s="14" t="s">
        <v>83</v>
      </c>
      <c r="AW258" s="14" t="s">
        <v>35</v>
      </c>
      <c r="AX258" s="14" t="s">
        <v>73</v>
      </c>
      <c r="AY258" s="245" t="s">
        <v>159</v>
      </c>
    </row>
    <row r="259" s="14" customFormat="1">
      <c r="A259" s="14"/>
      <c r="B259" s="235"/>
      <c r="C259" s="236"/>
      <c r="D259" s="226" t="s">
        <v>170</v>
      </c>
      <c r="E259" s="237" t="s">
        <v>19</v>
      </c>
      <c r="F259" s="238" t="s">
        <v>2049</v>
      </c>
      <c r="G259" s="236"/>
      <c r="H259" s="239">
        <v>1.857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170</v>
      </c>
      <c r="AU259" s="245" t="s">
        <v>83</v>
      </c>
      <c r="AV259" s="14" t="s">
        <v>83</v>
      </c>
      <c r="AW259" s="14" t="s">
        <v>35</v>
      </c>
      <c r="AX259" s="14" t="s">
        <v>73</v>
      </c>
      <c r="AY259" s="245" t="s">
        <v>159</v>
      </c>
    </row>
    <row r="260" s="14" customFormat="1">
      <c r="A260" s="14"/>
      <c r="B260" s="235"/>
      <c r="C260" s="236"/>
      <c r="D260" s="226" t="s">
        <v>170</v>
      </c>
      <c r="E260" s="237" t="s">
        <v>19</v>
      </c>
      <c r="F260" s="238" t="s">
        <v>2048</v>
      </c>
      <c r="G260" s="236"/>
      <c r="H260" s="239">
        <v>1.6770000000000001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170</v>
      </c>
      <c r="AU260" s="245" t="s">
        <v>83</v>
      </c>
      <c r="AV260" s="14" t="s">
        <v>83</v>
      </c>
      <c r="AW260" s="14" t="s">
        <v>35</v>
      </c>
      <c r="AX260" s="14" t="s">
        <v>73</v>
      </c>
      <c r="AY260" s="245" t="s">
        <v>159</v>
      </c>
    </row>
    <row r="261" s="14" customFormat="1">
      <c r="A261" s="14"/>
      <c r="B261" s="235"/>
      <c r="C261" s="236"/>
      <c r="D261" s="226" t="s">
        <v>170</v>
      </c>
      <c r="E261" s="237" t="s">
        <v>19</v>
      </c>
      <c r="F261" s="238" t="s">
        <v>2049</v>
      </c>
      <c r="G261" s="236"/>
      <c r="H261" s="239">
        <v>1.857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170</v>
      </c>
      <c r="AU261" s="245" t="s">
        <v>83</v>
      </c>
      <c r="AV261" s="14" t="s">
        <v>83</v>
      </c>
      <c r="AW261" s="14" t="s">
        <v>35</v>
      </c>
      <c r="AX261" s="14" t="s">
        <v>73</v>
      </c>
      <c r="AY261" s="245" t="s">
        <v>159</v>
      </c>
    </row>
    <row r="262" s="14" customFormat="1">
      <c r="A262" s="14"/>
      <c r="B262" s="235"/>
      <c r="C262" s="236"/>
      <c r="D262" s="226" t="s">
        <v>170</v>
      </c>
      <c r="E262" s="237" t="s">
        <v>19</v>
      </c>
      <c r="F262" s="238" t="s">
        <v>2041</v>
      </c>
      <c r="G262" s="236"/>
      <c r="H262" s="239">
        <v>1.0169999999999999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170</v>
      </c>
      <c r="AU262" s="245" t="s">
        <v>83</v>
      </c>
      <c r="AV262" s="14" t="s">
        <v>83</v>
      </c>
      <c r="AW262" s="14" t="s">
        <v>35</v>
      </c>
      <c r="AX262" s="14" t="s">
        <v>73</v>
      </c>
      <c r="AY262" s="245" t="s">
        <v>159</v>
      </c>
    </row>
    <row r="263" s="14" customFormat="1">
      <c r="A263" s="14"/>
      <c r="B263" s="235"/>
      <c r="C263" s="236"/>
      <c r="D263" s="226" t="s">
        <v>170</v>
      </c>
      <c r="E263" s="237" t="s">
        <v>19</v>
      </c>
      <c r="F263" s="238" t="s">
        <v>2042</v>
      </c>
      <c r="G263" s="236"/>
      <c r="H263" s="239">
        <v>1.1970000000000001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170</v>
      </c>
      <c r="AU263" s="245" t="s">
        <v>83</v>
      </c>
      <c r="AV263" s="14" t="s">
        <v>83</v>
      </c>
      <c r="AW263" s="14" t="s">
        <v>35</v>
      </c>
      <c r="AX263" s="14" t="s">
        <v>73</v>
      </c>
      <c r="AY263" s="245" t="s">
        <v>159</v>
      </c>
    </row>
    <row r="264" s="14" customFormat="1">
      <c r="A264" s="14"/>
      <c r="B264" s="235"/>
      <c r="C264" s="236"/>
      <c r="D264" s="226" t="s">
        <v>170</v>
      </c>
      <c r="E264" s="237" t="s">
        <v>19</v>
      </c>
      <c r="F264" s="238" t="s">
        <v>2050</v>
      </c>
      <c r="G264" s="236"/>
      <c r="H264" s="239">
        <v>0.996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170</v>
      </c>
      <c r="AU264" s="245" t="s">
        <v>83</v>
      </c>
      <c r="AV264" s="14" t="s">
        <v>83</v>
      </c>
      <c r="AW264" s="14" t="s">
        <v>35</v>
      </c>
      <c r="AX264" s="14" t="s">
        <v>73</v>
      </c>
      <c r="AY264" s="245" t="s">
        <v>159</v>
      </c>
    </row>
    <row r="265" s="14" customFormat="1">
      <c r="A265" s="14"/>
      <c r="B265" s="235"/>
      <c r="C265" s="236"/>
      <c r="D265" s="226" t="s">
        <v>170</v>
      </c>
      <c r="E265" s="237" t="s">
        <v>19</v>
      </c>
      <c r="F265" s="238" t="s">
        <v>2051</v>
      </c>
      <c r="G265" s="236"/>
      <c r="H265" s="239">
        <v>1.1759999999999999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170</v>
      </c>
      <c r="AU265" s="245" t="s">
        <v>83</v>
      </c>
      <c r="AV265" s="14" t="s">
        <v>83</v>
      </c>
      <c r="AW265" s="14" t="s">
        <v>35</v>
      </c>
      <c r="AX265" s="14" t="s">
        <v>73</v>
      </c>
      <c r="AY265" s="245" t="s">
        <v>159</v>
      </c>
    </row>
    <row r="266" s="14" customFormat="1">
      <c r="A266" s="14"/>
      <c r="B266" s="235"/>
      <c r="C266" s="236"/>
      <c r="D266" s="226" t="s">
        <v>170</v>
      </c>
      <c r="E266" s="237" t="s">
        <v>19</v>
      </c>
      <c r="F266" s="238" t="s">
        <v>2050</v>
      </c>
      <c r="G266" s="236"/>
      <c r="H266" s="239">
        <v>0.996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170</v>
      </c>
      <c r="AU266" s="245" t="s">
        <v>83</v>
      </c>
      <c r="AV266" s="14" t="s">
        <v>83</v>
      </c>
      <c r="AW266" s="14" t="s">
        <v>35</v>
      </c>
      <c r="AX266" s="14" t="s">
        <v>73</v>
      </c>
      <c r="AY266" s="245" t="s">
        <v>159</v>
      </c>
    </row>
    <row r="267" s="14" customFormat="1">
      <c r="A267" s="14"/>
      <c r="B267" s="235"/>
      <c r="C267" s="236"/>
      <c r="D267" s="226" t="s">
        <v>170</v>
      </c>
      <c r="E267" s="237" t="s">
        <v>19</v>
      </c>
      <c r="F267" s="238" t="s">
        <v>2051</v>
      </c>
      <c r="G267" s="236"/>
      <c r="H267" s="239">
        <v>1.1759999999999999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170</v>
      </c>
      <c r="AU267" s="245" t="s">
        <v>83</v>
      </c>
      <c r="AV267" s="14" t="s">
        <v>83</v>
      </c>
      <c r="AW267" s="14" t="s">
        <v>35</v>
      </c>
      <c r="AX267" s="14" t="s">
        <v>73</v>
      </c>
      <c r="AY267" s="245" t="s">
        <v>159</v>
      </c>
    </row>
    <row r="268" s="14" customFormat="1">
      <c r="A268" s="14"/>
      <c r="B268" s="235"/>
      <c r="C268" s="236"/>
      <c r="D268" s="226" t="s">
        <v>170</v>
      </c>
      <c r="E268" s="237" t="s">
        <v>19</v>
      </c>
      <c r="F268" s="238" t="s">
        <v>2048</v>
      </c>
      <c r="G268" s="236"/>
      <c r="H268" s="239">
        <v>1.6770000000000001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170</v>
      </c>
      <c r="AU268" s="245" t="s">
        <v>83</v>
      </c>
      <c r="AV268" s="14" t="s">
        <v>83</v>
      </c>
      <c r="AW268" s="14" t="s">
        <v>35</v>
      </c>
      <c r="AX268" s="14" t="s">
        <v>73</v>
      </c>
      <c r="AY268" s="245" t="s">
        <v>159</v>
      </c>
    </row>
    <row r="269" s="14" customFormat="1">
      <c r="A269" s="14"/>
      <c r="B269" s="235"/>
      <c r="C269" s="236"/>
      <c r="D269" s="226" t="s">
        <v>170</v>
      </c>
      <c r="E269" s="237" t="s">
        <v>19</v>
      </c>
      <c r="F269" s="238" t="s">
        <v>2049</v>
      </c>
      <c r="G269" s="236"/>
      <c r="H269" s="239">
        <v>1.857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170</v>
      </c>
      <c r="AU269" s="245" t="s">
        <v>83</v>
      </c>
      <c r="AV269" s="14" t="s">
        <v>83</v>
      </c>
      <c r="AW269" s="14" t="s">
        <v>35</v>
      </c>
      <c r="AX269" s="14" t="s">
        <v>73</v>
      </c>
      <c r="AY269" s="245" t="s">
        <v>159</v>
      </c>
    </row>
    <row r="270" s="15" customFormat="1">
      <c r="A270" s="15"/>
      <c r="B270" s="246"/>
      <c r="C270" s="247"/>
      <c r="D270" s="226" t="s">
        <v>170</v>
      </c>
      <c r="E270" s="248" t="s">
        <v>19</v>
      </c>
      <c r="F270" s="249" t="s">
        <v>178</v>
      </c>
      <c r="G270" s="247"/>
      <c r="H270" s="250">
        <v>73.611999999999995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170</v>
      </c>
      <c r="AU270" s="256" t="s">
        <v>83</v>
      </c>
      <c r="AV270" s="15" t="s">
        <v>166</v>
      </c>
      <c r="AW270" s="15" t="s">
        <v>35</v>
      </c>
      <c r="AX270" s="15" t="s">
        <v>81</v>
      </c>
      <c r="AY270" s="256" t="s">
        <v>159</v>
      </c>
    </row>
    <row r="271" s="2" customFormat="1" ht="21.75" customHeight="1">
      <c r="A271" s="40"/>
      <c r="B271" s="41"/>
      <c r="C271" s="206" t="s">
        <v>327</v>
      </c>
      <c r="D271" s="206" t="s">
        <v>161</v>
      </c>
      <c r="E271" s="207" t="s">
        <v>2052</v>
      </c>
      <c r="F271" s="208" t="s">
        <v>2053</v>
      </c>
      <c r="G271" s="209" t="s">
        <v>164</v>
      </c>
      <c r="H271" s="210">
        <v>209.87000000000001</v>
      </c>
      <c r="I271" s="211"/>
      <c r="J271" s="212">
        <f>ROUND(I271*H271,2)</f>
        <v>0</v>
      </c>
      <c r="K271" s="208" t="s">
        <v>165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166</v>
      </c>
      <c r="AT271" s="217" t="s">
        <v>161</v>
      </c>
      <c r="AU271" s="217" t="s">
        <v>83</v>
      </c>
      <c r="AY271" s="19" t="s">
        <v>159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166</v>
      </c>
      <c r="BM271" s="217" t="s">
        <v>2054</v>
      </c>
    </row>
    <row r="272" s="2" customFormat="1">
      <c r="A272" s="40"/>
      <c r="B272" s="41"/>
      <c r="C272" s="42"/>
      <c r="D272" s="219" t="s">
        <v>168</v>
      </c>
      <c r="E272" s="42"/>
      <c r="F272" s="220" t="s">
        <v>2055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168</v>
      </c>
      <c r="AU272" s="19" t="s">
        <v>83</v>
      </c>
    </row>
    <row r="273" s="13" customFormat="1">
      <c r="A273" s="13"/>
      <c r="B273" s="224"/>
      <c r="C273" s="225"/>
      <c r="D273" s="226" t="s">
        <v>170</v>
      </c>
      <c r="E273" s="227" t="s">
        <v>19</v>
      </c>
      <c r="F273" s="228" t="s">
        <v>2023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170</v>
      </c>
      <c r="AU273" s="234" t="s">
        <v>83</v>
      </c>
      <c r="AV273" s="13" t="s">
        <v>81</v>
      </c>
      <c r="AW273" s="13" t="s">
        <v>35</v>
      </c>
      <c r="AX273" s="13" t="s">
        <v>73</v>
      </c>
      <c r="AY273" s="234" t="s">
        <v>159</v>
      </c>
    </row>
    <row r="274" s="14" customFormat="1">
      <c r="A274" s="14"/>
      <c r="B274" s="235"/>
      <c r="C274" s="236"/>
      <c r="D274" s="226" t="s">
        <v>170</v>
      </c>
      <c r="E274" s="237" t="s">
        <v>19</v>
      </c>
      <c r="F274" s="238" t="s">
        <v>2056</v>
      </c>
      <c r="G274" s="236"/>
      <c r="H274" s="239">
        <v>59.600000000000001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170</v>
      </c>
      <c r="AU274" s="245" t="s">
        <v>83</v>
      </c>
      <c r="AV274" s="14" t="s">
        <v>83</v>
      </c>
      <c r="AW274" s="14" t="s">
        <v>35</v>
      </c>
      <c r="AX274" s="14" t="s">
        <v>73</v>
      </c>
      <c r="AY274" s="245" t="s">
        <v>159</v>
      </c>
    </row>
    <row r="275" s="13" customFormat="1">
      <c r="A275" s="13"/>
      <c r="B275" s="224"/>
      <c r="C275" s="225"/>
      <c r="D275" s="226" t="s">
        <v>170</v>
      </c>
      <c r="E275" s="227" t="s">
        <v>19</v>
      </c>
      <c r="F275" s="228" t="s">
        <v>2036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170</v>
      </c>
      <c r="AU275" s="234" t="s">
        <v>83</v>
      </c>
      <c r="AV275" s="13" t="s">
        <v>81</v>
      </c>
      <c r="AW275" s="13" t="s">
        <v>35</v>
      </c>
      <c r="AX275" s="13" t="s">
        <v>73</v>
      </c>
      <c r="AY275" s="234" t="s">
        <v>159</v>
      </c>
    </row>
    <row r="276" s="14" customFormat="1">
      <c r="A276" s="14"/>
      <c r="B276" s="235"/>
      <c r="C276" s="236"/>
      <c r="D276" s="226" t="s">
        <v>170</v>
      </c>
      <c r="E276" s="237" t="s">
        <v>19</v>
      </c>
      <c r="F276" s="238" t="s">
        <v>2057</v>
      </c>
      <c r="G276" s="236"/>
      <c r="H276" s="239">
        <v>78.560000000000002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170</v>
      </c>
      <c r="AU276" s="245" t="s">
        <v>83</v>
      </c>
      <c r="AV276" s="14" t="s">
        <v>83</v>
      </c>
      <c r="AW276" s="14" t="s">
        <v>35</v>
      </c>
      <c r="AX276" s="14" t="s">
        <v>73</v>
      </c>
      <c r="AY276" s="245" t="s">
        <v>159</v>
      </c>
    </row>
    <row r="277" s="13" customFormat="1">
      <c r="A277" s="13"/>
      <c r="B277" s="224"/>
      <c r="C277" s="225"/>
      <c r="D277" s="226" t="s">
        <v>170</v>
      </c>
      <c r="E277" s="227" t="s">
        <v>19</v>
      </c>
      <c r="F277" s="228" t="s">
        <v>2047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170</v>
      </c>
      <c r="AU277" s="234" t="s">
        <v>83</v>
      </c>
      <c r="AV277" s="13" t="s">
        <v>81</v>
      </c>
      <c r="AW277" s="13" t="s">
        <v>35</v>
      </c>
      <c r="AX277" s="13" t="s">
        <v>73</v>
      </c>
      <c r="AY277" s="234" t="s">
        <v>159</v>
      </c>
    </row>
    <row r="278" s="14" customFormat="1">
      <c r="A278" s="14"/>
      <c r="B278" s="235"/>
      <c r="C278" s="236"/>
      <c r="D278" s="226" t="s">
        <v>170</v>
      </c>
      <c r="E278" s="237" t="s">
        <v>19</v>
      </c>
      <c r="F278" s="238" t="s">
        <v>2058</v>
      </c>
      <c r="G278" s="236"/>
      <c r="H278" s="239">
        <v>71.709999999999994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170</v>
      </c>
      <c r="AU278" s="245" t="s">
        <v>83</v>
      </c>
      <c r="AV278" s="14" t="s">
        <v>83</v>
      </c>
      <c r="AW278" s="14" t="s">
        <v>35</v>
      </c>
      <c r="AX278" s="14" t="s">
        <v>73</v>
      </c>
      <c r="AY278" s="245" t="s">
        <v>159</v>
      </c>
    </row>
    <row r="279" s="15" customFormat="1">
      <c r="A279" s="15"/>
      <c r="B279" s="246"/>
      <c r="C279" s="247"/>
      <c r="D279" s="226" t="s">
        <v>170</v>
      </c>
      <c r="E279" s="248" t="s">
        <v>19</v>
      </c>
      <c r="F279" s="249" t="s">
        <v>178</v>
      </c>
      <c r="G279" s="247"/>
      <c r="H279" s="250">
        <v>209.87000000000001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170</v>
      </c>
      <c r="AU279" s="256" t="s">
        <v>83</v>
      </c>
      <c r="AV279" s="15" t="s">
        <v>166</v>
      </c>
      <c r="AW279" s="15" t="s">
        <v>35</v>
      </c>
      <c r="AX279" s="15" t="s">
        <v>81</v>
      </c>
      <c r="AY279" s="256" t="s">
        <v>159</v>
      </c>
    </row>
    <row r="280" s="2" customFormat="1" ht="21.75" customHeight="1">
      <c r="A280" s="40"/>
      <c r="B280" s="41"/>
      <c r="C280" s="206" t="s">
        <v>333</v>
      </c>
      <c r="D280" s="206" t="s">
        <v>161</v>
      </c>
      <c r="E280" s="207" t="s">
        <v>2059</v>
      </c>
      <c r="F280" s="208" t="s">
        <v>2060</v>
      </c>
      <c r="G280" s="209" t="s">
        <v>164</v>
      </c>
      <c r="H280" s="210">
        <v>119.45999999999999</v>
      </c>
      <c r="I280" s="211"/>
      <c r="J280" s="212">
        <f>ROUND(I280*H280,2)</f>
        <v>0</v>
      </c>
      <c r="K280" s="208" t="s">
        <v>165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0.0073499999999999998</v>
      </c>
      <c r="R280" s="215">
        <f>Q280*H280</f>
        <v>0.87803099999999989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166</v>
      </c>
      <c r="AT280" s="217" t="s">
        <v>161</v>
      </c>
      <c r="AU280" s="217" t="s">
        <v>83</v>
      </c>
      <c r="AY280" s="19" t="s">
        <v>159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ROUND(I280*H280,2)</f>
        <v>0</v>
      </c>
      <c r="BL280" s="19" t="s">
        <v>166</v>
      </c>
      <c r="BM280" s="217" t="s">
        <v>2061</v>
      </c>
    </row>
    <row r="281" s="2" customFormat="1">
      <c r="A281" s="40"/>
      <c r="B281" s="41"/>
      <c r="C281" s="42"/>
      <c r="D281" s="219" t="s">
        <v>168</v>
      </c>
      <c r="E281" s="42"/>
      <c r="F281" s="220" t="s">
        <v>2062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168</v>
      </c>
      <c r="AU281" s="19" t="s">
        <v>83</v>
      </c>
    </row>
    <row r="282" s="13" customFormat="1">
      <c r="A282" s="13"/>
      <c r="B282" s="224"/>
      <c r="C282" s="225"/>
      <c r="D282" s="226" t="s">
        <v>170</v>
      </c>
      <c r="E282" s="227" t="s">
        <v>19</v>
      </c>
      <c r="F282" s="228" t="s">
        <v>1950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170</v>
      </c>
      <c r="AU282" s="234" t="s">
        <v>83</v>
      </c>
      <c r="AV282" s="13" t="s">
        <v>81</v>
      </c>
      <c r="AW282" s="13" t="s">
        <v>35</v>
      </c>
      <c r="AX282" s="13" t="s">
        <v>73</v>
      </c>
      <c r="AY282" s="234" t="s">
        <v>159</v>
      </c>
    </row>
    <row r="283" s="13" customFormat="1">
      <c r="A283" s="13"/>
      <c r="B283" s="224"/>
      <c r="C283" s="225"/>
      <c r="D283" s="226" t="s">
        <v>170</v>
      </c>
      <c r="E283" s="227" t="s">
        <v>19</v>
      </c>
      <c r="F283" s="228" t="s">
        <v>2063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170</v>
      </c>
      <c r="AU283" s="234" t="s">
        <v>83</v>
      </c>
      <c r="AV283" s="13" t="s">
        <v>81</v>
      </c>
      <c r="AW283" s="13" t="s">
        <v>35</v>
      </c>
      <c r="AX283" s="13" t="s">
        <v>73</v>
      </c>
      <c r="AY283" s="234" t="s">
        <v>159</v>
      </c>
    </row>
    <row r="284" s="14" customFormat="1">
      <c r="A284" s="14"/>
      <c r="B284" s="235"/>
      <c r="C284" s="236"/>
      <c r="D284" s="226" t="s">
        <v>170</v>
      </c>
      <c r="E284" s="237" t="s">
        <v>19</v>
      </c>
      <c r="F284" s="238" t="s">
        <v>2064</v>
      </c>
      <c r="G284" s="236"/>
      <c r="H284" s="239">
        <v>119.45999999999999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170</v>
      </c>
      <c r="AU284" s="245" t="s">
        <v>83</v>
      </c>
      <c r="AV284" s="14" t="s">
        <v>83</v>
      </c>
      <c r="AW284" s="14" t="s">
        <v>35</v>
      </c>
      <c r="AX284" s="14" t="s">
        <v>73</v>
      </c>
      <c r="AY284" s="245" t="s">
        <v>159</v>
      </c>
    </row>
    <row r="285" s="15" customFormat="1">
      <c r="A285" s="15"/>
      <c r="B285" s="246"/>
      <c r="C285" s="247"/>
      <c r="D285" s="226" t="s">
        <v>170</v>
      </c>
      <c r="E285" s="248" t="s">
        <v>19</v>
      </c>
      <c r="F285" s="249" t="s">
        <v>178</v>
      </c>
      <c r="G285" s="247"/>
      <c r="H285" s="250">
        <v>119.45999999999999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170</v>
      </c>
      <c r="AU285" s="256" t="s">
        <v>83</v>
      </c>
      <c r="AV285" s="15" t="s">
        <v>166</v>
      </c>
      <c r="AW285" s="15" t="s">
        <v>35</v>
      </c>
      <c r="AX285" s="15" t="s">
        <v>81</v>
      </c>
      <c r="AY285" s="256" t="s">
        <v>159</v>
      </c>
    </row>
    <row r="286" s="2" customFormat="1" ht="24.15" customHeight="1">
      <c r="A286" s="40"/>
      <c r="B286" s="41"/>
      <c r="C286" s="206" t="s">
        <v>7</v>
      </c>
      <c r="D286" s="206" t="s">
        <v>161</v>
      </c>
      <c r="E286" s="207" t="s">
        <v>2065</v>
      </c>
      <c r="F286" s="208" t="s">
        <v>2066</v>
      </c>
      <c r="G286" s="209" t="s">
        <v>164</v>
      </c>
      <c r="H286" s="210">
        <v>306.33199999999999</v>
      </c>
      <c r="I286" s="211"/>
      <c r="J286" s="212">
        <f>ROUND(I286*H286,2)</f>
        <v>0</v>
      </c>
      <c r="K286" s="208" t="s">
        <v>165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0.019230000000000001</v>
      </c>
      <c r="R286" s="215">
        <f>Q286*H286</f>
        <v>5.8907643600000004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166</v>
      </c>
      <c r="AT286" s="217" t="s">
        <v>161</v>
      </c>
      <c r="AU286" s="217" t="s">
        <v>83</v>
      </c>
      <c r="AY286" s="19" t="s">
        <v>159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166</v>
      </c>
      <c r="BM286" s="217" t="s">
        <v>2067</v>
      </c>
    </row>
    <row r="287" s="2" customFormat="1">
      <c r="A287" s="40"/>
      <c r="B287" s="41"/>
      <c r="C287" s="42"/>
      <c r="D287" s="219" t="s">
        <v>168</v>
      </c>
      <c r="E287" s="42"/>
      <c r="F287" s="220" t="s">
        <v>2068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168</v>
      </c>
      <c r="AU287" s="19" t="s">
        <v>83</v>
      </c>
    </row>
    <row r="288" s="13" customFormat="1">
      <c r="A288" s="13"/>
      <c r="B288" s="224"/>
      <c r="C288" s="225"/>
      <c r="D288" s="226" t="s">
        <v>170</v>
      </c>
      <c r="E288" s="227" t="s">
        <v>19</v>
      </c>
      <c r="F288" s="228" t="s">
        <v>1950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170</v>
      </c>
      <c r="AU288" s="234" t="s">
        <v>83</v>
      </c>
      <c r="AV288" s="13" t="s">
        <v>81</v>
      </c>
      <c r="AW288" s="13" t="s">
        <v>35</v>
      </c>
      <c r="AX288" s="13" t="s">
        <v>73</v>
      </c>
      <c r="AY288" s="234" t="s">
        <v>159</v>
      </c>
    </row>
    <row r="289" s="14" customFormat="1">
      <c r="A289" s="14"/>
      <c r="B289" s="235"/>
      <c r="C289" s="236"/>
      <c r="D289" s="226" t="s">
        <v>170</v>
      </c>
      <c r="E289" s="237" t="s">
        <v>19</v>
      </c>
      <c r="F289" s="238" t="s">
        <v>2069</v>
      </c>
      <c r="G289" s="236"/>
      <c r="H289" s="239">
        <v>279.743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170</v>
      </c>
      <c r="AU289" s="245" t="s">
        <v>83</v>
      </c>
      <c r="AV289" s="14" t="s">
        <v>83</v>
      </c>
      <c r="AW289" s="14" t="s">
        <v>35</v>
      </c>
      <c r="AX289" s="14" t="s">
        <v>73</v>
      </c>
      <c r="AY289" s="245" t="s">
        <v>159</v>
      </c>
    </row>
    <row r="290" s="14" customFormat="1">
      <c r="A290" s="14"/>
      <c r="B290" s="235"/>
      <c r="C290" s="236"/>
      <c r="D290" s="226" t="s">
        <v>170</v>
      </c>
      <c r="E290" s="237" t="s">
        <v>19</v>
      </c>
      <c r="F290" s="238" t="s">
        <v>2070</v>
      </c>
      <c r="G290" s="236"/>
      <c r="H290" s="239">
        <v>70.497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170</v>
      </c>
      <c r="AU290" s="245" t="s">
        <v>83</v>
      </c>
      <c r="AV290" s="14" t="s">
        <v>83</v>
      </c>
      <c r="AW290" s="14" t="s">
        <v>35</v>
      </c>
      <c r="AX290" s="14" t="s">
        <v>73</v>
      </c>
      <c r="AY290" s="245" t="s">
        <v>159</v>
      </c>
    </row>
    <row r="291" s="14" customFormat="1">
      <c r="A291" s="14"/>
      <c r="B291" s="235"/>
      <c r="C291" s="236"/>
      <c r="D291" s="226" t="s">
        <v>170</v>
      </c>
      <c r="E291" s="237" t="s">
        <v>19</v>
      </c>
      <c r="F291" s="238" t="s">
        <v>2071</v>
      </c>
      <c r="G291" s="236"/>
      <c r="H291" s="239">
        <v>-7.5990000000000002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170</v>
      </c>
      <c r="AU291" s="245" t="s">
        <v>83</v>
      </c>
      <c r="AV291" s="14" t="s">
        <v>83</v>
      </c>
      <c r="AW291" s="14" t="s">
        <v>35</v>
      </c>
      <c r="AX291" s="14" t="s">
        <v>73</v>
      </c>
      <c r="AY291" s="245" t="s">
        <v>159</v>
      </c>
    </row>
    <row r="292" s="14" customFormat="1">
      <c r="A292" s="14"/>
      <c r="B292" s="235"/>
      <c r="C292" s="236"/>
      <c r="D292" s="226" t="s">
        <v>170</v>
      </c>
      <c r="E292" s="237" t="s">
        <v>19</v>
      </c>
      <c r="F292" s="238" t="s">
        <v>2071</v>
      </c>
      <c r="G292" s="236"/>
      <c r="H292" s="239">
        <v>-7.5990000000000002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170</v>
      </c>
      <c r="AU292" s="245" t="s">
        <v>83</v>
      </c>
      <c r="AV292" s="14" t="s">
        <v>83</v>
      </c>
      <c r="AW292" s="14" t="s">
        <v>35</v>
      </c>
      <c r="AX292" s="14" t="s">
        <v>73</v>
      </c>
      <c r="AY292" s="245" t="s">
        <v>159</v>
      </c>
    </row>
    <row r="293" s="16" customFormat="1">
      <c r="A293" s="16"/>
      <c r="B293" s="268"/>
      <c r="C293" s="269"/>
      <c r="D293" s="226" t="s">
        <v>170</v>
      </c>
      <c r="E293" s="270" t="s">
        <v>19</v>
      </c>
      <c r="F293" s="271" t="s">
        <v>1900</v>
      </c>
      <c r="G293" s="269"/>
      <c r="H293" s="272">
        <v>335.04200000000003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8" t="s">
        <v>170</v>
      </c>
      <c r="AU293" s="278" t="s">
        <v>83</v>
      </c>
      <c r="AV293" s="16" t="s">
        <v>189</v>
      </c>
      <c r="AW293" s="16" t="s">
        <v>35</v>
      </c>
      <c r="AX293" s="16" t="s">
        <v>73</v>
      </c>
      <c r="AY293" s="278" t="s">
        <v>159</v>
      </c>
    </row>
    <row r="294" s="13" customFormat="1">
      <c r="A294" s="13"/>
      <c r="B294" s="224"/>
      <c r="C294" s="225"/>
      <c r="D294" s="226" t="s">
        <v>170</v>
      </c>
      <c r="E294" s="227" t="s">
        <v>19</v>
      </c>
      <c r="F294" s="228" t="s">
        <v>2023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170</v>
      </c>
      <c r="AU294" s="234" t="s">
        <v>83</v>
      </c>
      <c r="AV294" s="13" t="s">
        <v>81</v>
      </c>
      <c r="AW294" s="13" t="s">
        <v>35</v>
      </c>
      <c r="AX294" s="13" t="s">
        <v>73</v>
      </c>
      <c r="AY294" s="234" t="s">
        <v>159</v>
      </c>
    </row>
    <row r="295" s="14" customFormat="1">
      <c r="A295" s="14"/>
      <c r="B295" s="235"/>
      <c r="C295" s="236"/>
      <c r="D295" s="226" t="s">
        <v>170</v>
      </c>
      <c r="E295" s="237" t="s">
        <v>19</v>
      </c>
      <c r="F295" s="238" t="s">
        <v>2072</v>
      </c>
      <c r="G295" s="236"/>
      <c r="H295" s="239">
        <v>0.29299999999999998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170</v>
      </c>
      <c r="AU295" s="245" t="s">
        <v>83</v>
      </c>
      <c r="AV295" s="14" t="s">
        <v>83</v>
      </c>
      <c r="AW295" s="14" t="s">
        <v>35</v>
      </c>
      <c r="AX295" s="14" t="s">
        <v>73</v>
      </c>
      <c r="AY295" s="245" t="s">
        <v>159</v>
      </c>
    </row>
    <row r="296" s="14" customFormat="1">
      <c r="A296" s="14"/>
      <c r="B296" s="235"/>
      <c r="C296" s="236"/>
      <c r="D296" s="226" t="s">
        <v>170</v>
      </c>
      <c r="E296" s="237" t="s">
        <v>19</v>
      </c>
      <c r="F296" s="238" t="s">
        <v>2073</v>
      </c>
      <c r="G296" s="236"/>
      <c r="H296" s="239">
        <v>0.27000000000000002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170</v>
      </c>
      <c r="AU296" s="245" t="s">
        <v>83</v>
      </c>
      <c r="AV296" s="14" t="s">
        <v>83</v>
      </c>
      <c r="AW296" s="14" t="s">
        <v>35</v>
      </c>
      <c r="AX296" s="14" t="s">
        <v>73</v>
      </c>
      <c r="AY296" s="245" t="s">
        <v>159</v>
      </c>
    </row>
    <row r="297" s="14" customFormat="1">
      <c r="A297" s="14"/>
      <c r="B297" s="235"/>
      <c r="C297" s="236"/>
      <c r="D297" s="226" t="s">
        <v>170</v>
      </c>
      <c r="E297" s="237" t="s">
        <v>19</v>
      </c>
      <c r="F297" s="238" t="s">
        <v>2074</v>
      </c>
      <c r="G297" s="236"/>
      <c r="H297" s="239">
        <v>0.26300000000000001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170</v>
      </c>
      <c r="AU297" s="245" t="s">
        <v>83</v>
      </c>
      <c r="AV297" s="14" t="s">
        <v>83</v>
      </c>
      <c r="AW297" s="14" t="s">
        <v>35</v>
      </c>
      <c r="AX297" s="14" t="s">
        <v>73</v>
      </c>
      <c r="AY297" s="245" t="s">
        <v>159</v>
      </c>
    </row>
    <row r="298" s="14" customFormat="1">
      <c r="A298" s="14"/>
      <c r="B298" s="235"/>
      <c r="C298" s="236"/>
      <c r="D298" s="226" t="s">
        <v>170</v>
      </c>
      <c r="E298" s="237" t="s">
        <v>19</v>
      </c>
      <c r="F298" s="238" t="s">
        <v>2074</v>
      </c>
      <c r="G298" s="236"/>
      <c r="H298" s="239">
        <v>0.26300000000000001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170</v>
      </c>
      <c r="AU298" s="245" t="s">
        <v>83</v>
      </c>
      <c r="AV298" s="14" t="s">
        <v>83</v>
      </c>
      <c r="AW298" s="14" t="s">
        <v>35</v>
      </c>
      <c r="AX298" s="14" t="s">
        <v>73</v>
      </c>
      <c r="AY298" s="245" t="s">
        <v>159</v>
      </c>
    </row>
    <row r="299" s="14" customFormat="1">
      <c r="A299" s="14"/>
      <c r="B299" s="235"/>
      <c r="C299" s="236"/>
      <c r="D299" s="226" t="s">
        <v>170</v>
      </c>
      <c r="E299" s="237" t="s">
        <v>19</v>
      </c>
      <c r="F299" s="238" t="s">
        <v>2075</v>
      </c>
      <c r="G299" s="236"/>
      <c r="H299" s="239">
        <v>0.248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170</v>
      </c>
      <c r="AU299" s="245" t="s">
        <v>83</v>
      </c>
      <c r="AV299" s="14" t="s">
        <v>83</v>
      </c>
      <c r="AW299" s="14" t="s">
        <v>35</v>
      </c>
      <c r="AX299" s="14" t="s">
        <v>73</v>
      </c>
      <c r="AY299" s="245" t="s">
        <v>159</v>
      </c>
    </row>
    <row r="300" s="14" customFormat="1">
      <c r="A300" s="14"/>
      <c r="B300" s="235"/>
      <c r="C300" s="236"/>
      <c r="D300" s="226" t="s">
        <v>170</v>
      </c>
      <c r="E300" s="237" t="s">
        <v>19</v>
      </c>
      <c r="F300" s="238" t="s">
        <v>2076</v>
      </c>
      <c r="G300" s="236"/>
      <c r="H300" s="239">
        <v>0.39500000000000002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170</v>
      </c>
      <c r="AU300" s="245" t="s">
        <v>83</v>
      </c>
      <c r="AV300" s="14" t="s">
        <v>83</v>
      </c>
      <c r="AW300" s="14" t="s">
        <v>35</v>
      </c>
      <c r="AX300" s="14" t="s">
        <v>73</v>
      </c>
      <c r="AY300" s="245" t="s">
        <v>159</v>
      </c>
    </row>
    <row r="301" s="14" customFormat="1">
      <c r="A301" s="14"/>
      <c r="B301" s="235"/>
      <c r="C301" s="236"/>
      <c r="D301" s="226" t="s">
        <v>170</v>
      </c>
      <c r="E301" s="237" t="s">
        <v>19</v>
      </c>
      <c r="F301" s="238" t="s">
        <v>2077</v>
      </c>
      <c r="G301" s="236"/>
      <c r="H301" s="239">
        <v>0.34200000000000003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170</v>
      </c>
      <c r="AU301" s="245" t="s">
        <v>83</v>
      </c>
      <c r="AV301" s="14" t="s">
        <v>83</v>
      </c>
      <c r="AW301" s="14" t="s">
        <v>35</v>
      </c>
      <c r="AX301" s="14" t="s">
        <v>73</v>
      </c>
      <c r="AY301" s="245" t="s">
        <v>159</v>
      </c>
    </row>
    <row r="302" s="13" customFormat="1">
      <c r="A302" s="13"/>
      <c r="B302" s="224"/>
      <c r="C302" s="225"/>
      <c r="D302" s="226" t="s">
        <v>170</v>
      </c>
      <c r="E302" s="227" t="s">
        <v>19</v>
      </c>
      <c r="F302" s="228" t="s">
        <v>2036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170</v>
      </c>
      <c r="AU302" s="234" t="s">
        <v>83</v>
      </c>
      <c r="AV302" s="13" t="s">
        <v>81</v>
      </c>
      <c r="AW302" s="13" t="s">
        <v>35</v>
      </c>
      <c r="AX302" s="13" t="s">
        <v>73</v>
      </c>
      <c r="AY302" s="234" t="s">
        <v>159</v>
      </c>
    </row>
    <row r="303" s="14" customFormat="1">
      <c r="A303" s="14"/>
      <c r="B303" s="235"/>
      <c r="C303" s="236"/>
      <c r="D303" s="226" t="s">
        <v>170</v>
      </c>
      <c r="E303" s="237" t="s">
        <v>19</v>
      </c>
      <c r="F303" s="238" t="s">
        <v>2078</v>
      </c>
      <c r="G303" s="236"/>
      <c r="H303" s="239">
        <v>0.39600000000000002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170</v>
      </c>
      <c r="AU303" s="245" t="s">
        <v>83</v>
      </c>
      <c r="AV303" s="14" t="s">
        <v>83</v>
      </c>
      <c r="AW303" s="14" t="s">
        <v>35</v>
      </c>
      <c r="AX303" s="14" t="s">
        <v>73</v>
      </c>
      <c r="AY303" s="245" t="s">
        <v>159</v>
      </c>
    </row>
    <row r="304" s="14" customFormat="1">
      <c r="A304" s="14"/>
      <c r="B304" s="235"/>
      <c r="C304" s="236"/>
      <c r="D304" s="226" t="s">
        <v>170</v>
      </c>
      <c r="E304" s="237" t="s">
        <v>19</v>
      </c>
      <c r="F304" s="238" t="s">
        <v>589</v>
      </c>
      <c r="G304" s="236"/>
      <c r="H304" s="239">
        <v>0.82399999999999995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170</v>
      </c>
      <c r="AU304" s="245" t="s">
        <v>83</v>
      </c>
      <c r="AV304" s="14" t="s">
        <v>83</v>
      </c>
      <c r="AW304" s="14" t="s">
        <v>35</v>
      </c>
      <c r="AX304" s="14" t="s">
        <v>73</v>
      </c>
      <c r="AY304" s="245" t="s">
        <v>159</v>
      </c>
    </row>
    <row r="305" s="14" customFormat="1">
      <c r="A305" s="14"/>
      <c r="B305" s="235"/>
      <c r="C305" s="236"/>
      <c r="D305" s="226" t="s">
        <v>170</v>
      </c>
      <c r="E305" s="237" t="s">
        <v>19</v>
      </c>
      <c r="F305" s="238" t="s">
        <v>589</v>
      </c>
      <c r="G305" s="236"/>
      <c r="H305" s="239">
        <v>0.82399999999999995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170</v>
      </c>
      <c r="AU305" s="245" t="s">
        <v>83</v>
      </c>
      <c r="AV305" s="14" t="s">
        <v>83</v>
      </c>
      <c r="AW305" s="14" t="s">
        <v>35</v>
      </c>
      <c r="AX305" s="14" t="s">
        <v>73</v>
      </c>
      <c r="AY305" s="245" t="s">
        <v>159</v>
      </c>
    </row>
    <row r="306" s="14" customFormat="1">
      <c r="A306" s="14"/>
      <c r="B306" s="235"/>
      <c r="C306" s="236"/>
      <c r="D306" s="226" t="s">
        <v>170</v>
      </c>
      <c r="E306" s="237" t="s">
        <v>19</v>
      </c>
      <c r="F306" s="238" t="s">
        <v>589</v>
      </c>
      <c r="G306" s="236"/>
      <c r="H306" s="239">
        <v>0.82399999999999995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170</v>
      </c>
      <c r="AU306" s="245" t="s">
        <v>83</v>
      </c>
      <c r="AV306" s="14" t="s">
        <v>83</v>
      </c>
      <c r="AW306" s="14" t="s">
        <v>35</v>
      </c>
      <c r="AX306" s="14" t="s">
        <v>73</v>
      </c>
      <c r="AY306" s="245" t="s">
        <v>159</v>
      </c>
    </row>
    <row r="307" s="14" customFormat="1">
      <c r="A307" s="14"/>
      <c r="B307" s="235"/>
      <c r="C307" s="236"/>
      <c r="D307" s="226" t="s">
        <v>170</v>
      </c>
      <c r="E307" s="237" t="s">
        <v>19</v>
      </c>
      <c r="F307" s="238" t="s">
        <v>2079</v>
      </c>
      <c r="G307" s="236"/>
      <c r="H307" s="239">
        <v>0.50900000000000001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170</v>
      </c>
      <c r="AU307" s="245" t="s">
        <v>83</v>
      </c>
      <c r="AV307" s="14" t="s">
        <v>83</v>
      </c>
      <c r="AW307" s="14" t="s">
        <v>35</v>
      </c>
      <c r="AX307" s="14" t="s">
        <v>73</v>
      </c>
      <c r="AY307" s="245" t="s">
        <v>159</v>
      </c>
    </row>
    <row r="308" s="14" customFormat="1">
      <c r="A308" s="14"/>
      <c r="B308" s="235"/>
      <c r="C308" s="236"/>
      <c r="D308" s="226" t="s">
        <v>170</v>
      </c>
      <c r="E308" s="237" t="s">
        <v>19</v>
      </c>
      <c r="F308" s="238" t="s">
        <v>601</v>
      </c>
      <c r="G308" s="236"/>
      <c r="H308" s="239">
        <v>0.82699999999999996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170</v>
      </c>
      <c r="AU308" s="245" t="s">
        <v>83</v>
      </c>
      <c r="AV308" s="14" t="s">
        <v>83</v>
      </c>
      <c r="AW308" s="14" t="s">
        <v>35</v>
      </c>
      <c r="AX308" s="14" t="s">
        <v>73</v>
      </c>
      <c r="AY308" s="245" t="s">
        <v>159</v>
      </c>
    </row>
    <row r="309" s="14" customFormat="1">
      <c r="A309" s="14"/>
      <c r="B309" s="235"/>
      <c r="C309" s="236"/>
      <c r="D309" s="226" t="s">
        <v>170</v>
      </c>
      <c r="E309" s="237" t="s">
        <v>19</v>
      </c>
      <c r="F309" s="238" t="s">
        <v>601</v>
      </c>
      <c r="G309" s="236"/>
      <c r="H309" s="239">
        <v>0.82699999999999996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170</v>
      </c>
      <c r="AU309" s="245" t="s">
        <v>83</v>
      </c>
      <c r="AV309" s="14" t="s">
        <v>83</v>
      </c>
      <c r="AW309" s="14" t="s">
        <v>35</v>
      </c>
      <c r="AX309" s="14" t="s">
        <v>73</v>
      </c>
      <c r="AY309" s="245" t="s">
        <v>159</v>
      </c>
    </row>
    <row r="310" s="14" customFormat="1">
      <c r="A310" s="14"/>
      <c r="B310" s="235"/>
      <c r="C310" s="236"/>
      <c r="D310" s="226" t="s">
        <v>170</v>
      </c>
      <c r="E310" s="237" t="s">
        <v>19</v>
      </c>
      <c r="F310" s="238" t="s">
        <v>2079</v>
      </c>
      <c r="G310" s="236"/>
      <c r="H310" s="239">
        <v>0.50900000000000001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170</v>
      </c>
      <c r="AU310" s="245" t="s">
        <v>83</v>
      </c>
      <c r="AV310" s="14" t="s">
        <v>83</v>
      </c>
      <c r="AW310" s="14" t="s">
        <v>35</v>
      </c>
      <c r="AX310" s="14" t="s">
        <v>73</v>
      </c>
      <c r="AY310" s="245" t="s">
        <v>159</v>
      </c>
    </row>
    <row r="311" s="14" customFormat="1">
      <c r="A311" s="14"/>
      <c r="B311" s="235"/>
      <c r="C311" s="236"/>
      <c r="D311" s="226" t="s">
        <v>170</v>
      </c>
      <c r="E311" s="237" t="s">
        <v>19</v>
      </c>
      <c r="F311" s="238" t="s">
        <v>2080</v>
      </c>
      <c r="G311" s="236"/>
      <c r="H311" s="239">
        <v>0.41299999999999998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170</v>
      </c>
      <c r="AU311" s="245" t="s">
        <v>83</v>
      </c>
      <c r="AV311" s="14" t="s">
        <v>83</v>
      </c>
      <c r="AW311" s="14" t="s">
        <v>35</v>
      </c>
      <c r="AX311" s="14" t="s">
        <v>73</v>
      </c>
      <c r="AY311" s="245" t="s">
        <v>159</v>
      </c>
    </row>
    <row r="312" s="14" customFormat="1">
      <c r="A312" s="14"/>
      <c r="B312" s="235"/>
      <c r="C312" s="236"/>
      <c r="D312" s="226" t="s">
        <v>170</v>
      </c>
      <c r="E312" s="237" t="s">
        <v>19</v>
      </c>
      <c r="F312" s="238" t="s">
        <v>601</v>
      </c>
      <c r="G312" s="236"/>
      <c r="H312" s="239">
        <v>0.82699999999999996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170</v>
      </c>
      <c r="AU312" s="245" t="s">
        <v>83</v>
      </c>
      <c r="AV312" s="14" t="s">
        <v>83</v>
      </c>
      <c r="AW312" s="14" t="s">
        <v>35</v>
      </c>
      <c r="AX312" s="14" t="s">
        <v>73</v>
      </c>
      <c r="AY312" s="245" t="s">
        <v>159</v>
      </c>
    </row>
    <row r="313" s="13" customFormat="1">
      <c r="A313" s="13"/>
      <c r="B313" s="224"/>
      <c r="C313" s="225"/>
      <c r="D313" s="226" t="s">
        <v>170</v>
      </c>
      <c r="E313" s="227" t="s">
        <v>19</v>
      </c>
      <c r="F313" s="228" t="s">
        <v>2047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170</v>
      </c>
      <c r="AU313" s="234" t="s">
        <v>83</v>
      </c>
      <c r="AV313" s="13" t="s">
        <v>81</v>
      </c>
      <c r="AW313" s="13" t="s">
        <v>35</v>
      </c>
      <c r="AX313" s="13" t="s">
        <v>73</v>
      </c>
      <c r="AY313" s="234" t="s">
        <v>159</v>
      </c>
    </row>
    <row r="314" s="14" customFormat="1">
      <c r="A314" s="14"/>
      <c r="B314" s="235"/>
      <c r="C314" s="236"/>
      <c r="D314" s="226" t="s">
        <v>170</v>
      </c>
      <c r="E314" s="237" t="s">
        <v>19</v>
      </c>
      <c r="F314" s="238" t="s">
        <v>2078</v>
      </c>
      <c r="G314" s="236"/>
      <c r="H314" s="239">
        <v>0.39600000000000002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170</v>
      </c>
      <c r="AU314" s="245" t="s">
        <v>83</v>
      </c>
      <c r="AV314" s="14" t="s">
        <v>83</v>
      </c>
      <c r="AW314" s="14" t="s">
        <v>35</v>
      </c>
      <c r="AX314" s="14" t="s">
        <v>73</v>
      </c>
      <c r="AY314" s="245" t="s">
        <v>159</v>
      </c>
    </row>
    <row r="315" s="14" customFormat="1">
      <c r="A315" s="14"/>
      <c r="B315" s="235"/>
      <c r="C315" s="236"/>
      <c r="D315" s="226" t="s">
        <v>170</v>
      </c>
      <c r="E315" s="237" t="s">
        <v>19</v>
      </c>
      <c r="F315" s="238" t="s">
        <v>609</v>
      </c>
      <c r="G315" s="236"/>
      <c r="H315" s="239">
        <v>0.83899999999999997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170</v>
      </c>
      <c r="AU315" s="245" t="s">
        <v>83</v>
      </c>
      <c r="AV315" s="14" t="s">
        <v>83</v>
      </c>
      <c r="AW315" s="14" t="s">
        <v>35</v>
      </c>
      <c r="AX315" s="14" t="s">
        <v>73</v>
      </c>
      <c r="AY315" s="245" t="s">
        <v>159</v>
      </c>
    </row>
    <row r="316" s="14" customFormat="1">
      <c r="A316" s="14"/>
      <c r="B316" s="235"/>
      <c r="C316" s="236"/>
      <c r="D316" s="226" t="s">
        <v>170</v>
      </c>
      <c r="E316" s="237" t="s">
        <v>19</v>
      </c>
      <c r="F316" s="238" t="s">
        <v>609</v>
      </c>
      <c r="G316" s="236"/>
      <c r="H316" s="239">
        <v>0.83899999999999997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170</v>
      </c>
      <c r="AU316" s="245" t="s">
        <v>83</v>
      </c>
      <c r="AV316" s="14" t="s">
        <v>83</v>
      </c>
      <c r="AW316" s="14" t="s">
        <v>35</v>
      </c>
      <c r="AX316" s="14" t="s">
        <v>73</v>
      </c>
      <c r="AY316" s="245" t="s">
        <v>159</v>
      </c>
    </row>
    <row r="317" s="14" customFormat="1">
      <c r="A317" s="14"/>
      <c r="B317" s="235"/>
      <c r="C317" s="236"/>
      <c r="D317" s="226" t="s">
        <v>170</v>
      </c>
      <c r="E317" s="237" t="s">
        <v>19</v>
      </c>
      <c r="F317" s="238" t="s">
        <v>609</v>
      </c>
      <c r="G317" s="236"/>
      <c r="H317" s="239">
        <v>0.83899999999999997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170</v>
      </c>
      <c r="AU317" s="245" t="s">
        <v>83</v>
      </c>
      <c r="AV317" s="14" t="s">
        <v>83</v>
      </c>
      <c r="AW317" s="14" t="s">
        <v>35</v>
      </c>
      <c r="AX317" s="14" t="s">
        <v>73</v>
      </c>
      <c r="AY317" s="245" t="s">
        <v>159</v>
      </c>
    </row>
    <row r="318" s="14" customFormat="1">
      <c r="A318" s="14"/>
      <c r="B318" s="235"/>
      <c r="C318" s="236"/>
      <c r="D318" s="226" t="s">
        <v>170</v>
      </c>
      <c r="E318" s="237" t="s">
        <v>19</v>
      </c>
      <c r="F318" s="238" t="s">
        <v>609</v>
      </c>
      <c r="G318" s="236"/>
      <c r="H318" s="239">
        <v>0.83899999999999997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170</v>
      </c>
      <c r="AU318" s="245" t="s">
        <v>83</v>
      </c>
      <c r="AV318" s="14" t="s">
        <v>83</v>
      </c>
      <c r="AW318" s="14" t="s">
        <v>35</v>
      </c>
      <c r="AX318" s="14" t="s">
        <v>73</v>
      </c>
      <c r="AY318" s="245" t="s">
        <v>159</v>
      </c>
    </row>
    <row r="319" s="14" customFormat="1">
      <c r="A319" s="14"/>
      <c r="B319" s="235"/>
      <c r="C319" s="236"/>
      <c r="D319" s="226" t="s">
        <v>170</v>
      </c>
      <c r="E319" s="237" t="s">
        <v>19</v>
      </c>
      <c r="F319" s="238" t="s">
        <v>609</v>
      </c>
      <c r="G319" s="236"/>
      <c r="H319" s="239">
        <v>0.83899999999999997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170</v>
      </c>
      <c r="AU319" s="245" t="s">
        <v>83</v>
      </c>
      <c r="AV319" s="14" t="s">
        <v>83</v>
      </c>
      <c r="AW319" s="14" t="s">
        <v>35</v>
      </c>
      <c r="AX319" s="14" t="s">
        <v>73</v>
      </c>
      <c r="AY319" s="245" t="s">
        <v>159</v>
      </c>
    </row>
    <row r="320" s="14" customFormat="1">
      <c r="A320" s="14"/>
      <c r="B320" s="235"/>
      <c r="C320" s="236"/>
      <c r="D320" s="226" t="s">
        <v>170</v>
      </c>
      <c r="E320" s="237" t="s">
        <v>19</v>
      </c>
      <c r="F320" s="238" t="s">
        <v>609</v>
      </c>
      <c r="G320" s="236"/>
      <c r="H320" s="239">
        <v>0.83899999999999997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170</v>
      </c>
      <c r="AU320" s="245" t="s">
        <v>83</v>
      </c>
      <c r="AV320" s="14" t="s">
        <v>83</v>
      </c>
      <c r="AW320" s="14" t="s">
        <v>35</v>
      </c>
      <c r="AX320" s="14" t="s">
        <v>73</v>
      </c>
      <c r="AY320" s="245" t="s">
        <v>159</v>
      </c>
    </row>
    <row r="321" s="14" customFormat="1">
      <c r="A321" s="14"/>
      <c r="B321" s="235"/>
      <c r="C321" s="236"/>
      <c r="D321" s="226" t="s">
        <v>170</v>
      </c>
      <c r="E321" s="237" t="s">
        <v>19</v>
      </c>
      <c r="F321" s="238" t="s">
        <v>2079</v>
      </c>
      <c r="G321" s="236"/>
      <c r="H321" s="239">
        <v>0.50900000000000001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170</v>
      </c>
      <c r="AU321" s="245" t="s">
        <v>83</v>
      </c>
      <c r="AV321" s="14" t="s">
        <v>83</v>
      </c>
      <c r="AW321" s="14" t="s">
        <v>35</v>
      </c>
      <c r="AX321" s="14" t="s">
        <v>73</v>
      </c>
      <c r="AY321" s="245" t="s">
        <v>159</v>
      </c>
    </row>
    <row r="322" s="14" customFormat="1">
      <c r="A322" s="14"/>
      <c r="B322" s="235"/>
      <c r="C322" s="236"/>
      <c r="D322" s="226" t="s">
        <v>170</v>
      </c>
      <c r="E322" s="237" t="s">
        <v>19</v>
      </c>
      <c r="F322" s="238" t="s">
        <v>2081</v>
      </c>
      <c r="G322" s="236"/>
      <c r="H322" s="239">
        <v>0.498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170</v>
      </c>
      <c r="AU322" s="245" t="s">
        <v>83</v>
      </c>
      <c r="AV322" s="14" t="s">
        <v>83</v>
      </c>
      <c r="AW322" s="14" t="s">
        <v>35</v>
      </c>
      <c r="AX322" s="14" t="s">
        <v>73</v>
      </c>
      <c r="AY322" s="245" t="s">
        <v>159</v>
      </c>
    </row>
    <row r="323" s="14" customFormat="1">
      <c r="A323" s="14"/>
      <c r="B323" s="235"/>
      <c r="C323" s="236"/>
      <c r="D323" s="226" t="s">
        <v>170</v>
      </c>
      <c r="E323" s="237" t="s">
        <v>19</v>
      </c>
      <c r="F323" s="238" t="s">
        <v>2081</v>
      </c>
      <c r="G323" s="236"/>
      <c r="H323" s="239">
        <v>0.498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170</v>
      </c>
      <c r="AU323" s="245" t="s">
        <v>83</v>
      </c>
      <c r="AV323" s="14" t="s">
        <v>83</v>
      </c>
      <c r="AW323" s="14" t="s">
        <v>35</v>
      </c>
      <c r="AX323" s="14" t="s">
        <v>73</v>
      </c>
      <c r="AY323" s="245" t="s">
        <v>159</v>
      </c>
    </row>
    <row r="324" s="14" customFormat="1">
      <c r="A324" s="14"/>
      <c r="B324" s="235"/>
      <c r="C324" s="236"/>
      <c r="D324" s="226" t="s">
        <v>170</v>
      </c>
      <c r="E324" s="237" t="s">
        <v>19</v>
      </c>
      <c r="F324" s="238" t="s">
        <v>2081</v>
      </c>
      <c r="G324" s="236"/>
      <c r="H324" s="239">
        <v>0.498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170</v>
      </c>
      <c r="AU324" s="245" t="s">
        <v>83</v>
      </c>
      <c r="AV324" s="14" t="s">
        <v>83</v>
      </c>
      <c r="AW324" s="14" t="s">
        <v>35</v>
      </c>
      <c r="AX324" s="14" t="s">
        <v>73</v>
      </c>
      <c r="AY324" s="245" t="s">
        <v>159</v>
      </c>
    </row>
    <row r="325" s="14" customFormat="1">
      <c r="A325" s="14"/>
      <c r="B325" s="235"/>
      <c r="C325" s="236"/>
      <c r="D325" s="226" t="s">
        <v>170</v>
      </c>
      <c r="E325" s="237" t="s">
        <v>19</v>
      </c>
      <c r="F325" s="238" t="s">
        <v>609</v>
      </c>
      <c r="G325" s="236"/>
      <c r="H325" s="239">
        <v>0.83899999999999997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170</v>
      </c>
      <c r="AU325" s="245" t="s">
        <v>83</v>
      </c>
      <c r="AV325" s="14" t="s">
        <v>83</v>
      </c>
      <c r="AW325" s="14" t="s">
        <v>35</v>
      </c>
      <c r="AX325" s="14" t="s">
        <v>73</v>
      </c>
      <c r="AY325" s="245" t="s">
        <v>159</v>
      </c>
    </row>
    <row r="326" s="16" customFormat="1">
      <c r="A326" s="16"/>
      <c r="B326" s="268"/>
      <c r="C326" s="269"/>
      <c r="D326" s="226" t="s">
        <v>170</v>
      </c>
      <c r="E326" s="270" t="s">
        <v>19</v>
      </c>
      <c r="F326" s="271" t="s">
        <v>1900</v>
      </c>
      <c r="G326" s="269"/>
      <c r="H326" s="272">
        <v>17.126000000000001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8" t="s">
        <v>170</v>
      </c>
      <c r="AU326" s="278" t="s">
        <v>83</v>
      </c>
      <c r="AV326" s="16" t="s">
        <v>189</v>
      </c>
      <c r="AW326" s="16" t="s">
        <v>35</v>
      </c>
      <c r="AX326" s="16" t="s">
        <v>73</v>
      </c>
      <c r="AY326" s="278" t="s">
        <v>159</v>
      </c>
    </row>
    <row r="327" s="14" customFormat="1">
      <c r="A327" s="14"/>
      <c r="B327" s="235"/>
      <c r="C327" s="236"/>
      <c r="D327" s="226" t="s">
        <v>170</v>
      </c>
      <c r="E327" s="237" t="s">
        <v>19</v>
      </c>
      <c r="F327" s="238" t="s">
        <v>2082</v>
      </c>
      <c r="G327" s="236"/>
      <c r="H327" s="239">
        <v>-45.835999999999999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170</v>
      </c>
      <c r="AU327" s="245" t="s">
        <v>83</v>
      </c>
      <c r="AV327" s="14" t="s">
        <v>83</v>
      </c>
      <c r="AW327" s="14" t="s">
        <v>35</v>
      </c>
      <c r="AX327" s="14" t="s">
        <v>73</v>
      </c>
      <c r="AY327" s="245" t="s">
        <v>159</v>
      </c>
    </row>
    <row r="328" s="16" customFormat="1">
      <c r="A328" s="16"/>
      <c r="B328" s="268"/>
      <c r="C328" s="269"/>
      <c r="D328" s="226" t="s">
        <v>170</v>
      </c>
      <c r="E328" s="270" t="s">
        <v>19</v>
      </c>
      <c r="F328" s="271" t="s">
        <v>1900</v>
      </c>
      <c r="G328" s="269"/>
      <c r="H328" s="272">
        <v>-45.835999999999999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8" t="s">
        <v>170</v>
      </c>
      <c r="AU328" s="278" t="s">
        <v>83</v>
      </c>
      <c r="AV328" s="16" t="s">
        <v>189</v>
      </c>
      <c r="AW328" s="16" t="s">
        <v>35</v>
      </c>
      <c r="AX328" s="16" t="s">
        <v>73</v>
      </c>
      <c r="AY328" s="278" t="s">
        <v>159</v>
      </c>
    </row>
    <row r="329" s="15" customFormat="1">
      <c r="A329" s="15"/>
      <c r="B329" s="246"/>
      <c r="C329" s="247"/>
      <c r="D329" s="226" t="s">
        <v>170</v>
      </c>
      <c r="E329" s="248" t="s">
        <v>19</v>
      </c>
      <c r="F329" s="249" t="s">
        <v>178</v>
      </c>
      <c r="G329" s="247"/>
      <c r="H329" s="250">
        <v>306.33199999999999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170</v>
      </c>
      <c r="AU329" s="256" t="s">
        <v>83</v>
      </c>
      <c r="AV329" s="15" t="s">
        <v>166</v>
      </c>
      <c r="AW329" s="15" t="s">
        <v>35</v>
      </c>
      <c r="AX329" s="15" t="s">
        <v>81</v>
      </c>
      <c r="AY329" s="256" t="s">
        <v>159</v>
      </c>
    </row>
    <row r="330" s="2" customFormat="1" ht="21.75" customHeight="1">
      <c r="A330" s="40"/>
      <c r="B330" s="41"/>
      <c r="C330" s="206" t="s">
        <v>349</v>
      </c>
      <c r="D330" s="206" t="s">
        <v>161</v>
      </c>
      <c r="E330" s="207" t="s">
        <v>2083</v>
      </c>
      <c r="F330" s="208" t="s">
        <v>2084</v>
      </c>
      <c r="G330" s="209" t="s">
        <v>164</v>
      </c>
      <c r="H330" s="210">
        <v>119.45999999999999</v>
      </c>
      <c r="I330" s="211"/>
      <c r="J330" s="212">
        <f>ROUND(I330*H330,2)</f>
        <v>0</v>
      </c>
      <c r="K330" s="208" t="s">
        <v>165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0.0315</v>
      </c>
      <c r="R330" s="215">
        <f>Q330*H330</f>
        <v>3.7629899999999998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166</v>
      </c>
      <c r="AT330" s="217" t="s">
        <v>161</v>
      </c>
      <c r="AU330" s="217" t="s">
        <v>83</v>
      </c>
      <c r="AY330" s="19" t="s">
        <v>159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81</v>
      </c>
      <c r="BK330" s="218">
        <f>ROUND(I330*H330,2)</f>
        <v>0</v>
      </c>
      <c r="BL330" s="19" t="s">
        <v>166</v>
      </c>
      <c r="BM330" s="217" t="s">
        <v>2085</v>
      </c>
    </row>
    <row r="331" s="2" customFormat="1">
      <c r="A331" s="40"/>
      <c r="B331" s="41"/>
      <c r="C331" s="42"/>
      <c r="D331" s="219" t="s">
        <v>168</v>
      </c>
      <c r="E331" s="42"/>
      <c r="F331" s="220" t="s">
        <v>2086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168</v>
      </c>
      <c r="AU331" s="19" t="s">
        <v>83</v>
      </c>
    </row>
    <row r="332" s="13" customFormat="1">
      <c r="A332" s="13"/>
      <c r="B332" s="224"/>
      <c r="C332" s="225"/>
      <c r="D332" s="226" t="s">
        <v>170</v>
      </c>
      <c r="E332" s="227" t="s">
        <v>19</v>
      </c>
      <c r="F332" s="228" t="s">
        <v>1950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170</v>
      </c>
      <c r="AU332" s="234" t="s">
        <v>83</v>
      </c>
      <c r="AV332" s="13" t="s">
        <v>81</v>
      </c>
      <c r="AW332" s="13" t="s">
        <v>35</v>
      </c>
      <c r="AX332" s="13" t="s">
        <v>73</v>
      </c>
      <c r="AY332" s="234" t="s">
        <v>159</v>
      </c>
    </row>
    <row r="333" s="13" customFormat="1">
      <c r="A333" s="13"/>
      <c r="B333" s="224"/>
      <c r="C333" s="225"/>
      <c r="D333" s="226" t="s">
        <v>170</v>
      </c>
      <c r="E333" s="227" t="s">
        <v>19</v>
      </c>
      <c r="F333" s="228" t="s">
        <v>2063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170</v>
      </c>
      <c r="AU333" s="234" t="s">
        <v>83</v>
      </c>
      <c r="AV333" s="13" t="s">
        <v>81</v>
      </c>
      <c r="AW333" s="13" t="s">
        <v>35</v>
      </c>
      <c r="AX333" s="13" t="s">
        <v>73</v>
      </c>
      <c r="AY333" s="234" t="s">
        <v>159</v>
      </c>
    </row>
    <row r="334" s="14" customFormat="1">
      <c r="A334" s="14"/>
      <c r="B334" s="235"/>
      <c r="C334" s="236"/>
      <c r="D334" s="226" t="s">
        <v>170</v>
      </c>
      <c r="E334" s="237" t="s">
        <v>19</v>
      </c>
      <c r="F334" s="238" t="s">
        <v>2064</v>
      </c>
      <c r="G334" s="236"/>
      <c r="H334" s="239">
        <v>119.45999999999999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170</v>
      </c>
      <c r="AU334" s="245" t="s">
        <v>83</v>
      </c>
      <c r="AV334" s="14" t="s">
        <v>83</v>
      </c>
      <c r="AW334" s="14" t="s">
        <v>35</v>
      </c>
      <c r="AX334" s="14" t="s">
        <v>73</v>
      </c>
      <c r="AY334" s="245" t="s">
        <v>159</v>
      </c>
    </row>
    <row r="335" s="15" customFormat="1">
      <c r="A335" s="15"/>
      <c r="B335" s="246"/>
      <c r="C335" s="247"/>
      <c r="D335" s="226" t="s">
        <v>170</v>
      </c>
      <c r="E335" s="248" t="s">
        <v>19</v>
      </c>
      <c r="F335" s="249" t="s">
        <v>178</v>
      </c>
      <c r="G335" s="247"/>
      <c r="H335" s="250">
        <v>119.45999999999999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170</v>
      </c>
      <c r="AU335" s="256" t="s">
        <v>83</v>
      </c>
      <c r="AV335" s="15" t="s">
        <v>166</v>
      </c>
      <c r="AW335" s="15" t="s">
        <v>35</v>
      </c>
      <c r="AX335" s="15" t="s">
        <v>81</v>
      </c>
      <c r="AY335" s="256" t="s">
        <v>159</v>
      </c>
    </row>
    <row r="336" s="2" customFormat="1" ht="24.15" customHeight="1">
      <c r="A336" s="40"/>
      <c r="B336" s="41"/>
      <c r="C336" s="206" t="s">
        <v>354</v>
      </c>
      <c r="D336" s="206" t="s">
        <v>161</v>
      </c>
      <c r="E336" s="207" t="s">
        <v>2087</v>
      </c>
      <c r="F336" s="208" t="s">
        <v>2088</v>
      </c>
      <c r="G336" s="209" t="s">
        <v>164</v>
      </c>
      <c r="H336" s="210">
        <v>45.835999999999999</v>
      </c>
      <c r="I336" s="211"/>
      <c r="J336" s="212">
        <f>ROUND(I336*H336,2)</f>
        <v>0</v>
      </c>
      <c r="K336" s="208" t="s">
        <v>165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166</v>
      </c>
      <c r="AT336" s="217" t="s">
        <v>161</v>
      </c>
      <c r="AU336" s="217" t="s">
        <v>83</v>
      </c>
      <c r="AY336" s="19" t="s">
        <v>159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81</v>
      </c>
      <c r="BK336" s="218">
        <f>ROUND(I336*H336,2)</f>
        <v>0</v>
      </c>
      <c r="BL336" s="19" t="s">
        <v>166</v>
      </c>
      <c r="BM336" s="217" t="s">
        <v>2089</v>
      </c>
    </row>
    <row r="337" s="2" customFormat="1">
      <c r="A337" s="40"/>
      <c r="B337" s="41"/>
      <c r="C337" s="42"/>
      <c r="D337" s="219" t="s">
        <v>168</v>
      </c>
      <c r="E337" s="42"/>
      <c r="F337" s="220" t="s">
        <v>2090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168</v>
      </c>
      <c r="AU337" s="19" t="s">
        <v>83</v>
      </c>
    </row>
    <row r="338" s="14" customFormat="1">
      <c r="A338" s="14"/>
      <c r="B338" s="235"/>
      <c r="C338" s="236"/>
      <c r="D338" s="226" t="s">
        <v>170</v>
      </c>
      <c r="E338" s="237" t="s">
        <v>19</v>
      </c>
      <c r="F338" s="238" t="s">
        <v>2091</v>
      </c>
      <c r="G338" s="236"/>
      <c r="H338" s="239">
        <v>0.65000000000000002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170</v>
      </c>
      <c r="AU338" s="245" t="s">
        <v>83</v>
      </c>
      <c r="AV338" s="14" t="s">
        <v>83</v>
      </c>
      <c r="AW338" s="14" t="s">
        <v>35</v>
      </c>
      <c r="AX338" s="14" t="s">
        <v>73</v>
      </c>
      <c r="AY338" s="245" t="s">
        <v>159</v>
      </c>
    </row>
    <row r="339" s="14" customFormat="1">
      <c r="A339" s="14"/>
      <c r="B339" s="235"/>
      <c r="C339" s="236"/>
      <c r="D339" s="226" t="s">
        <v>170</v>
      </c>
      <c r="E339" s="237" t="s">
        <v>19</v>
      </c>
      <c r="F339" s="238" t="s">
        <v>2092</v>
      </c>
      <c r="G339" s="236"/>
      <c r="H339" s="239">
        <v>0.30299999999999999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170</v>
      </c>
      <c r="AU339" s="245" t="s">
        <v>83</v>
      </c>
      <c r="AV339" s="14" t="s">
        <v>83</v>
      </c>
      <c r="AW339" s="14" t="s">
        <v>35</v>
      </c>
      <c r="AX339" s="14" t="s">
        <v>73</v>
      </c>
      <c r="AY339" s="245" t="s">
        <v>159</v>
      </c>
    </row>
    <row r="340" s="14" customFormat="1">
      <c r="A340" s="14"/>
      <c r="B340" s="235"/>
      <c r="C340" s="236"/>
      <c r="D340" s="226" t="s">
        <v>170</v>
      </c>
      <c r="E340" s="237" t="s">
        <v>19</v>
      </c>
      <c r="F340" s="238" t="s">
        <v>2093</v>
      </c>
      <c r="G340" s="236"/>
      <c r="H340" s="239">
        <v>0.67300000000000004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170</v>
      </c>
      <c r="AU340" s="245" t="s">
        <v>83</v>
      </c>
      <c r="AV340" s="14" t="s">
        <v>83</v>
      </c>
      <c r="AW340" s="14" t="s">
        <v>35</v>
      </c>
      <c r="AX340" s="14" t="s">
        <v>73</v>
      </c>
      <c r="AY340" s="245" t="s">
        <v>159</v>
      </c>
    </row>
    <row r="341" s="14" customFormat="1">
      <c r="A341" s="14"/>
      <c r="B341" s="235"/>
      <c r="C341" s="236"/>
      <c r="D341" s="226" t="s">
        <v>170</v>
      </c>
      <c r="E341" s="237" t="s">
        <v>19</v>
      </c>
      <c r="F341" s="238" t="s">
        <v>2094</v>
      </c>
      <c r="G341" s="236"/>
      <c r="H341" s="239">
        <v>0.69599999999999995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170</v>
      </c>
      <c r="AU341" s="245" t="s">
        <v>83</v>
      </c>
      <c r="AV341" s="14" t="s">
        <v>83</v>
      </c>
      <c r="AW341" s="14" t="s">
        <v>35</v>
      </c>
      <c r="AX341" s="14" t="s">
        <v>73</v>
      </c>
      <c r="AY341" s="245" t="s">
        <v>159</v>
      </c>
    </row>
    <row r="342" s="14" customFormat="1">
      <c r="A342" s="14"/>
      <c r="B342" s="235"/>
      <c r="C342" s="236"/>
      <c r="D342" s="226" t="s">
        <v>170</v>
      </c>
      <c r="E342" s="237" t="s">
        <v>19</v>
      </c>
      <c r="F342" s="238" t="s">
        <v>2095</v>
      </c>
      <c r="G342" s="236"/>
      <c r="H342" s="239">
        <v>0.63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170</v>
      </c>
      <c r="AU342" s="245" t="s">
        <v>83</v>
      </c>
      <c r="AV342" s="14" t="s">
        <v>83</v>
      </c>
      <c r="AW342" s="14" t="s">
        <v>35</v>
      </c>
      <c r="AX342" s="14" t="s">
        <v>73</v>
      </c>
      <c r="AY342" s="245" t="s">
        <v>159</v>
      </c>
    </row>
    <row r="343" s="14" customFormat="1">
      <c r="A343" s="14"/>
      <c r="B343" s="235"/>
      <c r="C343" s="236"/>
      <c r="D343" s="226" t="s">
        <v>170</v>
      </c>
      <c r="E343" s="237" t="s">
        <v>19</v>
      </c>
      <c r="F343" s="238" t="s">
        <v>2096</v>
      </c>
      <c r="G343" s="236"/>
      <c r="H343" s="239">
        <v>16.013000000000002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170</v>
      </c>
      <c r="AU343" s="245" t="s">
        <v>83</v>
      </c>
      <c r="AV343" s="14" t="s">
        <v>83</v>
      </c>
      <c r="AW343" s="14" t="s">
        <v>35</v>
      </c>
      <c r="AX343" s="14" t="s">
        <v>73</v>
      </c>
      <c r="AY343" s="245" t="s">
        <v>159</v>
      </c>
    </row>
    <row r="344" s="14" customFormat="1">
      <c r="A344" s="14"/>
      <c r="B344" s="235"/>
      <c r="C344" s="236"/>
      <c r="D344" s="226" t="s">
        <v>170</v>
      </c>
      <c r="E344" s="237" t="s">
        <v>19</v>
      </c>
      <c r="F344" s="238" t="s">
        <v>2097</v>
      </c>
      <c r="G344" s="236"/>
      <c r="H344" s="239">
        <v>2.6720000000000002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170</v>
      </c>
      <c r="AU344" s="245" t="s">
        <v>83</v>
      </c>
      <c r="AV344" s="14" t="s">
        <v>83</v>
      </c>
      <c r="AW344" s="14" t="s">
        <v>35</v>
      </c>
      <c r="AX344" s="14" t="s">
        <v>73</v>
      </c>
      <c r="AY344" s="245" t="s">
        <v>159</v>
      </c>
    </row>
    <row r="345" s="14" customFormat="1">
      <c r="A345" s="14"/>
      <c r="B345" s="235"/>
      <c r="C345" s="236"/>
      <c r="D345" s="226" t="s">
        <v>170</v>
      </c>
      <c r="E345" s="237" t="s">
        <v>19</v>
      </c>
      <c r="F345" s="238" t="s">
        <v>2098</v>
      </c>
      <c r="G345" s="236"/>
      <c r="H345" s="239">
        <v>0.66800000000000004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170</v>
      </c>
      <c r="AU345" s="245" t="s">
        <v>83</v>
      </c>
      <c r="AV345" s="14" t="s">
        <v>83</v>
      </c>
      <c r="AW345" s="14" t="s">
        <v>35</v>
      </c>
      <c r="AX345" s="14" t="s">
        <v>73</v>
      </c>
      <c r="AY345" s="245" t="s">
        <v>159</v>
      </c>
    </row>
    <row r="346" s="14" customFormat="1">
      <c r="A346" s="14"/>
      <c r="B346" s="235"/>
      <c r="C346" s="236"/>
      <c r="D346" s="226" t="s">
        <v>170</v>
      </c>
      <c r="E346" s="237" t="s">
        <v>19</v>
      </c>
      <c r="F346" s="238" t="s">
        <v>2099</v>
      </c>
      <c r="G346" s="236"/>
      <c r="H346" s="239">
        <v>1.1950000000000001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170</v>
      </c>
      <c r="AU346" s="245" t="s">
        <v>83</v>
      </c>
      <c r="AV346" s="14" t="s">
        <v>83</v>
      </c>
      <c r="AW346" s="14" t="s">
        <v>35</v>
      </c>
      <c r="AX346" s="14" t="s">
        <v>73</v>
      </c>
      <c r="AY346" s="245" t="s">
        <v>159</v>
      </c>
    </row>
    <row r="347" s="14" customFormat="1">
      <c r="A347" s="14"/>
      <c r="B347" s="235"/>
      <c r="C347" s="236"/>
      <c r="D347" s="226" t="s">
        <v>170</v>
      </c>
      <c r="E347" s="237" t="s">
        <v>19</v>
      </c>
      <c r="F347" s="238" t="s">
        <v>2100</v>
      </c>
      <c r="G347" s="236"/>
      <c r="H347" s="239">
        <v>18.988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170</v>
      </c>
      <c r="AU347" s="245" t="s">
        <v>83</v>
      </c>
      <c r="AV347" s="14" t="s">
        <v>83</v>
      </c>
      <c r="AW347" s="14" t="s">
        <v>35</v>
      </c>
      <c r="AX347" s="14" t="s">
        <v>73</v>
      </c>
      <c r="AY347" s="245" t="s">
        <v>159</v>
      </c>
    </row>
    <row r="348" s="14" customFormat="1">
      <c r="A348" s="14"/>
      <c r="B348" s="235"/>
      <c r="C348" s="236"/>
      <c r="D348" s="226" t="s">
        <v>170</v>
      </c>
      <c r="E348" s="237" t="s">
        <v>19</v>
      </c>
      <c r="F348" s="238" t="s">
        <v>2101</v>
      </c>
      <c r="G348" s="236"/>
      <c r="H348" s="239">
        <v>3.3479999999999999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170</v>
      </c>
      <c r="AU348" s="245" t="s">
        <v>83</v>
      </c>
      <c r="AV348" s="14" t="s">
        <v>83</v>
      </c>
      <c r="AW348" s="14" t="s">
        <v>35</v>
      </c>
      <c r="AX348" s="14" t="s">
        <v>73</v>
      </c>
      <c r="AY348" s="245" t="s">
        <v>159</v>
      </c>
    </row>
    <row r="349" s="15" customFormat="1">
      <c r="A349" s="15"/>
      <c r="B349" s="246"/>
      <c r="C349" s="247"/>
      <c r="D349" s="226" t="s">
        <v>170</v>
      </c>
      <c r="E349" s="248" t="s">
        <v>19</v>
      </c>
      <c r="F349" s="249" t="s">
        <v>178</v>
      </c>
      <c r="G349" s="247"/>
      <c r="H349" s="250">
        <v>45.835999999999999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170</v>
      </c>
      <c r="AU349" s="256" t="s">
        <v>83</v>
      </c>
      <c r="AV349" s="15" t="s">
        <v>166</v>
      </c>
      <c r="AW349" s="15" t="s">
        <v>35</v>
      </c>
      <c r="AX349" s="15" t="s">
        <v>81</v>
      </c>
      <c r="AY349" s="256" t="s">
        <v>159</v>
      </c>
    </row>
    <row r="350" s="2" customFormat="1" ht="16.5" customHeight="1">
      <c r="A350" s="40"/>
      <c r="B350" s="41"/>
      <c r="C350" s="206" t="s">
        <v>361</v>
      </c>
      <c r="D350" s="206" t="s">
        <v>161</v>
      </c>
      <c r="E350" s="207" t="s">
        <v>2102</v>
      </c>
      <c r="F350" s="208" t="s">
        <v>2103</v>
      </c>
      <c r="G350" s="209" t="s">
        <v>164</v>
      </c>
      <c r="H350" s="210">
        <v>425.79199999999997</v>
      </c>
      <c r="I350" s="211"/>
      <c r="J350" s="212">
        <f>ROUND(I350*H350,2)</f>
        <v>0</v>
      </c>
      <c r="K350" s="208" t="s">
        <v>165</v>
      </c>
      <c r="L350" s="46"/>
      <c r="M350" s="213" t="s">
        <v>19</v>
      </c>
      <c r="N350" s="214" t="s">
        <v>44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166</v>
      </c>
      <c r="AT350" s="217" t="s">
        <v>161</v>
      </c>
      <c r="AU350" s="217" t="s">
        <v>83</v>
      </c>
      <c r="AY350" s="19" t="s">
        <v>159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81</v>
      </c>
      <c r="BK350" s="218">
        <f>ROUND(I350*H350,2)</f>
        <v>0</v>
      </c>
      <c r="BL350" s="19" t="s">
        <v>166</v>
      </c>
      <c r="BM350" s="217" t="s">
        <v>2104</v>
      </c>
    </row>
    <row r="351" s="2" customFormat="1">
      <c r="A351" s="40"/>
      <c r="B351" s="41"/>
      <c r="C351" s="42"/>
      <c r="D351" s="219" t="s">
        <v>168</v>
      </c>
      <c r="E351" s="42"/>
      <c r="F351" s="220" t="s">
        <v>2105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168</v>
      </c>
      <c r="AU351" s="19" t="s">
        <v>83</v>
      </c>
    </row>
    <row r="352" s="13" customFormat="1">
      <c r="A352" s="13"/>
      <c r="B352" s="224"/>
      <c r="C352" s="225"/>
      <c r="D352" s="226" t="s">
        <v>170</v>
      </c>
      <c r="E352" s="227" t="s">
        <v>19</v>
      </c>
      <c r="F352" s="228" t="s">
        <v>1950</v>
      </c>
      <c r="G352" s="225"/>
      <c r="H352" s="227" t="s">
        <v>19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170</v>
      </c>
      <c r="AU352" s="234" t="s">
        <v>83</v>
      </c>
      <c r="AV352" s="13" t="s">
        <v>81</v>
      </c>
      <c r="AW352" s="13" t="s">
        <v>35</v>
      </c>
      <c r="AX352" s="13" t="s">
        <v>73</v>
      </c>
      <c r="AY352" s="234" t="s">
        <v>159</v>
      </c>
    </row>
    <row r="353" s="13" customFormat="1">
      <c r="A353" s="13"/>
      <c r="B353" s="224"/>
      <c r="C353" s="225"/>
      <c r="D353" s="226" t="s">
        <v>170</v>
      </c>
      <c r="E353" s="227" t="s">
        <v>19</v>
      </c>
      <c r="F353" s="228" t="s">
        <v>2063</v>
      </c>
      <c r="G353" s="225"/>
      <c r="H353" s="227" t="s">
        <v>19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170</v>
      </c>
      <c r="AU353" s="234" t="s">
        <v>83</v>
      </c>
      <c r="AV353" s="13" t="s">
        <v>81</v>
      </c>
      <c r="AW353" s="13" t="s">
        <v>35</v>
      </c>
      <c r="AX353" s="13" t="s">
        <v>73</v>
      </c>
      <c r="AY353" s="234" t="s">
        <v>159</v>
      </c>
    </row>
    <row r="354" s="14" customFormat="1">
      <c r="A354" s="14"/>
      <c r="B354" s="235"/>
      <c r="C354" s="236"/>
      <c r="D354" s="226" t="s">
        <v>170</v>
      </c>
      <c r="E354" s="237" t="s">
        <v>19</v>
      </c>
      <c r="F354" s="238" t="s">
        <v>2064</v>
      </c>
      <c r="G354" s="236"/>
      <c r="H354" s="239">
        <v>119.45999999999999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170</v>
      </c>
      <c r="AU354" s="245" t="s">
        <v>83</v>
      </c>
      <c r="AV354" s="14" t="s">
        <v>83</v>
      </c>
      <c r="AW354" s="14" t="s">
        <v>35</v>
      </c>
      <c r="AX354" s="14" t="s">
        <v>73</v>
      </c>
      <c r="AY354" s="245" t="s">
        <v>159</v>
      </c>
    </row>
    <row r="355" s="16" customFormat="1">
      <c r="A355" s="16"/>
      <c r="B355" s="268"/>
      <c r="C355" s="269"/>
      <c r="D355" s="226" t="s">
        <v>170</v>
      </c>
      <c r="E355" s="270" t="s">
        <v>19</v>
      </c>
      <c r="F355" s="271" t="s">
        <v>1900</v>
      </c>
      <c r="G355" s="269"/>
      <c r="H355" s="272">
        <v>119.45999999999999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8" t="s">
        <v>170</v>
      </c>
      <c r="AU355" s="278" t="s">
        <v>83</v>
      </c>
      <c r="AV355" s="16" t="s">
        <v>189</v>
      </c>
      <c r="AW355" s="16" t="s">
        <v>35</v>
      </c>
      <c r="AX355" s="16" t="s">
        <v>73</v>
      </c>
      <c r="AY355" s="278" t="s">
        <v>159</v>
      </c>
    </row>
    <row r="356" s="13" customFormat="1">
      <c r="A356" s="13"/>
      <c r="B356" s="224"/>
      <c r="C356" s="225"/>
      <c r="D356" s="226" t="s">
        <v>170</v>
      </c>
      <c r="E356" s="227" t="s">
        <v>19</v>
      </c>
      <c r="F356" s="228" t="s">
        <v>2106</v>
      </c>
      <c r="G356" s="225"/>
      <c r="H356" s="227" t="s">
        <v>19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170</v>
      </c>
      <c r="AU356" s="234" t="s">
        <v>83</v>
      </c>
      <c r="AV356" s="13" t="s">
        <v>81</v>
      </c>
      <c r="AW356" s="13" t="s">
        <v>35</v>
      </c>
      <c r="AX356" s="13" t="s">
        <v>73</v>
      </c>
      <c r="AY356" s="234" t="s">
        <v>159</v>
      </c>
    </row>
    <row r="357" s="14" customFormat="1">
      <c r="A357" s="14"/>
      <c r="B357" s="235"/>
      <c r="C357" s="236"/>
      <c r="D357" s="226" t="s">
        <v>170</v>
      </c>
      <c r="E357" s="237" t="s">
        <v>19</v>
      </c>
      <c r="F357" s="238" t="s">
        <v>2069</v>
      </c>
      <c r="G357" s="236"/>
      <c r="H357" s="239">
        <v>279.743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170</v>
      </c>
      <c r="AU357" s="245" t="s">
        <v>83</v>
      </c>
      <c r="AV357" s="14" t="s">
        <v>83</v>
      </c>
      <c r="AW357" s="14" t="s">
        <v>35</v>
      </c>
      <c r="AX357" s="14" t="s">
        <v>73</v>
      </c>
      <c r="AY357" s="245" t="s">
        <v>159</v>
      </c>
    </row>
    <row r="358" s="14" customFormat="1">
      <c r="A358" s="14"/>
      <c r="B358" s="235"/>
      <c r="C358" s="236"/>
      <c r="D358" s="226" t="s">
        <v>170</v>
      </c>
      <c r="E358" s="237" t="s">
        <v>19</v>
      </c>
      <c r="F358" s="238" t="s">
        <v>2070</v>
      </c>
      <c r="G358" s="236"/>
      <c r="H358" s="239">
        <v>70.497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170</v>
      </c>
      <c r="AU358" s="245" t="s">
        <v>83</v>
      </c>
      <c r="AV358" s="14" t="s">
        <v>83</v>
      </c>
      <c r="AW358" s="14" t="s">
        <v>35</v>
      </c>
      <c r="AX358" s="14" t="s">
        <v>73</v>
      </c>
      <c r="AY358" s="245" t="s">
        <v>159</v>
      </c>
    </row>
    <row r="359" s="14" customFormat="1">
      <c r="A359" s="14"/>
      <c r="B359" s="235"/>
      <c r="C359" s="236"/>
      <c r="D359" s="226" t="s">
        <v>170</v>
      </c>
      <c r="E359" s="237" t="s">
        <v>19</v>
      </c>
      <c r="F359" s="238" t="s">
        <v>2071</v>
      </c>
      <c r="G359" s="236"/>
      <c r="H359" s="239">
        <v>-7.5990000000000002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170</v>
      </c>
      <c r="AU359" s="245" t="s">
        <v>83</v>
      </c>
      <c r="AV359" s="14" t="s">
        <v>83</v>
      </c>
      <c r="AW359" s="14" t="s">
        <v>35</v>
      </c>
      <c r="AX359" s="14" t="s">
        <v>73</v>
      </c>
      <c r="AY359" s="245" t="s">
        <v>159</v>
      </c>
    </row>
    <row r="360" s="14" customFormat="1">
      <c r="A360" s="14"/>
      <c r="B360" s="235"/>
      <c r="C360" s="236"/>
      <c r="D360" s="226" t="s">
        <v>170</v>
      </c>
      <c r="E360" s="237" t="s">
        <v>19</v>
      </c>
      <c r="F360" s="238" t="s">
        <v>2071</v>
      </c>
      <c r="G360" s="236"/>
      <c r="H360" s="239">
        <v>-7.5990000000000002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170</v>
      </c>
      <c r="AU360" s="245" t="s">
        <v>83</v>
      </c>
      <c r="AV360" s="14" t="s">
        <v>83</v>
      </c>
      <c r="AW360" s="14" t="s">
        <v>35</v>
      </c>
      <c r="AX360" s="14" t="s">
        <v>73</v>
      </c>
      <c r="AY360" s="245" t="s">
        <v>159</v>
      </c>
    </row>
    <row r="361" s="16" customFormat="1">
      <c r="A361" s="16"/>
      <c r="B361" s="268"/>
      <c r="C361" s="269"/>
      <c r="D361" s="226" t="s">
        <v>170</v>
      </c>
      <c r="E361" s="270" t="s">
        <v>19</v>
      </c>
      <c r="F361" s="271" t="s">
        <v>1900</v>
      </c>
      <c r="G361" s="269"/>
      <c r="H361" s="272">
        <v>335.04200000000003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8" t="s">
        <v>170</v>
      </c>
      <c r="AU361" s="278" t="s">
        <v>83</v>
      </c>
      <c r="AV361" s="16" t="s">
        <v>189</v>
      </c>
      <c r="AW361" s="16" t="s">
        <v>35</v>
      </c>
      <c r="AX361" s="16" t="s">
        <v>73</v>
      </c>
      <c r="AY361" s="278" t="s">
        <v>159</v>
      </c>
    </row>
    <row r="362" s="13" customFormat="1">
      <c r="A362" s="13"/>
      <c r="B362" s="224"/>
      <c r="C362" s="225"/>
      <c r="D362" s="226" t="s">
        <v>170</v>
      </c>
      <c r="E362" s="227" t="s">
        <v>19</v>
      </c>
      <c r="F362" s="228" t="s">
        <v>2023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170</v>
      </c>
      <c r="AU362" s="234" t="s">
        <v>83</v>
      </c>
      <c r="AV362" s="13" t="s">
        <v>81</v>
      </c>
      <c r="AW362" s="13" t="s">
        <v>35</v>
      </c>
      <c r="AX362" s="13" t="s">
        <v>73</v>
      </c>
      <c r="AY362" s="234" t="s">
        <v>159</v>
      </c>
    </row>
    <row r="363" s="14" customFormat="1">
      <c r="A363" s="14"/>
      <c r="B363" s="235"/>
      <c r="C363" s="236"/>
      <c r="D363" s="226" t="s">
        <v>170</v>
      </c>
      <c r="E363" s="237" t="s">
        <v>19</v>
      </c>
      <c r="F363" s="238" t="s">
        <v>2072</v>
      </c>
      <c r="G363" s="236"/>
      <c r="H363" s="239">
        <v>0.29299999999999998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170</v>
      </c>
      <c r="AU363" s="245" t="s">
        <v>83</v>
      </c>
      <c r="AV363" s="14" t="s">
        <v>83</v>
      </c>
      <c r="AW363" s="14" t="s">
        <v>35</v>
      </c>
      <c r="AX363" s="14" t="s">
        <v>73</v>
      </c>
      <c r="AY363" s="245" t="s">
        <v>159</v>
      </c>
    </row>
    <row r="364" s="14" customFormat="1">
      <c r="A364" s="14"/>
      <c r="B364" s="235"/>
      <c r="C364" s="236"/>
      <c r="D364" s="226" t="s">
        <v>170</v>
      </c>
      <c r="E364" s="237" t="s">
        <v>19</v>
      </c>
      <c r="F364" s="238" t="s">
        <v>2073</v>
      </c>
      <c r="G364" s="236"/>
      <c r="H364" s="239">
        <v>0.27000000000000002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170</v>
      </c>
      <c r="AU364" s="245" t="s">
        <v>83</v>
      </c>
      <c r="AV364" s="14" t="s">
        <v>83</v>
      </c>
      <c r="AW364" s="14" t="s">
        <v>35</v>
      </c>
      <c r="AX364" s="14" t="s">
        <v>73</v>
      </c>
      <c r="AY364" s="245" t="s">
        <v>159</v>
      </c>
    </row>
    <row r="365" s="14" customFormat="1">
      <c r="A365" s="14"/>
      <c r="B365" s="235"/>
      <c r="C365" s="236"/>
      <c r="D365" s="226" t="s">
        <v>170</v>
      </c>
      <c r="E365" s="237" t="s">
        <v>19</v>
      </c>
      <c r="F365" s="238" t="s">
        <v>2074</v>
      </c>
      <c r="G365" s="236"/>
      <c r="H365" s="239">
        <v>0.26300000000000001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170</v>
      </c>
      <c r="AU365" s="245" t="s">
        <v>83</v>
      </c>
      <c r="AV365" s="14" t="s">
        <v>83</v>
      </c>
      <c r="AW365" s="14" t="s">
        <v>35</v>
      </c>
      <c r="AX365" s="14" t="s">
        <v>73</v>
      </c>
      <c r="AY365" s="245" t="s">
        <v>159</v>
      </c>
    </row>
    <row r="366" s="14" customFormat="1">
      <c r="A366" s="14"/>
      <c r="B366" s="235"/>
      <c r="C366" s="236"/>
      <c r="D366" s="226" t="s">
        <v>170</v>
      </c>
      <c r="E366" s="237" t="s">
        <v>19</v>
      </c>
      <c r="F366" s="238" t="s">
        <v>2074</v>
      </c>
      <c r="G366" s="236"/>
      <c r="H366" s="239">
        <v>0.26300000000000001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170</v>
      </c>
      <c r="AU366" s="245" t="s">
        <v>83</v>
      </c>
      <c r="AV366" s="14" t="s">
        <v>83</v>
      </c>
      <c r="AW366" s="14" t="s">
        <v>35</v>
      </c>
      <c r="AX366" s="14" t="s">
        <v>73</v>
      </c>
      <c r="AY366" s="245" t="s">
        <v>159</v>
      </c>
    </row>
    <row r="367" s="14" customFormat="1">
      <c r="A367" s="14"/>
      <c r="B367" s="235"/>
      <c r="C367" s="236"/>
      <c r="D367" s="226" t="s">
        <v>170</v>
      </c>
      <c r="E367" s="237" t="s">
        <v>19</v>
      </c>
      <c r="F367" s="238" t="s">
        <v>2075</v>
      </c>
      <c r="G367" s="236"/>
      <c r="H367" s="239">
        <v>0.248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170</v>
      </c>
      <c r="AU367" s="245" t="s">
        <v>83</v>
      </c>
      <c r="AV367" s="14" t="s">
        <v>83</v>
      </c>
      <c r="AW367" s="14" t="s">
        <v>35</v>
      </c>
      <c r="AX367" s="14" t="s">
        <v>73</v>
      </c>
      <c r="AY367" s="245" t="s">
        <v>159</v>
      </c>
    </row>
    <row r="368" s="14" customFormat="1">
      <c r="A368" s="14"/>
      <c r="B368" s="235"/>
      <c r="C368" s="236"/>
      <c r="D368" s="226" t="s">
        <v>170</v>
      </c>
      <c r="E368" s="237" t="s">
        <v>19</v>
      </c>
      <c r="F368" s="238" t="s">
        <v>2076</v>
      </c>
      <c r="G368" s="236"/>
      <c r="H368" s="239">
        <v>0.39500000000000002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170</v>
      </c>
      <c r="AU368" s="245" t="s">
        <v>83</v>
      </c>
      <c r="AV368" s="14" t="s">
        <v>83</v>
      </c>
      <c r="AW368" s="14" t="s">
        <v>35</v>
      </c>
      <c r="AX368" s="14" t="s">
        <v>73</v>
      </c>
      <c r="AY368" s="245" t="s">
        <v>159</v>
      </c>
    </row>
    <row r="369" s="14" customFormat="1">
      <c r="A369" s="14"/>
      <c r="B369" s="235"/>
      <c r="C369" s="236"/>
      <c r="D369" s="226" t="s">
        <v>170</v>
      </c>
      <c r="E369" s="237" t="s">
        <v>19</v>
      </c>
      <c r="F369" s="238" t="s">
        <v>2077</v>
      </c>
      <c r="G369" s="236"/>
      <c r="H369" s="239">
        <v>0.34200000000000003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170</v>
      </c>
      <c r="AU369" s="245" t="s">
        <v>83</v>
      </c>
      <c r="AV369" s="14" t="s">
        <v>83</v>
      </c>
      <c r="AW369" s="14" t="s">
        <v>35</v>
      </c>
      <c r="AX369" s="14" t="s">
        <v>73</v>
      </c>
      <c r="AY369" s="245" t="s">
        <v>159</v>
      </c>
    </row>
    <row r="370" s="13" customFormat="1">
      <c r="A370" s="13"/>
      <c r="B370" s="224"/>
      <c r="C370" s="225"/>
      <c r="D370" s="226" t="s">
        <v>170</v>
      </c>
      <c r="E370" s="227" t="s">
        <v>19</v>
      </c>
      <c r="F370" s="228" t="s">
        <v>2036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170</v>
      </c>
      <c r="AU370" s="234" t="s">
        <v>83</v>
      </c>
      <c r="AV370" s="13" t="s">
        <v>81</v>
      </c>
      <c r="AW370" s="13" t="s">
        <v>35</v>
      </c>
      <c r="AX370" s="13" t="s">
        <v>73</v>
      </c>
      <c r="AY370" s="234" t="s">
        <v>159</v>
      </c>
    </row>
    <row r="371" s="14" customFormat="1">
      <c r="A371" s="14"/>
      <c r="B371" s="235"/>
      <c r="C371" s="236"/>
      <c r="D371" s="226" t="s">
        <v>170</v>
      </c>
      <c r="E371" s="237" t="s">
        <v>19</v>
      </c>
      <c r="F371" s="238" t="s">
        <v>2078</v>
      </c>
      <c r="G371" s="236"/>
      <c r="H371" s="239">
        <v>0.39600000000000002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170</v>
      </c>
      <c r="AU371" s="245" t="s">
        <v>83</v>
      </c>
      <c r="AV371" s="14" t="s">
        <v>83</v>
      </c>
      <c r="AW371" s="14" t="s">
        <v>35</v>
      </c>
      <c r="AX371" s="14" t="s">
        <v>73</v>
      </c>
      <c r="AY371" s="245" t="s">
        <v>159</v>
      </c>
    </row>
    <row r="372" s="14" customFormat="1">
      <c r="A372" s="14"/>
      <c r="B372" s="235"/>
      <c r="C372" s="236"/>
      <c r="D372" s="226" t="s">
        <v>170</v>
      </c>
      <c r="E372" s="237" t="s">
        <v>19</v>
      </c>
      <c r="F372" s="238" t="s">
        <v>589</v>
      </c>
      <c r="G372" s="236"/>
      <c r="H372" s="239">
        <v>0.82399999999999995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170</v>
      </c>
      <c r="AU372" s="245" t="s">
        <v>83</v>
      </c>
      <c r="AV372" s="14" t="s">
        <v>83</v>
      </c>
      <c r="AW372" s="14" t="s">
        <v>35</v>
      </c>
      <c r="AX372" s="14" t="s">
        <v>73</v>
      </c>
      <c r="AY372" s="245" t="s">
        <v>159</v>
      </c>
    </row>
    <row r="373" s="14" customFormat="1">
      <c r="A373" s="14"/>
      <c r="B373" s="235"/>
      <c r="C373" s="236"/>
      <c r="D373" s="226" t="s">
        <v>170</v>
      </c>
      <c r="E373" s="237" t="s">
        <v>19</v>
      </c>
      <c r="F373" s="238" t="s">
        <v>589</v>
      </c>
      <c r="G373" s="236"/>
      <c r="H373" s="239">
        <v>0.82399999999999995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170</v>
      </c>
      <c r="AU373" s="245" t="s">
        <v>83</v>
      </c>
      <c r="AV373" s="14" t="s">
        <v>83</v>
      </c>
      <c r="AW373" s="14" t="s">
        <v>35</v>
      </c>
      <c r="AX373" s="14" t="s">
        <v>73</v>
      </c>
      <c r="AY373" s="245" t="s">
        <v>159</v>
      </c>
    </row>
    <row r="374" s="14" customFormat="1">
      <c r="A374" s="14"/>
      <c r="B374" s="235"/>
      <c r="C374" s="236"/>
      <c r="D374" s="226" t="s">
        <v>170</v>
      </c>
      <c r="E374" s="237" t="s">
        <v>19</v>
      </c>
      <c r="F374" s="238" t="s">
        <v>589</v>
      </c>
      <c r="G374" s="236"/>
      <c r="H374" s="239">
        <v>0.82399999999999995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170</v>
      </c>
      <c r="AU374" s="245" t="s">
        <v>83</v>
      </c>
      <c r="AV374" s="14" t="s">
        <v>83</v>
      </c>
      <c r="AW374" s="14" t="s">
        <v>35</v>
      </c>
      <c r="AX374" s="14" t="s">
        <v>73</v>
      </c>
      <c r="AY374" s="245" t="s">
        <v>159</v>
      </c>
    </row>
    <row r="375" s="14" customFormat="1">
      <c r="A375" s="14"/>
      <c r="B375" s="235"/>
      <c r="C375" s="236"/>
      <c r="D375" s="226" t="s">
        <v>170</v>
      </c>
      <c r="E375" s="237" t="s">
        <v>19</v>
      </c>
      <c r="F375" s="238" t="s">
        <v>2079</v>
      </c>
      <c r="G375" s="236"/>
      <c r="H375" s="239">
        <v>0.50900000000000001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170</v>
      </c>
      <c r="AU375" s="245" t="s">
        <v>83</v>
      </c>
      <c r="AV375" s="14" t="s">
        <v>83</v>
      </c>
      <c r="AW375" s="14" t="s">
        <v>35</v>
      </c>
      <c r="AX375" s="14" t="s">
        <v>73</v>
      </c>
      <c r="AY375" s="245" t="s">
        <v>159</v>
      </c>
    </row>
    <row r="376" s="14" customFormat="1">
      <c r="A376" s="14"/>
      <c r="B376" s="235"/>
      <c r="C376" s="236"/>
      <c r="D376" s="226" t="s">
        <v>170</v>
      </c>
      <c r="E376" s="237" t="s">
        <v>19</v>
      </c>
      <c r="F376" s="238" t="s">
        <v>601</v>
      </c>
      <c r="G376" s="236"/>
      <c r="H376" s="239">
        <v>0.82699999999999996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170</v>
      </c>
      <c r="AU376" s="245" t="s">
        <v>83</v>
      </c>
      <c r="AV376" s="14" t="s">
        <v>83</v>
      </c>
      <c r="AW376" s="14" t="s">
        <v>35</v>
      </c>
      <c r="AX376" s="14" t="s">
        <v>73</v>
      </c>
      <c r="AY376" s="245" t="s">
        <v>159</v>
      </c>
    </row>
    <row r="377" s="14" customFormat="1">
      <c r="A377" s="14"/>
      <c r="B377" s="235"/>
      <c r="C377" s="236"/>
      <c r="D377" s="226" t="s">
        <v>170</v>
      </c>
      <c r="E377" s="237" t="s">
        <v>19</v>
      </c>
      <c r="F377" s="238" t="s">
        <v>601</v>
      </c>
      <c r="G377" s="236"/>
      <c r="H377" s="239">
        <v>0.82699999999999996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170</v>
      </c>
      <c r="AU377" s="245" t="s">
        <v>83</v>
      </c>
      <c r="AV377" s="14" t="s">
        <v>83</v>
      </c>
      <c r="AW377" s="14" t="s">
        <v>35</v>
      </c>
      <c r="AX377" s="14" t="s">
        <v>73</v>
      </c>
      <c r="AY377" s="245" t="s">
        <v>159</v>
      </c>
    </row>
    <row r="378" s="14" customFormat="1">
      <c r="A378" s="14"/>
      <c r="B378" s="235"/>
      <c r="C378" s="236"/>
      <c r="D378" s="226" t="s">
        <v>170</v>
      </c>
      <c r="E378" s="237" t="s">
        <v>19</v>
      </c>
      <c r="F378" s="238" t="s">
        <v>2079</v>
      </c>
      <c r="G378" s="236"/>
      <c r="H378" s="239">
        <v>0.50900000000000001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170</v>
      </c>
      <c r="AU378" s="245" t="s">
        <v>83</v>
      </c>
      <c r="AV378" s="14" t="s">
        <v>83</v>
      </c>
      <c r="AW378" s="14" t="s">
        <v>35</v>
      </c>
      <c r="AX378" s="14" t="s">
        <v>73</v>
      </c>
      <c r="AY378" s="245" t="s">
        <v>159</v>
      </c>
    </row>
    <row r="379" s="14" customFormat="1">
      <c r="A379" s="14"/>
      <c r="B379" s="235"/>
      <c r="C379" s="236"/>
      <c r="D379" s="226" t="s">
        <v>170</v>
      </c>
      <c r="E379" s="237" t="s">
        <v>19</v>
      </c>
      <c r="F379" s="238" t="s">
        <v>2080</v>
      </c>
      <c r="G379" s="236"/>
      <c r="H379" s="239">
        <v>0.41299999999999998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170</v>
      </c>
      <c r="AU379" s="245" t="s">
        <v>83</v>
      </c>
      <c r="AV379" s="14" t="s">
        <v>83</v>
      </c>
      <c r="AW379" s="14" t="s">
        <v>35</v>
      </c>
      <c r="AX379" s="14" t="s">
        <v>73</v>
      </c>
      <c r="AY379" s="245" t="s">
        <v>159</v>
      </c>
    </row>
    <row r="380" s="14" customFormat="1">
      <c r="A380" s="14"/>
      <c r="B380" s="235"/>
      <c r="C380" s="236"/>
      <c r="D380" s="226" t="s">
        <v>170</v>
      </c>
      <c r="E380" s="237" t="s">
        <v>19</v>
      </c>
      <c r="F380" s="238" t="s">
        <v>601</v>
      </c>
      <c r="G380" s="236"/>
      <c r="H380" s="239">
        <v>0.82699999999999996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170</v>
      </c>
      <c r="AU380" s="245" t="s">
        <v>83</v>
      </c>
      <c r="AV380" s="14" t="s">
        <v>83</v>
      </c>
      <c r="AW380" s="14" t="s">
        <v>35</v>
      </c>
      <c r="AX380" s="14" t="s">
        <v>73</v>
      </c>
      <c r="AY380" s="245" t="s">
        <v>159</v>
      </c>
    </row>
    <row r="381" s="13" customFormat="1">
      <c r="A381" s="13"/>
      <c r="B381" s="224"/>
      <c r="C381" s="225"/>
      <c r="D381" s="226" t="s">
        <v>170</v>
      </c>
      <c r="E381" s="227" t="s">
        <v>19</v>
      </c>
      <c r="F381" s="228" t="s">
        <v>2047</v>
      </c>
      <c r="G381" s="225"/>
      <c r="H381" s="227" t="s">
        <v>19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170</v>
      </c>
      <c r="AU381" s="234" t="s">
        <v>83</v>
      </c>
      <c r="AV381" s="13" t="s">
        <v>81</v>
      </c>
      <c r="AW381" s="13" t="s">
        <v>35</v>
      </c>
      <c r="AX381" s="13" t="s">
        <v>73</v>
      </c>
      <c r="AY381" s="234" t="s">
        <v>159</v>
      </c>
    </row>
    <row r="382" s="14" customFormat="1">
      <c r="A382" s="14"/>
      <c r="B382" s="235"/>
      <c r="C382" s="236"/>
      <c r="D382" s="226" t="s">
        <v>170</v>
      </c>
      <c r="E382" s="237" t="s">
        <v>19</v>
      </c>
      <c r="F382" s="238" t="s">
        <v>2078</v>
      </c>
      <c r="G382" s="236"/>
      <c r="H382" s="239">
        <v>0.39600000000000002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170</v>
      </c>
      <c r="AU382" s="245" t="s">
        <v>83</v>
      </c>
      <c r="AV382" s="14" t="s">
        <v>83</v>
      </c>
      <c r="AW382" s="14" t="s">
        <v>35</v>
      </c>
      <c r="AX382" s="14" t="s">
        <v>73</v>
      </c>
      <c r="AY382" s="245" t="s">
        <v>159</v>
      </c>
    </row>
    <row r="383" s="14" customFormat="1">
      <c r="A383" s="14"/>
      <c r="B383" s="235"/>
      <c r="C383" s="236"/>
      <c r="D383" s="226" t="s">
        <v>170</v>
      </c>
      <c r="E383" s="237" t="s">
        <v>19</v>
      </c>
      <c r="F383" s="238" t="s">
        <v>609</v>
      </c>
      <c r="G383" s="236"/>
      <c r="H383" s="239">
        <v>0.83899999999999997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170</v>
      </c>
      <c r="AU383" s="245" t="s">
        <v>83</v>
      </c>
      <c r="AV383" s="14" t="s">
        <v>83</v>
      </c>
      <c r="AW383" s="14" t="s">
        <v>35</v>
      </c>
      <c r="AX383" s="14" t="s">
        <v>73</v>
      </c>
      <c r="AY383" s="245" t="s">
        <v>159</v>
      </c>
    </row>
    <row r="384" s="14" customFormat="1">
      <c r="A384" s="14"/>
      <c r="B384" s="235"/>
      <c r="C384" s="236"/>
      <c r="D384" s="226" t="s">
        <v>170</v>
      </c>
      <c r="E384" s="237" t="s">
        <v>19</v>
      </c>
      <c r="F384" s="238" t="s">
        <v>609</v>
      </c>
      <c r="G384" s="236"/>
      <c r="H384" s="239">
        <v>0.83899999999999997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170</v>
      </c>
      <c r="AU384" s="245" t="s">
        <v>83</v>
      </c>
      <c r="AV384" s="14" t="s">
        <v>83</v>
      </c>
      <c r="AW384" s="14" t="s">
        <v>35</v>
      </c>
      <c r="AX384" s="14" t="s">
        <v>73</v>
      </c>
      <c r="AY384" s="245" t="s">
        <v>159</v>
      </c>
    </row>
    <row r="385" s="14" customFormat="1">
      <c r="A385" s="14"/>
      <c r="B385" s="235"/>
      <c r="C385" s="236"/>
      <c r="D385" s="226" t="s">
        <v>170</v>
      </c>
      <c r="E385" s="237" t="s">
        <v>19</v>
      </c>
      <c r="F385" s="238" t="s">
        <v>609</v>
      </c>
      <c r="G385" s="236"/>
      <c r="H385" s="239">
        <v>0.83899999999999997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170</v>
      </c>
      <c r="AU385" s="245" t="s">
        <v>83</v>
      </c>
      <c r="AV385" s="14" t="s">
        <v>83</v>
      </c>
      <c r="AW385" s="14" t="s">
        <v>35</v>
      </c>
      <c r="AX385" s="14" t="s">
        <v>73</v>
      </c>
      <c r="AY385" s="245" t="s">
        <v>159</v>
      </c>
    </row>
    <row r="386" s="14" customFormat="1">
      <c r="A386" s="14"/>
      <c r="B386" s="235"/>
      <c r="C386" s="236"/>
      <c r="D386" s="226" t="s">
        <v>170</v>
      </c>
      <c r="E386" s="237" t="s">
        <v>19</v>
      </c>
      <c r="F386" s="238" t="s">
        <v>609</v>
      </c>
      <c r="G386" s="236"/>
      <c r="H386" s="239">
        <v>0.83899999999999997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170</v>
      </c>
      <c r="AU386" s="245" t="s">
        <v>83</v>
      </c>
      <c r="AV386" s="14" t="s">
        <v>83</v>
      </c>
      <c r="AW386" s="14" t="s">
        <v>35</v>
      </c>
      <c r="AX386" s="14" t="s">
        <v>73</v>
      </c>
      <c r="AY386" s="245" t="s">
        <v>159</v>
      </c>
    </row>
    <row r="387" s="14" customFormat="1">
      <c r="A387" s="14"/>
      <c r="B387" s="235"/>
      <c r="C387" s="236"/>
      <c r="D387" s="226" t="s">
        <v>170</v>
      </c>
      <c r="E387" s="237" t="s">
        <v>19</v>
      </c>
      <c r="F387" s="238" t="s">
        <v>609</v>
      </c>
      <c r="G387" s="236"/>
      <c r="H387" s="239">
        <v>0.83899999999999997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170</v>
      </c>
      <c r="AU387" s="245" t="s">
        <v>83</v>
      </c>
      <c r="AV387" s="14" t="s">
        <v>83</v>
      </c>
      <c r="AW387" s="14" t="s">
        <v>35</v>
      </c>
      <c r="AX387" s="14" t="s">
        <v>73</v>
      </c>
      <c r="AY387" s="245" t="s">
        <v>159</v>
      </c>
    </row>
    <row r="388" s="14" customFormat="1">
      <c r="A388" s="14"/>
      <c r="B388" s="235"/>
      <c r="C388" s="236"/>
      <c r="D388" s="226" t="s">
        <v>170</v>
      </c>
      <c r="E388" s="237" t="s">
        <v>19</v>
      </c>
      <c r="F388" s="238" t="s">
        <v>609</v>
      </c>
      <c r="G388" s="236"/>
      <c r="H388" s="239">
        <v>0.83899999999999997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170</v>
      </c>
      <c r="AU388" s="245" t="s">
        <v>83</v>
      </c>
      <c r="AV388" s="14" t="s">
        <v>83</v>
      </c>
      <c r="AW388" s="14" t="s">
        <v>35</v>
      </c>
      <c r="AX388" s="14" t="s">
        <v>73</v>
      </c>
      <c r="AY388" s="245" t="s">
        <v>159</v>
      </c>
    </row>
    <row r="389" s="14" customFormat="1">
      <c r="A389" s="14"/>
      <c r="B389" s="235"/>
      <c r="C389" s="236"/>
      <c r="D389" s="226" t="s">
        <v>170</v>
      </c>
      <c r="E389" s="237" t="s">
        <v>19</v>
      </c>
      <c r="F389" s="238" t="s">
        <v>2079</v>
      </c>
      <c r="G389" s="236"/>
      <c r="H389" s="239">
        <v>0.50900000000000001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170</v>
      </c>
      <c r="AU389" s="245" t="s">
        <v>83</v>
      </c>
      <c r="AV389" s="14" t="s">
        <v>83</v>
      </c>
      <c r="AW389" s="14" t="s">
        <v>35</v>
      </c>
      <c r="AX389" s="14" t="s">
        <v>73</v>
      </c>
      <c r="AY389" s="245" t="s">
        <v>159</v>
      </c>
    </row>
    <row r="390" s="14" customFormat="1">
      <c r="A390" s="14"/>
      <c r="B390" s="235"/>
      <c r="C390" s="236"/>
      <c r="D390" s="226" t="s">
        <v>170</v>
      </c>
      <c r="E390" s="237" t="s">
        <v>19</v>
      </c>
      <c r="F390" s="238" t="s">
        <v>2081</v>
      </c>
      <c r="G390" s="236"/>
      <c r="H390" s="239">
        <v>0.498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170</v>
      </c>
      <c r="AU390" s="245" t="s">
        <v>83</v>
      </c>
      <c r="AV390" s="14" t="s">
        <v>83</v>
      </c>
      <c r="AW390" s="14" t="s">
        <v>35</v>
      </c>
      <c r="AX390" s="14" t="s">
        <v>73</v>
      </c>
      <c r="AY390" s="245" t="s">
        <v>159</v>
      </c>
    </row>
    <row r="391" s="14" customFormat="1">
      <c r="A391" s="14"/>
      <c r="B391" s="235"/>
      <c r="C391" s="236"/>
      <c r="D391" s="226" t="s">
        <v>170</v>
      </c>
      <c r="E391" s="237" t="s">
        <v>19</v>
      </c>
      <c r="F391" s="238" t="s">
        <v>2081</v>
      </c>
      <c r="G391" s="236"/>
      <c r="H391" s="239">
        <v>0.498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170</v>
      </c>
      <c r="AU391" s="245" t="s">
        <v>83</v>
      </c>
      <c r="AV391" s="14" t="s">
        <v>83</v>
      </c>
      <c r="AW391" s="14" t="s">
        <v>35</v>
      </c>
      <c r="AX391" s="14" t="s">
        <v>73</v>
      </c>
      <c r="AY391" s="245" t="s">
        <v>159</v>
      </c>
    </row>
    <row r="392" s="14" customFormat="1">
      <c r="A392" s="14"/>
      <c r="B392" s="235"/>
      <c r="C392" s="236"/>
      <c r="D392" s="226" t="s">
        <v>170</v>
      </c>
      <c r="E392" s="237" t="s">
        <v>19</v>
      </c>
      <c r="F392" s="238" t="s">
        <v>2081</v>
      </c>
      <c r="G392" s="236"/>
      <c r="H392" s="239">
        <v>0.498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170</v>
      </c>
      <c r="AU392" s="245" t="s">
        <v>83</v>
      </c>
      <c r="AV392" s="14" t="s">
        <v>83</v>
      </c>
      <c r="AW392" s="14" t="s">
        <v>35</v>
      </c>
      <c r="AX392" s="14" t="s">
        <v>73</v>
      </c>
      <c r="AY392" s="245" t="s">
        <v>159</v>
      </c>
    </row>
    <row r="393" s="14" customFormat="1">
      <c r="A393" s="14"/>
      <c r="B393" s="235"/>
      <c r="C393" s="236"/>
      <c r="D393" s="226" t="s">
        <v>170</v>
      </c>
      <c r="E393" s="237" t="s">
        <v>19</v>
      </c>
      <c r="F393" s="238" t="s">
        <v>609</v>
      </c>
      <c r="G393" s="236"/>
      <c r="H393" s="239">
        <v>0.83899999999999997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170</v>
      </c>
      <c r="AU393" s="245" t="s">
        <v>83</v>
      </c>
      <c r="AV393" s="14" t="s">
        <v>83</v>
      </c>
      <c r="AW393" s="14" t="s">
        <v>35</v>
      </c>
      <c r="AX393" s="14" t="s">
        <v>73</v>
      </c>
      <c r="AY393" s="245" t="s">
        <v>159</v>
      </c>
    </row>
    <row r="394" s="16" customFormat="1">
      <c r="A394" s="16"/>
      <c r="B394" s="268"/>
      <c r="C394" s="269"/>
      <c r="D394" s="226" t="s">
        <v>170</v>
      </c>
      <c r="E394" s="270" t="s">
        <v>19</v>
      </c>
      <c r="F394" s="271" t="s">
        <v>1900</v>
      </c>
      <c r="G394" s="269"/>
      <c r="H394" s="272">
        <v>17.126000000000001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8" t="s">
        <v>170</v>
      </c>
      <c r="AU394" s="278" t="s">
        <v>83</v>
      </c>
      <c r="AV394" s="16" t="s">
        <v>189</v>
      </c>
      <c r="AW394" s="16" t="s">
        <v>35</v>
      </c>
      <c r="AX394" s="16" t="s">
        <v>73</v>
      </c>
      <c r="AY394" s="278" t="s">
        <v>159</v>
      </c>
    </row>
    <row r="395" s="14" customFormat="1">
      <c r="A395" s="14"/>
      <c r="B395" s="235"/>
      <c r="C395" s="236"/>
      <c r="D395" s="226" t="s">
        <v>170</v>
      </c>
      <c r="E395" s="237" t="s">
        <v>19</v>
      </c>
      <c r="F395" s="238" t="s">
        <v>2082</v>
      </c>
      <c r="G395" s="236"/>
      <c r="H395" s="239">
        <v>-45.835999999999999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170</v>
      </c>
      <c r="AU395" s="245" t="s">
        <v>83</v>
      </c>
      <c r="AV395" s="14" t="s">
        <v>83</v>
      </c>
      <c r="AW395" s="14" t="s">
        <v>35</v>
      </c>
      <c r="AX395" s="14" t="s">
        <v>73</v>
      </c>
      <c r="AY395" s="245" t="s">
        <v>159</v>
      </c>
    </row>
    <row r="396" s="16" customFormat="1">
      <c r="A396" s="16"/>
      <c r="B396" s="268"/>
      <c r="C396" s="269"/>
      <c r="D396" s="226" t="s">
        <v>170</v>
      </c>
      <c r="E396" s="270" t="s">
        <v>19</v>
      </c>
      <c r="F396" s="271" t="s">
        <v>1900</v>
      </c>
      <c r="G396" s="269"/>
      <c r="H396" s="272">
        <v>-45.835999999999999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8" t="s">
        <v>170</v>
      </c>
      <c r="AU396" s="278" t="s">
        <v>83</v>
      </c>
      <c r="AV396" s="16" t="s">
        <v>189</v>
      </c>
      <c r="AW396" s="16" t="s">
        <v>35</v>
      </c>
      <c r="AX396" s="16" t="s">
        <v>73</v>
      </c>
      <c r="AY396" s="278" t="s">
        <v>159</v>
      </c>
    </row>
    <row r="397" s="15" customFormat="1">
      <c r="A397" s="15"/>
      <c r="B397" s="246"/>
      <c r="C397" s="247"/>
      <c r="D397" s="226" t="s">
        <v>170</v>
      </c>
      <c r="E397" s="248" t="s">
        <v>19</v>
      </c>
      <c r="F397" s="249" t="s">
        <v>178</v>
      </c>
      <c r="G397" s="247"/>
      <c r="H397" s="250">
        <v>425.79199999999997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170</v>
      </c>
      <c r="AU397" s="256" t="s">
        <v>83</v>
      </c>
      <c r="AV397" s="15" t="s">
        <v>166</v>
      </c>
      <c r="AW397" s="15" t="s">
        <v>35</v>
      </c>
      <c r="AX397" s="15" t="s">
        <v>81</v>
      </c>
      <c r="AY397" s="256" t="s">
        <v>159</v>
      </c>
    </row>
    <row r="398" s="2" customFormat="1" ht="21.75" customHeight="1">
      <c r="A398" s="40"/>
      <c r="B398" s="41"/>
      <c r="C398" s="206" t="s">
        <v>369</v>
      </c>
      <c r="D398" s="206" t="s">
        <v>161</v>
      </c>
      <c r="E398" s="207" t="s">
        <v>2107</v>
      </c>
      <c r="F398" s="208" t="s">
        <v>2108</v>
      </c>
      <c r="G398" s="209" t="s">
        <v>164</v>
      </c>
      <c r="H398" s="210">
        <v>7.29</v>
      </c>
      <c r="I398" s="211"/>
      <c r="J398" s="212">
        <f>ROUND(I398*H398,2)</f>
        <v>0</v>
      </c>
      <c r="K398" s="208" t="s">
        <v>165</v>
      </c>
      <c r="L398" s="46"/>
      <c r="M398" s="213" t="s">
        <v>19</v>
      </c>
      <c r="N398" s="214" t="s">
        <v>44</v>
      </c>
      <c r="O398" s="86"/>
      <c r="P398" s="215">
        <f>O398*H398</f>
        <v>0</v>
      </c>
      <c r="Q398" s="215">
        <v>0.28361999999999998</v>
      </c>
      <c r="R398" s="215">
        <f>Q398*H398</f>
        <v>2.0675897999999999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166</v>
      </c>
      <c r="AT398" s="217" t="s">
        <v>161</v>
      </c>
      <c r="AU398" s="217" t="s">
        <v>83</v>
      </c>
      <c r="AY398" s="19" t="s">
        <v>159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81</v>
      </c>
      <c r="BK398" s="218">
        <f>ROUND(I398*H398,2)</f>
        <v>0</v>
      </c>
      <c r="BL398" s="19" t="s">
        <v>166</v>
      </c>
      <c r="BM398" s="217" t="s">
        <v>2109</v>
      </c>
    </row>
    <row r="399" s="2" customFormat="1">
      <c r="A399" s="40"/>
      <c r="B399" s="41"/>
      <c r="C399" s="42"/>
      <c r="D399" s="219" t="s">
        <v>168</v>
      </c>
      <c r="E399" s="42"/>
      <c r="F399" s="220" t="s">
        <v>2110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168</v>
      </c>
      <c r="AU399" s="19" t="s">
        <v>83</v>
      </c>
    </row>
    <row r="400" s="13" customFormat="1">
      <c r="A400" s="13"/>
      <c r="B400" s="224"/>
      <c r="C400" s="225"/>
      <c r="D400" s="226" t="s">
        <v>170</v>
      </c>
      <c r="E400" s="227" t="s">
        <v>19</v>
      </c>
      <c r="F400" s="228" t="s">
        <v>1950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170</v>
      </c>
      <c r="AU400" s="234" t="s">
        <v>83</v>
      </c>
      <c r="AV400" s="13" t="s">
        <v>81</v>
      </c>
      <c r="AW400" s="13" t="s">
        <v>35</v>
      </c>
      <c r="AX400" s="13" t="s">
        <v>73</v>
      </c>
      <c r="AY400" s="234" t="s">
        <v>159</v>
      </c>
    </row>
    <row r="401" s="13" customFormat="1">
      <c r="A401" s="13"/>
      <c r="B401" s="224"/>
      <c r="C401" s="225"/>
      <c r="D401" s="226" t="s">
        <v>170</v>
      </c>
      <c r="E401" s="227" t="s">
        <v>19</v>
      </c>
      <c r="F401" s="228" t="s">
        <v>2008</v>
      </c>
      <c r="G401" s="225"/>
      <c r="H401" s="227" t="s">
        <v>19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170</v>
      </c>
      <c r="AU401" s="234" t="s">
        <v>83</v>
      </c>
      <c r="AV401" s="13" t="s">
        <v>81</v>
      </c>
      <c r="AW401" s="13" t="s">
        <v>35</v>
      </c>
      <c r="AX401" s="13" t="s">
        <v>73</v>
      </c>
      <c r="AY401" s="234" t="s">
        <v>159</v>
      </c>
    </row>
    <row r="402" s="14" customFormat="1">
      <c r="A402" s="14"/>
      <c r="B402" s="235"/>
      <c r="C402" s="236"/>
      <c r="D402" s="226" t="s">
        <v>170</v>
      </c>
      <c r="E402" s="237" t="s">
        <v>19</v>
      </c>
      <c r="F402" s="238" t="s">
        <v>2009</v>
      </c>
      <c r="G402" s="236"/>
      <c r="H402" s="239">
        <v>7.29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170</v>
      </c>
      <c r="AU402" s="245" t="s">
        <v>83</v>
      </c>
      <c r="AV402" s="14" t="s">
        <v>83</v>
      </c>
      <c r="AW402" s="14" t="s">
        <v>35</v>
      </c>
      <c r="AX402" s="14" t="s">
        <v>73</v>
      </c>
      <c r="AY402" s="245" t="s">
        <v>159</v>
      </c>
    </row>
    <row r="403" s="15" customFormat="1">
      <c r="A403" s="15"/>
      <c r="B403" s="246"/>
      <c r="C403" s="247"/>
      <c r="D403" s="226" t="s">
        <v>170</v>
      </c>
      <c r="E403" s="248" t="s">
        <v>19</v>
      </c>
      <c r="F403" s="249" t="s">
        <v>178</v>
      </c>
      <c r="G403" s="247"/>
      <c r="H403" s="250">
        <v>7.29</v>
      </c>
      <c r="I403" s="251"/>
      <c r="J403" s="247"/>
      <c r="K403" s="247"/>
      <c r="L403" s="252"/>
      <c r="M403" s="253"/>
      <c r="N403" s="254"/>
      <c r="O403" s="254"/>
      <c r="P403" s="254"/>
      <c r="Q403" s="254"/>
      <c r="R403" s="254"/>
      <c r="S403" s="254"/>
      <c r="T403" s="25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6" t="s">
        <v>170</v>
      </c>
      <c r="AU403" s="256" t="s">
        <v>83</v>
      </c>
      <c r="AV403" s="15" t="s">
        <v>166</v>
      </c>
      <c r="AW403" s="15" t="s">
        <v>35</v>
      </c>
      <c r="AX403" s="15" t="s">
        <v>81</v>
      </c>
      <c r="AY403" s="256" t="s">
        <v>159</v>
      </c>
    </row>
    <row r="404" s="2" customFormat="1" ht="24.15" customHeight="1">
      <c r="A404" s="40"/>
      <c r="B404" s="41"/>
      <c r="C404" s="206" t="s">
        <v>374</v>
      </c>
      <c r="D404" s="206" t="s">
        <v>161</v>
      </c>
      <c r="E404" s="207" t="s">
        <v>2111</v>
      </c>
      <c r="F404" s="208" t="s">
        <v>2112</v>
      </c>
      <c r="G404" s="209" t="s">
        <v>164</v>
      </c>
      <c r="H404" s="210">
        <v>1.1619999999999999</v>
      </c>
      <c r="I404" s="211"/>
      <c r="J404" s="212">
        <f>ROUND(I404*H404,2)</f>
        <v>0</v>
      </c>
      <c r="K404" s="208" t="s">
        <v>165</v>
      </c>
      <c r="L404" s="46"/>
      <c r="M404" s="213" t="s">
        <v>19</v>
      </c>
      <c r="N404" s="214" t="s">
        <v>44</v>
      </c>
      <c r="O404" s="86"/>
      <c r="P404" s="215">
        <f>O404*H404</f>
        <v>0</v>
      </c>
      <c r="Q404" s="215">
        <v>0.24096000000000001</v>
      </c>
      <c r="R404" s="215">
        <f>Q404*H404</f>
        <v>0.27999552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166</v>
      </c>
      <c r="AT404" s="217" t="s">
        <v>161</v>
      </c>
      <c r="AU404" s="217" t="s">
        <v>83</v>
      </c>
      <c r="AY404" s="19" t="s">
        <v>159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166</v>
      </c>
      <c r="BM404" s="217" t="s">
        <v>2113</v>
      </c>
    </row>
    <row r="405" s="2" customFormat="1">
      <c r="A405" s="40"/>
      <c r="B405" s="41"/>
      <c r="C405" s="42"/>
      <c r="D405" s="219" t="s">
        <v>168</v>
      </c>
      <c r="E405" s="42"/>
      <c r="F405" s="220" t="s">
        <v>2114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168</v>
      </c>
      <c r="AU405" s="19" t="s">
        <v>83</v>
      </c>
    </row>
    <row r="406" s="13" customFormat="1">
      <c r="A406" s="13"/>
      <c r="B406" s="224"/>
      <c r="C406" s="225"/>
      <c r="D406" s="226" t="s">
        <v>170</v>
      </c>
      <c r="E406" s="227" t="s">
        <v>19</v>
      </c>
      <c r="F406" s="228" t="s">
        <v>1950</v>
      </c>
      <c r="G406" s="225"/>
      <c r="H406" s="227" t="s">
        <v>19</v>
      </c>
      <c r="I406" s="229"/>
      <c r="J406" s="225"/>
      <c r="K406" s="225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170</v>
      </c>
      <c r="AU406" s="234" t="s">
        <v>83</v>
      </c>
      <c r="AV406" s="13" t="s">
        <v>81</v>
      </c>
      <c r="AW406" s="13" t="s">
        <v>35</v>
      </c>
      <c r="AX406" s="13" t="s">
        <v>73</v>
      </c>
      <c r="AY406" s="234" t="s">
        <v>159</v>
      </c>
    </row>
    <row r="407" s="13" customFormat="1">
      <c r="A407" s="13"/>
      <c r="B407" s="224"/>
      <c r="C407" s="225"/>
      <c r="D407" s="226" t="s">
        <v>170</v>
      </c>
      <c r="E407" s="227" t="s">
        <v>19</v>
      </c>
      <c r="F407" s="228" t="s">
        <v>2010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170</v>
      </c>
      <c r="AU407" s="234" t="s">
        <v>83</v>
      </c>
      <c r="AV407" s="13" t="s">
        <v>81</v>
      </c>
      <c r="AW407" s="13" t="s">
        <v>35</v>
      </c>
      <c r="AX407" s="13" t="s">
        <v>73</v>
      </c>
      <c r="AY407" s="234" t="s">
        <v>159</v>
      </c>
    </row>
    <row r="408" s="14" customFormat="1">
      <c r="A408" s="14"/>
      <c r="B408" s="235"/>
      <c r="C408" s="236"/>
      <c r="D408" s="226" t="s">
        <v>170</v>
      </c>
      <c r="E408" s="237" t="s">
        <v>19</v>
      </c>
      <c r="F408" s="238" t="s">
        <v>2011</v>
      </c>
      <c r="G408" s="236"/>
      <c r="H408" s="239">
        <v>5.9699999999999998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170</v>
      </c>
      <c r="AU408" s="245" t="s">
        <v>83</v>
      </c>
      <c r="AV408" s="14" t="s">
        <v>83</v>
      </c>
      <c r="AW408" s="14" t="s">
        <v>35</v>
      </c>
      <c r="AX408" s="14" t="s">
        <v>73</v>
      </c>
      <c r="AY408" s="245" t="s">
        <v>159</v>
      </c>
    </row>
    <row r="409" s="14" customFormat="1">
      <c r="A409" s="14"/>
      <c r="B409" s="235"/>
      <c r="C409" s="236"/>
      <c r="D409" s="226" t="s">
        <v>170</v>
      </c>
      <c r="E409" s="237" t="s">
        <v>19</v>
      </c>
      <c r="F409" s="238" t="s">
        <v>2012</v>
      </c>
      <c r="G409" s="236"/>
      <c r="H409" s="239">
        <v>-4.8079999999999998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170</v>
      </c>
      <c r="AU409" s="245" t="s">
        <v>83</v>
      </c>
      <c r="AV409" s="14" t="s">
        <v>83</v>
      </c>
      <c r="AW409" s="14" t="s">
        <v>35</v>
      </c>
      <c r="AX409" s="14" t="s">
        <v>73</v>
      </c>
      <c r="AY409" s="245" t="s">
        <v>159</v>
      </c>
    </row>
    <row r="410" s="15" customFormat="1">
      <c r="A410" s="15"/>
      <c r="B410" s="246"/>
      <c r="C410" s="247"/>
      <c r="D410" s="226" t="s">
        <v>170</v>
      </c>
      <c r="E410" s="248" t="s">
        <v>19</v>
      </c>
      <c r="F410" s="249" t="s">
        <v>178</v>
      </c>
      <c r="G410" s="247"/>
      <c r="H410" s="250">
        <v>1.1619999999999999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6" t="s">
        <v>170</v>
      </c>
      <c r="AU410" s="256" t="s">
        <v>83</v>
      </c>
      <c r="AV410" s="15" t="s">
        <v>166</v>
      </c>
      <c r="AW410" s="15" t="s">
        <v>35</v>
      </c>
      <c r="AX410" s="15" t="s">
        <v>81</v>
      </c>
      <c r="AY410" s="256" t="s">
        <v>159</v>
      </c>
    </row>
    <row r="411" s="2" customFormat="1" ht="24.15" customHeight="1">
      <c r="A411" s="40"/>
      <c r="B411" s="41"/>
      <c r="C411" s="206" t="s">
        <v>379</v>
      </c>
      <c r="D411" s="206" t="s">
        <v>161</v>
      </c>
      <c r="E411" s="207" t="s">
        <v>2115</v>
      </c>
      <c r="F411" s="208" t="s">
        <v>2116</v>
      </c>
      <c r="G411" s="209" t="s">
        <v>322</v>
      </c>
      <c r="H411" s="210">
        <v>30.5</v>
      </c>
      <c r="I411" s="211"/>
      <c r="J411" s="212">
        <f>ROUND(I411*H411,2)</f>
        <v>0</v>
      </c>
      <c r="K411" s="208" t="s">
        <v>165</v>
      </c>
      <c r="L411" s="46"/>
      <c r="M411" s="213" t="s">
        <v>19</v>
      </c>
      <c r="N411" s="214" t="s">
        <v>44</v>
      </c>
      <c r="O411" s="86"/>
      <c r="P411" s="215">
        <f>O411*H411</f>
        <v>0</v>
      </c>
      <c r="Q411" s="215">
        <v>0.12895000000000001</v>
      </c>
      <c r="R411" s="215">
        <f>Q411*H411</f>
        <v>3.9329750000000003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166</v>
      </c>
      <c r="AT411" s="217" t="s">
        <v>161</v>
      </c>
      <c r="AU411" s="217" t="s">
        <v>83</v>
      </c>
      <c r="AY411" s="19" t="s">
        <v>159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81</v>
      </c>
      <c r="BK411" s="218">
        <f>ROUND(I411*H411,2)</f>
        <v>0</v>
      </c>
      <c r="BL411" s="19" t="s">
        <v>166</v>
      </c>
      <c r="BM411" s="217" t="s">
        <v>2117</v>
      </c>
    </row>
    <row r="412" s="2" customFormat="1">
      <c r="A412" s="40"/>
      <c r="B412" s="41"/>
      <c r="C412" s="42"/>
      <c r="D412" s="219" t="s">
        <v>168</v>
      </c>
      <c r="E412" s="42"/>
      <c r="F412" s="220" t="s">
        <v>2118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168</v>
      </c>
      <c r="AU412" s="19" t="s">
        <v>83</v>
      </c>
    </row>
    <row r="413" s="13" customFormat="1">
      <c r="A413" s="13"/>
      <c r="B413" s="224"/>
      <c r="C413" s="225"/>
      <c r="D413" s="226" t="s">
        <v>170</v>
      </c>
      <c r="E413" s="227" t="s">
        <v>19</v>
      </c>
      <c r="F413" s="228" t="s">
        <v>1950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170</v>
      </c>
      <c r="AU413" s="234" t="s">
        <v>83</v>
      </c>
      <c r="AV413" s="13" t="s">
        <v>81</v>
      </c>
      <c r="AW413" s="13" t="s">
        <v>35</v>
      </c>
      <c r="AX413" s="13" t="s">
        <v>73</v>
      </c>
      <c r="AY413" s="234" t="s">
        <v>159</v>
      </c>
    </row>
    <row r="414" s="13" customFormat="1">
      <c r="A414" s="13"/>
      <c r="B414" s="224"/>
      <c r="C414" s="225"/>
      <c r="D414" s="226" t="s">
        <v>170</v>
      </c>
      <c r="E414" s="227" t="s">
        <v>19</v>
      </c>
      <c r="F414" s="228" t="s">
        <v>2008</v>
      </c>
      <c r="G414" s="225"/>
      <c r="H414" s="227" t="s">
        <v>19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170</v>
      </c>
      <c r="AU414" s="234" t="s">
        <v>83</v>
      </c>
      <c r="AV414" s="13" t="s">
        <v>81</v>
      </c>
      <c r="AW414" s="13" t="s">
        <v>35</v>
      </c>
      <c r="AX414" s="13" t="s">
        <v>73</v>
      </c>
      <c r="AY414" s="234" t="s">
        <v>159</v>
      </c>
    </row>
    <row r="415" s="14" customFormat="1">
      <c r="A415" s="14"/>
      <c r="B415" s="235"/>
      <c r="C415" s="236"/>
      <c r="D415" s="226" t="s">
        <v>170</v>
      </c>
      <c r="E415" s="237" t="s">
        <v>19</v>
      </c>
      <c r="F415" s="238" t="s">
        <v>2119</v>
      </c>
      <c r="G415" s="236"/>
      <c r="H415" s="239">
        <v>30.5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170</v>
      </c>
      <c r="AU415" s="245" t="s">
        <v>83</v>
      </c>
      <c r="AV415" s="14" t="s">
        <v>83</v>
      </c>
      <c r="AW415" s="14" t="s">
        <v>35</v>
      </c>
      <c r="AX415" s="14" t="s">
        <v>73</v>
      </c>
      <c r="AY415" s="245" t="s">
        <v>159</v>
      </c>
    </row>
    <row r="416" s="15" customFormat="1">
      <c r="A416" s="15"/>
      <c r="B416" s="246"/>
      <c r="C416" s="247"/>
      <c r="D416" s="226" t="s">
        <v>170</v>
      </c>
      <c r="E416" s="248" t="s">
        <v>19</v>
      </c>
      <c r="F416" s="249" t="s">
        <v>178</v>
      </c>
      <c r="G416" s="247"/>
      <c r="H416" s="250">
        <v>30.5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170</v>
      </c>
      <c r="AU416" s="256" t="s">
        <v>83</v>
      </c>
      <c r="AV416" s="15" t="s">
        <v>166</v>
      </c>
      <c r="AW416" s="15" t="s">
        <v>35</v>
      </c>
      <c r="AX416" s="15" t="s">
        <v>81</v>
      </c>
      <c r="AY416" s="256" t="s">
        <v>159</v>
      </c>
    </row>
    <row r="417" s="12" customFormat="1" ht="22.8" customHeight="1">
      <c r="A417" s="12"/>
      <c r="B417" s="190"/>
      <c r="C417" s="191"/>
      <c r="D417" s="192" t="s">
        <v>72</v>
      </c>
      <c r="E417" s="204" t="s">
        <v>231</v>
      </c>
      <c r="F417" s="204" t="s">
        <v>783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SUM(P418:P424)</f>
        <v>0</v>
      </c>
      <c r="Q417" s="198"/>
      <c r="R417" s="199">
        <f>SUM(R418:R424)</f>
        <v>0.026200000000000001</v>
      </c>
      <c r="S417" s="198"/>
      <c r="T417" s="200">
        <f>SUM(T418:T424)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81</v>
      </c>
      <c r="AT417" s="202" t="s">
        <v>72</v>
      </c>
      <c r="AU417" s="202" t="s">
        <v>81</v>
      </c>
      <c r="AY417" s="201" t="s">
        <v>159</v>
      </c>
      <c r="BK417" s="203">
        <f>SUM(BK418:BK424)</f>
        <v>0</v>
      </c>
    </row>
    <row r="418" s="2" customFormat="1" ht="24.15" customHeight="1">
      <c r="A418" s="40"/>
      <c r="B418" s="41"/>
      <c r="C418" s="206" t="s">
        <v>385</v>
      </c>
      <c r="D418" s="206" t="s">
        <v>161</v>
      </c>
      <c r="E418" s="207" t="s">
        <v>2120</v>
      </c>
      <c r="F418" s="208" t="s">
        <v>2121</v>
      </c>
      <c r="G418" s="209" t="s">
        <v>322</v>
      </c>
      <c r="H418" s="210">
        <v>20</v>
      </c>
      <c r="I418" s="211"/>
      <c r="J418" s="212">
        <f>ROUND(I418*H418,2)</f>
        <v>0</v>
      </c>
      <c r="K418" s="208" t="s">
        <v>165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0.00131</v>
      </c>
      <c r="R418" s="215">
        <f>Q418*H418</f>
        <v>0.026200000000000001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166</v>
      </c>
      <c r="AT418" s="217" t="s">
        <v>161</v>
      </c>
      <c r="AU418" s="217" t="s">
        <v>83</v>
      </c>
      <c r="AY418" s="19" t="s">
        <v>159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166</v>
      </c>
      <c r="BM418" s="217" t="s">
        <v>2122</v>
      </c>
    </row>
    <row r="419" s="2" customFormat="1">
      <c r="A419" s="40"/>
      <c r="B419" s="41"/>
      <c r="C419" s="42"/>
      <c r="D419" s="219" t="s">
        <v>168</v>
      </c>
      <c r="E419" s="42"/>
      <c r="F419" s="220" t="s">
        <v>2123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168</v>
      </c>
      <c r="AU419" s="19" t="s">
        <v>83</v>
      </c>
    </row>
    <row r="420" s="13" customFormat="1">
      <c r="A420" s="13"/>
      <c r="B420" s="224"/>
      <c r="C420" s="225"/>
      <c r="D420" s="226" t="s">
        <v>170</v>
      </c>
      <c r="E420" s="227" t="s">
        <v>19</v>
      </c>
      <c r="F420" s="228" t="s">
        <v>1950</v>
      </c>
      <c r="G420" s="225"/>
      <c r="H420" s="227" t="s">
        <v>19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170</v>
      </c>
      <c r="AU420" s="234" t="s">
        <v>83</v>
      </c>
      <c r="AV420" s="13" t="s">
        <v>81</v>
      </c>
      <c r="AW420" s="13" t="s">
        <v>35</v>
      </c>
      <c r="AX420" s="13" t="s">
        <v>73</v>
      </c>
      <c r="AY420" s="234" t="s">
        <v>159</v>
      </c>
    </row>
    <row r="421" s="13" customFormat="1">
      <c r="A421" s="13"/>
      <c r="B421" s="224"/>
      <c r="C421" s="225"/>
      <c r="D421" s="226" t="s">
        <v>170</v>
      </c>
      <c r="E421" s="227" t="s">
        <v>19</v>
      </c>
      <c r="F421" s="228" t="s">
        <v>2124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170</v>
      </c>
      <c r="AU421" s="234" t="s">
        <v>83</v>
      </c>
      <c r="AV421" s="13" t="s">
        <v>81</v>
      </c>
      <c r="AW421" s="13" t="s">
        <v>35</v>
      </c>
      <c r="AX421" s="13" t="s">
        <v>73</v>
      </c>
      <c r="AY421" s="234" t="s">
        <v>159</v>
      </c>
    </row>
    <row r="422" s="14" customFormat="1">
      <c r="A422" s="14"/>
      <c r="B422" s="235"/>
      <c r="C422" s="236"/>
      <c r="D422" s="226" t="s">
        <v>170</v>
      </c>
      <c r="E422" s="237" t="s">
        <v>19</v>
      </c>
      <c r="F422" s="238" t="s">
        <v>718</v>
      </c>
      <c r="G422" s="236"/>
      <c r="H422" s="239">
        <v>6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170</v>
      </c>
      <c r="AU422" s="245" t="s">
        <v>83</v>
      </c>
      <c r="AV422" s="14" t="s">
        <v>83</v>
      </c>
      <c r="AW422" s="14" t="s">
        <v>35</v>
      </c>
      <c r="AX422" s="14" t="s">
        <v>73</v>
      </c>
      <c r="AY422" s="245" t="s">
        <v>159</v>
      </c>
    </row>
    <row r="423" s="14" customFormat="1">
      <c r="A423" s="14"/>
      <c r="B423" s="235"/>
      <c r="C423" s="236"/>
      <c r="D423" s="226" t="s">
        <v>170</v>
      </c>
      <c r="E423" s="237" t="s">
        <v>19</v>
      </c>
      <c r="F423" s="238" t="s">
        <v>272</v>
      </c>
      <c r="G423" s="236"/>
      <c r="H423" s="239">
        <v>14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170</v>
      </c>
      <c r="AU423" s="245" t="s">
        <v>83</v>
      </c>
      <c r="AV423" s="14" t="s">
        <v>83</v>
      </c>
      <c r="AW423" s="14" t="s">
        <v>35</v>
      </c>
      <c r="AX423" s="14" t="s">
        <v>73</v>
      </c>
      <c r="AY423" s="245" t="s">
        <v>159</v>
      </c>
    </row>
    <row r="424" s="15" customFormat="1">
      <c r="A424" s="15"/>
      <c r="B424" s="246"/>
      <c r="C424" s="247"/>
      <c r="D424" s="226" t="s">
        <v>170</v>
      </c>
      <c r="E424" s="248" t="s">
        <v>19</v>
      </c>
      <c r="F424" s="249" t="s">
        <v>178</v>
      </c>
      <c r="G424" s="247"/>
      <c r="H424" s="250">
        <v>20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6" t="s">
        <v>170</v>
      </c>
      <c r="AU424" s="256" t="s">
        <v>83</v>
      </c>
      <c r="AV424" s="15" t="s">
        <v>166</v>
      </c>
      <c r="AW424" s="15" t="s">
        <v>35</v>
      </c>
      <c r="AX424" s="15" t="s">
        <v>81</v>
      </c>
      <c r="AY424" s="256" t="s">
        <v>159</v>
      </c>
    </row>
    <row r="425" s="12" customFormat="1" ht="22.8" customHeight="1">
      <c r="A425" s="12"/>
      <c r="B425" s="190"/>
      <c r="C425" s="191"/>
      <c r="D425" s="192" t="s">
        <v>72</v>
      </c>
      <c r="E425" s="204" t="s">
        <v>239</v>
      </c>
      <c r="F425" s="204" t="s">
        <v>794</v>
      </c>
      <c r="G425" s="191"/>
      <c r="H425" s="191"/>
      <c r="I425" s="194"/>
      <c r="J425" s="205">
        <f>BK425</f>
        <v>0</v>
      </c>
      <c r="K425" s="191"/>
      <c r="L425" s="196"/>
      <c r="M425" s="197"/>
      <c r="N425" s="198"/>
      <c r="O425" s="198"/>
      <c r="P425" s="199">
        <f>SUM(P426:P564)</f>
        <v>0</v>
      </c>
      <c r="Q425" s="198"/>
      <c r="R425" s="199">
        <f>SUM(R426:R564)</f>
        <v>0.0046191599999999989</v>
      </c>
      <c r="S425" s="198"/>
      <c r="T425" s="200">
        <f>SUM(T426:T564)</f>
        <v>11.976267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1" t="s">
        <v>81</v>
      </c>
      <c r="AT425" s="202" t="s">
        <v>72</v>
      </c>
      <c r="AU425" s="202" t="s">
        <v>81</v>
      </c>
      <c r="AY425" s="201" t="s">
        <v>159</v>
      </c>
      <c r="BK425" s="203">
        <f>SUM(BK426:BK564)</f>
        <v>0</v>
      </c>
    </row>
    <row r="426" s="2" customFormat="1" ht="24.15" customHeight="1">
      <c r="A426" s="40"/>
      <c r="B426" s="41"/>
      <c r="C426" s="206" t="s">
        <v>398</v>
      </c>
      <c r="D426" s="206" t="s">
        <v>161</v>
      </c>
      <c r="E426" s="207" t="s">
        <v>2125</v>
      </c>
      <c r="F426" s="208" t="s">
        <v>2126</v>
      </c>
      <c r="G426" s="209" t="s">
        <v>164</v>
      </c>
      <c r="H426" s="210">
        <v>444.952</v>
      </c>
      <c r="I426" s="211"/>
      <c r="J426" s="212">
        <f>ROUND(I426*H426,2)</f>
        <v>0</v>
      </c>
      <c r="K426" s="208" t="s">
        <v>165</v>
      </c>
      <c r="L426" s="46"/>
      <c r="M426" s="213" t="s">
        <v>19</v>
      </c>
      <c r="N426" s="214" t="s">
        <v>44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166</v>
      </c>
      <c r="AT426" s="217" t="s">
        <v>161</v>
      </c>
      <c r="AU426" s="217" t="s">
        <v>83</v>
      </c>
      <c r="AY426" s="19" t="s">
        <v>159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81</v>
      </c>
      <c r="BK426" s="218">
        <f>ROUND(I426*H426,2)</f>
        <v>0</v>
      </c>
      <c r="BL426" s="19" t="s">
        <v>166</v>
      </c>
      <c r="BM426" s="217" t="s">
        <v>2127</v>
      </c>
    </row>
    <row r="427" s="2" customFormat="1">
      <c r="A427" s="40"/>
      <c r="B427" s="41"/>
      <c r="C427" s="42"/>
      <c r="D427" s="219" t="s">
        <v>168</v>
      </c>
      <c r="E427" s="42"/>
      <c r="F427" s="220" t="s">
        <v>2128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168</v>
      </c>
      <c r="AU427" s="19" t="s">
        <v>83</v>
      </c>
    </row>
    <row r="428" s="14" customFormat="1">
      <c r="A428" s="14"/>
      <c r="B428" s="235"/>
      <c r="C428" s="236"/>
      <c r="D428" s="226" t="s">
        <v>170</v>
      </c>
      <c r="E428" s="237" t="s">
        <v>19</v>
      </c>
      <c r="F428" s="238" t="s">
        <v>2129</v>
      </c>
      <c r="G428" s="236"/>
      <c r="H428" s="239">
        <v>444.952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170</v>
      </c>
      <c r="AU428" s="245" t="s">
        <v>83</v>
      </c>
      <c r="AV428" s="14" t="s">
        <v>83</v>
      </c>
      <c r="AW428" s="14" t="s">
        <v>35</v>
      </c>
      <c r="AX428" s="14" t="s">
        <v>73</v>
      </c>
      <c r="AY428" s="245" t="s">
        <v>159</v>
      </c>
    </row>
    <row r="429" s="15" customFormat="1">
      <c r="A429" s="15"/>
      <c r="B429" s="246"/>
      <c r="C429" s="247"/>
      <c r="D429" s="226" t="s">
        <v>170</v>
      </c>
      <c r="E429" s="248" t="s">
        <v>19</v>
      </c>
      <c r="F429" s="249" t="s">
        <v>178</v>
      </c>
      <c r="G429" s="247"/>
      <c r="H429" s="250">
        <v>444.952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170</v>
      </c>
      <c r="AU429" s="256" t="s">
        <v>83</v>
      </c>
      <c r="AV429" s="15" t="s">
        <v>166</v>
      </c>
      <c r="AW429" s="15" t="s">
        <v>35</v>
      </c>
      <c r="AX429" s="15" t="s">
        <v>81</v>
      </c>
      <c r="AY429" s="256" t="s">
        <v>159</v>
      </c>
    </row>
    <row r="430" s="2" customFormat="1" ht="24.15" customHeight="1">
      <c r="A430" s="40"/>
      <c r="B430" s="41"/>
      <c r="C430" s="206" t="s">
        <v>407</v>
      </c>
      <c r="D430" s="206" t="s">
        <v>161</v>
      </c>
      <c r="E430" s="207" t="s">
        <v>2130</v>
      </c>
      <c r="F430" s="208" t="s">
        <v>2131</v>
      </c>
      <c r="G430" s="209" t="s">
        <v>164</v>
      </c>
      <c r="H430" s="210">
        <v>53394.239999999998</v>
      </c>
      <c r="I430" s="211"/>
      <c r="J430" s="212">
        <f>ROUND(I430*H430,2)</f>
        <v>0</v>
      </c>
      <c r="K430" s="208" t="s">
        <v>165</v>
      </c>
      <c r="L430" s="46"/>
      <c r="M430" s="213" t="s">
        <v>19</v>
      </c>
      <c r="N430" s="214" t="s">
        <v>44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166</v>
      </c>
      <c r="AT430" s="217" t="s">
        <v>161</v>
      </c>
      <c r="AU430" s="217" t="s">
        <v>83</v>
      </c>
      <c r="AY430" s="19" t="s">
        <v>159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ROUND(I430*H430,2)</f>
        <v>0</v>
      </c>
      <c r="BL430" s="19" t="s">
        <v>166</v>
      </c>
      <c r="BM430" s="217" t="s">
        <v>2132</v>
      </c>
    </row>
    <row r="431" s="2" customFormat="1">
      <c r="A431" s="40"/>
      <c r="B431" s="41"/>
      <c r="C431" s="42"/>
      <c r="D431" s="219" t="s">
        <v>168</v>
      </c>
      <c r="E431" s="42"/>
      <c r="F431" s="220" t="s">
        <v>2133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168</v>
      </c>
      <c r="AU431" s="19" t="s">
        <v>83</v>
      </c>
    </row>
    <row r="432" s="14" customFormat="1">
      <c r="A432" s="14"/>
      <c r="B432" s="235"/>
      <c r="C432" s="236"/>
      <c r="D432" s="226" t="s">
        <v>170</v>
      </c>
      <c r="E432" s="237" t="s">
        <v>19</v>
      </c>
      <c r="F432" s="238" t="s">
        <v>2134</v>
      </c>
      <c r="G432" s="236"/>
      <c r="H432" s="239">
        <v>53394.239999999998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170</v>
      </c>
      <c r="AU432" s="245" t="s">
        <v>83</v>
      </c>
      <c r="AV432" s="14" t="s">
        <v>83</v>
      </c>
      <c r="AW432" s="14" t="s">
        <v>35</v>
      </c>
      <c r="AX432" s="14" t="s">
        <v>73</v>
      </c>
      <c r="AY432" s="245" t="s">
        <v>159</v>
      </c>
    </row>
    <row r="433" s="15" customFormat="1">
      <c r="A433" s="15"/>
      <c r="B433" s="246"/>
      <c r="C433" s="247"/>
      <c r="D433" s="226" t="s">
        <v>170</v>
      </c>
      <c r="E433" s="248" t="s">
        <v>19</v>
      </c>
      <c r="F433" s="249" t="s">
        <v>178</v>
      </c>
      <c r="G433" s="247"/>
      <c r="H433" s="250">
        <v>53394.239999999998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170</v>
      </c>
      <c r="AU433" s="256" t="s">
        <v>83</v>
      </c>
      <c r="AV433" s="15" t="s">
        <v>166</v>
      </c>
      <c r="AW433" s="15" t="s">
        <v>35</v>
      </c>
      <c r="AX433" s="15" t="s">
        <v>81</v>
      </c>
      <c r="AY433" s="256" t="s">
        <v>159</v>
      </c>
    </row>
    <row r="434" s="2" customFormat="1" ht="33" customHeight="1">
      <c r="A434" s="40"/>
      <c r="B434" s="41"/>
      <c r="C434" s="206" t="s">
        <v>413</v>
      </c>
      <c r="D434" s="206" t="s">
        <v>161</v>
      </c>
      <c r="E434" s="207" t="s">
        <v>2135</v>
      </c>
      <c r="F434" s="208" t="s">
        <v>2136</v>
      </c>
      <c r="G434" s="209" t="s">
        <v>776</v>
      </c>
      <c r="H434" s="210">
        <v>1</v>
      </c>
      <c r="I434" s="211"/>
      <c r="J434" s="212">
        <f>ROUND(I434*H434,2)</f>
        <v>0</v>
      </c>
      <c r="K434" s="208" t="s">
        <v>165</v>
      </c>
      <c r="L434" s="46"/>
      <c r="M434" s="213" t="s">
        <v>19</v>
      </c>
      <c r="N434" s="214" t="s">
        <v>44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166</v>
      </c>
      <c r="AT434" s="217" t="s">
        <v>161</v>
      </c>
      <c r="AU434" s="217" t="s">
        <v>83</v>
      </c>
      <c r="AY434" s="19" t="s">
        <v>159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81</v>
      </c>
      <c r="BK434" s="218">
        <f>ROUND(I434*H434,2)</f>
        <v>0</v>
      </c>
      <c r="BL434" s="19" t="s">
        <v>166</v>
      </c>
      <c r="BM434" s="217" t="s">
        <v>2137</v>
      </c>
    </row>
    <row r="435" s="2" customFormat="1">
      <c r="A435" s="40"/>
      <c r="B435" s="41"/>
      <c r="C435" s="42"/>
      <c r="D435" s="219" t="s">
        <v>168</v>
      </c>
      <c r="E435" s="42"/>
      <c r="F435" s="220" t="s">
        <v>2138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168</v>
      </c>
      <c r="AU435" s="19" t="s">
        <v>83</v>
      </c>
    </row>
    <row r="436" s="14" customFormat="1">
      <c r="A436" s="14"/>
      <c r="B436" s="235"/>
      <c r="C436" s="236"/>
      <c r="D436" s="226" t="s">
        <v>170</v>
      </c>
      <c r="E436" s="237" t="s">
        <v>19</v>
      </c>
      <c r="F436" s="238" t="s">
        <v>81</v>
      </c>
      <c r="G436" s="236"/>
      <c r="H436" s="239">
        <v>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170</v>
      </c>
      <c r="AU436" s="245" t="s">
        <v>83</v>
      </c>
      <c r="AV436" s="14" t="s">
        <v>83</v>
      </c>
      <c r="AW436" s="14" t="s">
        <v>35</v>
      </c>
      <c r="AX436" s="14" t="s">
        <v>73</v>
      </c>
      <c r="AY436" s="245" t="s">
        <v>159</v>
      </c>
    </row>
    <row r="437" s="15" customFormat="1">
      <c r="A437" s="15"/>
      <c r="B437" s="246"/>
      <c r="C437" s="247"/>
      <c r="D437" s="226" t="s">
        <v>170</v>
      </c>
      <c r="E437" s="248" t="s">
        <v>19</v>
      </c>
      <c r="F437" s="249" t="s">
        <v>178</v>
      </c>
      <c r="G437" s="247"/>
      <c r="H437" s="250">
        <v>1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170</v>
      </c>
      <c r="AU437" s="256" t="s">
        <v>83</v>
      </c>
      <c r="AV437" s="15" t="s">
        <v>166</v>
      </c>
      <c r="AW437" s="15" t="s">
        <v>35</v>
      </c>
      <c r="AX437" s="15" t="s">
        <v>81</v>
      </c>
      <c r="AY437" s="256" t="s">
        <v>159</v>
      </c>
    </row>
    <row r="438" s="2" customFormat="1" ht="24.15" customHeight="1">
      <c r="A438" s="40"/>
      <c r="B438" s="41"/>
      <c r="C438" s="206" t="s">
        <v>424</v>
      </c>
      <c r="D438" s="206" t="s">
        <v>161</v>
      </c>
      <c r="E438" s="207" t="s">
        <v>2139</v>
      </c>
      <c r="F438" s="208" t="s">
        <v>2140</v>
      </c>
      <c r="G438" s="209" t="s">
        <v>164</v>
      </c>
      <c r="H438" s="210">
        <v>444.952</v>
      </c>
      <c r="I438" s="211"/>
      <c r="J438" s="212">
        <f>ROUND(I438*H438,2)</f>
        <v>0</v>
      </c>
      <c r="K438" s="208" t="s">
        <v>165</v>
      </c>
      <c r="L438" s="46"/>
      <c r="M438" s="213" t="s">
        <v>19</v>
      </c>
      <c r="N438" s="214" t="s">
        <v>44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166</v>
      </c>
      <c r="AT438" s="217" t="s">
        <v>161</v>
      </c>
      <c r="AU438" s="217" t="s">
        <v>83</v>
      </c>
      <c r="AY438" s="19" t="s">
        <v>159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81</v>
      </c>
      <c r="BK438" s="218">
        <f>ROUND(I438*H438,2)</f>
        <v>0</v>
      </c>
      <c r="BL438" s="19" t="s">
        <v>166</v>
      </c>
      <c r="BM438" s="217" t="s">
        <v>2141</v>
      </c>
    </row>
    <row r="439" s="2" customFormat="1">
      <c r="A439" s="40"/>
      <c r="B439" s="41"/>
      <c r="C439" s="42"/>
      <c r="D439" s="219" t="s">
        <v>168</v>
      </c>
      <c r="E439" s="42"/>
      <c r="F439" s="220" t="s">
        <v>2142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168</v>
      </c>
      <c r="AU439" s="19" t="s">
        <v>83</v>
      </c>
    </row>
    <row r="440" s="14" customFormat="1">
      <c r="A440" s="14"/>
      <c r="B440" s="235"/>
      <c r="C440" s="236"/>
      <c r="D440" s="226" t="s">
        <v>170</v>
      </c>
      <c r="E440" s="237" t="s">
        <v>19</v>
      </c>
      <c r="F440" s="238" t="s">
        <v>2129</v>
      </c>
      <c r="G440" s="236"/>
      <c r="H440" s="239">
        <v>444.952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170</v>
      </c>
      <c r="AU440" s="245" t="s">
        <v>83</v>
      </c>
      <c r="AV440" s="14" t="s">
        <v>83</v>
      </c>
      <c r="AW440" s="14" t="s">
        <v>35</v>
      </c>
      <c r="AX440" s="14" t="s">
        <v>73</v>
      </c>
      <c r="AY440" s="245" t="s">
        <v>159</v>
      </c>
    </row>
    <row r="441" s="15" customFormat="1">
      <c r="A441" s="15"/>
      <c r="B441" s="246"/>
      <c r="C441" s="247"/>
      <c r="D441" s="226" t="s">
        <v>170</v>
      </c>
      <c r="E441" s="248" t="s">
        <v>19</v>
      </c>
      <c r="F441" s="249" t="s">
        <v>178</v>
      </c>
      <c r="G441" s="247"/>
      <c r="H441" s="250">
        <v>444.952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6" t="s">
        <v>170</v>
      </c>
      <c r="AU441" s="256" t="s">
        <v>83</v>
      </c>
      <c r="AV441" s="15" t="s">
        <v>166</v>
      </c>
      <c r="AW441" s="15" t="s">
        <v>35</v>
      </c>
      <c r="AX441" s="15" t="s">
        <v>81</v>
      </c>
      <c r="AY441" s="256" t="s">
        <v>159</v>
      </c>
    </row>
    <row r="442" s="2" customFormat="1" ht="16.5" customHeight="1">
      <c r="A442" s="40"/>
      <c r="B442" s="41"/>
      <c r="C442" s="206" t="s">
        <v>430</v>
      </c>
      <c r="D442" s="206" t="s">
        <v>161</v>
      </c>
      <c r="E442" s="207" t="s">
        <v>829</v>
      </c>
      <c r="F442" s="208" t="s">
        <v>830</v>
      </c>
      <c r="G442" s="209" t="s">
        <v>164</v>
      </c>
      <c r="H442" s="210">
        <v>444.952</v>
      </c>
      <c r="I442" s="211"/>
      <c r="J442" s="212">
        <f>ROUND(I442*H442,2)</f>
        <v>0</v>
      </c>
      <c r="K442" s="208" t="s">
        <v>165</v>
      </c>
      <c r="L442" s="46"/>
      <c r="M442" s="213" t="s">
        <v>19</v>
      </c>
      <c r="N442" s="214" t="s">
        <v>44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166</v>
      </c>
      <c r="AT442" s="217" t="s">
        <v>161</v>
      </c>
      <c r="AU442" s="217" t="s">
        <v>83</v>
      </c>
      <c r="AY442" s="19" t="s">
        <v>159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81</v>
      </c>
      <c r="BK442" s="218">
        <f>ROUND(I442*H442,2)</f>
        <v>0</v>
      </c>
      <c r="BL442" s="19" t="s">
        <v>166</v>
      </c>
      <c r="BM442" s="217" t="s">
        <v>2143</v>
      </c>
    </row>
    <row r="443" s="2" customFormat="1">
      <c r="A443" s="40"/>
      <c r="B443" s="41"/>
      <c r="C443" s="42"/>
      <c r="D443" s="219" t="s">
        <v>168</v>
      </c>
      <c r="E443" s="42"/>
      <c r="F443" s="220" t="s">
        <v>832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168</v>
      </c>
      <c r="AU443" s="19" t="s">
        <v>83</v>
      </c>
    </row>
    <row r="444" s="14" customFormat="1">
      <c r="A444" s="14"/>
      <c r="B444" s="235"/>
      <c r="C444" s="236"/>
      <c r="D444" s="226" t="s">
        <v>170</v>
      </c>
      <c r="E444" s="237" t="s">
        <v>19</v>
      </c>
      <c r="F444" s="238" t="s">
        <v>2129</v>
      </c>
      <c r="G444" s="236"/>
      <c r="H444" s="239">
        <v>444.952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170</v>
      </c>
      <c r="AU444" s="245" t="s">
        <v>83</v>
      </c>
      <c r="AV444" s="14" t="s">
        <v>83</v>
      </c>
      <c r="AW444" s="14" t="s">
        <v>35</v>
      </c>
      <c r="AX444" s="14" t="s">
        <v>73</v>
      </c>
      <c r="AY444" s="245" t="s">
        <v>159</v>
      </c>
    </row>
    <row r="445" s="15" customFormat="1">
      <c r="A445" s="15"/>
      <c r="B445" s="246"/>
      <c r="C445" s="247"/>
      <c r="D445" s="226" t="s">
        <v>170</v>
      </c>
      <c r="E445" s="248" t="s">
        <v>19</v>
      </c>
      <c r="F445" s="249" t="s">
        <v>178</v>
      </c>
      <c r="G445" s="247"/>
      <c r="H445" s="250">
        <v>444.952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170</v>
      </c>
      <c r="AU445" s="256" t="s">
        <v>83</v>
      </c>
      <c r="AV445" s="15" t="s">
        <v>166</v>
      </c>
      <c r="AW445" s="15" t="s">
        <v>35</v>
      </c>
      <c r="AX445" s="15" t="s">
        <v>81</v>
      </c>
      <c r="AY445" s="256" t="s">
        <v>159</v>
      </c>
    </row>
    <row r="446" s="2" customFormat="1" ht="16.5" customHeight="1">
      <c r="A446" s="40"/>
      <c r="B446" s="41"/>
      <c r="C446" s="206" t="s">
        <v>437</v>
      </c>
      <c r="D446" s="206" t="s">
        <v>161</v>
      </c>
      <c r="E446" s="207" t="s">
        <v>834</v>
      </c>
      <c r="F446" s="208" t="s">
        <v>835</v>
      </c>
      <c r="G446" s="209" t="s">
        <v>164</v>
      </c>
      <c r="H446" s="210">
        <v>53394.239999999998</v>
      </c>
      <c r="I446" s="211"/>
      <c r="J446" s="212">
        <f>ROUND(I446*H446,2)</f>
        <v>0</v>
      </c>
      <c r="K446" s="208" t="s">
        <v>165</v>
      </c>
      <c r="L446" s="46"/>
      <c r="M446" s="213" t="s">
        <v>19</v>
      </c>
      <c r="N446" s="214" t="s">
        <v>44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166</v>
      </c>
      <c r="AT446" s="217" t="s">
        <v>161</v>
      </c>
      <c r="AU446" s="217" t="s">
        <v>83</v>
      </c>
      <c r="AY446" s="19" t="s">
        <v>159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81</v>
      </c>
      <c r="BK446" s="218">
        <f>ROUND(I446*H446,2)</f>
        <v>0</v>
      </c>
      <c r="BL446" s="19" t="s">
        <v>166</v>
      </c>
      <c r="BM446" s="217" t="s">
        <v>2144</v>
      </c>
    </row>
    <row r="447" s="2" customFormat="1">
      <c r="A447" s="40"/>
      <c r="B447" s="41"/>
      <c r="C447" s="42"/>
      <c r="D447" s="219" t="s">
        <v>168</v>
      </c>
      <c r="E447" s="42"/>
      <c r="F447" s="220" t="s">
        <v>837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168</v>
      </c>
      <c r="AU447" s="19" t="s">
        <v>83</v>
      </c>
    </row>
    <row r="448" s="14" customFormat="1">
      <c r="A448" s="14"/>
      <c r="B448" s="235"/>
      <c r="C448" s="236"/>
      <c r="D448" s="226" t="s">
        <v>170</v>
      </c>
      <c r="E448" s="237" t="s">
        <v>19</v>
      </c>
      <c r="F448" s="238" t="s">
        <v>2134</v>
      </c>
      <c r="G448" s="236"/>
      <c r="H448" s="239">
        <v>53394.239999999998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170</v>
      </c>
      <c r="AU448" s="245" t="s">
        <v>83</v>
      </c>
      <c r="AV448" s="14" t="s">
        <v>83</v>
      </c>
      <c r="AW448" s="14" t="s">
        <v>35</v>
      </c>
      <c r="AX448" s="14" t="s">
        <v>73</v>
      </c>
      <c r="AY448" s="245" t="s">
        <v>159</v>
      </c>
    </row>
    <row r="449" s="15" customFormat="1">
      <c r="A449" s="15"/>
      <c r="B449" s="246"/>
      <c r="C449" s="247"/>
      <c r="D449" s="226" t="s">
        <v>170</v>
      </c>
      <c r="E449" s="248" t="s">
        <v>19</v>
      </c>
      <c r="F449" s="249" t="s">
        <v>178</v>
      </c>
      <c r="G449" s="247"/>
      <c r="H449" s="250">
        <v>53394.239999999998</v>
      </c>
      <c r="I449" s="251"/>
      <c r="J449" s="247"/>
      <c r="K449" s="247"/>
      <c r="L449" s="252"/>
      <c r="M449" s="253"/>
      <c r="N449" s="254"/>
      <c r="O449" s="254"/>
      <c r="P449" s="254"/>
      <c r="Q449" s="254"/>
      <c r="R449" s="254"/>
      <c r="S449" s="254"/>
      <c r="T449" s="25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6" t="s">
        <v>170</v>
      </c>
      <c r="AU449" s="256" t="s">
        <v>83</v>
      </c>
      <c r="AV449" s="15" t="s">
        <v>166</v>
      </c>
      <c r="AW449" s="15" t="s">
        <v>35</v>
      </c>
      <c r="AX449" s="15" t="s">
        <v>81</v>
      </c>
      <c r="AY449" s="256" t="s">
        <v>159</v>
      </c>
    </row>
    <row r="450" s="2" customFormat="1" ht="16.5" customHeight="1">
      <c r="A450" s="40"/>
      <c r="B450" s="41"/>
      <c r="C450" s="206" t="s">
        <v>442</v>
      </c>
      <c r="D450" s="206" t="s">
        <v>161</v>
      </c>
      <c r="E450" s="207" t="s">
        <v>839</v>
      </c>
      <c r="F450" s="208" t="s">
        <v>840</v>
      </c>
      <c r="G450" s="209" t="s">
        <v>164</v>
      </c>
      <c r="H450" s="210">
        <v>444.952</v>
      </c>
      <c r="I450" s="211"/>
      <c r="J450" s="212">
        <f>ROUND(I450*H450,2)</f>
        <v>0</v>
      </c>
      <c r="K450" s="208" t="s">
        <v>165</v>
      </c>
      <c r="L450" s="46"/>
      <c r="M450" s="213" t="s">
        <v>19</v>
      </c>
      <c r="N450" s="214" t="s">
        <v>44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166</v>
      </c>
      <c r="AT450" s="217" t="s">
        <v>161</v>
      </c>
      <c r="AU450" s="217" t="s">
        <v>83</v>
      </c>
      <c r="AY450" s="19" t="s">
        <v>159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81</v>
      </c>
      <c r="BK450" s="218">
        <f>ROUND(I450*H450,2)</f>
        <v>0</v>
      </c>
      <c r="BL450" s="19" t="s">
        <v>166</v>
      </c>
      <c r="BM450" s="217" t="s">
        <v>2145</v>
      </c>
    </row>
    <row r="451" s="2" customFormat="1">
      <c r="A451" s="40"/>
      <c r="B451" s="41"/>
      <c r="C451" s="42"/>
      <c r="D451" s="219" t="s">
        <v>168</v>
      </c>
      <c r="E451" s="42"/>
      <c r="F451" s="220" t="s">
        <v>842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168</v>
      </c>
      <c r="AU451" s="19" t="s">
        <v>83</v>
      </c>
    </row>
    <row r="452" s="14" customFormat="1">
      <c r="A452" s="14"/>
      <c r="B452" s="235"/>
      <c r="C452" s="236"/>
      <c r="D452" s="226" t="s">
        <v>170</v>
      </c>
      <c r="E452" s="237" t="s">
        <v>19</v>
      </c>
      <c r="F452" s="238" t="s">
        <v>2129</v>
      </c>
      <c r="G452" s="236"/>
      <c r="H452" s="239">
        <v>444.952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170</v>
      </c>
      <c r="AU452" s="245" t="s">
        <v>83</v>
      </c>
      <c r="AV452" s="14" t="s">
        <v>83</v>
      </c>
      <c r="AW452" s="14" t="s">
        <v>35</v>
      </c>
      <c r="AX452" s="14" t="s">
        <v>73</v>
      </c>
      <c r="AY452" s="245" t="s">
        <v>159</v>
      </c>
    </row>
    <row r="453" s="15" customFormat="1">
      <c r="A453" s="15"/>
      <c r="B453" s="246"/>
      <c r="C453" s="247"/>
      <c r="D453" s="226" t="s">
        <v>170</v>
      </c>
      <c r="E453" s="248" t="s">
        <v>19</v>
      </c>
      <c r="F453" s="249" t="s">
        <v>178</v>
      </c>
      <c r="G453" s="247"/>
      <c r="H453" s="250">
        <v>444.952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6" t="s">
        <v>170</v>
      </c>
      <c r="AU453" s="256" t="s">
        <v>83</v>
      </c>
      <c r="AV453" s="15" t="s">
        <v>166</v>
      </c>
      <c r="AW453" s="15" t="s">
        <v>35</v>
      </c>
      <c r="AX453" s="15" t="s">
        <v>81</v>
      </c>
      <c r="AY453" s="256" t="s">
        <v>159</v>
      </c>
    </row>
    <row r="454" s="2" customFormat="1" ht="24.15" customHeight="1">
      <c r="A454" s="40"/>
      <c r="B454" s="41"/>
      <c r="C454" s="206" t="s">
        <v>448</v>
      </c>
      <c r="D454" s="206" t="s">
        <v>161</v>
      </c>
      <c r="E454" s="207" t="s">
        <v>844</v>
      </c>
      <c r="F454" s="208" t="s">
        <v>845</v>
      </c>
      <c r="G454" s="209" t="s">
        <v>164</v>
      </c>
      <c r="H454" s="210">
        <v>35.531999999999996</v>
      </c>
      <c r="I454" s="211"/>
      <c r="J454" s="212">
        <f>ROUND(I454*H454,2)</f>
        <v>0</v>
      </c>
      <c r="K454" s="208" t="s">
        <v>165</v>
      </c>
      <c r="L454" s="46"/>
      <c r="M454" s="213" t="s">
        <v>19</v>
      </c>
      <c r="N454" s="214" t="s">
        <v>44</v>
      </c>
      <c r="O454" s="86"/>
      <c r="P454" s="215">
        <f>O454*H454</f>
        <v>0</v>
      </c>
      <c r="Q454" s="215">
        <v>0.00012999999999999999</v>
      </c>
      <c r="R454" s="215">
        <f>Q454*H454</f>
        <v>0.0046191599999999989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166</v>
      </c>
      <c r="AT454" s="217" t="s">
        <v>161</v>
      </c>
      <c r="AU454" s="217" t="s">
        <v>83</v>
      </c>
      <c r="AY454" s="19" t="s">
        <v>159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81</v>
      </c>
      <c r="BK454" s="218">
        <f>ROUND(I454*H454,2)</f>
        <v>0</v>
      </c>
      <c r="BL454" s="19" t="s">
        <v>166</v>
      </c>
      <c r="BM454" s="217" t="s">
        <v>2146</v>
      </c>
    </row>
    <row r="455" s="2" customFormat="1">
      <c r="A455" s="40"/>
      <c r="B455" s="41"/>
      <c r="C455" s="42"/>
      <c r="D455" s="219" t="s">
        <v>168</v>
      </c>
      <c r="E455" s="42"/>
      <c r="F455" s="220" t="s">
        <v>847</v>
      </c>
      <c r="G455" s="42"/>
      <c r="H455" s="42"/>
      <c r="I455" s="221"/>
      <c r="J455" s="42"/>
      <c r="K455" s="42"/>
      <c r="L455" s="46"/>
      <c r="M455" s="222"/>
      <c r="N455" s="22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168</v>
      </c>
      <c r="AU455" s="19" t="s">
        <v>83</v>
      </c>
    </row>
    <row r="456" s="13" customFormat="1">
      <c r="A456" s="13"/>
      <c r="B456" s="224"/>
      <c r="C456" s="225"/>
      <c r="D456" s="226" t="s">
        <v>170</v>
      </c>
      <c r="E456" s="227" t="s">
        <v>19</v>
      </c>
      <c r="F456" s="228" t="s">
        <v>2147</v>
      </c>
      <c r="G456" s="225"/>
      <c r="H456" s="227" t="s">
        <v>19</v>
      </c>
      <c r="I456" s="229"/>
      <c r="J456" s="225"/>
      <c r="K456" s="225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170</v>
      </c>
      <c r="AU456" s="234" t="s">
        <v>83</v>
      </c>
      <c r="AV456" s="13" t="s">
        <v>81</v>
      </c>
      <c r="AW456" s="13" t="s">
        <v>35</v>
      </c>
      <c r="AX456" s="13" t="s">
        <v>73</v>
      </c>
      <c r="AY456" s="234" t="s">
        <v>159</v>
      </c>
    </row>
    <row r="457" s="13" customFormat="1">
      <c r="A457" s="13"/>
      <c r="B457" s="224"/>
      <c r="C457" s="225"/>
      <c r="D457" s="226" t="s">
        <v>170</v>
      </c>
      <c r="E457" s="227" t="s">
        <v>19</v>
      </c>
      <c r="F457" s="228" t="s">
        <v>2023</v>
      </c>
      <c r="G457" s="225"/>
      <c r="H457" s="227" t="s">
        <v>19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170</v>
      </c>
      <c r="AU457" s="234" t="s">
        <v>83</v>
      </c>
      <c r="AV457" s="13" t="s">
        <v>81</v>
      </c>
      <c r="AW457" s="13" t="s">
        <v>35</v>
      </c>
      <c r="AX457" s="13" t="s">
        <v>73</v>
      </c>
      <c r="AY457" s="234" t="s">
        <v>159</v>
      </c>
    </row>
    <row r="458" s="14" customFormat="1">
      <c r="A458" s="14"/>
      <c r="B458" s="235"/>
      <c r="C458" s="236"/>
      <c r="D458" s="226" t="s">
        <v>170</v>
      </c>
      <c r="E458" s="237" t="s">
        <v>19</v>
      </c>
      <c r="F458" s="238" t="s">
        <v>2148</v>
      </c>
      <c r="G458" s="236"/>
      <c r="H458" s="239">
        <v>5.7480000000000002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170</v>
      </c>
      <c r="AU458" s="245" t="s">
        <v>83</v>
      </c>
      <c r="AV458" s="14" t="s">
        <v>83</v>
      </c>
      <c r="AW458" s="14" t="s">
        <v>35</v>
      </c>
      <c r="AX458" s="14" t="s">
        <v>73</v>
      </c>
      <c r="AY458" s="245" t="s">
        <v>159</v>
      </c>
    </row>
    <row r="459" s="13" customFormat="1">
      <c r="A459" s="13"/>
      <c r="B459" s="224"/>
      <c r="C459" s="225"/>
      <c r="D459" s="226" t="s">
        <v>170</v>
      </c>
      <c r="E459" s="227" t="s">
        <v>19</v>
      </c>
      <c r="F459" s="228" t="s">
        <v>2036</v>
      </c>
      <c r="G459" s="225"/>
      <c r="H459" s="227" t="s">
        <v>19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170</v>
      </c>
      <c r="AU459" s="234" t="s">
        <v>83</v>
      </c>
      <c r="AV459" s="13" t="s">
        <v>81</v>
      </c>
      <c r="AW459" s="13" t="s">
        <v>35</v>
      </c>
      <c r="AX459" s="13" t="s">
        <v>73</v>
      </c>
      <c r="AY459" s="234" t="s">
        <v>159</v>
      </c>
    </row>
    <row r="460" s="14" customFormat="1">
      <c r="A460" s="14"/>
      <c r="B460" s="235"/>
      <c r="C460" s="236"/>
      <c r="D460" s="226" t="s">
        <v>170</v>
      </c>
      <c r="E460" s="237" t="s">
        <v>19</v>
      </c>
      <c r="F460" s="238" t="s">
        <v>2149</v>
      </c>
      <c r="G460" s="236"/>
      <c r="H460" s="239">
        <v>13.416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170</v>
      </c>
      <c r="AU460" s="245" t="s">
        <v>83</v>
      </c>
      <c r="AV460" s="14" t="s">
        <v>83</v>
      </c>
      <c r="AW460" s="14" t="s">
        <v>35</v>
      </c>
      <c r="AX460" s="14" t="s">
        <v>73</v>
      </c>
      <c r="AY460" s="245" t="s">
        <v>159</v>
      </c>
    </row>
    <row r="461" s="13" customFormat="1">
      <c r="A461" s="13"/>
      <c r="B461" s="224"/>
      <c r="C461" s="225"/>
      <c r="D461" s="226" t="s">
        <v>170</v>
      </c>
      <c r="E461" s="227" t="s">
        <v>19</v>
      </c>
      <c r="F461" s="228" t="s">
        <v>2047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170</v>
      </c>
      <c r="AU461" s="234" t="s">
        <v>83</v>
      </c>
      <c r="AV461" s="13" t="s">
        <v>81</v>
      </c>
      <c r="AW461" s="13" t="s">
        <v>35</v>
      </c>
      <c r="AX461" s="13" t="s">
        <v>73</v>
      </c>
      <c r="AY461" s="234" t="s">
        <v>159</v>
      </c>
    </row>
    <row r="462" s="14" customFormat="1">
      <c r="A462" s="14"/>
      <c r="B462" s="235"/>
      <c r="C462" s="236"/>
      <c r="D462" s="226" t="s">
        <v>170</v>
      </c>
      <c r="E462" s="237" t="s">
        <v>19</v>
      </c>
      <c r="F462" s="238" t="s">
        <v>2150</v>
      </c>
      <c r="G462" s="236"/>
      <c r="H462" s="239">
        <v>16.367999999999999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170</v>
      </c>
      <c r="AU462" s="245" t="s">
        <v>83</v>
      </c>
      <c r="AV462" s="14" t="s">
        <v>83</v>
      </c>
      <c r="AW462" s="14" t="s">
        <v>35</v>
      </c>
      <c r="AX462" s="14" t="s">
        <v>73</v>
      </c>
      <c r="AY462" s="245" t="s">
        <v>159</v>
      </c>
    </row>
    <row r="463" s="15" customFormat="1">
      <c r="A463" s="15"/>
      <c r="B463" s="246"/>
      <c r="C463" s="247"/>
      <c r="D463" s="226" t="s">
        <v>170</v>
      </c>
      <c r="E463" s="248" t="s">
        <v>19</v>
      </c>
      <c r="F463" s="249" t="s">
        <v>178</v>
      </c>
      <c r="G463" s="247"/>
      <c r="H463" s="250">
        <v>35.531999999999996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6" t="s">
        <v>170</v>
      </c>
      <c r="AU463" s="256" t="s">
        <v>83</v>
      </c>
      <c r="AV463" s="15" t="s">
        <v>166</v>
      </c>
      <c r="AW463" s="15" t="s">
        <v>35</v>
      </c>
      <c r="AX463" s="15" t="s">
        <v>81</v>
      </c>
      <c r="AY463" s="256" t="s">
        <v>159</v>
      </c>
    </row>
    <row r="464" s="2" customFormat="1" ht="16.5" customHeight="1">
      <c r="A464" s="40"/>
      <c r="B464" s="41"/>
      <c r="C464" s="206" t="s">
        <v>456</v>
      </c>
      <c r="D464" s="206" t="s">
        <v>161</v>
      </c>
      <c r="E464" s="207" t="s">
        <v>2151</v>
      </c>
      <c r="F464" s="208" t="s">
        <v>2152</v>
      </c>
      <c r="G464" s="209" t="s">
        <v>181</v>
      </c>
      <c r="H464" s="210">
        <v>2.2679999999999998</v>
      </c>
      <c r="I464" s="211"/>
      <c r="J464" s="212">
        <f>ROUND(I464*H464,2)</f>
        <v>0</v>
      </c>
      <c r="K464" s="208" t="s">
        <v>165</v>
      </c>
      <c r="L464" s="46"/>
      <c r="M464" s="213" t="s">
        <v>19</v>
      </c>
      <c r="N464" s="214" t="s">
        <v>44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2.2000000000000002</v>
      </c>
      <c r="T464" s="216">
        <f>S464*H464</f>
        <v>4.9896000000000003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166</v>
      </c>
      <c r="AT464" s="217" t="s">
        <v>161</v>
      </c>
      <c r="AU464" s="217" t="s">
        <v>83</v>
      </c>
      <c r="AY464" s="19" t="s">
        <v>159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81</v>
      </c>
      <c r="BK464" s="218">
        <f>ROUND(I464*H464,2)</f>
        <v>0</v>
      </c>
      <c r="BL464" s="19" t="s">
        <v>166</v>
      </c>
      <c r="BM464" s="217" t="s">
        <v>2153</v>
      </c>
    </row>
    <row r="465" s="2" customFormat="1">
      <c r="A465" s="40"/>
      <c r="B465" s="41"/>
      <c r="C465" s="42"/>
      <c r="D465" s="219" t="s">
        <v>168</v>
      </c>
      <c r="E465" s="42"/>
      <c r="F465" s="220" t="s">
        <v>2154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168</v>
      </c>
      <c r="AU465" s="19" t="s">
        <v>83</v>
      </c>
    </row>
    <row r="466" s="13" customFormat="1">
      <c r="A466" s="13"/>
      <c r="B466" s="224"/>
      <c r="C466" s="225"/>
      <c r="D466" s="226" t="s">
        <v>170</v>
      </c>
      <c r="E466" s="227" t="s">
        <v>19</v>
      </c>
      <c r="F466" s="228" t="s">
        <v>1950</v>
      </c>
      <c r="G466" s="225"/>
      <c r="H466" s="227" t="s">
        <v>19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170</v>
      </c>
      <c r="AU466" s="234" t="s">
        <v>83</v>
      </c>
      <c r="AV466" s="13" t="s">
        <v>81</v>
      </c>
      <c r="AW466" s="13" t="s">
        <v>35</v>
      </c>
      <c r="AX466" s="13" t="s">
        <v>73</v>
      </c>
      <c r="AY466" s="234" t="s">
        <v>159</v>
      </c>
    </row>
    <row r="467" s="13" customFormat="1">
      <c r="A467" s="13"/>
      <c r="B467" s="224"/>
      <c r="C467" s="225"/>
      <c r="D467" s="226" t="s">
        <v>170</v>
      </c>
      <c r="E467" s="227" t="s">
        <v>19</v>
      </c>
      <c r="F467" s="228" t="s">
        <v>2155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170</v>
      </c>
      <c r="AU467" s="234" t="s">
        <v>83</v>
      </c>
      <c r="AV467" s="13" t="s">
        <v>81</v>
      </c>
      <c r="AW467" s="13" t="s">
        <v>35</v>
      </c>
      <c r="AX467" s="13" t="s">
        <v>73</v>
      </c>
      <c r="AY467" s="234" t="s">
        <v>159</v>
      </c>
    </row>
    <row r="468" s="14" customFormat="1">
      <c r="A468" s="14"/>
      <c r="B468" s="235"/>
      <c r="C468" s="236"/>
      <c r="D468" s="226" t="s">
        <v>170</v>
      </c>
      <c r="E468" s="237" t="s">
        <v>19</v>
      </c>
      <c r="F468" s="238" t="s">
        <v>2156</v>
      </c>
      <c r="G468" s="236"/>
      <c r="H468" s="239">
        <v>1.323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170</v>
      </c>
      <c r="AU468" s="245" t="s">
        <v>83</v>
      </c>
      <c r="AV468" s="14" t="s">
        <v>83</v>
      </c>
      <c r="AW468" s="14" t="s">
        <v>35</v>
      </c>
      <c r="AX468" s="14" t="s">
        <v>73</v>
      </c>
      <c r="AY468" s="245" t="s">
        <v>159</v>
      </c>
    </row>
    <row r="469" s="13" customFormat="1">
      <c r="A469" s="13"/>
      <c r="B469" s="224"/>
      <c r="C469" s="225"/>
      <c r="D469" s="226" t="s">
        <v>170</v>
      </c>
      <c r="E469" s="227" t="s">
        <v>19</v>
      </c>
      <c r="F469" s="228" t="s">
        <v>2157</v>
      </c>
      <c r="G469" s="225"/>
      <c r="H469" s="227" t="s">
        <v>19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170</v>
      </c>
      <c r="AU469" s="234" t="s">
        <v>83</v>
      </c>
      <c r="AV469" s="13" t="s">
        <v>81</v>
      </c>
      <c r="AW469" s="13" t="s">
        <v>35</v>
      </c>
      <c r="AX469" s="13" t="s">
        <v>73</v>
      </c>
      <c r="AY469" s="234" t="s">
        <v>159</v>
      </c>
    </row>
    <row r="470" s="14" customFormat="1">
      <c r="A470" s="14"/>
      <c r="B470" s="235"/>
      <c r="C470" s="236"/>
      <c r="D470" s="226" t="s">
        <v>170</v>
      </c>
      <c r="E470" s="237" t="s">
        <v>19</v>
      </c>
      <c r="F470" s="238" t="s">
        <v>2158</v>
      </c>
      <c r="G470" s="236"/>
      <c r="H470" s="239">
        <v>0.14699999999999999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170</v>
      </c>
      <c r="AU470" s="245" t="s">
        <v>83</v>
      </c>
      <c r="AV470" s="14" t="s">
        <v>83</v>
      </c>
      <c r="AW470" s="14" t="s">
        <v>35</v>
      </c>
      <c r="AX470" s="14" t="s">
        <v>73</v>
      </c>
      <c r="AY470" s="245" t="s">
        <v>159</v>
      </c>
    </row>
    <row r="471" s="14" customFormat="1">
      <c r="A471" s="14"/>
      <c r="B471" s="235"/>
      <c r="C471" s="236"/>
      <c r="D471" s="226" t="s">
        <v>170</v>
      </c>
      <c r="E471" s="237" t="s">
        <v>19</v>
      </c>
      <c r="F471" s="238" t="s">
        <v>2158</v>
      </c>
      <c r="G471" s="236"/>
      <c r="H471" s="239">
        <v>0.14699999999999999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170</v>
      </c>
      <c r="AU471" s="245" t="s">
        <v>83</v>
      </c>
      <c r="AV471" s="14" t="s">
        <v>83</v>
      </c>
      <c r="AW471" s="14" t="s">
        <v>35</v>
      </c>
      <c r="AX471" s="14" t="s">
        <v>73</v>
      </c>
      <c r="AY471" s="245" t="s">
        <v>159</v>
      </c>
    </row>
    <row r="472" s="14" customFormat="1">
      <c r="A472" s="14"/>
      <c r="B472" s="235"/>
      <c r="C472" s="236"/>
      <c r="D472" s="226" t="s">
        <v>170</v>
      </c>
      <c r="E472" s="237" t="s">
        <v>19</v>
      </c>
      <c r="F472" s="238" t="s">
        <v>2158</v>
      </c>
      <c r="G472" s="236"/>
      <c r="H472" s="239">
        <v>0.14699999999999999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170</v>
      </c>
      <c r="AU472" s="245" t="s">
        <v>83</v>
      </c>
      <c r="AV472" s="14" t="s">
        <v>83</v>
      </c>
      <c r="AW472" s="14" t="s">
        <v>35</v>
      </c>
      <c r="AX472" s="14" t="s">
        <v>73</v>
      </c>
      <c r="AY472" s="245" t="s">
        <v>159</v>
      </c>
    </row>
    <row r="473" s="14" customFormat="1">
      <c r="A473" s="14"/>
      <c r="B473" s="235"/>
      <c r="C473" s="236"/>
      <c r="D473" s="226" t="s">
        <v>170</v>
      </c>
      <c r="E473" s="237" t="s">
        <v>19</v>
      </c>
      <c r="F473" s="238" t="s">
        <v>2158</v>
      </c>
      <c r="G473" s="236"/>
      <c r="H473" s="239">
        <v>0.14699999999999999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170</v>
      </c>
      <c r="AU473" s="245" t="s">
        <v>83</v>
      </c>
      <c r="AV473" s="14" t="s">
        <v>83</v>
      </c>
      <c r="AW473" s="14" t="s">
        <v>35</v>
      </c>
      <c r="AX473" s="14" t="s">
        <v>73</v>
      </c>
      <c r="AY473" s="245" t="s">
        <v>159</v>
      </c>
    </row>
    <row r="474" s="14" customFormat="1">
      <c r="A474" s="14"/>
      <c r="B474" s="235"/>
      <c r="C474" s="236"/>
      <c r="D474" s="226" t="s">
        <v>170</v>
      </c>
      <c r="E474" s="237" t="s">
        <v>19</v>
      </c>
      <c r="F474" s="238" t="s">
        <v>2159</v>
      </c>
      <c r="G474" s="236"/>
      <c r="H474" s="239">
        <v>0.042000000000000003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170</v>
      </c>
      <c r="AU474" s="245" t="s">
        <v>83</v>
      </c>
      <c r="AV474" s="14" t="s">
        <v>83</v>
      </c>
      <c r="AW474" s="14" t="s">
        <v>35</v>
      </c>
      <c r="AX474" s="14" t="s">
        <v>73</v>
      </c>
      <c r="AY474" s="245" t="s">
        <v>159</v>
      </c>
    </row>
    <row r="475" s="14" customFormat="1">
      <c r="A475" s="14"/>
      <c r="B475" s="235"/>
      <c r="C475" s="236"/>
      <c r="D475" s="226" t="s">
        <v>170</v>
      </c>
      <c r="E475" s="237" t="s">
        <v>19</v>
      </c>
      <c r="F475" s="238" t="s">
        <v>2158</v>
      </c>
      <c r="G475" s="236"/>
      <c r="H475" s="239">
        <v>0.14699999999999999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170</v>
      </c>
      <c r="AU475" s="245" t="s">
        <v>83</v>
      </c>
      <c r="AV475" s="14" t="s">
        <v>83</v>
      </c>
      <c r="AW475" s="14" t="s">
        <v>35</v>
      </c>
      <c r="AX475" s="14" t="s">
        <v>73</v>
      </c>
      <c r="AY475" s="245" t="s">
        <v>159</v>
      </c>
    </row>
    <row r="476" s="14" customFormat="1">
      <c r="A476" s="14"/>
      <c r="B476" s="235"/>
      <c r="C476" s="236"/>
      <c r="D476" s="226" t="s">
        <v>170</v>
      </c>
      <c r="E476" s="237" t="s">
        <v>19</v>
      </c>
      <c r="F476" s="238" t="s">
        <v>2160</v>
      </c>
      <c r="G476" s="236"/>
      <c r="H476" s="239">
        <v>0.16800000000000001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170</v>
      </c>
      <c r="AU476" s="245" t="s">
        <v>83</v>
      </c>
      <c r="AV476" s="14" t="s">
        <v>83</v>
      </c>
      <c r="AW476" s="14" t="s">
        <v>35</v>
      </c>
      <c r="AX476" s="14" t="s">
        <v>73</v>
      </c>
      <c r="AY476" s="245" t="s">
        <v>159</v>
      </c>
    </row>
    <row r="477" s="15" customFormat="1">
      <c r="A477" s="15"/>
      <c r="B477" s="246"/>
      <c r="C477" s="247"/>
      <c r="D477" s="226" t="s">
        <v>170</v>
      </c>
      <c r="E477" s="248" t="s">
        <v>19</v>
      </c>
      <c r="F477" s="249" t="s">
        <v>178</v>
      </c>
      <c r="G477" s="247"/>
      <c r="H477" s="250">
        <v>2.2680000000000002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170</v>
      </c>
      <c r="AU477" s="256" t="s">
        <v>83</v>
      </c>
      <c r="AV477" s="15" t="s">
        <v>166</v>
      </c>
      <c r="AW477" s="15" t="s">
        <v>35</v>
      </c>
      <c r="AX477" s="15" t="s">
        <v>81</v>
      </c>
      <c r="AY477" s="256" t="s">
        <v>159</v>
      </c>
    </row>
    <row r="478" s="2" customFormat="1" ht="24.15" customHeight="1">
      <c r="A478" s="40"/>
      <c r="B478" s="41"/>
      <c r="C478" s="206" t="s">
        <v>464</v>
      </c>
      <c r="D478" s="206" t="s">
        <v>161</v>
      </c>
      <c r="E478" s="207" t="s">
        <v>2161</v>
      </c>
      <c r="F478" s="208" t="s">
        <v>2162</v>
      </c>
      <c r="G478" s="209" t="s">
        <v>164</v>
      </c>
      <c r="H478" s="210">
        <v>3.7679999999999998</v>
      </c>
      <c r="I478" s="211"/>
      <c r="J478" s="212">
        <f>ROUND(I478*H478,2)</f>
        <v>0</v>
      </c>
      <c r="K478" s="208" t="s">
        <v>165</v>
      </c>
      <c r="L478" s="46"/>
      <c r="M478" s="213" t="s">
        <v>19</v>
      </c>
      <c r="N478" s="214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0.041000000000000002</v>
      </c>
      <c r="T478" s="216">
        <f>S478*H478</f>
        <v>0.15448799999999999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166</v>
      </c>
      <c r="AT478" s="217" t="s">
        <v>161</v>
      </c>
      <c r="AU478" s="217" t="s">
        <v>83</v>
      </c>
      <c r="AY478" s="19" t="s">
        <v>159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81</v>
      </c>
      <c r="BK478" s="218">
        <f>ROUND(I478*H478,2)</f>
        <v>0</v>
      </c>
      <c r="BL478" s="19" t="s">
        <v>166</v>
      </c>
      <c r="BM478" s="217" t="s">
        <v>2163</v>
      </c>
    </row>
    <row r="479" s="2" customFormat="1">
      <c r="A479" s="40"/>
      <c r="B479" s="41"/>
      <c r="C479" s="42"/>
      <c r="D479" s="219" t="s">
        <v>168</v>
      </c>
      <c r="E479" s="42"/>
      <c r="F479" s="220" t="s">
        <v>2164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168</v>
      </c>
      <c r="AU479" s="19" t="s">
        <v>83</v>
      </c>
    </row>
    <row r="480" s="13" customFormat="1">
      <c r="A480" s="13"/>
      <c r="B480" s="224"/>
      <c r="C480" s="225"/>
      <c r="D480" s="226" t="s">
        <v>170</v>
      </c>
      <c r="E480" s="227" t="s">
        <v>19</v>
      </c>
      <c r="F480" s="228" t="s">
        <v>2165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170</v>
      </c>
      <c r="AU480" s="234" t="s">
        <v>83</v>
      </c>
      <c r="AV480" s="13" t="s">
        <v>81</v>
      </c>
      <c r="AW480" s="13" t="s">
        <v>35</v>
      </c>
      <c r="AX480" s="13" t="s">
        <v>73</v>
      </c>
      <c r="AY480" s="234" t="s">
        <v>159</v>
      </c>
    </row>
    <row r="481" s="13" customFormat="1">
      <c r="A481" s="13"/>
      <c r="B481" s="224"/>
      <c r="C481" s="225"/>
      <c r="D481" s="226" t="s">
        <v>170</v>
      </c>
      <c r="E481" s="227" t="s">
        <v>19</v>
      </c>
      <c r="F481" s="228" t="s">
        <v>2166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170</v>
      </c>
      <c r="AU481" s="234" t="s">
        <v>83</v>
      </c>
      <c r="AV481" s="13" t="s">
        <v>81</v>
      </c>
      <c r="AW481" s="13" t="s">
        <v>35</v>
      </c>
      <c r="AX481" s="13" t="s">
        <v>73</v>
      </c>
      <c r="AY481" s="234" t="s">
        <v>159</v>
      </c>
    </row>
    <row r="482" s="14" customFormat="1">
      <c r="A482" s="14"/>
      <c r="B482" s="235"/>
      <c r="C482" s="236"/>
      <c r="D482" s="226" t="s">
        <v>170</v>
      </c>
      <c r="E482" s="237" t="s">
        <v>19</v>
      </c>
      <c r="F482" s="238" t="s">
        <v>2167</v>
      </c>
      <c r="G482" s="236"/>
      <c r="H482" s="239">
        <v>0.66800000000000004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170</v>
      </c>
      <c r="AU482" s="245" t="s">
        <v>83</v>
      </c>
      <c r="AV482" s="14" t="s">
        <v>83</v>
      </c>
      <c r="AW482" s="14" t="s">
        <v>35</v>
      </c>
      <c r="AX482" s="14" t="s">
        <v>73</v>
      </c>
      <c r="AY482" s="245" t="s">
        <v>159</v>
      </c>
    </row>
    <row r="483" s="13" customFormat="1">
      <c r="A483" s="13"/>
      <c r="B483" s="224"/>
      <c r="C483" s="225"/>
      <c r="D483" s="226" t="s">
        <v>170</v>
      </c>
      <c r="E483" s="227" t="s">
        <v>19</v>
      </c>
      <c r="F483" s="228" t="s">
        <v>2168</v>
      </c>
      <c r="G483" s="225"/>
      <c r="H483" s="227" t="s">
        <v>19</v>
      </c>
      <c r="I483" s="229"/>
      <c r="J483" s="225"/>
      <c r="K483" s="225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170</v>
      </c>
      <c r="AU483" s="234" t="s">
        <v>83</v>
      </c>
      <c r="AV483" s="13" t="s">
        <v>81</v>
      </c>
      <c r="AW483" s="13" t="s">
        <v>35</v>
      </c>
      <c r="AX483" s="13" t="s">
        <v>73</v>
      </c>
      <c r="AY483" s="234" t="s">
        <v>159</v>
      </c>
    </row>
    <row r="484" s="14" customFormat="1">
      <c r="A484" s="14"/>
      <c r="B484" s="235"/>
      <c r="C484" s="236"/>
      <c r="D484" s="226" t="s">
        <v>170</v>
      </c>
      <c r="E484" s="237" t="s">
        <v>19</v>
      </c>
      <c r="F484" s="238" t="s">
        <v>2169</v>
      </c>
      <c r="G484" s="236"/>
      <c r="H484" s="239">
        <v>3.1000000000000001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170</v>
      </c>
      <c r="AU484" s="245" t="s">
        <v>83</v>
      </c>
      <c r="AV484" s="14" t="s">
        <v>83</v>
      </c>
      <c r="AW484" s="14" t="s">
        <v>35</v>
      </c>
      <c r="AX484" s="14" t="s">
        <v>73</v>
      </c>
      <c r="AY484" s="245" t="s">
        <v>159</v>
      </c>
    </row>
    <row r="485" s="15" customFormat="1">
      <c r="A485" s="15"/>
      <c r="B485" s="246"/>
      <c r="C485" s="247"/>
      <c r="D485" s="226" t="s">
        <v>170</v>
      </c>
      <c r="E485" s="248" t="s">
        <v>19</v>
      </c>
      <c r="F485" s="249" t="s">
        <v>178</v>
      </c>
      <c r="G485" s="247"/>
      <c r="H485" s="250">
        <v>3.7680000000000002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170</v>
      </c>
      <c r="AU485" s="256" t="s">
        <v>83</v>
      </c>
      <c r="AV485" s="15" t="s">
        <v>166</v>
      </c>
      <c r="AW485" s="15" t="s">
        <v>35</v>
      </c>
      <c r="AX485" s="15" t="s">
        <v>81</v>
      </c>
      <c r="AY485" s="256" t="s">
        <v>159</v>
      </c>
    </row>
    <row r="486" s="2" customFormat="1" ht="24.15" customHeight="1">
      <c r="A486" s="40"/>
      <c r="B486" s="41"/>
      <c r="C486" s="206" t="s">
        <v>472</v>
      </c>
      <c r="D486" s="206" t="s">
        <v>161</v>
      </c>
      <c r="E486" s="207" t="s">
        <v>2170</v>
      </c>
      <c r="F486" s="208" t="s">
        <v>2171</v>
      </c>
      <c r="G486" s="209" t="s">
        <v>164</v>
      </c>
      <c r="H486" s="210">
        <v>6.819</v>
      </c>
      <c r="I486" s="211"/>
      <c r="J486" s="212">
        <f>ROUND(I486*H486,2)</f>
        <v>0</v>
      </c>
      <c r="K486" s="208" t="s">
        <v>165</v>
      </c>
      <c r="L486" s="46"/>
      <c r="M486" s="213" t="s">
        <v>19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0.074999999999999997</v>
      </c>
      <c r="T486" s="216">
        <f>S486*H486</f>
        <v>0.51142500000000002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166</v>
      </c>
      <c r="AT486" s="217" t="s">
        <v>161</v>
      </c>
      <c r="AU486" s="217" t="s">
        <v>83</v>
      </c>
      <c r="AY486" s="19" t="s">
        <v>159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81</v>
      </c>
      <c r="BK486" s="218">
        <f>ROUND(I486*H486,2)</f>
        <v>0</v>
      </c>
      <c r="BL486" s="19" t="s">
        <v>166</v>
      </c>
      <c r="BM486" s="217" t="s">
        <v>2172</v>
      </c>
    </row>
    <row r="487" s="2" customFormat="1">
      <c r="A487" s="40"/>
      <c r="B487" s="41"/>
      <c r="C487" s="42"/>
      <c r="D487" s="219" t="s">
        <v>168</v>
      </c>
      <c r="E487" s="42"/>
      <c r="F487" s="220" t="s">
        <v>2173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168</v>
      </c>
      <c r="AU487" s="19" t="s">
        <v>83</v>
      </c>
    </row>
    <row r="488" s="13" customFormat="1">
      <c r="A488" s="13"/>
      <c r="B488" s="224"/>
      <c r="C488" s="225"/>
      <c r="D488" s="226" t="s">
        <v>170</v>
      </c>
      <c r="E488" s="227" t="s">
        <v>19</v>
      </c>
      <c r="F488" s="228" t="s">
        <v>2165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170</v>
      </c>
      <c r="AU488" s="234" t="s">
        <v>83</v>
      </c>
      <c r="AV488" s="13" t="s">
        <v>81</v>
      </c>
      <c r="AW488" s="13" t="s">
        <v>35</v>
      </c>
      <c r="AX488" s="13" t="s">
        <v>73</v>
      </c>
      <c r="AY488" s="234" t="s">
        <v>159</v>
      </c>
    </row>
    <row r="489" s="13" customFormat="1">
      <c r="A489" s="13"/>
      <c r="B489" s="224"/>
      <c r="C489" s="225"/>
      <c r="D489" s="226" t="s">
        <v>170</v>
      </c>
      <c r="E489" s="227" t="s">
        <v>19</v>
      </c>
      <c r="F489" s="228" t="s">
        <v>2174</v>
      </c>
      <c r="G489" s="225"/>
      <c r="H489" s="227" t="s">
        <v>19</v>
      </c>
      <c r="I489" s="229"/>
      <c r="J489" s="225"/>
      <c r="K489" s="225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170</v>
      </c>
      <c r="AU489" s="234" t="s">
        <v>83</v>
      </c>
      <c r="AV489" s="13" t="s">
        <v>81</v>
      </c>
      <c r="AW489" s="13" t="s">
        <v>35</v>
      </c>
      <c r="AX489" s="13" t="s">
        <v>73</v>
      </c>
      <c r="AY489" s="234" t="s">
        <v>159</v>
      </c>
    </row>
    <row r="490" s="14" customFormat="1">
      <c r="A490" s="14"/>
      <c r="B490" s="235"/>
      <c r="C490" s="236"/>
      <c r="D490" s="226" t="s">
        <v>170</v>
      </c>
      <c r="E490" s="237" t="s">
        <v>19</v>
      </c>
      <c r="F490" s="238" t="s">
        <v>2175</v>
      </c>
      <c r="G490" s="236"/>
      <c r="H490" s="239">
        <v>0.65000000000000002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170</v>
      </c>
      <c r="AU490" s="245" t="s">
        <v>83</v>
      </c>
      <c r="AV490" s="14" t="s">
        <v>83</v>
      </c>
      <c r="AW490" s="14" t="s">
        <v>35</v>
      </c>
      <c r="AX490" s="14" t="s">
        <v>73</v>
      </c>
      <c r="AY490" s="245" t="s">
        <v>159</v>
      </c>
    </row>
    <row r="491" s="13" customFormat="1">
      <c r="A491" s="13"/>
      <c r="B491" s="224"/>
      <c r="C491" s="225"/>
      <c r="D491" s="226" t="s">
        <v>170</v>
      </c>
      <c r="E491" s="227" t="s">
        <v>19</v>
      </c>
      <c r="F491" s="228" t="s">
        <v>2176</v>
      </c>
      <c r="G491" s="225"/>
      <c r="H491" s="227" t="s">
        <v>19</v>
      </c>
      <c r="I491" s="229"/>
      <c r="J491" s="225"/>
      <c r="K491" s="225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170</v>
      </c>
      <c r="AU491" s="234" t="s">
        <v>83</v>
      </c>
      <c r="AV491" s="13" t="s">
        <v>81</v>
      </c>
      <c r="AW491" s="13" t="s">
        <v>35</v>
      </c>
      <c r="AX491" s="13" t="s">
        <v>73</v>
      </c>
      <c r="AY491" s="234" t="s">
        <v>159</v>
      </c>
    </row>
    <row r="492" s="14" customFormat="1">
      <c r="A492" s="14"/>
      <c r="B492" s="235"/>
      <c r="C492" s="236"/>
      <c r="D492" s="226" t="s">
        <v>170</v>
      </c>
      <c r="E492" s="237" t="s">
        <v>19</v>
      </c>
      <c r="F492" s="238" t="s">
        <v>2177</v>
      </c>
      <c r="G492" s="236"/>
      <c r="H492" s="239">
        <v>0.30299999999999999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170</v>
      </c>
      <c r="AU492" s="245" t="s">
        <v>83</v>
      </c>
      <c r="AV492" s="14" t="s">
        <v>83</v>
      </c>
      <c r="AW492" s="14" t="s">
        <v>35</v>
      </c>
      <c r="AX492" s="14" t="s">
        <v>73</v>
      </c>
      <c r="AY492" s="245" t="s">
        <v>159</v>
      </c>
    </row>
    <row r="493" s="13" customFormat="1">
      <c r="A493" s="13"/>
      <c r="B493" s="224"/>
      <c r="C493" s="225"/>
      <c r="D493" s="226" t="s">
        <v>170</v>
      </c>
      <c r="E493" s="227" t="s">
        <v>19</v>
      </c>
      <c r="F493" s="228" t="s">
        <v>2178</v>
      </c>
      <c r="G493" s="225"/>
      <c r="H493" s="227" t="s">
        <v>19</v>
      </c>
      <c r="I493" s="229"/>
      <c r="J493" s="225"/>
      <c r="K493" s="225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170</v>
      </c>
      <c r="AU493" s="234" t="s">
        <v>83</v>
      </c>
      <c r="AV493" s="13" t="s">
        <v>81</v>
      </c>
      <c r="AW493" s="13" t="s">
        <v>35</v>
      </c>
      <c r="AX493" s="13" t="s">
        <v>73</v>
      </c>
      <c r="AY493" s="234" t="s">
        <v>159</v>
      </c>
    </row>
    <row r="494" s="14" customFormat="1">
      <c r="A494" s="14"/>
      <c r="B494" s="235"/>
      <c r="C494" s="236"/>
      <c r="D494" s="226" t="s">
        <v>170</v>
      </c>
      <c r="E494" s="237" t="s">
        <v>19</v>
      </c>
      <c r="F494" s="238" t="s">
        <v>2179</v>
      </c>
      <c r="G494" s="236"/>
      <c r="H494" s="239">
        <v>0.67300000000000004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170</v>
      </c>
      <c r="AU494" s="245" t="s">
        <v>83</v>
      </c>
      <c r="AV494" s="14" t="s">
        <v>83</v>
      </c>
      <c r="AW494" s="14" t="s">
        <v>35</v>
      </c>
      <c r="AX494" s="14" t="s">
        <v>73</v>
      </c>
      <c r="AY494" s="245" t="s">
        <v>159</v>
      </c>
    </row>
    <row r="495" s="13" customFormat="1">
      <c r="A495" s="13"/>
      <c r="B495" s="224"/>
      <c r="C495" s="225"/>
      <c r="D495" s="226" t="s">
        <v>170</v>
      </c>
      <c r="E495" s="227" t="s">
        <v>19</v>
      </c>
      <c r="F495" s="228" t="s">
        <v>2180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170</v>
      </c>
      <c r="AU495" s="234" t="s">
        <v>83</v>
      </c>
      <c r="AV495" s="13" t="s">
        <v>81</v>
      </c>
      <c r="AW495" s="13" t="s">
        <v>35</v>
      </c>
      <c r="AX495" s="13" t="s">
        <v>73</v>
      </c>
      <c r="AY495" s="234" t="s">
        <v>159</v>
      </c>
    </row>
    <row r="496" s="14" customFormat="1">
      <c r="A496" s="14"/>
      <c r="B496" s="235"/>
      <c r="C496" s="236"/>
      <c r="D496" s="226" t="s">
        <v>170</v>
      </c>
      <c r="E496" s="237" t="s">
        <v>19</v>
      </c>
      <c r="F496" s="238" t="s">
        <v>2181</v>
      </c>
      <c r="G496" s="236"/>
      <c r="H496" s="239">
        <v>0.69599999999999995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170</v>
      </c>
      <c r="AU496" s="245" t="s">
        <v>83</v>
      </c>
      <c r="AV496" s="14" t="s">
        <v>83</v>
      </c>
      <c r="AW496" s="14" t="s">
        <v>35</v>
      </c>
      <c r="AX496" s="14" t="s">
        <v>73</v>
      </c>
      <c r="AY496" s="245" t="s">
        <v>159</v>
      </c>
    </row>
    <row r="497" s="13" customFormat="1">
      <c r="A497" s="13"/>
      <c r="B497" s="224"/>
      <c r="C497" s="225"/>
      <c r="D497" s="226" t="s">
        <v>170</v>
      </c>
      <c r="E497" s="227" t="s">
        <v>19</v>
      </c>
      <c r="F497" s="228" t="s">
        <v>2182</v>
      </c>
      <c r="G497" s="225"/>
      <c r="H497" s="227" t="s">
        <v>19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170</v>
      </c>
      <c r="AU497" s="234" t="s">
        <v>83</v>
      </c>
      <c r="AV497" s="13" t="s">
        <v>81</v>
      </c>
      <c r="AW497" s="13" t="s">
        <v>35</v>
      </c>
      <c r="AX497" s="13" t="s">
        <v>73</v>
      </c>
      <c r="AY497" s="234" t="s">
        <v>159</v>
      </c>
    </row>
    <row r="498" s="14" customFormat="1">
      <c r="A498" s="14"/>
      <c r="B498" s="235"/>
      <c r="C498" s="236"/>
      <c r="D498" s="226" t="s">
        <v>170</v>
      </c>
      <c r="E498" s="237" t="s">
        <v>19</v>
      </c>
      <c r="F498" s="238" t="s">
        <v>2183</v>
      </c>
      <c r="G498" s="236"/>
      <c r="H498" s="239">
        <v>0.63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170</v>
      </c>
      <c r="AU498" s="245" t="s">
        <v>83</v>
      </c>
      <c r="AV498" s="14" t="s">
        <v>83</v>
      </c>
      <c r="AW498" s="14" t="s">
        <v>35</v>
      </c>
      <c r="AX498" s="14" t="s">
        <v>73</v>
      </c>
      <c r="AY498" s="245" t="s">
        <v>159</v>
      </c>
    </row>
    <row r="499" s="13" customFormat="1">
      <c r="A499" s="13"/>
      <c r="B499" s="224"/>
      <c r="C499" s="225"/>
      <c r="D499" s="226" t="s">
        <v>170</v>
      </c>
      <c r="E499" s="227" t="s">
        <v>19</v>
      </c>
      <c r="F499" s="228" t="s">
        <v>2184</v>
      </c>
      <c r="G499" s="225"/>
      <c r="H499" s="227" t="s">
        <v>19</v>
      </c>
      <c r="I499" s="229"/>
      <c r="J499" s="225"/>
      <c r="K499" s="225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170</v>
      </c>
      <c r="AU499" s="234" t="s">
        <v>83</v>
      </c>
      <c r="AV499" s="13" t="s">
        <v>81</v>
      </c>
      <c r="AW499" s="13" t="s">
        <v>35</v>
      </c>
      <c r="AX499" s="13" t="s">
        <v>73</v>
      </c>
      <c r="AY499" s="234" t="s">
        <v>159</v>
      </c>
    </row>
    <row r="500" s="14" customFormat="1">
      <c r="A500" s="14"/>
      <c r="B500" s="235"/>
      <c r="C500" s="236"/>
      <c r="D500" s="226" t="s">
        <v>170</v>
      </c>
      <c r="E500" s="237" t="s">
        <v>19</v>
      </c>
      <c r="F500" s="238" t="s">
        <v>2185</v>
      </c>
      <c r="G500" s="236"/>
      <c r="H500" s="239">
        <v>2.6720000000000002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5" t="s">
        <v>170</v>
      </c>
      <c r="AU500" s="245" t="s">
        <v>83</v>
      </c>
      <c r="AV500" s="14" t="s">
        <v>83</v>
      </c>
      <c r="AW500" s="14" t="s">
        <v>35</v>
      </c>
      <c r="AX500" s="14" t="s">
        <v>73</v>
      </c>
      <c r="AY500" s="245" t="s">
        <v>159</v>
      </c>
    </row>
    <row r="501" s="13" customFormat="1">
      <c r="A501" s="13"/>
      <c r="B501" s="224"/>
      <c r="C501" s="225"/>
      <c r="D501" s="226" t="s">
        <v>170</v>
      </c>
      <c r="E501" s="227" t="s">
        <v>19</v>
      </c>
      <c r="F501" s="228" t="s">
        <v>2186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170</v>
      </c>
      <c r="AU501" s="234" t="s">
        <v>83</v>
      </c>
      <c r="AV501" s="13" t="s">
        <v>81</v>
      </c>
      <c r="AW501" s="13" t="s">
        <v>35</v>
      </c>
      <c r="AX501" s="13" t="s">
        <v>73</v>
      </c>
      <c r="AY501" s="234" t="s">
        <v>159</v>
      </c>
    </row>
    <row r="502" s="14" customFormat="1">
      <c r="A502" s="14"/>
      <c r="B502" s="235"/>
      <c r="C502" s="236"/>
      <c r="D502" s="226" t="s">
        <v>170</v>
      </c>
      <c r="E502" s="237" t="s">
        <v>19</v>
      </c>
      <c r="F502" s="238" t="s">
        <v>2187</v>
      </c>
      <c r="G502" s="236"/>
      <c r="H502" s="239">
        <v>1.1950000000000001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5" t="s">
        <v>170</v>
      </c>
      <c r="AU502" s="245" t="s">
        <v>83</v>
      </c>
      <c r="AV502" s="14" t="s">
        <v>83</v>
      </c>
      <c r="AW502" s="14" t="s">
        <v>35</v>
      </c>
      <c r="AX502" s="14" t="s">
        <v>73</v>
      </c>
      <c r="AY502" s="245" t="s">
        <v>159</v>
      </c>
    </row>
    <row r="503" s="15" customFormat="1">
      <c r="A503" s="15"/>
      <c r="B503" s="246"/>
      <c r="C503" s="247"/>
      <c r="D503" s="226" t="s">
        <v>170</v>
      </c>
      <c r="E503" s="248" t="s">
        <v>19</v>
      </c>
      <c r="F503" s="249" t="s">
        <v>178</v>
      </c>
      <c r="G503" s="247"/>
      <c r="H503" s="250">
        <v>6.8190000000000008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6" t="s">
        <v>170</v>
      </c>
      <c r="AU503" s="256" t="s">
        <v>83</v>
      </c>
      <c r="AV503" s="15" t="s">
        <v>166</v>
      </c>
      <c r="AW503" s="15" t="s">
        <v>35</v>
      </c>
      <c r="AX503" s="15" t="s">
        <v>81</v>
      </c>
      <c r="AY503" s="256" t="s">
        <v>159</v>
      </c>
    </row>
    <row r="504" s="2" customFormat="1" ht="24.15" customHeight="1">
      <c r="A504" s="40"/>
      <c r="B504" s="41"/>
      <c r="C504" s="206" t="s">
        <v>478</v>
      </c>
      <c r="D504" s="206" t="s">
        <v>161</v>
      </c>
      <c r="E504" s="207" t="s">
        <v>2188</v>
      </c>
      <c r="F504" s="208" t="s">
        <v>2189</v>
      </c>
      <c r="G504" s="209" t="s">
        <v>164</v>
      </c>
      <c r="H504" s="210">
        <v>35.000999999999998</v>
      </c>
      <c r="I504" s="211"/>
      <c r="J504" s="212">
        <f>ROUND(I504*H504,2)</f>
        <v>0</v>
      </c>
      <c r="K504" s="208" t="s">
        <v>165</v>
      </c>
      <c r="L504" s="46"/>
      <c r="M504" s="213" t="s">
        <v>19</v>
      </c>
      <c r="N504" s="214" t="s">
        <v>44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0.053999999999999999</v>
      </c>
      <c r="T504" s="216">
        <f>S504*H504</f>
        <v>1.8900539999999999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166</v>
      </c>
      <c r="AT504" s="217" t="s">
        <v>161</v>
      </c>
      <c r="AU504" s="217" t="s">
        <v>83</v>
      </c>
      <c r="AY504" s="19" t="s">
        <v>159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81</v>
      </c>
      <c r="BK504" s="218">
        <f>ROUND(I504*H504,2)</f>
        <v>0</v>
      </c>
      <c r="BL504" s="19" t="s">
        <v>166</v>
      </c>
      <c r="BM504" s="217" t="s">
        <v>2190</v>
      </c>
    </row>
    <row r="505" s="2" customFormat="1">
      <c r="A505" s="40"/>
      <c r="B505" s="41"/>
      <c r="C505" s="42"/>
      <c r="D505" s="219" t="s">
        <v>168</v>
      </c>
      <c r="E505" s="42"/>
      <c r="F505" s="220" t="s">
        <v>2191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168</v>
      </c>
      <c r="AU505" s="19" t="s">
        <v>83</v>
      </c>
    </row>
    <row r="506" s="13" customFormat="1">
      <c r="A506" s="13"/>
      <c r="B506" s="224"/>
      <c r="C506" s="225"/>
      <c r="D506" s="226" t="s">
        <v>170</v>
      </c>
      <c r="E506" s="227" t="s">
        <v>19</v>
      </c>
      <c r="F506" s="228" t="s">
        <v>2165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170</v>
      </c>
      <c r="AU506" s="234" t="s">
        <v>83</v>
      </c>
      <c r="AV506" s="13" t="s">
        <v>81</v>
      </c>
      <c r="AW506" s="13" t="s">
        <v>35</v>
      </c>
      <c r="AX506" s="13" t="s">
        <v>73</v>
      </c>
      <c r="AY506" s="234" t="s">
        <v>159</v>
      </c>
    </row>
    <row r="507" s="13" customFormat="1">
      <c r="A507" s="13"/>
      <c r="B507" s="224"/>
      <c r="C507" s="225"/>
      <c r="D507" s="226" t="s">
        <v>170</v>
      </c>
      <c r="E507" s="227" t="s">
        <v>19</v>
      </c>
      <c r="F507" s="228" t="s">
        <v>2192</v>
      </c>
      <c r="G507" s="225"/>
      <c r="H507" s="227" t="s">
        <v>19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170</v>
      </c>
      <c r="AU507" s="234" t="s">
        <v>83</v>
      </c>
      <c r="AV507" s="13" t="s">
        <v>81</v>
      </c>
      <c r="AW507" s="13" t="s">
        <v>35</v>
      </c>
      <c r="AX507" s="13" t="s">
        <v>73</v>
      </c>
      <c r="AY507" s="234" t="s">
        <v>159</v>
      </c>
    </row>
    <row r="508" s="14" customFormat="1">
      <c r="A508" s="14"/>
      <c r="B508" s="235"/>
      <c r="C508" s="236"/>
      <c r="D508" s="226" t="s">
        <v>170</v>
      </c>
      <c r="E508" s="237" t="s">
        <v>19</v>
      </c>
      <c r="F508" s="238" t="s">
        <v>2193</v>
      </c>
      <c r="G508" s="236"/>
      <c r="H508" s="239">
        <v>16.013000000000002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170</v>
      </c>
      <c r="AU508" s="245" t="s">
        <v>83</v>
      </c>
      <c r="AV508" s="14" t="s">
        <v>83</v>
      </c>
      <c r="AW508" s="14" t="s">
        <v>35</v>
      </c>
      <c r="AX508" s="14" t="s">
        <v>73</v>
      </c>
      <c r="AY508" s="245" t="s">
        <v>159</v>
      </c>
    </row>
    <row r="509" s="13" customFormat="1">
      <c r="A509" s="13"/>
      <c r="B509" s="224"/>
      <c r="C509" s="225"/>
      <c r="D509" s="226" t="s">
        <v>170</v>
      </c>
      <c r="E509" s="227" t="s">
        <v>19</v>
      </c>
      <c r="F509" s="228" t="s">
        <v>2194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170</v>
      </c>
      <c r="AU509" s="234" t="s">
        <v>83</v>
      </c>
      <c r="AV509" s="13" t="s">
        <v>81</v>
      </c>
      <c r="AW509" s="13" t="s">
        <v>35</v>
      </c>
      <c r="AX509" s="13" t="s">
        <v>73</v>
      </c>
      <c r="AY509" s="234" t="s">
        <v>159</v>
      </c>
    </row>
    <row r="510" s="14" customFormat="1">
      <c r="A510" s="14"/>
      <c r="B510" s="235"/>
      <c r="C510" s="236"/>
      <c r="D510" s="226" t="s">
        <v>170</v>
      </c>
      <c r="E510" s="237" t="s">
        <v>19</v>
      </c>
      <c r="F510" s="238" t="s">
        <v>2195</v>
      </c>
      <c r="G510" s="236"/>
      <c r="H510" s="239">
        <v>18.988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170</v>
      </c>
      <c r="AU510" s="245" t="s">
        <v>83</v>
      </c>
      <c r="AV510" s="14" t="s">
        <v>83</v>
      </c>
      <c r="AW510" s="14" t="s">
        <v>35</v>
      </c>
      <c r="AX510" s="14" t="s">
        <v>73</v>
      </c>
      <c r="AY510" s="245" t="s">
        <v>159</v>
      </c>
    </row>
    <row r="511" s="15" customFormat="1">
      <c r="A511" s="15"/>
      <c r="B511" s="246"/>
      <c r="C511" s="247"/>
      <c r="D511" s="226" t="s">
        <v>170</v>
      </c>
      <c r="E511" s="248" t="s">
        <v>19</v>
      </c>
      <c r="F511" s="249" t="s">
        <v>178</v>
      </c>
      <c r="G511" s="247"/>
      <c r="H511" s="250">
        <v>35.001000000000005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170</v>
      </c>
      <c r="AU511" s="256" t="s">
        <v>83</v>
      </c>
      <c r="AV511" s="15" t="s">
        <v>166</v>
      </c>
      <c r="AW511" s="15" t="s">
        <v>35</v>
      </c>
      <c r="AX511" s="15" t="s">
        <v>81</v>
      </c>
      <c r="AY511" s="256" t="s">
        <v>159</v>
      </c>
    </row>
    <row r="512" s="2" customFormat="1" ht="24.15" customHeight="1">
      <c r="A512" s="40"/>
      <c r="B512" s="41"/>
      <c r="C512" s="206" t="s">
        <v>483</v>
      </c>
      <c r="D512" s="206" t="s">
        <v>161</v>
      </c>
      <c r="E512" s="207" t="s">
        <v>2196</v>
      </c>
      <c r="F512" s="208" t="s">
        <v>2197</v>
      </c>
      <c r="G512" s="209" t="s">
        <v>164</v>
      </c>
      <c r="H512" s="210">
        <v>306.33199999999999</v>
      </c>
      <c r="I512" s="211"/>
      <c r="J512" s="212">
        <f>ROUND(I512*H512,2)</f>
        <v>0</v>
      </c>
      <c r="K512" s="208" t="s">
        <v>165</v>
      </c>
      <c r="L512" s="46"/>
      <c r="M512" s="213" t="s">
        <v>19</v>
      </c>
      <c r="N512" s="214" t="s">
        <v>44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0.014</v>
      </c>
      <c r="T512" s="216">
        <f>S512*H512</f>
        <v>4.2886480000000002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166</v>
      </c>
      <c r="AT512" s="217" t="s">
        <v>161</v>
      </c>
      <c r="AU512" s="217" t="s">
        <v>83</v>
      </c>
      <c r="AY512" s="19" t="s">
        <v>159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81</v>
      </c>
      <c r="BK512" s="218">
        <f>ROUND(I512*H512,2)</f>
        <v>0</v>
      </c>
      <c r="BL512" s="19" t="s">
        <v>166</v>
      </c>
      <c r="BM512" s="217" t="s">
        <v>2198</v>
      </c>
    </row>
    <row r="513" s="2" customFormat="1">
      <c r="A513" s="40"/>
      <c r="B513" s="41"/>
      <c r="C513" s="42"/>
      <c r="D513" s="219" t="s">
        <v>168</v>
      </c>
      <c r="E513" s="42"/>
      <c r="F513" s="220" t="s">
        <v>2199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168</v>
      </c>
      <c r="AU513" s="19" t="s">
        <v>83</v>
      </c>
    </row>
    <row r="514" s="13" customFormat="1">
      <c r="A514" s="13"/>
      <c r="B514" s="224"/>
      <c r="C514" s="225"/>
      <c r="D514" s="226" t="s">
        <v>170</v>
      </c>
      <c r="E514" s="227" t="s">
        <v>19</v>
      </c>
      <c r="F514" s="228" t="s">
        <v>1950</v>
      </c>
      <c r="G514" s="225"/>
      <c r="H514" s="227" t="s">
        <v>19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170</v>
      </c>
      <c r="AU514" s="234" t="s">
        <v>83</v>
      </c>
      <c r="AV514" s="13" t="s">
        <v>81</v>
      </c>
      <c r="AW514" s="13" t="s">
        <v>35</v>
      </c>
      <c r="AX514" s="13" t="s">
        <v>73</v>
      </c>
      <c r="AY514" s="234" t="s">
        <v>159</v>
      </c>
    </row>
    <row r="515" s="14" customFormat="1">
      <c r="A515" s="14"/>
      <c r="B515" s="235"/>
      <c r="C515" s="236"/>
      <c r="D515" s="226" t="s">
        <v>170</v>
      </c>
      <c r="E515" s="237" t="s">
        <v>19</v>
      </c>
      <c r="F515" s="238" t="s">
        <v>2069</v>
      </c>
      <c r="G515" s="236"/>
      <c r="H515" s="239">
        <v>279.743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170</v>
      </c>
      <c r="AU515" s="245" t="s">
        <v>83</v>
      </c>
      <c r="AV515" s="14" t="s">
        <v>83</v>
      </c>
      <c r="AW515" s="14" t="s">
        <v>35</v>
      </c>
      <c r="AX515" s="14" t="s">
        <v>73</v>
      </c>
      <c r="AY515" s="245" t="s">
        <v>159</v>
      </c>
    </row>
    <row r="516" s="14" customFormat="1">
      <c r="A516" s="14"/>
      <c r="B516" s="235"/>
      <c r="C516" s="236"/>
      <c r="D516" s="226" t="s">
        <v>170</v>
      </c>
      <c r="E516" s="237" t="s">
        <v>19</v>
      </c>
      <c r="F516" s="238" t="s">
        <v>2070</v>
      </c>
      <c r="G516" s="236"/>
      <c r="H516" s="239">
        <v>70.497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170</v>
      </c>
      <c r="AU516" s="245" t="s">
        <v>83</v>
      </c>
      <c r="AV516" s="14" t="s">
        <v>83</v>
      </c>
      <c r="AW516" s="14" t="s">
        <v>35</v>
      </c>
      <c r="AX516" s="14" t="s">
        <v>73</v>
      </c>
      <c r="AY516" s="245" t="s">
        <v>159</v>
      </c>
    </row>
    <row r="517" s="14" customFormat="1">
      <c r="A517" s="14"/>
      <c r="B517" s="235"/>
      <c r="C517" s="236"/>
      <c r="D517" s="226" t="s">
        <v>170</v>
      </c>
      <c r="E517" s="237" t="s">
        <v>19</v>
      </c>
      <c r="F517" s="238" t="s">
        <v>2071</v>
      </c>
      <c r="G517" s="236"/>
      <c r="H517" s="239">
        <v>-7.5990000000000002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170</v>
      </c>
      <c r="AU517" s="245" t="s">
        <v>83</v>
      </c>
      <c r="AV517" s="14" t="s">
        <v>83</v>
      </c>
      <c r="AW517" s="14" t="s">
        <v>35</v>
      </c>
      <c r="AX517" s="14" t="s">
        <v>73</v>
      </c>
      <c r="AY517" s="245" t="s">
        <v>159</v>
      </c>
    </row>
    <row r="518" s="14" customFormat="1">
      <c r="A518" s="14"/>
      <c r="B518" s="235"/>
      <c r="C518" s="236"/>
      <c r="D518" s="226" t="s">
        <v>170</v>
      </c>
      <c r="E518" s="237" t="s">
        <v>19</v>
      </c>
      <c r="F518" s="238" t="s">
        <v>2071</v>
      </c>
      <c r="G518" s="236"/>
      <c r="H518" s="239">
        <v>-7.5990000000000002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170</v>
      </c>
      <c r="AU518" s="245" t="s">
        <v>83</v>
      </c>
      <c r="AV518" s="14" t="s">
        <v>83</v>
      </c>
      <c r="AW518" s="14" t="s">
        <v>35</v>
      </c>
      <c r="AX518" s="14" t="s">
        <v>73</v>
      </c>
      <c r="AY518" s="245" t="s">
        <v>159</v>
      </c>
    </row>
    <row r="519" s="16" customFormat="1">
      <c r="A519" s="16"/>
      <c r="B519" s="268"/>
      <c r="C519" s="269"/>
      <c r="D519" s="226" t="s">
        <v>170</v>
      </c>
      <c r="E519" s="270" t="s">
        <v>19</v>
      </c>
      <c r="F519" s="271" t="s">
        <v>1900</v>
      </c>
      <c r="G519" s="269"/>
      <c r="H519" s="272">
        <v>335.04200000000003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78" t="s">
        <v>170</v>
      </c>
      <c r="AU519" s="278" t="s">
        <v>83</v>
      </c>
      <c r="AV519" s="16" t="s">
        <v>189</v>
      </c>
      <c r="AW519" s="16" t="s">
        <v>35</v>
      </c>
      <c r="AX519" s="16" t="s">
        <v>73</v>
      </c>
      <c r="AY519" s="278" t="s">
        <v>159</v>
      </c>
    </row>
    <row r="520" s="13" customFormat="1">
      <c r="A520" s="13"/>
      <c r="B520" s="224"/>
      <c r="C520" s="225"/>
      <c r="D520" s="226" t="s">
        <v>170</v>
      </c>
      <c r="E520" s="227" t="s">
        <v>19</v>
      </c>
      <c r="F520" s="228" t="s">
        <v>2023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170</v>
      </c>
      <c r="AU520" s="234" t="s">
        <v>83</v>
      </c>
      <c r="AV520" s="13" t="s">
        <v>81</v>
      </c>
      <c r="AW520" s="13" t="s">
        <v>35</v>
      </c>
      <c r="AX520" s="13" t="s">
        <v>73</v>
      </c>
      <c r="AY520" s="234" t="s">
        <v>159</v>
      </c>
    </row>
    <row r="521" s="14" customFormat="1">
      <c r="A521" s="14"/>
      <c r="B521" s="235"/>
      <c r="C521" s="236"/>
      <c r="D521" s="226" t="s">
        <v>170</v>
      </c>
      <c r="E521" s="237" t="s">
        <v>19</v>
      </c>
      <c r="F521" s="238" t="s">
        <v>2072</v>
      </c>
      <c r="G521" s="236"/>
      <c r="H521" s="239">
        <v>0.29299999999999998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170</v>
      </c>
      <c r="AU521" s="245" t="s">
        <v>83</v>
      </c>
      <c r="AV521" s="14" t="s">
        <v>83</v>
      </c>
      <c r="AW521" s="14" t="s">
        <v>35</v>
      </c>
      <c r="AX521" s="14" t="s">
        <v>73</v>
      </c>
      <c r="AY521" s="245" t="s">
        <v>159</v>
      </c>
    </row>
    <row r="522" s="14" customFormat="1">
      <c r="A522" s="14"/>
      <c r="B522" s="235"/>
      <c r="C522" s="236"/>
      <c r="D522" s="226" t="s">
        <v>170</v>
      </c>
      <c r="E522" s="237" t="s">
        <v>19</v>
      </c>
      <c r="F522" s="238" t="s">
        <v>2073</v>
      </c>
      <c r="G522" s="236"/>
      <c r="H522" s="239">
        <v>0.27000000000000002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5" t="s">
        <v>170</v>
      </c>
      <c r="AU522" s="245" t="s">
        <v>83</v>
      </c>
      <c r="AV522" s="14" t="s">
        <v>83</v>
      </c>
      <c r="AW522" s="14" t="s">
        <v>35</v>
      </c>
      <c r="AX522" s="14" t="s">
        <v>73</v>
      </c>
      <c r="AY522" s="245" t="s">
        <v>159</v>
      </c>
    </row>
    <row r="523" s="14" customFormat="1">
      <c r="A523" s="14"/>
      <c r="B523" s="235"/>
      <c r="C523" s="236"/>
      <c r="D523" s="226" t="s">
        <v>170</v>
      </c>
      <c r="E523" s="237" t="s">
        <v>19</v>
      </c>
      <c r="F523" s="238" t="s">
        <v>2074</v>
      </c>
      <c r="G523" s="236"/>
      <c r="H523" s="239">
        <v>0.26300000000000001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170</v>
      </c>
      <c r="AU523" s="245" t="s">
        <v>83</v>
      </c>
      <c r="AV523" s="14" t="s">
        <v>83</v>
      </c>
      <c r="AW523" s="14" t="s">
        <v>35</v>
      </c>
      <c r="AX523" s="14" t="s">
        <v>73</v>
      </c>
      <c r="AY523" s="245" t="s">
        <v>159</v>
      </c>
    </row>
    <row r="524" s="14" customFormat="1">
      <c r="A524" s="14"/>
      <c r="B524" s="235"/>
      <c r="C524" s="236"/>
      <c r="D524" s="226" t="s">
        <v>170</v>
      </c>
      <c r="E524" s="237" t="s">
        <v>19</v>
      </c>
      <c r="F524" s="238" t="s">
        <v>2074</v>
      </c>
      <c r="G524" s="236"/>
      <c r="H524" s="239">
        <v>0.26300000000000001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170</v>
      </c>
      <c r="AU524" s="245" t="s">
        <v>83</v>
      </c>
      <c r="AV524" s="14" t="s">
        <v>83</v>
      </c>
      <c r="AW524" s="14" t="s">
        <v>35</v>
      </c>
      <c r="AX524" s="14" t="s">
        <v>73</v>
      </c>
      <c r="AY524" s="245" t="s">
        <v>159</v>
      </c>
    </row>
    <row r="525" s="14" customFormat="1">
      <c r="A525" s="14"/>
      <c r="B525" s="235"/>
      <c r="C525" s="236"/>
      <c r="D525" s="226" t="s">
        <v>170</v>
      </c>
      <c r="E525" s="237" t="s">
        <v>19</v>
      </c>
      <c r="F525" s="238" t="s">
        <v>2075</v>
      </c>
      <c r="G525" s="236"/>
      <c r="H525" s="239">
        <v>0.248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170</v>
      </c>
      <c r="AU525" s="245" t="s">
        <v>83</v>
      </c>
      <c r="AV525" s="14" t="s">
        <v>83</v>
      </c>
      <c r="AW525" s="14" t="s">
        <v>35</v>
      </c>
      <c r="AX525" s="14" t="s">
        <v>73</v>
      </c>
      <c r="AY525" s="245" t="s">
        <v>159</v>
      </c>
    </row>
    <row r="526" s="14" customFormat="1">
      <c r="A526" s="14"/>
      <c r="B526" s="235"/>
      <c r="C526" s="236"/>
      <c r="D526" s="226" t="s">
        <v>170</v>
      </c>
      <c r="E526" s="237" t="s">
        <v>19</v>
      </c>
      <c r="F526" s="238" t="s">
        <v>2076</v>
      </c>
      <c r="G526" s="236"/>
      <c r="H526" s="239">
        <v>0.39500000000000002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170</v>
      </c>
      <c r="AU526" s="245" t="s">
        <v>83</v>
      </c>
      <c r="AV526" s="14" t="s">
        <v>83</v>
      </c>
      <c r="AW526" s="14" t="s">
        <v>35</v>
      </c>
      <c r="AX526" s="14" t="s">
        <v>73</v>
      </c>
      <c r="AY526" s="245" t="s">
        <v>159</v>
      </c>
    </row>
    <row r="527" s="14" customFormat="1">
      <c r="A527" s="14"/>
      <c r="B527" s="235"/>
      <c r="C527" s="236"/>
      <c r="D527" s="226" t="s">
        <v>170</v>
      </c>
      <c r="E527" s="237" t="s">
        <v>19</v>
      </c>
      <c r="F527" s="238" t="s">
        <v>2077</v>
      </c>
      <c r="G527" s="236"/>
      <c r="H527" s="239">
        <v>0.34200000000000003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170</v>
      </c>
      <c r="AU527" s="245" t="s">
        <v>83</v>
      </c>
      <c r="AV527" s="14" t="s">
        <v>83</v>
      </c>
      <c r="AW527" s="14" t="s">
        <v>35</v>
      </c>
      <c r="AX527" s="14" t="s">
        <v>73</v>
      </c>
      <c r="AY527" s="245" t="s">
        <v>159</v>
      </c>
    </row>
    <row r="528" s="13" customFormat="1">
      <c r="A528" s="13"/>
      <c r="B528" s="224"/>
      <c r="C528" s="225"/>
      <c r="D528" s="226" t="s">
        <v>170</v>
      </c>
      <c r="E528" s="227" t="s">
        <v>19</v>
      </c>
      <c r="F528" s="228" t="s">
        <v>2036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170</v>
      </c>
      <c r="AU528" s="234" t="s">
        <v>83</v>
      </c>
      <c r="AV528" s="13" t="s">
        <v>81</v>
      </c>
      <c r="AW528" s="13" t="s">
        <v>35</v>
      </c>
      <c r="AX528" s="13" t="s">
        <v>73</v>
      </c>
      <c r="AY528" s="234" t="s">
        <v>159</v>
      </c>
    </row>
    <row r="529" s="14" customFormat="1">
      <c r="A529" s="14"/>
      <c r="B529" s="235"/>
      <c r="C529" s="236"/>
      <c r="D529" s="226" t="s">
        <v>170</v>
      </c>
      <c r="E529" s="237" t="s">
        <v>19</v>
      </c>
      <c r="F529" s="238" t="s">
        <v>2078</v>
      </c>
      <c r="G529" s="236"/>
      <c r="H529" s="239">
        <v>0.39600000000000002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170</v>
      </c>
      <c r="AU529" s="245" t="s">
        <v>83</v>
      </c>
      <c r="AV529" s="14" t="s">
        <v>83</v>
      </c>
      <c r="AW529" s="14" t="s">
        <v>35</v>
      </c>
      <c r="AX529" s="14" t="s">
        <v>73</v>
      </c>
      <c r="AY529" s="245" t="s">
        <v>159</v>
      </c>
    </row>
    <row r="530" s="14" customFormat="1">
      <c r="A530" s="14"/>
      <c r="B530" s="235"/>
      <c r="C530" s="236"/>
      <c r="D530" s="226" t="s">
        <v>170</v>
      </c>
      <c r="E530" s="237" t="s">
        <v>19</v>
      </c>
      <c r="F530" s="238" t="s">
        <v>589</v>
      </c>
      <c r="G530" s="236"/>
      <c r="H530" s="239">
        <v>0.82399999999999995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170</v>
      </c>
      <c r="AU530" s="245" t="s">
        <v>83</v>
      </c>
      <c r="AV530" s="14" t="s">
        <v>83</v>
      </c>
      <c r="AW530" s="14" t="s">
        <v>35</v>
      </c>
      <c r="AX530" s="14" t="s">
        <v>73</v>
      </c>
      <c r="AY530" s="245" t="s">
        <v>159</v>
      </c>
    </row>
    <row r="531" s="14" customFormat="1">
      <c r="A531" s="14"/>
      <c r="B531" s="235"/>
      <c r="C531" s="236"/>
      <c r="D531" s="226" t="s">
        <v>170</v>
      </c>
      <c r="E531" s="237" t="s">
        <v>19</v>
      </c>
      <c r="F531" s="238" t="s">
        <v>589</v>
      </c>
      <c r="G531" s="236"/>
      <c r="H531" s="239">
        <v>0.82399999999999995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170</v>
      </c>
      <c r="AU531" s="245" t="s">
        <v>83</v>
      </c>
      <c r="AV531" s="14" t="s">
        <v>83</v>
      </c>
      <c r="AW531" s="14" t="s">
        <v>35</v>
      </c>
      <c r="AX531" s="14" t="s">
        <v>73</v>
      </c>
      <c r="AY531" s="245" t="s">
        <v>159</v>
      </c>
    </row>
    <row r="532" s="14" customFormat="1">
      <c r="A532" s="14"/>
      <c r="B532" s="235"/>
      <c r="C532" s="236"/>
      <c r="D532" s="226" t="s">
        <v>170</v>
      </c>
      <c r="E532" s="237" t="s">
        <v>19</v>
      </c>
      <c r="F532" s="238" t="s">
        <v>589</v>
      </c>
      <c r="G532" s="236"/>
      <c r="H532" s="239">
        <v>0.82399999999999995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170</v>
      </c>
      <c r="AU532" s="245" t="s">
        <v>83</v>
      </c>
      <c r="AV532" s="14" t="s">
        <v>83</v>
      </c>
      <c r="AW532" s="14" t="s">
        <v>35</v>
      </c>
      <c r="AX532" s="14" t="s">
        <v>73</v>
      </c>
      <c r="AY532" s="245" t="s">
        <v>159</v>
      </c>
    </row>
    <row r="533" s="14" customFormat="1">
      <c r="A533" s="14"/>
      <c r="B533" s="235"/>
      <c r="C533" s="236"/>
      <c r="D533" s="226" t="s">
        <v>170</v>
      </c>
      <c r="E533" s="237" t="s">
        <v>19</v>
      </c>
      <c r="F533" s="238" t="s">
        <v>2079</v>
      </c>
      <c r="G533" s="236"/>
      <c r="H533" s="239">
        <v>0.50900000000000001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170</v>
      </c>
      <c r="AU533" s="245" t="s">
        <v>83</v>
      </c>
      <c r="AV533" s="14" t="s">
        <v>83</v>
      </c>
      <c r="AW533" s="14" t="s">
        <v>35</v>
      </c>
      <c r="AX533" s="14" t="s">
        <v>73</v>
      </c>
      <c r="AY533" s="245" t="s">
        <v>159</v>
      </c>
    </row>
    <row r="534" s="14" customFormat="1">
      <c r="A534" s="14"/>
      <c r="B534" s="235"/>
      <c r="C534" s="236"/>
      <c r="D534" s="226" t="s">
        <v>170</v>
      </c>
      <c r="E534" s="237" t="s">
        <v>19</v>
      </c>
      <c r="F534" s="238" t="s">
        <v>601</v>
      </c>
      <c r="G534" s="236"/>
      <c r="H534" s="239">
        <v>0.82699999999999996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170</v>
      </c>
      <c r="AU534" s="245" t="s">
        <v>83</v>
      </c>
      <c r="AV534" s="14" t="s">
        <v>83</v>
      </c>
      <c r="AW534" s="14" t="s">
        <v>35</v>
      </c>
      <c r="AX534" s="14" t="s">
        <v>73</v>
      </c>
      <c r="AY534" s="245" t="s">
        <v>159</v>
      </c>
    </row>
    <row r="535" s="14" customFormat="1">
      <c r="A535" s="14"/>
      <c r="B535" s="235"/>
      <c r="C535" s="236"/>
      <c r="D535" s="226" t="s">
        <v>170</v>
      </c>
      <c r="E535" s="237" t="s">
        <v>19</v>
      </c>
      <c r="F535" s="238" t="s">
        <v>601</v>
      </c>
      <c r="G535" s="236"/>
      <c r="H535" s="239">
        <v>0.82699999999999996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170</v>
      </c>
      <c r="AU535" s="245" t="s">
        <v>83</v>
      </c>
      <c r="AV535" s="14" t="s">
        <v>83</v>
      </c>
      <c r="AW535" s="14" t="s">
        <v>35</v>
      </c>
      <c r="AX535" s="14" t="s">
        <v>73</v>
      </c>
      <c r="AY535" s="245" t="s">
        <v>159</v>
      </c>
    </row>
    <row r="536" s="14" customFormat="1">
      <c r="A536" s="14"/>
      <c r="B536" s="235"/>
      <c r="C536" s="236"/>
      <c r="D536" s="226" t="s">
        <v>170</v>
      </c>
      <c r="E536" s="237" t="s">
        <v>19</v>
      </c>
      <c r="F536" s="238" t="s">
        <v>2079</v>
      </c>
      <c r="G536" s="236"/>
      <c r="H536" s="239">
        <v>0.50900000000000001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170</v>
      </c>
      <c r="AU536" s="245" t="s">
        <v>83</v>
      </c>
      <c r="AV536" s="14" t="s">
        <v>83</v>
      </c>
      <c r="AW536" s="14" t="s">
        <v>35</v>
      </c>
      <c r="AX536" s="14" t="s">
        <v>73</v>
      </c>
      <c r="AY536" s="245" t="s">
        <v>159</v>
      </c>
    </row>
    <row r="537" s="14" customFormat="1">
      <c r="A537" s="14"/>
      <c r="B537" s="235"/>
      <c r="C537" s="236"/>
      <c r="D537" s="226" t="s">
        <v>170</v>
      </c>
      <c r="E537" s="237" t="s">
        <v>19</v>
      </c>
      <c r="F537" s="238" t="s">
        <v>2080</v>
      </c>
      <c r="G537" s="236"/>
      <c r="H537" s="239">
        <v>0.41299999999999998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170</v>
      </c>
      <c r="AU537" s="245" t="s">
        <v>83</v>
      </c>
      <c r="AV537" s="14" t="s">
        <v>83</v>
      </c>
      <c r="AW537" s="14" t="s">
        <v>35</v>
      </c>
      <c r="AX537" s="14" t="s">
        <v>73</v>
      </c>
      <c r="AY537" s="245" t="s">
        <v>159</v>
      </c>
    </row>
    <row r="538" s="14" customFormat="1">
      <c r="A538" s="14"/>
      <c r="B538" s="235"/>
      <c r="C538" s="236"/>
      <c r="D538" s="226" t="s">
        <v>170</v>
      </c>
      <c r="E538" s="237" t="s">
        <v>19</v>
      </c>
      <c r="F538" s="238" t="s">
        <v>601</v>
      </c>
      <c r="G538" s="236"/>
      <c r="H538" s="239">
        <v>0.82699999999999996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170</v>
      </c>
      <c r="AU538" s="245" t="s">
        <v>83</v>
      </c>
      <c r="AV538" s="14" t="s">
        <v>83</v>
      </c>
      <c r="AW538" s="14" t="s">
        <v>35</v>
      </c>
      <c r="AX538" s="14" t="s">
        <v>73</v>
      </c>
      <c r="AY538" s="245" t="s">
        <v>159</v>
      </c>
    </row>
    <row r="539" s="13" customFormat="1">
      <c r="A539" s="13"/>
      <c r="B539" s="224"/>
      <c r="C539" s="225"/>
      <c r="D539" s="226" t="s">
        <v>170</v>
      </c>
      <c r="E539" s="227" t="s">
        <v>19</v>
      </c>
      <c r="F539" s="228" t="s">
        <v>2047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170</v>
      </c>
      <c r="AU539" s="234" t="s">
        <v>83</v>
      </c>
      <c r="AV539" s="13" t="s">
        <v>81</v>
      </c>
      <c r="AW539" s="13" t="s">
        <v>35</v>
      </c>
      <c r="AX539" s="13" t="s">
        <v>73</v>
      </c>
      <c r="AY539" s="234" t="s">
        <v>159</v>
      </c>
    </row>
    <row r="540" s="14" customFormat="1">
      <c r="A540" s="14"/>
      <c r="B540" s="235"/>
      <c r="C540" s="236"/>
      <c r="D540" s="226" t="s">
        <v>170</v>
      </c>
      <c r="E540" s="237" t="s">
        <v>19</v>
      </c>
      <c r="F540" s="238" t="s">
        <v>2078</v>
      </c>
      <c r="G540" s="236"/>
      <c r="H540" s="239">
        <v>0.39600000000000002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170</v>
      </c>
      <c r="AU540" s="245" t="s">
        <v>83</v>
      </c>
      <c r="AV540" s="14" t="s">
        <v>83</v>
      </c>
      <c r="AW540" s="14" t="s">
        <v>35</v>
      </c>
      <c r="AX540" s="14" t="s">
        <v>73</v>
      </c>
      <c r="AY540" s="245" t="s">
        <v>159</v>
      </c>
    </row>
    <row r="541" s="14" customFormat="1">
      <c r="A541" s="14"/>
      <c r="B541" s="235"/>
      <c r="C541" s="236"/>
      <c r="D541" s="226" t="s">
        <v>170</v>
      </c>
      <c r="E541" s="237" t="s">
        <v>19</v>
      </c>
      <c r="F541" s="238" t="s">
        <v>609</v>
      </c>
      <c r="G541" s="236"/>
      <c r="H541" s="239">
        <v>0.83899999999999997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170</v>
      </c>
      <c r="AU541" s="245" t="s">
        <v>83</v>
      </c>
      <c r="AV541" s="14" t="s">
        <v>83</v>
      </c>
      <c r="AW541" s="14" t="s">
        <v>35</v>
      </c>
      <c r="AX541" s="14" t="s">
        <v>73</v>
      </c>
      <c r="AY541" s="245" t="s">
        <v>159</v>
      </c>
    </row>
    <row r="542" s="14" customFormat="1">
      <c r="A542" s="14"/>
      <c r="B542" s="235"/>
      <c r="C542" s="236"/>
      <c r="D542" s="226" t="s">
        <v>170</v>
      </c>
      <c r="E542" s="237" t="s">
        <v>19</v>
      </c>
      <c r="F542" s="238" t="s">
        <v>609</v>
      </c>
      <c r="G542" s="236"/>
      <c r="H542" s="239">
        <v>0.83899999999999997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5" t="s">
        <v>170</v>
      </c>
      <c r="AU542" s="245" t="s">
        <v>83</v>
      </c>
      <c r="AV542" s="14" t="s">
        <v>83</v>
      </c>
      <c r="AW542" s="14" t="s">
        <v>35</v>
      </c>
      <c r="AX542" s="14" t="s">
        <v>73</v>
      </c>
      <c r="AY542" s="245" t="s">
        <v>159</v>
      </c>
    </row>
    <row r="543" s="14" customFormat="1">
      <c r="A543" s="14"/>
      <c r="B543" s="235"/>
      <c r="C543" s="236"/>
      <c r="D543" s="226" t="s">
        <v>170</v>
      </c>
      <c r="E543" s="237" t="s">
        <v>19</v>
      </c>
      <c r="F543" s="238" t="s">
        <v>609</v>
      </c>
      <c r="G543" s="236"/>
      <c r="H543" s="239">
        <v>0.83899999999999997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170</v>
      </c>
      <c r="AU543" s="245" t="s">
        <v>83</v>
      </c>
      <c r="AV543" s="14" t="s">
        <v>83</v>
      </c>
      <c r="AW543" s="14" t="s">
        <v>35</v>
      </c>
      <c r="AX543" s="14" t="s">
        <v>73</v>
      </c>
      <c r="AY543" s="245" t="s">
        <v>159</v>
      </c>
    </row>
    <row r="544" s="14" customFormat="1">
      <c r="A544" s="14"/>
      <c r="B544" s="235"/>
      <c r="C544" s="236"/>
      <c r="D544" s="226" t="s">
        <v>170</v>
      </c>
      <c r="E544" s="237" t="s">
        <v>19</v>
      </c>
      <c r="F544" s="238" t="s">
        <v>609</v>
      </c>
      <c r="G544" s="236"/>
      <c r="H544" s="239">
        <v>0.83899999999999997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170</v>
      </c>
      <c r="AU544" s="245" t="s">
        <v>83</v>
      </c>
      <c r="AV544" s="14" t="s">
        <v>83</v>
      </c>
      <c r="AW544" s="14" t="s">
        <v>35</v>
      </c>
      <c r="AX544" s="14" t="s">
        <v>73</v>
      </c>
      <c r="AY544" s="245" t="s">
        <v>159</v>
      </c>
    </row>
    <row r="545" s="14" customFormat="1">
      <c r="A545" s="14"/>
      <c r="B545" s="235"/>
      <c r="C545" s="236"/>
      <c r="D545" s="226" t="s">
        <v>170</v>
      </c>
      <c r="E545" s="237" t="s">
        <v>19</v>
      </c>
      <c r="F545" s="238" t="s">
        <v>609</v>
      </c>
      <c r="G545" s="236"/>
      <c r="H545" s="239">
        <v>0.83899999999999997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170</v>
      </c>
      <c r="AU545" s="245" t="s">
        <v>83</v>
      </c>
      <c r="AV545" s="14" t="s">
        <v>83</v>
      </c>
      <c r="AW545" s="14" t="s">
        <v>35</v>
      </c>
      <c r="AX545" s="14" t="s">
        <v>73</v>
      </c>
      <c r="AY545" s="245" t="s">
        <v>159</v>
      </c>
    </row>
    <row r="546" s="14" customFormat="1">
      <c r="A546" s="14"/>
      <c r="B546" s="235"/>
      <c r="C546" s="236"/>
      <c r="D546" s="226" t="s">
        <v>170</v>
      </c>
      <c r="E546" s="237" t="s">
        <v>19</v>
      </c>
      <c r="F546" s="238" t="s">
        <v>609</v>
      </c>
      <c r="G546" s="236"/>
      <c r="H546" s="239">
        <v>0.83899999999999997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170</v>
      </c>
      <c r="AU546" s="245" t="s">
        <v>83</v>
      </c>
      <c r="AV546" s="14" t="s">
        <v>83</v>
      </c>
      <c r="AW546" s="14" t="s">
        <v>35</v>
      </c>
      <c r="AX546" s="14" t="s">
        <v>73</v>
      </c>
      <c r="AY546" s="245" t="s">
        <v>159</v>
      </c>
    </row>
    <row r="547" s="14" customFormat="1">
      <c r="A547" s="14"/>
      <c r="B547" s="235"/>
      <c r="C547" s="236"/>
      <c r="D547" s="226" t="s">
        <v>170</v>
      </c>
      <c r="E547" s="237" t="s">
        <v>19</v>
      </c>
      <c r="F547" s="238" t="s">
        <v>2079</v>
      </c>
      <c r="G547" s="236"/>
      <c r="H547" s="239">
        <v>0.50900000000000001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170</v>
      </c>
      <c r="AU547" s="245" t="s">
        <v>83</v>
      </c>
      <c r="AV547" s="14" t="s">
        <v>83</v>
      </c>
      <c r="AW547" s="14" t="s">
        <v>35</v>
      </c>
      <c r="AX547" s="14" t="s">
        <v>73</v>
      </c>
      <c r="AY547" s="245" t="s">
        <v>159</v>
      </c>
    </row>
    <row r="548" s="14" customFormat="1">
      <c r="A548" s="14"/>
      <c r="B548" s="235"/>
      <c r="C548" s="236"/>
      <c r="D548" s="226" t="s">
        <v>170</v>
      </c>
      <c r="E548" s="237" t="s">
        <v>19</v>
      </c>
      <c r="F548" s="238" t="s">
        <v>2081</v>
      </c>
      <c r="G548" s="236"/>
      <c r="H548" s="239">
        <v>0.498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170</v>
      </c>
      <c r="AU548" s="245" t="s">
        <v>83</v>
      </c>
      <c r="AV548" s="14" t="s">
        <v>83</v>
      </c>
      <c r="AW548" s="14" t="s">
        <v>35</v>
      </c>
      <c r="AX548" s="14" t="s">
        <v>73</v>
      </c>
      <c r="AY548" s="245" t="s">
        <v>159</v>
      </c>
    </row>
    <row r="549" s="14" customFormat="1">
      <c r="A549" s="14"/>
      <c r="B549" s="235"/>
      <c r="C549" s="236"/>
      <c r="D549" s="226" t="s">
        <v>170</v>
      </c>
      <c r="E549" s="237" t="s">
        <v>19</v>
      </c>
      <c r="F549" s="238" t="s">
        <v>2081</v>
      </c>
      <c r="G549" s="236"/>
      <c r="H549" s="239">
        <v>0.498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170</v>
      </c>
      <c r="AU549" s="245" t="s">
        <v>83</v>
      </c>
      <c r="AV549" s="14" t="s">
        <v>83</v>
      </c>
      <c r="AW549" s="14" t="s">
        <v>35</v>
      </c>
      <c r="AX549" s="14" t="s">
        <v>73</v>
      </c>
      <c r="AY549" s="245" t="s">
        <v>159</v>
      </c>
    </row>
    <row r="550" s="14" customFormat="1">
      <c r="A550" s="14"/>
      <c r="B550" s="235"/>
      <c r="C550" s="236"/>
      <c r="D550" s="226" t="s">
        <v>170</v>
      </c>
      <c r="E550" s="237" t="s">
        <v>19</v>
      </c>
      <c r="F550" s="238" t="s">
        <v>2081</v>
      </c>
      <c r="G550" s="236"/>
      <c r="H550" s="239">
        <v>0.498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170</v>
      </c>
      <c r="AU550" s="245" t="s">
        <v>83</v>
      </c>
      <c r="AV550" s="14" t="s">
        <v>83</v>
      </c>
      <c r="AW550" s="14" t="s">
        <v>35</v>
      </c>
      <c r="AX550" s="14" t="s">
        <v>73</v>
      </c>
      <c r="AY550" s="245" t="s">
        <v>159</v>
      </c>
    </row>
    <row r="551" s="14" customFormat="1">
      <c r="A551" s="14"/>
      <c r="B551" s="235"/>
      <c r="C551" s="236"/>
      <c r="D551" s="226" t="s">
        <v>170</v>
      </c>
      <c r="E551" s="237" t="s">
        <v>19</v>
      </c>
      <c r="F551" s="238" t="s">
        <v>609</v>
      </c>
      <c r="G551" s="236"/>
      <c r="H551" s="239">
        <v>0.83899999999999997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170</v>
      </c>
      <c r="AU551" s="245" t="s">
        <v>83</v>
      </c>
      <c r="AV551" s="14" t="s">
        <v>83</v>
      </c>
      <c r="AW551" s="14" t="s">
        <v>35</v>
      </c>
      <c r="AX551" s="14" t="s">
        <v>73</v>
      </c>
      <c r="AY551" s="245" t="s">
        <v>159</v>
      </c>
    </row>
    <row r="552" s="16" customFormat="1">
      <c r="A552" s="16"/>
      <c r="B552" s="268"/>
      <c r="C552" s="269"/>
      <c r="D552" s="226" t="s">
        <v>170</v>
      </c>
      <c r="E552" s="270" t="s">
        <v>19</v>
      </c>
      <c r="F552" s="271" t="s">
        <v>1900</v>
      </c>
      <c r="G552" s="269"/>
      <c r="H552" s="272">
        <v>17.126000000000001</v>
      </c>
      <c r="I552" s="273"/>
      <c r="J552" s="269"/>
      <c r="K552" s="269"/>
      <c r="L552" s="274"/>
      <c r="M552" s="275"/>
      <c r="N552" s="276"/>
      <c r="O552" s="276"/>
      <c r="P552" s="276"/>
      <c r="Q552" s="276"/>
      <c r="R552" s="276"/>
      <c r="S552" s="276"/>
      <c r="T552" s="277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78" t="s">
        <v>170</v>
      </c>
      <c r="AU552" s="278" t="s">
        <v>83</v>
      </c>
      <c r="AV552" s="16" t="s">
        <v>189</v>
      </c>
      <c r="AW552" s="16" t="s">
        <v>35</v>
      </c>
      <c r="AX552" s="16" t="s">
        <v>73</v>
      </c>
      <c r="AY552" s="278" t="s">
        <v>159</v>
      </c>
    </row>
    <row r="553" s="14" customFormat="1">
      <c r="A553" s="14"/>
      <c r="B553" s="235"/>
      <c r="C553" s="236"/>
      <c r="D553" s="226" t="s">
        <v>170</v>
      </c>
      <c r="E553" s="237" t="s">
        <v>19</v>
      </c>
      <c r="F553" s="238" t="s">
        <v>2082</v>
      </c>
      <c r="G553" s="236"/>
      <c r="H553" s="239">
        <v>-45.835999999999999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5" t="s">
        <v>170</v>
      </c>
      <c r="AU553" s="245" t="s">
        <v>83</v>
      </c>
      <c r="AV553" s="14" t="s">
        <v>83</v>
      </c>
      <c r="AW553" s="14" t="s">
        <v>35</v>
      </c>
      <c r="AX553" s="14" t="s">
        <v>73</v>
      </c>
      <c r="AY553" s="245" t="s">
        <v>159</v>
      </c>
    </row>
    <row r="554" s="16" customFormat="1">
      <c r="A554" s="16"/>
      <c r="B554" s="268"/>
      <c r="C554" s="269"/>
      <c r="D554" s="226" t="s">
        <v>170</v>
      </c>
      <c r="E554" s="270" t="s">
        <v>19</v>
      </c>
      <c r="F554" s="271" t="s">
        <v>1900</v>
      </c>
      <c r="G554" s="269"/>
      <c r="H554" s="272">
        <v>-45.835999999999999</v>
      </c>
      <c r="I554" s="273"/>
      <c r="J554" s="269"/>
      <c r="K554" s="269"/>
      <c r="L554" s="274"/>
      <c r="M554" s="275"/>
      <c r="N554" s="276"/>
      <c r="O554" s="276"/>
      <c r="P554" s="276"/>
      <c r="Q554" s="276"/>
      <c r="R554" s="276"/>
      <c r="S554" s="276"/>
      <c r="T554" s="277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8" t="s">
        <v>170</v>
      </c>
      <c r="AU554" s="278" t="s">
        <v>83</v>
      </c>
      <c r="AV554" s="16" t="s">
        <v>189</v>
      </c>
      <c r="AW554" s="16" t="s">
        <v>35</v>
      </c>
      <c r="AX554" s="16" t="s">
        <v>73</v>
      </c>
      <c r="AY554" s="278" t="s">
        <v>159</v>
      </c>
    </row>
    <row r="555" s="15" customFormat="1">
      <c r="A555" s="15"/>
      <c r="B555" s="246"/>
      <c r="C555" s="247"/>
      <c r="D555" s="226" t="s">
        <v>170</v>
      </c>
      <c r="E555" s="248" t="s">
        <v>19</v>
      </c>
      <c r="F555" s="249" t="s">
        <v>178</v>
      </c>
      <c r="G555" s="247"/>
      <c r="H555" s="250">
        <v>306.33199999999999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170</v>
      </c>
      <c r="AU555" s="256" t="s">
        <v>83</v>
      </c>
      <c r="AV555" s="15" t="s">
        <v>166</v>
      </c>
      <c r="AW555" s="15" t="s">
        <v>35</v>
      </c>
      <c r="AX555" s="15" t="s">
        <v>81</v>
      </c>
      <c r="AY555" s="256" t="s">
        <v>159</v>
      </c>
    </row>
    <row r="556" s="2" customFormat="1" ht="24.15" customHeight="1">
      <c r="A556" s="40"/>
      <c r="B556" s="41"/>
      <c r="C556" s="206" t="s">
        <v>488</v>
      </c>
      <c r="D556" s="206" t="s">
        <v>161</v>
      </c>
      <c r="E556" s="207" t="s">
        <v>2200</v>
      </c>
      <c r="F556" s="208" t="s">
        <v>2201</v>
      </c>
      <c r="G556" s="209" t="s">
        <v>164</v>
      </c>
      <c r="H556" s="210">
        <v>2.089</v>
      </c>
      <c r="I556" s="211"/>
      <c r="J556" s="212">
        <f>ROUND(I556*H556,2)</f>
        <v>0</v>
      </c>
      <c r="K556" s="208" t="s">
        <v>165</v>
      </c>
      <c r="L556" s="46"/>
      <c r="M556" s="213" t="s">
        <v>19</v>
      </c>
      <c r="N556" s="214" t="s">
        <v>44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0.068000000000000005</v>
      </c>
      <c r="T556" s="216">
        <f>S556*H556</f>
        <v>0.14205200000000001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166</v>
      </c>
      <c r="AT556" s="217" t="s">
        <v>161</v>
      </c>
      <c r="AU556" s="217" t="s">
        <v>83</v>
      </c>
      <c r="AY556" s="19" t="s">
        <v>159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81</v>
      </c>
      <c r="BK556" s="218">
        <f>ROUND(I556*H556,2)</f>
        <v>0</v>
      </c>
      <c r="BL556" s="19" t="s">
        <v>166</v>
      </c>
      <c r="BM556" s="217" t="s">
        <v>2202</v>
      </c>
    </row>
    <row r="557" s="2" customFormat="1">
      <c r="A557" s="40"/>
      <c r="B557" s="41"/>
      <c r="C557" s="42"/>
      <c r="D557" s="219" t="s">
        <v>168</v>
      </c>
      <c r="E557" s="42"/>
      <c r="F557" s="220" t="s">
        <v>2203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168</v>
      </c>
      <c r="AU557" s="19" t="s">
        <v>83</v>
      </c>
    </row>
    <row r="558" s="13" customFormat="1">
      <c r="A558" s="13"/>
      <c r="B558" s="224"/>
      <c r="C558" s="225"/>
      <c r="D558" s="226" t="s">
        <v>170</v>
      </c>
      <c r="E558" s="227" t="s">
        <v>19</v>
      </c>
      <c r="F558" s="228" t="s">
        <v>2204</v>
      </c>
      <c r="G558" s="225"/>
      <c r="H558" s="227" t="s">
        <v>19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170</v>
      </c>
      <c r="AU558" s="234" t="s">
        <v>83</v>
      </c>
      <c r="AV558" s="13" t="s">
        <v>81</v>
      </c>
      <c r="AW558" s="13" t="s">
        <v>35</v>
      </c>
      <c r="AX558" s="13" t="s">
        <v>73</v>
      </c>
      <c r="AY558" s="234" t="s">
        <v>159</v>
      </c>
    </row>
    <row r="559" s="14" customFormat="1">
      <c r="A559" s="14"/>
      <c r="B559" s="235"/>
      <c r="C559" s="236"/>
      <c r="D559" s="226" t="s">
        <v>170</v>
      </c>
      <c r="E559" s="237" t="s">
        <v>19</v>
      </c>
      <c r="F559" s="238" t="s">
        <v>2205</v>
      </c>
      <c r="G559" s="236"/>
      <c r="H559" s="239">
        <v>0.51300000000000001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170</v>
      </c>
      <c r="AU559" s="245" t="s">
        <v>83</v>
      </c>
      <c r="AV559" s="14" t="s">
        <v>83</v>
      </c>
      <c r="AW559" s="14" t="s">
        <v>35</v>
      </c>
      <c r="AX559" s="14" t="s">
        <v>73</v>
      </c>
      <c r="AY559" s="245" t="s">
        <v>159</v>
      </c>
    </row>
    <row r="560" s="14" customFormat="1">
      <c r="A560" s="14"/>
      <c r="B560" s="235"/>
      <c r="C560" s="236"/>
      <c r="D560" s="226" t="s">
        <v>170</v>
      </c>
      <c r="E560" s="237" t="s">
        <v>19</v>
      </c>
      <c r="F560" s="238" t="s">
        <v>2206</v>
      </c>
      <c r="G560" s="236"/>
      <c r="H560" s="239">
        <v>0.248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170</v>
      </c>
      <c r="AU560" s="245" t="s">
        <v>83</v>
      </c>
      <c r="AV560" s="14" t="s">
        <v>83</v>
      </c>
      <c r="AW560" s="14" t="s">
        <v>35</v>
      </c>
      <c r="AX560" s="14" t="s">
        <v>73</v>
      </c>
      <c r="AY560" s="245" t="s">
        <v>159</v>
      </c>
    </row>
    <row r="561" s="14" customFormat="1">
      <c r="A561" s="14"/>
      <c r="B561" s="235"/>
      <c r="C561" s="236"/>
      <c r="D561" s="226" t="s">
        <v>170</v>
      </c>
      <c r="E561" s="237" t="s">
        <v>19</v>
      </c>
      <c r="F561" s="238" t="s">
        <v>2207</v>
      </c>
      <c r="G561" s="236"/>
      <c r="H561" s="239">
        <v>0.52200000000000002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170</v>
      </c>
      <c r="AU561" s="245" t="s">
        <v>83</v>
      </c>
      <c r="AV561" s="14" t="s">
        <v>83</v>
      </c>
      <c r="AW561" s="14" t="s">
        <v>35</v>
      </c>
      <c r="AX561" s="14" t="s">
        <v>73</v>
      </c>
      <c r="AY561" s="245" t="s">
        <v>159</v>
      </c>
    </row>
    <row r="562" s="14" customFormat="1">
      <c r="A562" s="14"/>
      <c r="B562" s="235"/>
      <c r="C562" s="236"/>
      <c r="D562" s="226" t="s">
        <v>170</v>
      </c>
      <c r="E562" s="237" t="s">
        <v>19</v>
      </c>
      <c r="F562" s="238" t="s">
        <v>2207</v>
      </c>
      <c r="G562" s="236"/>
      <c r="H562" s="239">
        <v>0.52200000000000002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170</v>
      </c>
      <c r="AU562" s="245" t="s">
        <v>83</v>
      </c>
      <c r="AV562" s="14" t="s">
        <v>83</v>
      </c>
      <c r="AW562" s="14" t="s">
        <v>35</v>
      </c>
      <c r="AX562" s="14" t="s">
        <v>73</v>
      </c>
      <c r="AY562" s="245" t="s">
        <v>159</v>
      </c>
    </row>
    <row r="563" s="14" customFormat="1">
      <c r="A563" s="14"/>
      <c r="B563" s="235"/>
      <c r="C563" s="236"/>
      <c r="D563" s="226" t="s">
        <v>170</v>
      </c>
      <c r="E563" s="237" t="s">
        <v>19</v>
      </c>
      <c r="F563" s="238" t="s">
        <v>2208</v>
      </c>
      <c r="G563" s="236"/>
      <c r="H563" s="239">
        <v>0.28399999999999997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170</v>
      </c>
      <c r="AU563" s="245" t="s">
        <v>83</v>
      </c>
      <c r="AV563" s="14" t="s">
        <v>83</v>
      </c>
      <c r="AW563" s="14" t="s">
        <v>35</v>
      </c>
      <c r="AX563" s="14" t="s">
        <v>73</v>
      </c>
      <c r="AY563" s="245" t="s">
        <v>159</v>
      </c>
    </row>
    <row r="564" s="15" customFormat="1">
      <c r="A564" s="15"/>
      <c r="B564" s="246"/>
      <c r="C564" s="247"/>
      <c r="D564" s="226" t="s">
        <v>170</v>
      </c>
      <c r="E564" s="248" t="s">
        <v>19</v>
      </c>
      <c r="F564" s="249" t="s">
        <v>178</v>
      </c>
      <c r="G564" s="247"/>
      <c r="H564" s="250">
        <v>2.089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6" t="s">
        <v>170</v>
      </c>
      <c r="AU564" s="256" t="s">
        <v>83</v>
      </c>
      <c r="AV564" s="15" t="s">
        <v>166</v>
      </c>
      <c r="AW564" s="15" t="s">
        <v>35</v>
      </c>
      <c r="AX564" s="15" t="s">
        <v>81</v>
      </c>
      <c r="AY564" s="256" t="s">
        <v>159</v>
      </c>
    </row>
    <row r="565" s="12" customFormat="1" ht="22.8" customHeight="1">
      <c r="A565" s="12"/>
      <c r="B565" s="190"/>
      <c r="C565" s="191"/>
      <c r="D565" s="192" t="s">
        <v>72</v>
      </c>
      <c r="E565" s="204" t="s">
        <v>957</v>
      </c>
      <c r="F565" s="204" t="s">
        <v>958</v>
      </c>
      <c r="G565" s="191"/>
      <c r="H565" s="191"/>
      <c r="I565" s="194"/>
      <c r="J565" s="205">
        <f>BK565</f>
        <v>0</v>
      </c>
      <c r="K565" s="191"/>
      <c r="L565" s="196"/>
      <c r="M565" s="197"/>
      <c r="N565" s="198"/>
      <c r="O565" s="198"/>
      <c r="P565" s="199">
        <f>SUM(P566:P575)</f>
        <v>0</v>
      </c>
      <c r="Q565" s="198"/>
      <c r="R565" s="199">
        <f>SUM(R566:R575)</f>
        <v>0</v>
      </c>
      <c r="S565" s="198"/>
      <c r="T565" s="200">
        <f>SUM(T566:T575)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1" t="s">
        <v>81</v>
      </c>
      <c r="AT565" s="202" t="s">
        <v>72</v>
      </c>
      <c r="AU565" s="202" t="s">
        <v>81</v>
      </c>
      <c r="AY565" s="201" t="s">
        <v>159</v>
      </c>
      <c r="BK565" s="203">
        <f>SUM(BK566:BK575)</f>
        <v>0</v>
      </c>
    </row>
    <row r="566" s="2" customFormat="1" ht="24.15" customHeight="1">
      <c r="A566" s="40"/>
      <c r="B566" s="41"/>
      <c r="C566" s="206" t="s">
        <v>494</v>
      </c>
      <c r="D566" s="206" t="s">
        <v>161</v>
      </c>
      <c r="E566" s="207" t="s">
        <v>960</v>
      </c>
      <c r="F566" s="208" t="s">
        <v>961</v>
      </c>
      <c r="G566" s="209" t="s">
        <v>222</v>
      </c>
      <c r="H566" s="210">
        <v>22.096</v>
      </c>
      <c r="I566" s="211"/>
      <c r="J566" s="212">
        <f>ROUND(I566*H566,2)</f>
        <v>0</v>
      </c>
      <c r="K566" s="208" t="s">
        <v>165</v>
      </c>
      <c r="L566" s="46"/>
      <c r="M566" s="213" t="s">
        <v>19</v>
      </c>
      <c r="N566" s="214" t="s">
        <v>44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166</v>
      </c>
      <c r="AT566" s="217" t="s">
        <v>161</v>
      </c>
      <c r="AU566" s="217" t="s">
        <v>83</v>
      </c>
      <c r="AY566" s="19" t="s">
        <v>159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81</v>
      </c>
      <c r="BK566" s="218">
        <f>ROUND(I566*H566,2)</f>
        <v>0</v>
      </c>
      <c r="BL566" s="19" t="s">
        <v>166</v>
      </c>
      <c r="BM566" s="217" t="s">
        <v>2209</v>
      </c>
    </row>
    <row r="567" s="2" customFormat="1">
      <c r="A567" s="40"/>
      <c r="B567" s="41"/>
      <c r="C567" s="42"/>
      <c r="D567" s="219" t="s">
        <v>168</v>
      </c>
      <c r="E567" s="42"/>
      <c r="F567" s="220" t="s">
        <v>963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168</v>
      </c>
      <c r="AU567" s="19" t="s">
        <v>83</v>
      </c>
    </row>
    <row r="568" s="2" customFormat="1" ht="21.75" customHeight="1">
      <c r="A568" s="40"/>
      <c r="B568" s="41"/>
      <c r="C568" s="206" t="s">
        <v>504</v>
      </c>
      <c r="D568" s="206" t="s">
        <v>161</v>
      </c>
      <c r="E568" s="207" t="s">
        <v>965</v>
      </c>
      <c r="F568" s="208" t="s">
        <v>966</v>
      </c>
      <c r="G568" s="209" t="s">
        <v>222</v>
      </c>
      <c r="H568" s="210">
        <v>22.096</v>
      </c>
      <c r="I568" s="211"/>
      <c r="J568" s="212">
        <f>ROUND(I568*H568,2)</f>
        <v>0</v>
      </c>
      <c r="K568" s="208" t="s">
        <v>165</v>
      </c>
      <c r="L568" s="46"/>
      <c r="M568" s="213" t="s">
        <v>19</v>
      </c>
      <c r="N568" s="214" t="s">
        <v>44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166</v>
      </c>
      <c r="AT568" s="217" t="s">
        <v>161</v>
      </c>
      <c r="AU568" s="217" t="s">
        <v>83</v>
      </c>
      <c r="AY568" s="19" t="s">
        <v>159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81</v>
      </c>
      <c r="BK568" s="218">
        <f>ROUND(I568*H568,2)</f>
        <v>0</v>
      </c>
      <c r="BL568" s="19" t="s">
        <v>166</v>
      </c>
      <c r="BM568" s="217" t="s">
        <v>2210</v>
      </c>
    </row>
    <row r="569" s="2" customFormat="1">
      <c r="A569" s="40"/>
      <c r="B569" s="41"/>
      <c r="C569" s="42"/>
      <c r="D569" s="219" t="s">
        <v>168</v>
      </c>
      <c r="E569" s="42"/>
      <c r="F569" s="220" t="s">
        <v>968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168</v>
      </c>
      <c r="AU569" s="19" t="s">
        <v>83</v>
      </c>
    </row>
    <row r="570" s="2" customFormat="1" ht="24.15" customHeight="1">
      <c r="A570" s="40"/>
      <c r="B570" s="41"/>
      <c r="C570" s="206" t="s">
        <v>515</v>
      </c>
      <c r="D570" s="206" t="s">
        <v>161</v>
      </c>
      <c r="E570" s="207" t="s">
        <v>970</v>
      </c>
      <c r="F570" s="208" t="s">
        <v>971</v>
      </c>
      <c r="G570" s="209" t="s">
        <v>222</v>
      </c>
      <c r="H570" s="210">
        <v>419.82400000000001</v>
      </c>
      <c r="I570" s="211"/>
      <c r="J570" s="212">
        <f>ROUND(I570*H570,2)</f>
        <v>0</v>
      </c>
      <c r="K570" s="208" t="s">
        <v>165</v>
      </c>
      <c r="L570" s="46"/>
      <c r="M570" s="213" t="s">
        <v>19</v>
      </c>
      <c r="N570" s="214" t="s">
        <v>44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166</v>
      </c>
      <c r="AT570" s="217" t="s">
        <v>161</v>
      </c>
      <c r="AU570" s="217" t="s">
        <v>83</v>
      </c>
      <c r="AY570" s="19" t="s">
        <v>159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81</v>
      </c>
      <c r="BK570" s="218">
        <f>ROUND(I570*H570,2)</f>
        <v>0</v>
      </c>
      <c r="BL570" s="19" t="s">
        <v>166</v>
      </c>
      <c r="BM570" s="217" t="s">
        <v>2211</v>
      </c>
    </row>
    <row r="571" s="2" customFormat="1">
      <c r="A571" s="40"/>
      <c r="B571" s="41"/>
      <c r="C571" s="42"/>
      <c r="D571" s="219" t="s">
        <v>168</v>
      </c>
      <c r="E571" s="42"/>
      <c r="F571" s="220" t="s">
        <v>973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168</v>
      </c>
      <c r="AU571" s="19" t="s">
        <v>83</v>
      </c>
    </row>
    <row r="572" s="14" customFormat="1">
      <c r="A572" s="14"/>
      <c r="B572" s="235"/>
      <c r="C572" s="236"/>
      <c r="D572" s="226" t="s">
        <v>170</v>
      </c>
      <c r="E572" s="237" t="s">
        <v>19</v>
      </c>
      <c r="F572" s="238" t="s">
        <v>2212</v>
      </c>
      <c r="G572" s="236"/>
      <c r="H572" s="239">
        <v>419.82400000000001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170</v>
      </c>
      <c r="AU572" s="245" t="s">
        <v>83</v>
      </c>
      <c r="AV572" s="14" t="s">
        <v>83</v>
      </c>
      <c r="AW572" s="14" t="s">
        <v>35</v>
      </c>
      <c r="AX572" s="14" t="s">
        <v>73</v>
      </c>
      <c r="AY572" s="245" t="s">
        <v>159</v>
      </c>
    </row>
    <row r="573" s="15" customFormat="1">
      <c r="A573" s="15"/>
      <c r="B573" s="246"/>
      <c r="C573" s="247"/>
      <c r="D573" s="226" t="s">
        <v>170</v>
      </c>
      <c r="E573" s="248" t="s">
        <v>19</v>
      </c>
      <c r="F573" s="249" t="s">
        <v>178</v>
      </c>
      <c r="G573" s="247"/>
      <c r="H573" s="250">
        <v>419.82400000000001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170</v>
      </c>
      <c r="AU573" s="256" t="s">
        <v>83</v>
      </c>
      <c r="AV573" s="15" t="s">
        <v>166</v>
      </c>
      <c r="AW573" s="15" t="s">
        <v>35</v>
      </c>
      <c r="AX573" s="15" t="s">
        <v>81</v>
      </c>
      <c r="AY573" s="256" t="s">
        <v>159</v>
      </c>
    </row>
    <row r="574" s="2" customFormat="1" ht="24.15" customHeight="1">
      <c r="A574" s="40"/>
      <c r="B574" s="41"/>
      <c r="C574" s="206" t="s">
        <v>527</v>
      </c>
      <c r="D574" s="206" t="s">
        <v>161</v>
      </c>
      <c r="E574" s="207" t="s">
        <v>976</v>
      </c>
      <c r="F574" s="208" t="s">
        <v>977</v>
      </c>
      <c r="G574" s="209" t="s">
        <v>222</v>
      </c>
      <c r="H574" s="210">
        <v>22.096</v>
      </c>
      <c r="I574" s="211"/>
      <c r="J574" s="212">
        <f>ROUND(I574*H574,2)</f>
        <v>0</v>
      </c>
      <c r="K574" s="208" t="s">
        <v>165</v>
      </c>
      <c r="L574" s="46"/>
      <c r="M574" s="213" t="s">
        <v>19</v>
      </c>
      <c r="N574" s="214" t="s">
        <v>44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166</v>
      </c>
      <c r="AT574" s="217" t="s">
        <v>161</v>
      </c>
      <c r="AU574" s="217" t="s">
        <v>83</v>
      </c>
      <c r="AY574" s="19" t="s">
        <v>159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81</v>
      </c>
      <c r="BK574" s="218">
        <f>ROUND(I574*H574,2)</f>
        <v>0</v>
      </c>
      <c r="BL574" s="19" t="s">
        <v>166</v>
      </c>
      <c r="BM574" s="217" t="s">
        <v>2213</v>
      </c>
    </row>
    <row r="575" s="2" customFormat="1">
      <c r="A575" s="40"/>
      <c r="B575" s="41"/>
      <c r="C575" s="42"/>
      <c r="D575" s="219" t="s">
        <v>168</v>
      </c>
      <c r="E575" s="42"/>
      <c r="F575" s="220" t="s">
        <v>979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168</v>
      </c>
      <c r="AU575" s="19" t="s">
        <v>83</v>
      </c>
    </row>
    <row r="576" s="12" customFormat="1" ht="22.8" customHeight="1">
      <c r="A576" s="12"/>
      <c r="B576" s="190"/>
      <c r="C576" s="191"/>
      <c r="D576" s="192" t="s">
        <v>72</v>
      </c>
      <c r="E576" s="204" t="s">
        <v>980</v>
      </c>
      <c r="F576" s="204" t="s">
        <v>981</v>
      </c>
      <c r="G576" s="191"/>
      <c r="H576" s="191"/>
      <c r="I576" s="194"/>
      <c r="J576" s="205">
        <f>BK576</f>
        <v>0</v>
      </c>
      <c r="K576" s="191"/>
      <c r="L576" s="196"/>
      <c r="M576" s="197"/>
      <c r="N576" s="198"/>
      <c r="O576" s="198"/>
      <c r="P576" s="199">
        <f>SUM(P577:P580)</f>
        <v>0</v>
      </c>
      <c r="Q576" s="198"/>
      <c r="R576" s="199">
        <f>SUM(R577:R580)</f>
        <v>0</v>
      </c>
      <c r="S576" s="198"/>
      <c r="T576" s="200">
        <f>SUM(T577:T580)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1" t="s">
        <v>81</v>
      </c>
      <c r="AT576" s="202" t="s">
        <v>72</v>
      </c>
      <c r="AU576" s="202" t="s">
        <v>81</v>
      </c>
      <c r="AY576" s="201" t="s">
        <v>159</v>
      </c>
      <c r="BK576" s="203">
        <f>SUM(BK577:BK580)</f>
        <v>0</v>
      </c>
    </row>
    <row r="577" s="2" customFormat="1" ht="33" customHeight="1">
      <c r="A577" s="40"/>
      <c r="B577" s="41"/>
      <c r="C577" s="206" t="s">
        <v>539</v>
      </c>
      <c r="D577" s="206" t="s">
        <v>161</v>
      </c>
      <c r="E577" s="207" t="s">
        <v>983</v>
      </c>
      <c r="F577" s="208" t="s">
        <v>984</v>
      </c>
      <c r="G577" s="209" t="s">
        <v>222</v>
      </c>
      <c r="H577" s="210">
        <v>19.489000000000001</v>
      </c>
      <c r="I577" s="211"/>
      <c r="J577" s="212">
        <f>ROUND(I577*H577,2)</f>
        <v>0</v>
      </c>
      <c r="K577" s="208" t="s">
        <v>165</v>
      </c>
      <c r="L577" s="46"/>
      <c r="M577" s="213" t="s">
        <v>19</v>
      </c>
      <c r="N577" s="214" t="s">
        <v>44</v>
      </c>
      <c r="O577" s="86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166</v>
      </c>
      <c r="AT577" s="217" t="s">
        <v>161</v>
      </c>
      <c r="AU577" s="217" t="s">
        <v>83</v>
      </c>
      <c r="AY577" s="19" t="s">
        <v>159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81</v>
      </c>
      <c r="BK577" s="218">
        <f>ROUND(I577*H577,2)</f>
        <v>0</v>
      </c>
      <c r="BL577" s="19" t="s">
        <v>166</v>
      </c>
      <c r="BM577" s="217" t="s">
        <v>2214</v>
      </c>
    </row>
    <row r="578" s="2" customFormat="1">
      <c r="A578" s="40"/>
      <c r="B578" s="41"/>
      <c r="C578" s="42"/>
      <c r="D578" s="219" t="s">
        <v>168</v>
      </c>
      <c r="E578" s="42"/>
      <c r="F578" s="220" t="s">
        <v>986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168</v>
      </c>
      <c r="AU578" s="19" t="s">
        <v>83</v>
      </c>
    </row>
    <row r="579" s="2" customFormat="1" ht="24.15" customHeight="1">
      <c r="A579" s="40"/>
      <c r="B579" s="41"/>
      <c r="C579" s="206" t="s">
        <v>544</v>
      </c>
      <c r="D579" s="206" t="s">
        <v>161</v>
      </c>
      <c r="E579" s="207" t="s">
        <v>988</v>
      </c>
      <c r="F579" s="208" t="s">
        <v>989</v>
      </c>
      <c r="G579" s="209" t="s">
        <v>222</v>
      </c>
      <c r="H579" s="210">
        <v>11.648</v>
      </c>
      <c r="I579" s="211"/>
      <c r="J579" s="212">
        <f>ROUND(I579*H579,2)</f>
        <v>0</v>
      </c>
      <c r="K579" s="208" t="s">
        <v>165</v>
      </c>
      <c r="L579" s="46"/>
      <c r="M579" s="213" t="s">
        <v>19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166</v>
      </c>
      <c r="AT579" s="217" t="s">
        <v>161</v>
      </c>
      <c r="AU579" s="217" t="s">
        <v>83</v>
      </c>
      <c r="AY579" s="19" t="s">
        <v>159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81</v>
      </c>
      <c r="BK579" s="218">
        <f>ROUND(I579*H579,2)</f>
        <v>0</v>
      </c>
      <c r="BL579" s="19" t="s">
        <v>166</v>
      </c>
      <c r="BM579" s="217" t="s">
        <v>2215</v>
      </c>
    </row>
    <row r="580" s="2" customFormat="1">
      <c r="A580" s="40"/>
      <c r="B580" s="41"/>
      <c r="C580" s="42"/>
      <c r="D580" s="219" t="s">
        <v>168</v>
      </c>
      <c r="E580" s="42"/>
      <c r="F580" s="220" t="s">
        <v>991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168</v>
      </c>
      <c r="AU580" s="19" t="s">
        <v>83</v>
      </c>
    </row>
    <row r="581" s="12" customFormat="1" ht="25.92" customHeight="1">
      <c r="A581" s="12"/>
      <c r="B581" s="190"/>
      <c r="C581" s="191"/>
      <c r="D581" s="192" t="s">
        <v>72</v>
      </c>
      <c r="E581" s="193" t="s">
        <v>992</v>
      </c>
      <c r="F581" s="193" t="s">
        <v>993</v>
      </c>
      <c r="G581" s="191"/>
      <c r="H581" s="191"/>
      <c r="I581" s="194"/>
      <c r="J581" s="195">
        <f>BK581</f>
        <v>0</v>
      </c>
      <c r="K581" s="191"/>
      <c r="L581" s="196"/>
      <c r="M581" s="197"/>
      <c r="N581" s="198"/>
      <c r="O581" s="198"/>
      <c r="P581" s="199">
        <f>P582+P622+P630+P665+P766+P927+P1178</f>
        <v>0</v>
      </c>
      <c r="Q581" s="198"/>
      <c r="R581" s="199">
        <f>R582+R622+R630+R665+R766+R927+R1178</f>
        <v>3.2276309799999998</v>
      </c>
      <c r="S581" s="198"/>
      <c r="T581" s="200">
        <f>T582+T622+T630+T665+T766+T927+T1178</f>
        <v>0.57960630000000002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1" t="s">
        <v>83</v>
      </c>
      <c r="AT581" s="202" t="s">
        <v>72</v>
      </c>
      <c r="AU581" s="202" t="s">
        <v>73</v>
      </c>
      <c r="AY581" s="201" t="s">
        <v>159</v>
      </c>
      <c r="BK581" s="203">
        <f>BK582+BK622+BK630+BK665+BK766+BK927+BK1178</f>
        <v>0</v>
      </c>
    </row>
    <row r="582" s="12" customFormat="1" ht="22.8" customHeight="1">
      <c r="A582" s="12"/>
      <c r="B582" s="190"/>
      <c r="C582" s="191"/>
      <c r="D582" s="192" t="s">
        <v>72</v>
      </c>
      <c r="E582" s="204" t="s">
        <v>994</v>
      </c>
      <c r="F582" s="204" t="s">
        <v>995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SUM(P583:P621)</f>
        <v>0</v>
      </c>
      <c r="Q582" s="198"/>
      <c r="R582" s="199">
        <f>SUM(R583:R621)</f>
        <v>0.92880859999999998</v>
      </c>
      <c r="S582" s="198"/>
      <c r="T582" s="200">
        <f>SUM(T583:T621)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83</v>
      </c>
      <c r="AT582" s="202" t="s">
        <v>72</v>
      </c>
      <c r="AU582" s="202" t="s">
        <v>81</v>
      </c>
      <c r="AY582" s="201" t="s">
        <v>159</v>
      </c>
      <c r="BK582" s="203">
        <f>SUM(BK583:BK621)</f>
        <v>0</v>
      </c>
    </row>
    <row r="583" s="2" customFormat="1" ht="21.75" customHeight="1">
      <c r="A583" s="40"/>
      <c r="B583" s="41"/>
      <c r="C583" s="206" t="s">
        <v>552</v>
      </c>
      <c r="D583" s="206" t="s">
        <v>161</v>
      </c>
      <c r="E583" s="207" t="s">
        <v>1008</v>
      </c>
      <c r="F583" s="208" t="s">
        <v>1009</v>
      </c>
      <c r="G583" s="209" t="s">
        <v>164</v>
      </c>
      <c r="H583" s="210">
        <v>119.45999999999999</v>
      </c>
      <c r="I583" s="211"/>
      <c r="J583" s="212">
        <f>ROUND(I583*H583,2)</f>
        <v>0</v>
      </c>
      <c r="K583" s="208" t="s">
        <v>165</v>
      </c>
      <c r="L583" s="46"/>
      <c r="M583" s="213" t="s">
        <v>19</v>
      </c>
      <c r="N583" s="214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307</v>
      </c>
      <c r="AT583" s="217" t="s">
        <v>161</v>
      </c>
      <c r="AU583" s="217" t="s">
        <v>83</v>
      </c>
      <c r="AY583" s="19" t="s">
        <v>159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81</v>
      </c>
      <c r="BK583" s="218">
        <f>ROUND(I583*H583,2)</f>
        <v>0</v>
      </c>
      <c r="BL583" s="19" t="s">
        <v>307</v>
      </c>
      <c r="BM583" s="217" t="s">
        <v>2216</v>
      </c>
    </row>
    <row r="584" s="2" customFormat="1">
      <c r="A584" s="40"/>
      <c r="B584" s="41"/>
      <c r="C584" s="42"/>
      <c r="D584" s="219" t="s">
        <v>168</v>
      </c>
      <c r="E584" s="42"/>
      <c r="F584" s="220" t="s">
        <v>1011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168</v>
      </c>
      <c r="AU584" s="19" t="s">
        <v>83</v>
      </c>
    </row>
    <row r="585" s="13" customFormat="1">
      <c r="A585" s="13"/>
      <c r="B585" s="224"/>
      <c r="C585" s="225"/>
      <c r="D585" s="226" t="s">
        <v>170</v>
      </c>
      <c r="E585" s="227" t="s">
        <v>19</v>
      </c>
      <c r="F585" s="228" t="s">
        <v>1950</v>
      </c>
      <c r="G585" s="225"/>
      <c r="H585" s="227" t="s">
        <v>19</v>
      </c>
      <c r="I585" s="229"/>
      <c r="J585" s="225"/>
      <c r="K585" s="225"/>
      <c r="L585" s="230"/>
      <c r="M585" s="231"/>
      <c r="N585" s="232"/>
      <c r="O585" s="232"/>
      <c r="P585" s="232"/>
      <c r="Q585" s="232"/>
      <c r="R585" s="232"/>
      <c r="S585" s="232"/>
      <c r="T585" s="23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4" t="s">
        <v>170</v>
      </c>
      <c r="AU585" s="234" t="s">
        <v>83</v>
      </c>
      <c r="AV585" s="13" t="s">
        <v>81</v>
      </c>
      <c r="AW585" s="13" t="s">
        <v>35</v>
      </c>
      <c r="AX585" s="13" t="s">
        <v>73</v>
      </c>
      <c r="AY585" s="234" t="s">
        <v>159</v>
      </c>
    </row>
    <row r="586" s="13" customFormat="1">
      <c r="A586" s="13"/>
      <c r="B586" s="224"/>
      <c r="C586" s="225"/>
      <c r="D586" s="226" t="s">
        <v>170</v>
      </c>
      <c r="E586" s="227" t="s">
        <v>19</v>
      </c>
      <c r="F586" s="228" t="s">
        <v>2063</v>
      </c>
      <c r="G586" s="225"/>
      <c r="H586" s="227" t="s">
        <v>19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170</v>
      </c>
      <c r="AU586" s="234" t="s">
        <v>83</v>
      </c>
      <c r="AV586" s="13" t="s">
        <v>81</v>
      </c>
      <c r="AW586" s="13" t="s">
        <v>35</v>
      </c>
      <c r="AX586" s="13" t="s">
        <v>73</v>
      </c>
      <c r="AY586" s="234" t="s">
        <v>159</v>
      </c>
    </row>
    <row r="587" s="14" customFormat="1">
      <c r="A587" s="14"/>
      <c r="B587" s="235"/>
      <c r="C587" s="236"/>
      <c r="D587" s="226" t="s">
        <v>170</v>
      </c>
      <c r="E587" s="237" t="s">
        <v>19</v>
      </c>
      <c r="F587" s="238" t="s">
        <v>2064</v>
      </c>
      <c r="G587" s="236"/>
      <c r="H587" s="239">
        <v>119.45999999999999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170</v>
      </c>
      <c r="AU587" s="245" t="s">
        <v>83</v>
      </c>
      <c r="AV587" s="14" t="s">
        <v>83</v>
      </c>
      <c r="AW587" s="14" t="s">
        <v>35</v>
      </c>
      <c r="AX587" s="14" t="s">
        <v>73</v>
      </c>
      <c r="AY587" s="245" t="s">
        <v>159</v>
      </c>
    </row>
    <row r="588" s="15" customFormat="1">
      <c r="A588" s="15"/>
      <c r="B588" s="246"/>
      <c r="C588" s="247"/>
      <c r="D588" s="226" t="s">
        <v>170</v>
      </c>
      <c r="E588" s="248" t="s">
        <v>19</v>
      </c>
      <c r="F588" s="249" t="s">
        <v>178</v>
      </c>
      <c r="G588" s="247"/>
      <c r="H588" s="250">
        <v>119.45999999999999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170</v>
      </c>
      <c r="AU588" s="256" t="s">
        <v>83</v>
      </c>
      <c r="AV588" s="15" t="s">
        <v>166</v>
      </c>
      <c r="AW588" s="15" t="s">
        <v>35</v>
      </c>
      <c r="AX588" s="15" t="s">
        <v>81</v>
      </c>
      <c r="AY588" s="256" t="s">
        <v>159</v>
      </c>
    </row>
    <row r="589" s="2" customFormat="1" ht="16.5" customHeight="1">
      <c r="A589" s="40"/>
      <c r="B589" s="41"/>
      <c r="C589" s="257" t="s">
        <v>557</v>
      </c>
      <c r="D589" s="257" t="s">
        <v>328</v>
      </c>
      <c r="E589" s="258" t="s">
        <v>1003</v>
      </c>
      <c r="F589" s="259" t="s">
        <v>1004</v>
      </c>
      <c r="G589" s="260" t="s">
        <v>222</v>
      </c>
      <c r="H589" s="261">
        <v>0.041000000000000002</v>
      </c>
      <c r="I589" s="262"/>
      <c r="J589" s="263">
        <f>ROUND(I589*H589,2)</f>
        <v>0</v>
      </c>
      <c r="K589" s="259" t="s">
        <v>165</v>
      </c>
      <c r="L589" s="264"/>
      <c r="M589" s="265" t="s">
        <v>19</v>
      </c>
      <c r="N589" s="266" t="s">
        <v>44</v>
      </c>
      <c r="O589" s="86"/>
      <c r="P589" s="215">
        <f>O589*H589</f>
        <v>0</v>
      </c>
      <c r="Q589" s="215">
        <v>1</v>
      </c>
      <c r="R589" s="215">
        <f>Q589*H589</f>
        <v>0.041000000000000002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424</v>
      </c>
      <c r="AT589" s="217" t="s">
        <v>328</v>
      </c>
      <c r="AU589" s="217" t="s">
        <v>83</v>
      </c>
      <c r="AY589" s="19" t="s">
        <v>159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81</v>
      </c>
      <c r="BK589" s="218">
        <f>ROUND(I589*H589,2)</f>
        <v>0</v>
      </c>
      <c r="BL589" s="19" t="s">
        <v>307</v>
      </c>
      <c r="BM589" s="217" t="s">
        <v>2217</v>
      </c>
    </row>
    <row r="590" s="13" customFormat="1">
      <c r="A590" s="13"/>
      <c r="B590" s="224"/>
      <c r="C590" s="225"/>
      <c r="D590" s="226" t="s">
        <v>170</v>
      </c>
      <c r="E590" s="227" t="s">
        <v>19</v>
      </c>
      <c r="F590" s="228" t="s">
        <v>1950</v>
      </c>
      <c r="G590" s="225"/>
      <c r="H590" s="227" t="s">
        <v>19</v>
      </c>
      <c r="I590" s="229"/>
      <c r="J590" s="225"/>
      <c r="K590" s="225"/>
      <c r="L590" s="230"/>
      <c r="M590" s="231"/>
      <c r="N590" s="232"/>
      <c r="O590" s="232"/>
      <c r="P590" s="232"/>
      <c r="Q590" s="232"/>
      <c r="R590" s="232"/>
      <c r="S590" s="232"/>
      <c r="T590" s="23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4" t="s">
        <v>170</v>
      </c>
      <c r="AU590" s="234" t="s">
        <v>83</v>
      </c>
      <c r="AV590" s="13" t="s">
        <v>81</v>
      </c>
      <c r="AW590" s="13" t="s">
        <v>35</v>
      </c>
      <c r="AX590" s="13" t="s">
        <v>73</v>
      </c>
      <c r="AY590" s="234" t="s">
        <v>159</v>
      </c>
    </row>
    <row r="591" s="13" customFormat="1">
      <c r="A591" s="13"/>
      <c r="B591" s="224"/>
      <c r="C591" s="225"/>
      <c r="D591" s="226" t="s">
        <v>170</v>
      </c>
      <c r="E591" s="227" t="s">
        <v>19</v>
      </c>
      <c r="F591" s="228" t="s">
        <v>2063</v>
      </c>
      <c r="G591" s="225"/>
      <c r="H591" s="227" t="s">
        <v>19</v>
      </c>
      <c r="I591" s="229"/>
      <c r="J591" s="225"/>
      <c r="K591" s="225"/>
      <c r="L591" s="230"/>
      <c r="M591" s="231"/>
      <c r="N591" s="232"/>
      <c r="O591" s="232"/>
      <c r="P591" s="232"/>
      <c r="Q591" s="232"/>
      <c r="R591" s="232"/>
      <c r="S591" s="232"/>
      <c r="T591" s="23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4" t="s">
        <v>170</v>
      </c>
      <c r="AU591" s="234" t="s">
        <v>83</v>
      </c>
      <c r="AV591" s="13" t="s">
        <v>81</v>
      </c>
      <c r="AW591" s="13" t="s">
        <v>35</v>
      </c>
      <c r="AX591" s="13" t="s">
        <v>73</v>
      </c>
      <c r="AY591" s="234" t="s">
        <v>159</v>
      </c>
    </row>
    <row r="592" s="14" customFormat="1">
      <c r="A592" s="14"/>
      <c r="B592" s="235"/>
      <c r="C592" s="236"/>
      <c r="D592" s="226" t="s">
        <v>170</v>
      </c>
      <c r="E592" s="237" t="s">
        <v>19</v>
      </c>
      <c r="F592" s="238" t="s">
        <v>2064</v>
      </c>
      <c r="G592" s="236"/>
      <c r="H592" s="239">
        <v>119.45999999999999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170</v>
      </c>
      <c r="AU592" s="245" t="s">
        <v>83</v>
      </c>
      <c r="AV592" s="14" t="s">
        <v>83</v>
      </c>
      <c r="AW592" s="14" t="s">
        <v>35</v>
      </c>
      <c r="AX592" s="14" t="s">
        <v>73</v>
      </c>
      <c r="AY592" s="245" t="s">
        <v>159</v>
      </c>
    </row>
    <row r="593" s="15" customFormat="1">
      <c r="A593" s="15"/>
      <c r="B593" s="246"/>
      <c r="C593" s="247"/>
      <c r="D593" s="226" t="s">
        <v>170</v>
      </c>
      <c r="E593" s="248" t="s">
        <v>19</v>
      </c>
      <c r="F593" s="249" t="s">
        <v>178</v>
      </c>
      <c r="G593" s="247"/>
      <c r="H593" s="250">
        <v>119.45999999999999</v>
      </c>
      <c r="I593" s="251"/>
      <c r="J593" s="247"/>
      <c r="K593" s="247"/>
      <c r="L593" s="252"/>
      <c r="M593" s="253"/>
      <c r="N593" s="254"/>
      <c r="O593" s="254"/>
      <c r="P593" s="254"/>
      <c r="Q593" s="254"/>
      <c r="R593" s="254"/>
      <c r="S593" s="254"/>
      <c r="T593" s="25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6" t="s">
        <v>170</v>
      </c>
      <c r="AU593" s="256" t="s">
        <v>83</v>
      </c>
      <c r="AV593" s="15" t="s">
        <v>166</v>
      </c>
      <c r="AW593" s="15" t="s">
        <v>35</v>
      </c>
      <c r="AX593" s="15" t="s">
        <v>81</v>
      </c>
      <c r="AY593" s="256" t="s">
        <v>159</v>
      </c>
    </row>
    <row r="594" s="14" customFormat="1">
      <c r="A594" s="14"/>
      <c r="B594" s="235"/>
      <c r="C594" s="236"/>
      <c r="D594" s="226" t="s">
        <v>170</v>
      </c>
      <c r="E594" s="236"/>
      <c r="F594" s="238" t="s">
        <v>2218</v>
      </c>
      <c r="G594" s="236"/>
      <c r="H594" s="239">
        <v>0.041000000000000002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170</v>
      </c>
      <c r="AU594" s="245" t="s">
        <v>83</v>
      </c>
      <c r="AV594" s="14" t="s">
        <v>83</v>
      </c>
      <c r="AW594" s="14" t="s">
        <v>4</v>
      </c>
      <c r="AX594" s="14" t="s">
        <v>81</v>
      </c>
      <c r="AY594" s="245" t="s">
        <v>159</v>
      </c>
    </row>
    <row r="595" s="2" customFormat="1" ht="16.5" customHeight="1">
      <c r="A595" s="40"/>
      <c r="B595" s="41"/>
      <c r="C595" s="206" t="s">
        <v>569</v>
      </c>
      <c r="D595" s="206" t="s">
        <v>161</v>
      </c>
      <c r="E595" s="207" t="s">
        <v>2219</v>
      </c>
      <c r="F595" s="208" t="s">
        <v>2220</v>
      </c>
      <c r="G595" s="209" t="s">
        <v>164</v>
      </c>
      <c r="H595" s="210">
        <v>119.45999999999999</v>
      </c>
      <c r="I595" s="211"/>
      <c r="J595" s="212">
        <f>ROUND(I595*H595,2)</f>
        <v>0</v>
      </c>
      <c r="K595" s="208" t="s">
        <v>165</v>
      </c>
      <c r="L595" s="46"/>
      <c r="M595" s="213" t="s">
        <v>19</v>
      </c>
      <c r="N595" s="214" t="s">
        <v>44</v>
      </c>
      <c r="O595" s="86"/>
      <c r="P595" s="215">
        <f>O595*H595</f>
        <v>0</v>
      </c>
      <c r="Q595" s="215">
        <v>0.00040000000000000002</v>
      </c>
      <c r="R595" s="215">
        <f>Q595*H595</f>
        <v>0.047784</v>
      </c>
      <c r="S595" s="215">
        <v>0</v>
      </c>
      <c r="T595" s="21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7" t="s">
        <v>307</v>
      </c>
      <c r="AT595" s="217" t="s">
        <v>161</v>
      </c>
      <c r="AU595" s="217" t="s">
        <v>83</v>
      </c>
      <c r="AY595" s="19" t="s">
        <v>159</v>
      </c>
      <c r="BE595" s="218">
        <f>IF(N595="základní",J595,0)</f>
        <v>0</v>
      </c>
      <c r="BF595" s="218">
        <f>IF(N595="snížená",J595,0)</f>
        <v>0</v>
      </c>
      <c r="BG595" s="218">
        <f>IF(N595="zákl. přenesená",J595,0)</f>
        <v>0</v>
      </c>
      <c r="BH595" s="218">
        <f>IF(N595="sníž. přenesená",J595,0)</f>
        <v>0</v>
      </c>
      <c r="BI595" s="218">
        <f>IF(N595="nulová",J595,0)</f>
        <v>0</v>
      </c>
      <c r="BJ595" s="19" t="s">
        <v>81</v>
      </c>
      <c r="BK595" s="218">
        <f>ROUND(I595*H595,2)</f>
        <v>0</v>
      </c>
      <c r="BL595" s="19" t="s">
        <v>307</v>
      </c>
      <c r="BM595" s="217" t="s">
        <v>2221</v>
      </c>
    </row>
    <row r="596" s="2" customFormat="1">
      <c r="A596" s="40"/>
      <c r="B596" s="41"/>
      <c r="C596" s="42"/>
      <c r="D596" s="219" t="s">
        <v>168</v>
      </c>
      <c r="E596" s="42"/>
      <c r="F596" s="220" t="s">
        <v>2222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168</v>
      </c>
      <c r="AU596" s="19" t="s">
        <v>83</v>
      </c>
    </row>
    <row r="597" s="13" customFormat="1">
      <c r="A597" s="13"/>
      <c r="B597" s="224"/>
      <c r="C597" s="225"/>
      <c r="D597" s="226" t="s">
        <v>170</v>
      </c>
      <c r="E597" s="227" t="s">
        <v>19</v>
      </c>
      <c r="F597" s="228" t="s">
        <v>1950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170</v>
      </c>
      <c r="AU597" s="234" t="s">
        <v>83</v>
      </c>
      <c r="AV597" s="13" t="s">
        <v>81</v>
      </c>
      <c r="AW597" s="13" t="s">
        <v>35</v>
      </c>
      <c r="AX597" s="13" t="s">
        <v>73</v>
      </c>
      <c r="AY597" s="234" t="s">
        <v>159</v>
      </c>
    </row>
    <row r="598" s="13" customFormat="1">
      <c r="A598" s="13"/>
      <c r="B598" s="224"/>
      <c r="C598" s="225"/>
      <c r="D598" s="226" t="s">
        <v>170</v>
      </c>
      <c r="E598" s="227" t="s">
        <v>19</v>
      </c>
      <c r="F598" s="228" t="s">
        <v>2063</v>
      </c>
      <c r="G598" s="225"/>
      <c r="H598" s="227" t="s">
        <v>19</v>
      </c>
      <c r="I598" s="229"/>
      <c r="J598" s="225"/>
      <c r="K598" s="225"/>
      <c r="L598" s="230"/>
      <c r="M598" s="231"/>
      <c r="N598" s="232"/>
      <c r="O598" s="232"/>
      <c r="P598" s="232"/>
      <c r="Q598" s="232"/>
      <c r="R598" s="232"/>
      <c r="S598" s="232"/>
      <c r="T598" s="23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4" t="s">
        <v>170</v>
      </c>
      <c r="AU598" s="234" t="s">
        <v>83</v>
      </c>
      <c r="AV598" s="13" t="s">
        <v>81</v>
      </c>
      <c r="AW598" s="13" t="s">
        <v>35</v>
      </c>
      <c r="AX598" s="13" t="s">
        <v>73</v>
      </c>
      <c r="AY598" s="234" t="s">
        <v>159</v>
      </c>
    </row>
    <row r="599" s="14" customFormat="1">
      <c r="A599" s="14"/>
      <c r="B599" s="235"/>
      <c r="C599" s="236"/>
      <c r="D599" s="226" t="s">
        <v>170</v>
      </c>
      <c r="E599" s="237" t="s">
        <v>19</v>
      </c>
      <c r="F599" s="238" t="s">
        <v>2064</v>
      </c>
      <c r="G599" s="236"/>
      <c r="H599" s="239">
        <v>119.45999999999999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5" t="s">
        <v>170</v>
      </c>
      <c r="AU599" s="245" t="s">
        <v>83</v>
      </c>
      <c r="AV599" s="14" t="s">
        <v>83</v>
      </c>
      <c r="AW599" s="14" t="s">
        <v>35</v>
      </c>
      <c r="AX599" s="14" t="s">
        <v>73</v>
      </c>
      <c r="AY599" s="245" t="s">
        <v>159</v>
      </c>
    </row>
    <row r="600" s="15" customFormat="1">
      <c r="A600" s="15"/>
      <c r="B600" s="246"/>
      <c r="C600" s="247"/>
      <c r="D600" s="226" t="s">
        <v>170</v>
      </c>
      <c r="E600" s="248" t="s">
        <v>19</v>
      </c>
      <c r="F600" s="249" t="s">
        <v>178</v>
      </c>
      <c r="G600" s="247"/>
      <c r="H600" s="250">
        <v>119.45999999999999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6" t="s">
        <v>170</v>
      </c>
      <c r="AU600" s="256" t="s">
        <v>83</v>
      </c>
      <c r="AV600" s="15" t="s">
        <v>166</v>
      </c>
      <c r="AW600" s="15" t="s">
        <v>35</v>
      </c>
      <c r="AX600" s="15" t="s">
        <v>81</v>
      </c>
      <c r="AY600" s="256" t="s">
        <v>159</v>
      </c>
    </row>
    <row r="601" s="2" customFormat="1" ht="24.15" customHeight="1">
      <c r="A601" s="40"/>
      <c r="B601" s="41"/>
      <c r="C601" s="257" t="s">
        <v>574</v>
      </c>
      <c r="D601" s="257" t="s">
        <v>328</v>
      </c>
      <c r="E601" s="258" t="s">
        <v>2223</v>
      </c>
      <c r="F601" s="259" t="s">
        <v>2224</v>
      </c>
      <c r="G601" s="260" t="s">
        <v>164</v>
      </c>
      <c r="H601" s="261">
        <v>145.86099999999999</v>
      </c>
      <c r="I601" s="262"/>
      <c r="J601" s="263">
        <f>ROUND(I601*H601,2)</f>
        <v>0</v>
      </c>
      <c r="K601" s="259" t="s">
        <v>165</v>
      </c>
      <c r="L601" s="264"/>
      <c r="M601" s="265" t="s">
        <v>19</v>
      </c>
      <c r="N601" s="266" t="s">
        <v>44</v>
      </c>
      <c r="O601" s="86"/>
      <c r="P601" s="215">
        <f>O601*H601</f>
        <v>0</v>
      </c>
      <c r="Q601" s="215">
        <v>0.0054000000000000003</v>
      </c>
      <c r="R601" s="215">
        <f>Q601*H601</f>
        <v>0.78764939999999994</v>
      </c>
      <c r="S601" s="215">
        <v>0</v>
      </c>
      <c r="T601" s="21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7" t="s">
        <v>424</v>
      </c>
      <c r="AT601" s="217" t="s">
        <v>328</v>
      </c>
      <c r="AU601" s="217" t="s">
        <v>83</v>
      </c>
      <c r="AY601" s="19" t="s">
        <v>159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81</v>
      </c>
      <c r="BK601" s="218">
        <f>ROUND(I601*H601,2)</f>
        <v>0</v>
      </c>
      <c r="BL601" s="19" t="s">
        <v>307</v>
      </c>
      <c r="BM601" s="217" t="s">
        <v>2225</v>
      </c>
    </row>
    <row r="602" s="13" customFormat="1">
      <c r="A602" s="13"/>
      <c r="B602" s="224"/>
      <c r="C602" s="225"/>
      <c r="D602" s="226" t="s">
        <v>170</v>
      </c>
      <c r="E602" s="227" t="s">
        <v>19</v>
      </c>
      <c r="F602" s="228" t="s">
        <v>1950</v>
      </c>
      <c r="G602" s="225"/>
      <c r="H602" s="227" t="s">
        <v>19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170</v>
      </c>
      <c r="AU602" s="234" t="s">
        <v>83</v>
      </c>
      <c r="AV602" s="13" t="s">
        <v>81</v>
      </c>
      <c r="AW602" s="13" t="s">
        <v>35</v>
      </c>
      <c r="AX602" s="13" t="s">
        <v>73</v>
      </c>
      <c r="AY602" s="234" t="s">
        <v>159</v>
      </c>
    </row>
    <row r="603" s="13" customFormat="1">
      <c r="A603" s="13"/>
      <c r="B603" s="224"/>
      <c r="C603" s="225"/>
      <c r="D603" s="226" t="s">
        <v>170</v>
      </c>
      <c r="E603" s="227" t="s">
        <v>19</v>
      </c>
      <c r="F603" s="228" t="s">
        <v>2063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170</v>
      </c>
      <c r="AU603" s="234" t="s">
        <v>83</v>
      </c>
      <c r="AV603" s="13" t="s">
        <v>81</v>
      </c>
      <c r="AW603" s="13" t="s">
        <v>35</v>
      </c>
      <c r="AX603" s="13" t="s">
        <v>73</v>
      </c>
      <c r="AY603" s="234" t="s">
        <v>159</v>
      </c>
    </row>
    <row r="604" s="14" customFormat="1">
      <c r="A604" s="14"/>
      <c r="B604" s="235"/>
      <c r="C604" s="236"/>
      <c r="D604" s="226" t="s">
        <v>170</v>
      </c>
      <c r="E604" s="237" t="s">
        <v>19</v>
      </c>
      <c r="F604" s="238" t="s">
        <v>2064</v>
      </c>
      <c r="G604" s="236"/>
      <c r="H604" s="239">
        <v>119.45999999999999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170</v>
      </c>
      <c r="AU604" s="245" t="s">
        <v>83</v>
      </c>
      <c r="AV604" s="14" t="s">
        <v>83</v>
      </c>
      <c r="AW604" s="14" t="s">
        <v>35</v>
      </c>
      <c r="AX604" s="14" t="s">
        <v>73</v>
      </c>
      <c r="AY604" s="245" t="s">
        <v>159</v>
      </c>
    </row>
    <row r="605" s="15" customFormat="1">
      <c r="A605" s="15"/>
      <c r="B605" s="246"/>
      <c r="C605" s="247"/>
      <c r="D605" s="226" t="s">
        <v>170</v>
      </c>
      <c r="E605" s="248" t="s">
        <v>19</v>
      </c>
      <c r="F605" s="249" t="s">
        <v>178</v>
      </c>
      <c r="G605" s="247"/>
      <c r="H605" s="250">
        <v>119.45999999999999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170</v>
      </c>
      <c r="AU605" s="256" t="s">
        <v>83</v>
      </c>
      <c r="AV605" s="15" t="s">
        <v>166</v>
      </c>
      <c r="AW605" s="15" t="s">
        <v>35</v>
      </c>
      <c r="AX605" s="15" t="s">
        <v>81</v>
      </c>
      <c r="AY605" s="256" t="s">
        <v>159</v>
      </c>
    </row>
    <row r="606" s="14" customFormat="1">
      <c r="A606" s="14"/>
      <c r="B606" s="235"/>
      <c r="C606" s="236"/>
      <c r="D606" s="226" t="s">
        <v>170</v>
      </c>
      <c r="E606" s="236"/>
      <c r="F606" s="238" t="s">
        <v>2226</v>
      </c>
      <c r="G606" s="236"/>
      <c r="H606" s="239">
        <v>145.86099999999999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170</v>
      </c>
      <c r="AU606" s="245" t="s">
        <v>83</v>
      </c>
      <c r="AV606" s="14" t="s">
        <v>83</v>
      </c>
      <c r="AW606" s="14" t="s">
        <v>4</v>
      </c>
      <c r="AX606" s="14" t="s">
        <v>81</v>
      </c>
      <c r="AY606" s="245" t="s">
        <v>159</v>
      </c>
    </row>
    <row r="607" s="2" customFormat="1" ht="24.15" customHeight="1">
      <c r="A607" s="40"/>
      <c r="B607" s="41"/>
      <c r="C607" s="206" t="s">
        <v>580</v>
      </c>
      <c r="D607" s="206" t="s">
        <v>161</v>
      </c>
      <c r="E607" s="207" t="s">
        <v>1019</v>
      </c>
      <c r="F607" s="208" t="s">
        <v>1020</v>
      </c>
      <c r="G607" s="209" t="s">
        <v>164</v>
      </c>
      <c r="H607" s="210">
        <v>119.45999999999999</v>
      </c>
      <c r="I607" s="211"/>
      <c r="J607" s="212">
        <f>ROUND(I607*H607,2)</f>
        <v>0</v>
      </c>
      <c r="K607" s="208" t="s">
        <v>165</v>
      </c>
      <c r="L607" s="46"/>
      <c r="M607" s="213" t="s">
        <v>19</v>
      </c>
      <c r="N607" s="214" t="s">
        <v>44</v>
      </c>
      <c r="O607" s="86"/>
      <c r="P607" s="215">
        <f>O607*H607</f>
        <v>0</v>
      </c>
      <c r="Q607" s="215">
        <v>0.00040000000000000002</v>
      </c>
      <c r="R607" s="215">
        <f>Q607*H607</f>
        <v>0.047784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307</v>
      </c>
      <c r="AT607" s="217" t="s">
        <v>161</v>
      </c>
      <c r="AU607" s="217" t="s">
        <v>83</v>
      </c>
      <c r="AY607" s="19" t="s">
        <v>159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81</v>
      </c>
      <c r="BK607" s="218">
        <f>ROUND(I607*H607,2)</f>
        <v>0</v>
      </c>
      <c r="BL607" s="19" t="s">
        <v>307</v>
      </c>
      <c r="BM607" s="217" t="s">
        <v>2227</v>
      </c>
    </row>
    <row r="608" s="2" customFormat="1">
      <c r="A608" s="40"/>
      <c r="B608" s="41"/>
      <c r="C608" s="42"/>
      <c r="D608" s="219" t="s">
        <v>168</v>
      </c>
      <c r="E608" s="42"/>
      <c r="F608" s="220" t="s">
        <v>1022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168</v>
      </c>
      <c r="AU608" s="19" t="s">
        <v>83</v>
      </c>
    </row>
    <row r="609" s="13" customFormat="1">
      <c r="A609" s="13"/>
      <c r="B609" s="224"/>
      <c r="C609" s="225"/>
      <c r="D609" s="226" t="s">
        <v>170</v>
      </c>
      <c r="E609" s="227" t="s">
        <v>19</v>
      </c>
      <c r="F609" s="228" t="s">
        <v>1950</v>
      </c>
      <c r="G609" s="225"/>
      <c r="H609" s="227" t="s">
        <v>19</v>
      </c>
      <c r="I609" s="229"/>
      <c r="J609" s="225"/>
      <c r="K609" s="225"/>
      <c r="L609" s="230"/>
      <c r="M609" s="231"/>
      <c r="N609" s="232"/>
      <c r="O609" s="232"/>
      <c r="P609" s="232"/>
      <c r="Q609" s="232"/>
      <c r="R609" s="232"/>
      <c r="S609" s="232"/>
      <c r="T609" s="23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4" t="s">
        <v>170</v>
      </c>
      <c r="AU609" s="234" t="s">
        <v>83</v>
      </c>
      <c r="AV609" s="13" t="s">
        <v>81</v>
      </c>
      <c r="AW609" s="13" t="s">
        <v>35</v>
      </c>
      <c r="AX609" s="13" t="s">
        <v>73</v>
      </c>
      <c r="AY609" s="234" t="s">
        <v>159</v>
      </c>
    </row>
    <row r="610" s="13" customFormat="1">
      <c r="A610" s="13"/>
      <c r="B610" s="224"/>
      <c r="C610" s="225"/>
      <c r="D610" s="226" t="s">
        <v>170</v>
      </c>
      <c r="E610" s="227" t="s">
        <v>19</v>
      </c>
      <c r="F610" s="228" t="s">
        <v>2063</v>
      </c>
      <c r="G610" s="225"/>
      <c r="H610" s="227" t="s">
        <v>19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170</v>
      </c>
      <c r="AU610" s="234" t="s">
        <v>83</v>
      </c>
      <c r="AV610" s="13" t="s">
        <v>81</v>
      </c>
      <c r="AW610" s="13" t="s">
        <v>35</v>
      </c>
      <c r="AX610" s="13" t="s">
        <v>73</v>
      </c>
      <c r="AY610" s="234" t="s">
        <v>159</v>
      </c>
    </row>
    <row r="611" s="14" customFormat="1">
      <c r="A611" s="14"/>
      <c r="B611" s="235"/>
      <c r="C611" s="236"/>
      <c r="D611" s="226" t="s">
        <v>170</v>
      </c>
      <c r="E611" s="237" t="s">
        <v>19</v>
      </c>
      <c r="F611" s="238" t="s">
        <v>2064</v>
      </c>
      <c r="G611" s="236"/>
      <c r="H611" s="239">
        <v>119.45999999999999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170</v>
      </c>
      <c r="AU611" s="245" t="s">
        <v>83</v>
      </c>
      <c r="AV611" s="14" t="s">
        <v>83</v>
      </c>
      <c r="AW611" s="14" t="s">
        <v>35</v>
      </c>
      <c r="AX611" s="14" t="s">
        <v>73</v>
      </c>
      <c r="AY611" s="245" t="s">
        <v>159</v>
      </c>
    </row>
    <row r="612" s="15" customFormat="1">
      <c r="A612" s="15"/>
      <c r="B612" s="246"/>
      <c r="C612" s="247"/>
      <c r="D612" s="226" t="s">
        <v>170</v>
      </c>
      <c r="E612" s="248" t="s">
        <v>19</v>
      </c>
      <c r="F612" s="249" t="s">
        <v>178</v>
      </c>
      <c r="G612" s="247"/>
      <c r="H612" s="250">
        <v>119.45999999999999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170</v>
      </c>
      <c r="AU612" s="256" t="s">
        <v>83</v>
      </c>
      <c r="AV612" s="15" t="s">
        <v>166</v>
      </c>
      <c r="AW612" s="15" t="s">
        <v>35</v>
      </c>
      <c r="AX612" s="15" t="s">
        <v>81</v>
      </c>
      <c r="AY612" s="256" t="s">
        <v>159</v>
      </c>
    </row>
    <row r="613" s="2" customFormat="1" ht="21.75" customHeight="1">
      <c r="A613" s="40"/>
      <c r="B613" s="41"/>
      <c r="C613" s="206" t="s">
        <v>619</v>
      </c>
      <c r="D613" s="206" t="s">
        <v>161</v>
      </c>
      <c r="E613" s="207" t="s">
        <v>2228</v>
      </c>
      <c r="F613" s="208" t="s">
        <v>2229</v>
      </c>
      <c r="G613" s="209" t="s">
        <v>322</v>
      </c>
      <c r="H613" s="210">
        <v>28.695</v>
      </c>
      <c r="I613" s="211"/>
      <c r="J613" s="212">
        <f>ROUND(I613*H613,2)</f>
        <v>0</v>
      </c>
      <c r="K613" s="208" t="s">
        <v>165</v>
      </c>
      <c r="L613" s="46"/>
      <c r="M613" s="213" t="s">
        <v>19</v>
      </c>
      <c r="N613" s="214" t="s">
        <v>44</v>
      </c>
      <c r="O613" s="86"/>
      <c r="P613" s="215">
        <f>O613*H613</f>
        <v>0</v>
      </c>
      <c r="Q613" s="215">
        <v>0.00016000000000000001</v>
      </c>
      <c r="R613" s="215">
        <f>Q613*H613</f>
        <v>0.0045912000000000001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307</v>
      </c>
      <c r="AT613" s="217" t="s">
        <v>161</v>
      </c>
      <c r="AU613" s="217" t="s">
        <v>83</v>
      </c>
      <c r="AY613" s="19" t="s">
        <v>159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307</v>
      </c>
      <c r="BM613" s="217" t="s">
        <v>2230</v>
      </c>
    </row>
    <row r="614" s="2" customFormat="1">
      <c r="A614" s="40"/>
      <c r="B614" s="41"/>
      <c r="C614" s="42"/>
      <c r="D614" s="219" t="s">
        <v>168</v>
      </c>
      <c r="E614" s="42"/>
      <c r="F614" s="220" t="s">
        <v>2231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168</v>
      </c>
      <c r="AU614" s="19" t="s">
        <v>83</v>
      </c>
    </row>
    <row r="615" s="13" customFormat="1">
      <c r="A615" s="13"/>
      <c r="B615" s="224"/>
      <c r="C615" s="225"/>
      <c r="D615" s="226" t="s">
        <v>170</v>
      </c>
      <c r="E615" s="227" t="s">
        <v>19</v>
      </c>
      <c r="F615" s="228" t="s">
        <v>1950</v>
      </c>
      <c r="G615" s="225"/>
      <c r="H615" s="227" t="s">
        <v>19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170</v>
      </c>
      <c r="AU615" s="234" t="s">
        <v>83</v>
      </c>
      <c r="AV615" s="13" t="s">
        <v>81</v>
      </c>
      <c r="AW615" s="13" t="s">
        <v>35</v>
      </c>
      <c r="AX615" s="13" t="s">
        <v>73</v>
      </c>
      <c r="AY615" s="234" t="s">
        <v>159</v>
      </c>
    </row>
    <row r="616" s="13" customFormat="1">
      <c r="A616" s="13"/>
      <c r="B616" s="224"/>
      <c r="C616" s="225"/>
      <c r="D616" s="226" t="s">
        <v>170</v>
      </c>
      <c r="E616" s="227" t="s">
        <v>19</v>
      </c>
      <c r="F616" s="228" t="s">
        <v>2063</v>
      </c>
      <c r="G616" s="225"/>
      <c r="H616" s="227" t="s">
        <v>19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170</v>
      </c>
      <c r="AU616" s="234" t="s">
        <v>83</v>
      </c>
      <c r="AV616" s="13" t="s">
        <v>81</v>
      </c>
      <c r="AW616" s="13" t="s">
        <v>35</v>
      </c>
      <c r="AX616" s="13" t="s">
        <v>73</v>
      </c>
      <c r="AY616" s="234" t="s">
        <v>159</v>
      </c>
    </row>
    <row r="617" s="14" customFormat="1">
      <c r="A617" s="14"/>
      <c r="B617" s="235"/>
      <c r="C617" s="236"/>
      <c r="D617" s="226" t="s">
        <v>170</v>
      </c>
      <c r="E617" s="237" t="s">
        <v>19</v>
      </c>
      <c r="F617" s="238" t="s">
        <v>2232</v>
      </c>
      <c r="G617" s="236"/>
      <c r="H617" s="239">
        <v>23.199999999999999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170</v>
      </c>
      <c r="AU617" s="245" t="s">
        <v>83</v>
      </c>
      <c r="AV617" s="14" t="s">
        <v>83</v>
      </c>
      <c r="AW617" s="14" t="s">
        <v>35</v>
      </c>
      <c r="AX617" s="14" t="s">
        <v>73</v>
      </c>
      <c r="AY617" s="245" t="s">
        <v>159</v>
      </c>
    </row>
    <row r="618" s="14" customFormat="1">
      <c r="A618" s="14"/>
      <c r="B618" s="235"/>
      <c r="C618" s="236"/>
      <c r="D618" s="226" t="s">
        <v>170</v>
      </c>
      <c r="E618" s="237" t="s">
        <v>19</v>
      </c>
      <c r="F618" s="238" t="s">
        <v>2233</v>
      </c>
      <c r="G618" s="236"/>
      <c r="H618" s="239">
        <v>5.4950000000000001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5" t="s">
        <v>170</v>
      </c>
      <c r="AU618" s="245" t="s">
        <v>83</v>
      </c>
      <c r="AV618" s="14" t="s">
        <v>83</v>
      </c>
      <c r="AW618" s="14" t="s">
        <v>35</v>
      </c>
      <c r="AX618" s="14" t="s">
        <v>73</v>
      </c>
      <c r="AY618" s="245" t="s">
        <v>159</v>
      </c>
    </row>
    <row r="619" s="15" customFormat="1">
      <c r="A619" s="15"/>
      <c r="B619" s="246"/>
      <c r="C619" s="247"/>
      <c r="D619" s="226" t="s">
        <v>170</v>
      </c>
      <c r="E619" s="248" t="s">
        <v>19</v>
      </c>
      <c r="F619" s="249" t="s">
        <v>178</v>
      </c>
      <c r="G619" s="247"/>
      <c r="H619" s="250">
        <v>28.695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6" t="s">
        <v>170</v>
      </c>
      <c r="AU619" s="256" t="s">
        <v>83</v>
      </c>
      <c r="AV619" s="15" t="s">
        <v>166</v>
      </c>
      <c r="AW619" s="15" t="s">
        <v>35</v>
      </c>
      <c r="AX619" s="15" t="s">
        <v>81</v>
      </c>
      <c r="AY619" s="256" t="s">
        <v>159</v>
      </c>
    </row>
    <row r="620" s="2" customFormat="1" ht="24.15" customHeight="1">
      <c r="A620" s="40"/>
      <c r="B620" s="41"/>
      <c r="C620" s="206" t="s">
        <v>626</v>
      </c>
      <c r="D620" s="206" t="s">
        <v>161</v>
      </c>
      <c r="E620" s="207" t="s">
        <v>1048</v>
      </c>
      <c r="F620" s="208" t="s">
        <v>1049</v>
      </c>
      <c r="G620" s="209" t="s">
        <v>1050</v>
      </c>
      <c r="H620" s="267"/>
      <c r="I620" s="211"/>
      <c r="J620" s="212">
        <f>ROUND(I620*H620,2)</f>
        <v>0</v>
      </c>
      <c r="K620" s="208" t="s">
        <v>165</v>
      </c>
      <c r="L620" s="46"/>
      <c r="M620" s="213" t="s">
        <v>19</v>
      </c>
      <c r="N620" s="214" t="s">
        <v>44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307</v>
      </c>
      <c r="AT620" s="217" t="s">
        <v>161</v>
      </c>
      <c r="AU620" s="217" t="s">
        <v>83</v>
      </c>
      <c r="AY620" s="19" t="s">
        <v>159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81</v>
      </c>
      <c r="BK620" s="218">
        <f>ROUND(I620*H620,2)</f>
        <v>0</v>
      </c>
      <c r="BL620" s="19" t="s">
        <v>307</v>
      </c>
      <c r="BM620" s="217" t="s">
        <v>2234</v>
      </c>
    </row>
    <row r="621" s="2" customFormat="1">
      <c r="A621" s="40"/>
      <c r="B621" s="41"/>
      <c r="C621" s="42"/>
      <c r="D621" s="219" t="s">
        <v>168</v>
      </c>
      <c r="E621" s="42"/>
      <c r="F621" s="220" t="s">
        <v>1052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168</v>
      </c>
      <c r="AU621" s="19" t="s">
        <v>83</v>
      </c>
    </row>
    <row r="622" s="12" customFormat="1" ht="22.8" customHeight="1">
      <c r="A622" s="12"/>
      <c r="B622" s="190"/>
      <c r="C622" s="191"/>
      <c r="D622" s="192" t="s">
        <v>72</v>
      </c>
      <c r="E622" s="204" t="s">
        <v>1111</v>
      </c>
      <c r="F622" s="204" t="s">
        <v>1112</v>
      </c>
      <c r="G622" s="191"/>
      <c r="H622" s="191"/>
      <c r="I622" s="194"/>
      <c r="J622" s="205">
        <f>BK622</f>
        <v>0</v>
      </c>
      <c r="K622" s="191"/>
      <c r="L622" s="196"/>
      <c r="M622" s="197"/>
      <c r="N622" s="198"/>
      <c r="O622" s="198"/>
      <c r="P622" s="199">
        <f>SUM(P623:P629)</f>
        <v>0</v>
      </c>
      <c r="Q622" s="198"/>
      <c r="R622" s="199">
        <f>SUM(R623:R629)</f>
        <v>0.00029</v>
      </c>
      <c r="S622" s="198"/>
      <c r="T622" s="200">
        <f>SUM(T623:T629)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1" t="s">
        <v>83</v>
      </c>
      <c r="AT622" s="202" t="s">
        <v>72</v>
      </c>
      <c r="AU622" s="202" t="s">
        <v>81</v>
      </c>
      <c r="AY622" s="201" t="s">
        <v>159</v>
      </c>
      <c r="BK622" s="203">
        <f>SUM(BK623:BK629)</f>
        <v>0</v>
      </c>
    </row>
    <row r="623" s="2" customFormat="1" ht="16.5" customHeight="1">
      <c r="A623" s="40"/>
      <c r="B623" s="41"/>
      <c r="C623" s="206" t="s">
        <v>634</v>
      </c>
      <c r="D623" s="206" t="s">
        <v>161</v>
      </c>
      <c r="E623" s="207" t="s">
        <v>2235</v>
      </c>
      <c r="F623" s="208" t="s">
        <v>2236</v>
      </c>
      <c r="G623" s="209" t="s">
        <v>776</v>
      </c>
      <c r="H623" s="210">
        <v>1</v>
      </c>
      <c r="I623" s="211"/>
      <c r="J623" s="212">
        <f>ROUND(I623*H623,2)</f>
        <v>0</v>
      </c>
      <c r="K623" s="208" t="s">
        <v>165</v>
      </c>
      <c r="L623" s="46"/>
      <c r="M623" s="213" t="s">
        <v>19</v>
      </c>
      <c r="N623" s="214" t="s">
        <v>44</v>
      </c>
      <c r="O623" s="86"/>
      <c r="P623" s="215">
        <f>O623*H623</f>
        <v>0</v>
      </c>
      <c r="Q623" s="215">
        <v>0.00029</v>
      </c>
      <c r="R623" s="215">
        <f>Q623*H623</f>
        <v>0.00029</v>
      </c>
      <c r="S623" s="215">
        <v>0</v>
      </c>
      <c r="T623" s="21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7" t="s">
        <v>307</v>
      </c>
      <c r="AT623" s="217" t="s">
        <v>161</v>
      </c>
      <c r="AU623" s="217" t="s">
        <v>83</v>
      </c>
      <c r="AY623" s="19" t="s">
        <v>159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9" t="s">
        <v>81</v>
      </c>
      <c r="BK623" s="218">
        <f>ROUND(I623*H623,2)</f>
        <v>0</v>
      </c>
      <c r="BL623" s="19" t="s">
        <v>307</v>
      </c>
      <c r="BM623" s="217" t="s">
        <v>2237</v>
      </c>
    </row>
    <row r="624" s="2" customFormat="1">
      <c r="A624" s="40"/>
      <c r="B624" s="41"/>
      <c r="C624" s="42"/>
      <c r="D624" s="219" t="s">
        <v>168</v>
      </c>
      <c r="E624" s="42"/>
      <c r="F624" s="220" t="s">
        <v>2238</v>
      </c>
      <c r="G624" s="42"/>
      <c r="H624" s="42"/>
      <c r="I624" s="221"/>
      <c r="J624" s="42"/>
      <c r="K624" s="42"/>
      <c r="L624" s="46"/>
      <c r="M624" s="222"/>
      <c r="N624" s="223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168</v>
      </c>
      <c r="AU624" s="19" t="s">
        <v>83</v>
      </c>
    </row>
    <row r="625" s="13" customFormat="1">
      <c r="A625" s="13"/>
      <c r="B625" s="224"/>
      <c r="C625" s="225"/>
      <c r="D625" s="226" t="s">
        <v>170</v>
      </c>
      <c r="E625" s="227" t="s">
        <v>19</v>
      </c>
      <c r="F625" s="228" t="s">
        <v>2239</v>
      </c>
      <c r="G625" s="225"/>
      <c r="H625" s="227" t="s">
        <v>19</v>
      </c>
      <c r="I625" s="229"/>
      <c r="J625" s="225"/>
      <c r="K625" s="225"/>
      <c r="L625" s="230"/>
      <c r="M625" s="231"/>
      <c r="N625" s="232"/>
      <c r="O625" s="232"/>
      <c r="P625" s="232"/>
      <c r="Q625" s="232"/>
      <c r="R625" s="232"/>
      <c r="S625" s="232"/>
      <c r="T625" s="23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4" t="s">
        <v>170</v>
      </c>
      <c r="AU625" s="234" t="s">
        <v>83</v>
      </c>
      <c r="AV625" s="13" t="s">
        <v>81</v>
      </c>
      <c r="AW625" s="13" t="s">
        <v>35</v>
      </c>
      <c r="AX625" s="13" t="s">
        <v>73</v>
      </c>
      <c r="AY625" s="234" t="s">
        <v>159</v>
      </c>
    </row>
    <row r="626" s="14" customFormat="1">
      <c r="A626" s="14"/>
      <c r="B626" s="235"/>
      <c r="C626" s="236"/>
      <c r="D626" s="226" t="s">
        <v>170</v>
      </c>
      <c r="E626" s="237" t="s">
        <v>19</v>
      </c>
      <c r="F626" s="238" t="s">
        <v>81</v>
      </c>
      <c r="G626" s="236"/>
      <c r="H626" s="239">
        <v>1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170</v>
      </c>
      <c r="AU626" s="245" t="s">
        <v>83</v>
      </c>
      <c r="AV626" s="14" t="s">
        <v>83</v>
      </c>
      <c r="AW626" s="14" t="s">
        <v>35</v>
      </c>
      <c r="AX626" s="14" t="s">
        <v>73</v>
      </c>
      <c r="AY626" s="245" t="s">
        <v>159</v>
      </c>
    </row>
    <row r="627" s="15" customFormat="1">
      <c r="A627" s="15"/>
      <c r="B627" s="246"/>
      <c r="C627" s="247"/>
      <c r="D627" s="226" t="s">
        <v>170</v>
      </c>
      <c r="E627" s="248" t="s">
        <v>19</v>
      </c>
      <c r="F627" s="249" t="s">
        <v>178</v>
      </c>
      <c r="G627" s="247"/>
      <c r="H627" s="250">
        <v>1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170</v>
      </c>
      <c r="AU627" s="256" t="s">
        <v>83</v>
      </c>
      <c r="AV627" s="15" t="s">
        <v>166</v>
      </c>
      <c r="AW627" s="15" t="s">
        <v>35</v>
      </c>
      <c r="AX627" s="15" t="s">
        <v>81</v>
      </c>
      <c r="AY627" s="256" t="s">
        <v>159</v>
      </c>
    </row>
    <row r="628" s="2" customFormat="1" ht="24.15" customHeight="1">
      <c r="A628" s="40"/>
      <c r="B628" s="41"/>
      <c r="C628" s="206" t="s">
        <v>641</v>
      </c>
      <c r="D628" s="206" t="s">
        <v>161</v>
      </c>
      <c r="E628" s="207" t="s">
        <v>2240</v>
      </c>
      <c r="F628" s="208" t="s">
        <v>2241</v>
      </c>
      <c r="G628" s="209" t="s">
        <v>1050</v>
      </c>
      <c r="H628" s="267"/>
      <c r="I628" s="211"/>
      <c r="J628" s="212">
        <f>ROUND(I628*H628,2)</f>
        <v>0</v>
      </c>
      <c r="K628" s="208" t="s">
        <v>165</v>
      </c>
      <c r="L628" s="46"/>
      <c r="M628" s="213" t="s">
        <v>19</v>
      </c>
      <c r="N628" s="214" t="s">
        <v>44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307</v>
      </c>
      <c r="AT628" s="217" t="s">
        <v>161</v>
      </c>
      <c r="AU628" s="217" t="s">
        <v>83</v>
      </c>
      <c r="AY628" s="19" t="s">
        <v>159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81</v>
      </c>
      <c r="BK628" s="218">
        <f>ROUND(I628*H628,2)</f>
        <v>0</v>
      </c>
      <c r="BL628" s="19" t="s">
        <v>307</v>
      </c>
      <c r="BM628" s="217" t="s">
        <v>2242</v>
      </c>
    </row>
    <row r="629" s="2" customFormat="1">
      <c r="A629" s="40"/>
      <c r="B629" s="41"/>
      <c r="C629" s="42"/>
      <c r="D629" s="219" t="s">
        <v>168</v>
      </c>
      <c r="E629" s="42"/>
      <c r="F629" s="220" t="s">
        <v>2243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168</v>
      </c>
      <c r="AU629" s="19" t="s">
        <v>83</v>
      </c>
    </row>
    <row r="630" s="12" customFormat="1" ht="22.8" customHeight="1">
      <c r="A630" s="12"/>
      <c r="B630" s="190"/>
      <c r="C630" s="191"/>
      <c r="D630" s="192" t="s">
        <v>72</v>
      </c>
      <c r="E630" s="204" t="s">
        <v>2244</v>
      </c>
      <c r="F630" s="204" t="s">
        <v>2245</v>
      </c>
      <c r="G630" s="191"/>
      <c r="H630" s="191"/>
      <c r="I630" s="194"/>
      <c r="J630" s="205">
        <f>BK630</f>
        <v>0</v>
      </c>
      <c r="K630" s="191"/>
      <c r="L630" s="196"/>
      <c r="M630" s="197"/>
      <c r="N630" s="198"/>
      <c r="O630" s="198"/>
      <c r="P630" s="199">
        <f>SUM(P631:P664)</f>
        <v>0</v>
      </c>
      <c r="Q630" s="198"/>
      <c r="R630" s="199">
        <f>SUM(R631:R664)</f>
        <v>0.058900000000000001</v>
      </c>
      <c r="S630" s="198"/>
      <c r="T630" s="200">
        <f>SUM(T631:T664)</f>
        <v>0.080799999999999997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01" t="s">
        <v>83</v>
      </c>
      <c r="AT630" s="202" t="s">
        <v>72</v>
      </c>
      <c r="AU630" s="202" t="s">
        <v>81</v>
      </c>
      <c r="AY630" s="201" t="s">
        <v>159</v>
      </c>
      <c r="BK630" s="203">
        <f>SUM(BK631:BK664)</f>
        <v>0</v>
      </c>
    </row>
    <row r="631" s="2" customFormat="1" ht="24.15" customHeight="1">
      <c r="A631" s="40"/>
      <c r="B631" s="41"/>
      <c r="C631" s="206" t="s">
        <v>648</v>
      </c>
      <c r="D631" s="206" t="s">
        <v>161</v>
      </c>
      <c r="E631" s="207" t="s">
        <v>2246</v>
      </c>
      <c r="F631" s="208" t="s">
        <v>2247</v>
      </c>
      <c r="G631" s="209" t="s">
        <v>776</v>
      </c>
      <c r="H631" s="210">
        <v>1</v>
      </c>
      <c r="I631" s="211"/>
      <c r="J631" s="212">
        <f>ROUND(I631*H631,2)</f>
        <v>0</v>
      </c>
      <c r="K631" s="208" t="s">
        <v>165</v>
      </c>
      <c r="L631" s="46"/>
      <c r="M631" s="213" t="s">
        <v>19</v>
      </c>
      <c r="N631" s="214" t="s">
        <v>44</v>
      </c>
      <c r="O631" s="86"/>
      <c r="P631" s="215">
        <f>O631*H631</f>
        <v>0</v>
      </c>
      <c r="Q631" s="215">
        <v>4.0000000000000003E-05</v>
      </c>
      <c r="R631" s="215">
        <f>Q631*H631</f>
        <v>4.0000000000000003E-05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307</v>
      </c>
      <c r="AT631" s="217" t="s">
        <v>161</v>
      </c>
      <c r="AU631" s="217" t="s">
        <v>83</v>
      </c>
      <c r="AY631" s="19" t="s">
        <v>159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81</v>
      </c>
      <c r="BK631" s="218">
        <f>ROUND(I631*H631,2)</f>
        <v>0</v>
      </c>
      <c r="BL631" s="19" t="s">
        <v>307</v>
      </c>
      <c r="BM631" s="217" t="s">
        <v>2248</v>
      </c>
    </row>
    <row r="632" s="2" customFormat="1">
      <c r="A632" s="40"/>
      <c r="B632" s="41"/>
      <c r="C632" s="42"/>
      <c r="D632" s="219" t="s">
        <v>168</v>
      </c>
      <c r="E632" s="42"/>
      <c r="F632" s="220" t="s">
        <v>2249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168</v>
      </c>
      <c r="AU632" s="19" t="s">
        <v>83</v>
      </c>
    </row>
    <row r="633" s="13" customFormat="1">
      <c r="A633" s="13"/>
      <c r="B633" s="224"/>
      <c r="C633" s="225"/>
      <c r="D633" s="226" t="s">
        <v>170</v>
      </c>
      <c r="E633" s="227" t="s">
        <v>19</v>
      </c>
      <c r="F633" s="228" t="s">
        <v>1950</v>
      </c>
      <c r="G633" s="225"/>
      <c r="H633" s="227" t="s">
        <v>19</v>
      </c>
      <c r="I633" s="229"/>
      <c r="J633" s="225"/>
      <c r="K633" s="225"/>
      <c r="L633" s="230"/>
      <c r="M633" s="231"/>
      <c r="N633" s="232"/>
      <c r="O633" s="232"/>
      <c r="P633" s="232"/>
      <c r="Q633" s="232"/>
      <c r="R633" s="232"/>
      <c r="S633" s="232"/>
      <c r="T633" s="23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4" t="s">
        <v>170</v>
      </c>
      <c r="AU633" s="234" t="s">
        <v>83</v>
      </c>
      <c r="AV633" s="13" t="s">
        <v>81</v>
      </c>
      <c r="AW633" s="13" t="s">
        <v>35</v>
      </c>
      <c r="AX633" s="13" t="s">
        <v>73</v>
      </c>
      <c r="AY633" s="234" t="s">
        <v>159</v>
      </c>
    </row>
    <row r="634" s="14" customFormat="1">
      <c r="A634" s="14"/>
      <c r="B634" s="235"/>
      <c r="C634" s="236"/>
      <c r="D634" s="226" t="s">
        <v>170</v>
      </c>
      <c r="E634" s="237" t="s">
        <v>19</v>
      </c>
      <c r="F634" s="238" t="s">
        <v>81</v>
      </c>
      <c r="G634" s="236"/>
      <c r="H634" s="239">
        <v>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170</v>
      </c>
      <c r="AU634" s="245" t="s">
        <v>83</v>
      </c>
      <c r="AV634" s="14" t="s">
        <v>83</v>
      </c>
      <c r="AW634" s="14" t="s">
        <v>35</v>
      </c>
      <c r="AX634" s="14" t="s">
        <v>73</v>
      </c>
      <c r="AY634" s="245" t="s">
        <v>159</v>
      </c>
    </row>
    <row r="635" s="15" customFormat="1">
      <c r="A635" s="15"/>
      <c r="B635" s="246"/>
      <c r="C635" s="247"/>
      <c r="D635" s="226" t="s">
        <v>170</v>
      </c>
      <c r="E635" s="248" t="s">
        <v>19</v>
      </c>
      <c r="F635" s="249" t="s">
        <v>178</v>
      </c>
      <c r="G635" s="247"/>
      <c r="H635" s="250">
        <v>1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170</v>
      </c>
      <c r="AU635" s="256" t="s">
        <v>83</v>
      </c>
      <c r="AV635" s="15" t="s">
        <v>166</v>
      </c>
      <c r="AW635" s="15" t="s">
        <v>35</v>
      </c>
      <c r="AX635" s="15" t="s">
        <v>81</v>
      </c>
      <c r="AY635" s="256" t="s">
        <v>159</v>
      </c>
    </row>
    <row r="636" s="2" customFormat="1" ht="24.15" customHeight="1">
      <c r="A636" s="40"/>
      <c r="B636" s="41"/>
      <c r="C636" s="257" t="s">
        <v>654</v>
      </c>
      <c r="D636" s="257" t="s">
        <v>328</v>
      </c>
      <c r="E636" s="258" t="s">
        <v>2250</v>
      </c>
      <c r="F636" s="259" t="s">
        <v>2251</v>
      </c>
      <c r="G636" s="260" t="s">
        <v>776</v>
      </c>
      <c r="H636" s="261">
        <v>1</v>
      </c>
      <c r="I636" s="262"/>
      <c r="J636" s="263">
        <f>ROUND(I636*H636,2)</f>
        <v>0</v>
      </c>
      <c r="K636" s="259" t="s">
        <v>1364</v>
      </c>
      <c r="L636" s="264"/>
      <c r="M636" s="265" t="s">
        <v>19</v>
      </c>
      <c r="N636" s="266" t="s">
        <v>44</v>
      </c>
      <c r="O636" s="86"/>
      <c r="P636" s="215">
        <f>O636*H636</f>
        <v>0</v>
      </c>
      <c r="Q636" s="215">
        <v>0.0085000000000000006</v>
      </c>
      <c r="R636" s="215">
        <f>Q636*H636</f>
        <v>0.0085000000000000006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424</v>
      </c>
      <c r="AT636" s="217" t="s">
        <v>328</v>
      </c>
      <c r="AU636" s="217" t="s">
        <v>83</v>
      </c>
      <c r="AY636" s="19" t="s">
        <v>159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81</v>
      </c>
      <c r="BK636" s="218">
        <f>ROUND(I636*H636,2)</f>
        <v>0</v>
      </c>
      <c r="BL636" s="19" t="s">
        <v>307</v>
      </c>
      <c r="BM636" s="217" t="s">
        <v>2252</v>
      </c>
    </row>
    <row r="637" s="13" customFormat="1">
      <c r="A637" s="13"/>
      <c r="B637" s="224"/>
      <c r="C637" s="225"/>
      <c r="D637" s="226" t="s">
        <v>170</v>
      </c>
      <c r="E637" s="227" t="s">
        <v>19</v>
      </c>
      <c r="F637" s="228" t="s">
        <v>1950</v>
      </c>
      <c r="G637" s="225"/>
      <c r="H637" s="227" t="s">
        <v>19</v>
      </c>
      <c r="I637" s="229"/>
      <c r="J637" s="225"/>
      <c r="K637" s="225"/>
      <c r="L637" s="230"/>
      <c r="M637" s="231"/>
      <c r="N637" s="232"/>
      <c r="O637" s="232"/>
      <c r="P637" s="232"/>
      <c r="Q637" s="232"/>
      <c r="R637" s="232"/>
      <c r="S637" s="232"/>
      <c r="T637" s="23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4" t="s">
        <v>170</v>
      </c>
      <c r="AU637" s="234" t="s">
        <v>83</v>
      </c>
      <c r="AV637" s="13" t="s">
        <v>81</v>
      </c>
      <c r="AW637" s="13" t="s">
        <v>35</v>
      </c>
      <c r="AX637" s="13" t="s">
        <v>73</v>
      </c>
      <c r="AY637" s="234" t="s">
        <v>159</v>
      </c>
    </row>
    <row r="638" s="14" customFormat="1">
      <c r="A638" s="14"/>
      <c r="B638" s="235"/>
      <c r="C638" s="236"/>
      <c r="D638" s="226" t="s">
        <v>170</v>
      </c>
      <c r="E638" s="237" t="s">
        <v>19</v>
      </c>
      <c r="F638" s="238" t="s">
        <v>81</v>
      </c>
      <c r="G638" s="236"/>
      <c r="H638" s="239">
        <v>1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170</v>
      </c>
      <c r="AU638" s="245" t="s">
        <v>83</v>
      </c>
      <c r="AV638" s="14" t="s">
        <v>83</v>
      </c>
      <c r="AW638" s="14" t="s">
        <v>35</v>
      </c>
      <c r="AX638" s="14" t="s">
        <v>73</v>
      </c>
      <c r="AY638" s="245" t="s">
        <v>159</v>
      </c>
    </row>
    <row r="639" s="15" customFormat="1">
      <c r="A639" s="15"/>
      <c r="B639" s="246"/>
      <c r="C639" s="247"/>
      <c r="D639" s="226" t="s">
        <v>170</v>
      </c>
      <c r="E639" s="248" t="s">
        <v>19</v>
      </c>
      <c r="F639" s="249" t="s">
        <v>178</v>
      </c>
      <c r="G639" s="247"/>
      <c r="H639" s="250">
        <v>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56" t="s">
        <v>170</v>
      </c>
      <c r="AU639" s="256" t="s">
        <v>83</v>
      </c>
      <c r="AV639" s="15" t="s">
        <v>166</v>
      </c>
      <c r="AW639" s="15" t="s">
        <v>35</v>
      </c>
      <c r="AX639" s="15" t="s">
        <v>81</v>
      </c>
      <c r="AY639" s="256" t="s">
        <v>159</v>
      </c>
    </row>
    <row r="640" s="2" customFormat="1" ht="24.15" customHeight="1">
      <c r="A640" s="40"/>
      <c r="B640" s="41"/>
      <c r="C640" s="206" t="s">
        <v>659</v>
      </c>
      <c r="D640" s="206" t="s">
        <v>161</v>
      </c>
      <c r="E640" s="207" t="s">
        <v>2253</v>
      </c>
      <c r="F640" s="208" t="s">
        <v>2254</v>
      </c>
      <c r="G640" s="209" t="s">
        <v>776</v>
      </c>
      <c r="H640" s="210">
        <v>6</v>
      </c>
      <c r="I640" s="211"/>
      <c r="J640" s="212">
        <f>ROUND(I640*H640,2)</f>
        <v>0</v>
      </c>
      <c r="K640" s="208" t="s">
        <v>165</v>
      </c>
      <c r="L640" s="46"/>
      <c r="M640" s="213" t="s">
        <v>19</v>
      </c>
      <c r="N640" s="214" t="s">
        <v>44</v>
      </c>
      <c r="O640" s="86"/>
      <c r="P640" s="215">
        <f>O640*H640</f>
        <v>0</v>
      </c>
      <c r="Q640" s="215">
        <v>6.0000000000000002E-05</v>
      </c>
      <c r="R640" s="215">
        <f>Q640*H640</f>
        <v>0.00036000000000000002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307</v>
      </c>
      <c r="AT640" s="217" t="s">
        <v>161</v>
      </c>
      <c r="AU640" s="217" t="s">
        <v>83</v>
      </c>
      <c r="AY640" s="19" t="s">
        <v>159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81</v>
      </c>
      <c r="BK640" s="218">
        <f>ROUND(I640*H640,2)</f>
        <v>0</v>
      </c>
      <c r="BL640" s="19" t="s">
        <v>307</v>
      </c>
      <c r="BM640" s="217" t="s">
        <v>2255</v>
      </c>
    </row>
    <row r="641" s="2" customFormat="1">
      <c r="A641" s="40"/>
      <c r="B641" s="41"/>
      <c r="C641" s="42"/>
      <c r="D641" s="219" t="s">
        <v>168</v>
      </c>
      <c r="E641" s="42"/>
      <c r="F641" s="220" t="s">
        <v>2256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168</v>
      </c>
      <c r="AU641" s="19" t="s">
        <v>83</v>
      </c>
    </row>
    <row r="642" s="13" customFormat="1">
      <c r="A642" s="13"/>
      <c r="B642" s="224"/>
      <c r="C642" s="225"/>
      <c r="D642" s="226" t="s">
        <v>170</v>
      </c>
      <c r="E642" s="227" t="s">
        <v>19</v>
      </c>
      <c r="F642" s="228" t="s">
        <v>1950</v>
      </c>
      <c r="G642" s="225"/>
      <c r="H642" s="227" t="s">
        <v>19</v>
      </c>
      <c r="I642" s="229"/>
      <c r="J642" s="225"/>
      <c r="K642" s="225"/>
      <c r="L642" s="230"/>
      <c r="M642" s="231"/>
      <c r="N642" s="232"/>
      <c r="O642" s="232"/>
      <c r="P642" s="232"/>
      <c r="Q642" s="232"/>
      <c r="R642" s="232"/>
      <c r="S642" s="232"/>
      <c r="T642" s="23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4" t="s">
        <v>170</v>
      </c>
      <c r="AU642" s="234" t="s">
        <v>83</v>
      </c>
      <c r="AV642" s="13" t="s">
        <v>81</v>
      </c>
      <c r="AW642" s="13" t="s">
        <v>35</v>
      </c>
      <c r="AX642" s="13" t="s">
        <v>73</v>
      </c>
      <c r="AY642" s="234" t="s">
        <v>159</v>
      </c>
    </row>
    <row r="643" s="14" customFormat="1">
      <c r="A643" s="14"/>
      <c r="B643" s="235"/>
      <c r="C643" s="236"/>
      <c r="D643" s="226" t="s">
        <v>170</v>
      </c>
      <c r="E643" s="237" t="s">
        <v>19</v>
      </c>
      <c r="F643" s="238" t="s">
        <v>2257</v>
      </c>
      <c r="G643" s="236"/>
      <c r="H643" s="239">
        <v>4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170</v>
      </c>
      <c r="AU643" s="245" t="s">
        <v>83</v>
      </c>
      <c r="AV643" s="14" t="s">
        <v>83</v>
      </c>
      <c r="AW643" s="14" t="s">
        <v>35</v>
      </c>
      <c r="AX643" s="14" t="s">
        <v>73</v>
      </c>
      <c r="AY643" s="245" t="s">
        <v>159</v>
      </c>
    </row>
    <row r="644" s="13" customFormat="1">
      <c r="A644" s="13"/>
      <c r="B644" s="224"/>
      <c r="C644" s="225"/>
      <c r="D644" s="226" t="s">
        <v>170</v>
      </c>
      <c r="E644" s="227" t="s">
        <v>19</v>
      </c>
      <c r="F644" s="228" t="s">
        <v>2258</v>
      </c>
      <c r="G644" s="225"/>
      <c r="H644" s="227" t="s">
        <v>19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170</v>
      </c>
      <c r="AU644" s="234" t="s">
        <v>83</v>
      </c>
      <c r="AV644" s="13" t="s">
        <v>81</v>
      </c>
      <c r="AW644" s="13" t="s">
        <v>35</v>
      </c>
      <c r="AX644" s="13" t="s">
        <v>73</v>
      </c>
      <c r="AY644" s="234" t="s">
        <v>159</v>
      </c>
    </row>
    <row r="645" s="14" customFormat="1">
      <c r="A645" s="14"/>
      <c r="B645" s="235"/>
      <c r="C645" s="236"/>
      <c r="D645" s="226" t="s">
        <v>170</v>
      </c>
      <c r="E645" s="237" t="s">
        <v>19</v>
      </c>
      <c r="F645" s="238" t="s">
        <v>1128</v>
      </c>
      <c r="G645" s="236"/>
      <c r="H645" s="239">
        <v>2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170</v>
      </c>
      <c r="AU645" s="245" t="s">
        <v>83</v>
      </c>
      <c r="AV645" s="14" t="s">
        <v>83</v>
      </c>
      <c r="AW645" s="14" t="s">
        <v>35</v>
      </c>
      <c r="AX645" s="14" t="s">
        <v>73</v>
      </c>
      <c r="AY645" s="245" t="s">
        <v>159</v>
      </c>
    </row>
    <row r="646" s="15" customFormat="1">
      <c r="A646" s="15"/>
      <c r="B646" s="246"/>
      <c r="C646" s="247"/>
      <c r="D646" s="226" t="s">
        <v>170</v>
      </c>
      <c r="E646" s="248" t="s">
        <v>19</v>
      </c>
      <c r="F646" s="249" t="s">
        <v>178</v>
      </c>
      <c r="G646" s="247"/>
      <c r="H646" s="250">
        <v>6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170</v>
      </c>
      <c r="AU646" s="256" t="s">
        <v>83</v>
      </c>
      <c r="AV646" s="15" t="s">
        <v>166</v>
      </c>
      <c r="AW646" s="15" t="s">
        <v>35</v>
      </c>
      <c r="AX646" s="15" t="s">
        <v>81</v>
      </c>
      <c r="AY646" s="256" t="s">
        <v>159</v>
      </c>
    </row>
    <row r="647" s="2" customFormat="1" ht="24.15" customHeight="1">
      <c r="A647" s="40"/>
      <c r="B647" s="41"/>
      <c r="C647" s="257" t="s">
        <v>664</v>
      </c>
      <c r="D647" s="257" t="s">
        <v>328</v>
      </c>
      <c r="E647" s="258" t="s">
        <v>2259</v>
      </c>
      <c r="F647" s="259" t="s">
        <v>2260</v>
      </c>
      <c r="G647" s="260" t="s">
        <v>776</v>
      </c>
      <c r="H647" s="261">
        <v>4</v>
      </c>
      <c r="I647" s="262"/>
      <c r="J647" s="263">
        <f>ROUND(I647*H647,2)</f>
        <v>0</v>
      </c>
      <c r="K647" s="259" t="s">
        <v>165</v>
      </c>
      <c r="L647" s="264"/>
      <c r="M647" s="265" t="s">
        <v>19</v>
      </c>
      <c r="N647" s="266" t="s">
        <v>44</v>
      </c>
      <c r="O647" s="86"/>
      <c r="P647" s="215">
        <f>O647*H647</f>
        <v>0</v>
      </c>
      <c r="Q647" s="215">
        <v>0.012500000000000001</v>
      </c>
      <c r="R647" s="215">
        <f>Q647*H647</f>
        <v>0.050000000000000003</v>
      </c>
      <c r="S647" s="215">
        <v>0</v>
      </c>
      <c r="T647" s="21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17" t="s">
        <v>424</v>
      </c>
      <c r="AT647" s="217" t="s">
        <v>328</v>
      </c>
      <c r="AU647" s="217" t="s">
        <v>83</v>
      </c>
      <c r="AY647" s="19" t="s">
        <v>159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81</v>
      </c>
      <c r="BK647" s="218">
        <f>ROUND(I647*H647,2)</f>
        <v>0</v>
      </c>
      <c r="BL647" s="19" t="s">
        <v>307</v>
      </c>
      <c r="BM647" s="217" t="s">
        <v>2261</v>
      </c>
    </row>
    <row r="648" s="13" customFormat="1">
      <c r="A648" s="13"/>
      <c r="B648" s="224"/>
      <c r="C648" s="225"/>
      <c r="D648" s="226" t="s">
        <v>170</v>
      </c>
      <c r="E648" s="227" t="s">
        <v>19</v>
      </c>
      <c r="F648" s="228" t="s">
        <v>1950</v>
      </c>
      <c r="G648" s="225"/>
      <c r="H648" s="227" t="s">
        <v>19</v>
      </c>
      <c r="I648" s="229"/>
      <c r="J648" s="225"/>
      <c r="K648" s="225"/>
      <c r="L648" s="230"/>
      <c r="M648" s="231"/>
      <c r="N648" s="232"/>
      <c r="O648" s="232"/>
      <c r="P648" s="232"/>
      <c r="Q648" s="232"/>
      <c r="R648" s="232"/>
      <c r="S648" s="232"/>
      <c r="T648" s="23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4" t="s">
        <v>170</v>
      </c>
      <c r="AU648" s="234" t="s">
        <v>83</v>
      </c>
      <c r="AV648" s="13" t="s">
        <v>81</v>
      </c>
      <c r="AW648" s="13" t="s">
        <v>35</v>
      </c>
      <c r="AX648" s="13" t="s">
        <v>73</v>
      </c>
      <c r="AY648" s="234" t="s">
        <v>159</v>
      </c>
    </row>
    <row r="649" s="14" customFormat="1">
      <c r="A649" s="14"/>
      <c r="B649" s="235"/>
      <c r="C649" s="236"/>
      <c r="D649" s="226" t="s">
        <v>170</v>
      </c>
      <c r="E649" s="237" t="s">
        <v>19</v>
      </c>
      <c r="F649" s="238" t="s">
        <v>2257</v>
      </c>
      <c r="G649" s="236"/>
      <c r="H649" s="239">
        <v>4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170</v>
      </c>
      <c r="AU649" s="245" t="s">
        <v>83</v>
      </c>
      <c r="AV649" s="14" t="s">
        <v>83</v>
      </c>
      <c r="AW649" s="14" t="s">
        <v>35</v>
      </c>
      <c r="AX649" s="14" t="s">
        <v>73</v>
      </c>
      <c r="AY649" s="245" t="s">
        <v>159</v>
      </c>
    </row>
    <row r="650" s="15" customFormat="1">
      <c r="A650" s="15"/>
      <c r="B650" s="246"/>
      <c r="C650" s="247"/>
      <c r="D650" s="226" t="s">
        <v>170</v>
      </c>
      <c r="E650" s="248" t="s">
        <v>19</v>
      </c>
      <c r="F650" s="249" t="s">
        <v>178</v>
      </c>
      <c r="G650" s="247"/>
      <c r="H650" s="250">
        <v>4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170</v>
      </c>
      <c r="AU650" s="256" t="s">
        <v>83</v>
      </c>
      <c r="AV650" s="15" t="s">
        <v>166</v>
      </c>
      <c r="AW650" s="15" t="s">
        <v>35</v>
      </c>
      <c r="AX650" s="15" t="s">
        <v>81</v>
      </c>
      <c r="AY650" s="256" t="s">
        <v>159</v>
      </c>
    </row>
    <row r="651" s="2" customFormat="1" ht="16.5" customHeight="1">
      <c r="A651" s="40"/>
      <c r="B651" s="41"/>
      <c r="C651" s="206" t="s">
        <v>669</v>
      </c>
      <c r="D651" s="206" t="s">
        <v>161</v>
      </c>
      <c r="E651" s="207" t="s">
        <v>2262</v>
      </c>
      <c r="F651" s="208" t="s">
        <v>2263</v>
      </c>
      <c r="G651" s="209" t="s">
        <v>776</v>
      </c>
      <c r="H651" s="210">
        <v>2</v>
      </c>
      <c r="I651" s="211"/>
      <c r="J651" s="212">
        <f>ROUND(I651*H651,2)</f>
        <v>0</v>
      </c>
      <c r="K651" s="208" t="s">
        <v>165</v>
      </c>
      <c r="L651" s="46"/>
      <c r="M651" s="213" t="s">
        <v>19</v>
      </c>
      <c r="N651" s="214" t="s">
        <v>44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0.040399999999999998</v>
      </c>
      <c r="T651" s="216">
        <f>S651*H651</f>
        <v>0.080799999999999997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307</v>
      </c>
      <c r="AT651" s="217" t="s">
        <v>161</v>
      </c>
      <c r="AU651" s="217" t="s">
        <v>83</v>
      </c>
      <c r="AY651" s="19" t="s">
        <v>159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81</v>
      </c>
      <c r="BK651" s="218">
        <f>ROUND(I651*H651,2)</f>
        <v>0</v>
      </c>
      <c r="BL651" s="19" t="s">
        <v>307</v>
      </c>
      <c r="BM651" s="217" t="s">
        <v>2264</v>
      </c>
    </row>
    <row r="652" s="2" customFormat="1">
      <c r="A652" s="40"/>
      <c r="B652" s="41"/>
      <c r="C652" s="42"/>
      <c r="D652" s="219" t="s">
        <v>168</v>
      </c>
      <c r="E652" s="42"/>
      <c r="F652" s="220" t="s">
        <v>2265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168</v>
      </c>
      <c r="AU652" s="19" t="s">
        <v>83</v>
      </c>
    </row>
    <row r="653" s="13" customFormat="1">
      <c r="A653" s="13"/>
      <c r="B653" s="224"/>
      <c r="C653" s="225"/>
      <c r="D653" s="226" t="s">
        <v>170</v>
      </c>
      <c r="E653" s="227" t="s">
        <v>19</v>
      </c>
      <c r="F653" s="228" t="s">
        <v>1950</v>
      </c>
      <c r="G653" s="225"/>
      <c r="H653" s="227" t="s">
        <v>19</v>
      </c>
      <c r="I653" s="229"/>
      <c r="J653" s="225"/>
      <c r="K653" s="225"/>
      <c r="L653" s="230"/>
      <c r="M653" s="231"/>
      <c r="N653" s="232"/>
      <c r="O653" s="232"/>
      <c r="P653" s="232"/>
      <c r="Q653" s="232"/>
      <c r="R653" s="232"/>
      <c r="S653" s="232"/>
      <c r="T653" s="23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4" t="s">
        <v>170</v>
      </c>
      <c r="AU653" s="234" t="s">
        <v>83</v>
      </c>
      <c r="AV653" s="13" t="s">
        <v>81</v>
      </c>
      <c r="AW653" s="13" t="s">
        <v>35</v>
      </c>
      <c r="AX653" s="13" t="s">
        <v>73</v>
      </c>
      <c r="AY653" s="234" t="s">
        <v>159</v>
      </c>
    </row>
    <row r="654" s="13" customFormat="1">
      <c r="A654" s="13"/>
      <c r="B654" s="224"/>
      <c r="C654" s="225"/>
      <c r="D654" s="226" t="s">
        <v>170</v>
      </c>
      <c r="E654" s="227" t="s">
        <v>19</v>
      </c>
      <c r="F654" s="228" t="s">
        <v>2258</v>
      </c>
      <c r="G654" s="225"/>
      <c r="H654" s="227" t="s">
        <v>19</v>
      </c>
      <c r="I654" s="229"/>
      <c r="J654" s="225"/>
      <c r="K654" s="225"/>
      <c r="L654" s="230"/>
      <c r="M654" s="231"/>
      <c r="N654" s="232"/>
      <c r="O654" s="232"/>
      <c r="P654" s="232"/>
      <c r="Q654" s="232"/>
      <c r="R654" s="232"/>
      <c r="S654" s="232"/>
      <c r="T654" s="23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4" t="s">
        <v>170</v>
      </c>
      <c r="AU654" s="234" t="s">
        <v>83</v>
      </c>
      <c r="AV654" s="13" t="s">
        <v>81</v>
      </c>
      <c r="AW654" s="13" t="s">
        <v>35</v>
      </c>
      <c r="AX654" s="13" t="s">
        <v>73</v>
      </c>
      <c r="AY654" s="234" t="s">
        <v>159</v>
      </c>
    </row>
    <row r="655" s="14" customFormat="1">
      <c r="A655" s="14"/>
      <c r="B655" s="235"/>
      <c r="C655" s="236"/>
      <c r="D655" s="226" t="s">
        <v>170</v>
      </c>
      <c r="E655" s="237" t="s">
        <v>19</v>
      </c>
      <c r="F655" s="238" t="s">
        <v>1128</v>
      </c>
      <c r="G655" s="236"/>
      <c r="H655" s="239">
        <v>2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170</v>
      </c>
      <c r="AU655" s="245" t="s">
        <v>83</v>
      </c>
      <c r="AV655" s="14" t="s">
        <v>83</v>
      </c>
      <c r="AW655" s="14" t="s">
        <v>35</v>
      </c>
      <c r="AX655" s="14" t="s">
        <v>73</v>
      </c>
      <c r="AY655" s="245" t="s">
        <v>159</v>
      </c>
    </row>
    <row r="656" s="15" customFormat="1">
      <c r="A656" s="15"/>
      <c r="B656" s="246"/>
      <c r="C656" s="247"/>
      <c r="D656" s="226" t="s">
        <v>170</v>
      </c>
      <c r="E656" s="248" t="s">
        <v>19</v>
      </c>
      <c r="F656" s="249" t="s">
        <v>178</v>
      </c>
      <c r="G656" s="247"/>
      <c r="H656" s="250">
        <v>2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170</v>
      </c>
      <c r="AU656" s="256" t="s">
        <v>83</v>
      </c>
      <c r="AV656" s="15" t="s">
        <v>166</v>
      </c>
      <c r="AW656" s="15" t="s">
        <v>35</v>
      </c>
      <c r="AX656" s="15" t="s">
        <v>81</v>
      </c>
      <c r="AY656" s="256" t="s">
        <v>159</v>
      </c>
    </row>
    <row r="657" s="2" customFormat="1" ht="24.15" customHeight="1">
      <c r="A657" s="40"/>
      <c r="B657" s="41"/>
      <c r="C657" s="206" t="s">
        <v>674</v>
      </c>
      <c r="D657" s="206" t="s">
        <v>161</v>
      </c>
      <c r="E657" s="207" t="s">
        <v>2266</v>
      </c>
      <c r="F657" s="208" t="s">
        <v>2267</v>
      </c>
      <c r="G657" s="209" t="s">
        <v>776</v>
      </c>
      <c r="H657" s="210">
        <v>2</v>
      </c>
      <c r="I657" s="211"/>
      <c r="J657" s="212">
        <f>ROUND(I657*H657,2)</f>
        <v>0</v>
      </c>
      <c r="K657" s="208" t="s">
        <v>165</v>
      </c>
      <c r="L657" s="46"/>
      <c r="M657" s="213" t="s">
        <v>19</v>
      </c>
      <c r="N657" s="214" t="s">
        <v>44</v>
      </c>
      <c r="O657" s="86"/>
      <c r="P657" s="215">
        <f>O657*H657</f>
        <v>0</v>
      </c>
      <c r="Q657" s="215">
        <v>0</v>
      </c>
      <c r="R657" s="215">
        <f>Q657*H657</f>
        <v>0</v>
      </c>
      <c r="S657" s="215">
        <v>0</v>
      </c>
      <c r="T657" s="21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307</v>
      </c>
      <c r="AT657" s="217" t="s">
        <v>161</v>
      </c>
      <c r="AU657" s="217" t="s">
        <v>83</v>
      </c>
      <c r="AY657" s="19" t="s">
        <v>159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81</v>
      </c>
      <c r="BK657" s="218">
        <f>ROUND(I657*H657,2)</f>
        <v>0</v>
      </c>
      <c r="BL657" s="19" t="s">
        <v>307</v>
      </c>
      <c r="BM657" s="217" t="s">
        <v>2268</v>
      </c>
    </row>
    <row r="658" s="2" customFormat="1">
      <c r="A658" s="40"/>
      <c r="B658" s="41"/>
      <c r="C658" s="42"/>
      <c r="D658" s="219" t="s">
        <v>168</v>
      </c>
      <c r="E658" s="42"/>
      <c r="F658" s="220" t="s">
        <v>2269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168</v>
      </c>
      <c r="AU658" s="19" t="s">
        <v>83</v>
      </c>
    </row>
    <row r="659" s="13" customFormat="1">
      <c r="A659" s="13"/>
      <c r="B659" s="224"/>
      <c r="C659" s="225"/>
      <c r="D659" s="226" t="s">
        <v>170</v>
      </c>
      <c r="E659" s="227" t="s">
        <v>19</v>
      </c>
      <c r="F659" s="228" t="s">
        <v>1950</v>
      </c>
      <c r="G659" s="225"/>
      <c r="H659" s="227" t="s">
        <v>19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170</v>
      </c>
      <c r="AU659" s="234" t="s">
        <v>83</v>
      </c>
      <c r="AV659" s="13" t="s">
        <v>81</v>
      </c>
      <c r="AW659" s="13" t="s">
        <v>35</v>
      </c>
      <c r="AX659" s="13" t="s">
        <v>73</v>
      </c>
      <c r="AY659" s="234" t="s">
        <v>159</v>
      </c>
    </row>
    <row r="660" s="13" customFormat="1">
      <c r="A660" s="13"/>
      <c r="B660" s="224"/>
      <c r="C660" s="225"/>
      <c r="D660" s="226" t="s">
        <v>170</v>
      </c>
      <c r="E660" s="227" t="s">
        <v>19</v>
      </c>
      <c r="F660" s="228" t="s">
        <v>2258</v>
      </c>
      <c r="G660" s="225"/>
      <c r="H660" s="227" t="s">
        <v>19</v>
      </c>
      <c r="I660" s="229"/>
      <c r="J660" s="225"/>
      <c r="K660" s="225"/>
      <c r="L660" s="230"/>
      <c r="M660" s="231"/>
      <c r="N660" s="232"/>
      <c r="O660" s="232"/>
      <c r="P660" s="232"/>
      <c r="Q660" s="232"/>
      <c r="R660" s="232"/>
      <c r="S660" s="232"/>
      <c r="T660" s="23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4" t="s">
        <v>170</v>
      </c>
      <c r="AU660" s="234" t="s">
        <v>83</v>
      </c>
      <c r="AV660" s="13" t="s">
        <v>81</v>
      </c>
      <c r="AW660" s="13" t="s">
        <v>35</v>
      </c>
      <c r="AX660" s="13" t="s">
        <v>73</v>
      </c>
      <c r="AY660" s="234" t="s">
        <v>159</v>
      </c>
    </row>
    <row r="661" s="14" customFormat="1">
      <c r="A661" s="14"/>
      <c r="B661" s="235"/>
      <c r="C661" s="236"/>
      <c r="D661" s="226" t="s">
        <v>170</v>
      </c>
      <c r="E661" s="237" t="s">
        <v>19</v>
      </c>
      <c r="F661" s="238" t="s">
        <v>1128</v>
      </c>
      <c r="G661" s="236"/>
      <c r="H661" s="239">
        <v>2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170</v>
      </c>
      <c r="AU661" s="245" t="s">
        <v>83</v>
      </c>
      <c r="AV661" s="14" t="s">
        <v>83</v>
      </c>
      <c r="AW661" s="14" t="s">
        <v>35</v>
      </c>
      <c r="AX661" s="14" t="s">
        <v>73</v>
      </c>
      <c r="AY661" s="245" t="s">
        <v>159</v>
      </c>
    </row>
    <row r="662" s="15" customFormat="1">
      <c r="A662" s="15"/>
      <c r="B662" s="246"/>
      <c r="C662" s="247"/>
      <c r="D662" s="226" t="s">
        <v>170</v>
      </c>
      <c r="E662" s="248" t="s">
        <v>19</v>
      </c>
      <c r="F662" s="249" t="s">
        <v>178</v>
      </c>
      <c r="G662" s="247"/>
      <c r="H662" s="250">
        <v>2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56" t="s">
        <v>170</v>
      </c>
      <c r="AU662" s="256" t="s">
        <v>83</v>
      </c>
      <c r="AV662" s="15" t="s">
        <v>166</v>
      </c>
      <c r="AW662" s="15" t="s">
        <v>35</v>
      </c>
      <c r="AX662" s="15" t="s">
        <v>81</v>
      </c>
      <c r="AY662" s="256" t="s">
        <v>159</v>
      </c>
    </row>
    <row r="663" s="2" customFormat="1" ht="24.15" customHeight="1">
      <c r="A663" s="40"/>
      <c r="B663" s="41"/>
      <c r="C663" s="206" t="s">
        <v>681</v>
      </c>
      <c r="D663" s="206" t="s">
        <v>161</v>
      </c>
      <c r="E663" s="207" t="s">
        <v>2270</v>
      </c>
      <c r="F663" s="208" t="s">
        <v>2271</v>
      </c>
      <c r="G663" s="209" t="s">
        <v>1050</v>
      </c>
      <c r="H663" s="267"/>
      <c r="I663" s="211"/>
      <c r="J663" s="212">
        <f>ROUND(I663*H663,2)</f>
        <v>0</v>
      </c>
      <c r="K663" s="208" t="s">
        <v>165</v>
      </c>
      <c r="L663" s="46"/>
      <c r="M663" s="213" t="s">
        <v>19</v>
      </c>
      <c r="N663" s="214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307</v>
      </c>
      <c r="AT663" s="217" t="s">
        <v>161</v>
      </c>
      <c r="AU663" s="217" t="s">
        <v>83</v>
      </c>
      <c r="AY663" s="19" t="s">
        <v>159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81</v>
      </c>
      <c r="BK663" s="218">
        <f>ROUND(I663*H663,2)</f>
        <v>0</v>
      </c>
      <c r="BL663" s="19" t="s">
        <v>307</v>
      </c>
      <c r="BM663" s="217" t="s">
        <v>2272</v>
      </c>
    </row>
    <row r="664" s="2" customFormat="1">
      <c r="A664" s="40"/>
      <c r="B664" s="41"/>
      <c r="C664" s="42"/>
      <c r="D664" s="219" t="s">
        <v>168</v>
      </c>
      <c r="E664" s="42"/>
      <c r="F664" s="220" t="s">
        <v>2273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168</v>
      </c>
      <c r="AU664" s="19" t="s">
        <v>83</v>
      </c>
    </row>
    <row r="665" s="12" customFormat="1" ht="22.8" customHeight="1">
      <c r="A665" s="12"/>
      <c r="B665" s="190"/>
      <c r="C665" s="191"/>
      <c r="D665" s="192" t="s">
        <v>72</v>
      </c>
      <c r="E665" s="204" t="s">
        <v>1328</v>
      </c>
      <c r="F665" s="204" t="s">
        <v>1329</v>
      </c>
      <c r="G665" s="191"/>
      <c r="H665" s="191"/>
      <c r="I665" s="194"/>
      <c r="J665" s="205">
        <f>BK665</f>
        <v>0</v>
      </c>
      <c r="K665" s="191"/>
      <c r="L665" s="196"/>
      <c r="M665" s="197"/>
      <c r="N665" s="198"/>
      <c r="O665" s="198"/>
      <c r="P665" s="199">
        <f>SUM(P666:P765)</f>
        <v>0</v>
      </c>
      <c r="Q665" s="198"/>
      <c r="R665" s="199">
        <f>SUM(R666:R765)</f>
        <v>0.43414429999999998</v>
      </c>
      <c r="S665" s="198"/>
      <c r="T665" s="200">
        <f>SUM(T666:T765)</f>
        <v>0.40380630000000001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1" t="s">
        <v>83</v>
      </c>
      <c r="AT665" s="202" t="s">
        <v>72</v>
      </c>
      <c r="AU665" s="202" t="s">
        <v>81</v>
      </c>
      <c r="AY665" s="201" t="s">
        <v>159</v>
      </c>
      <c r="BK665" s="203">
        <f>SUM(BK666:BK765)</f>
        <v>0</v>
      </c>
    </row>
    <row r="666" s="2" customFormat="1" ht="16.5" customHeight="1">
      <c r="A666" s="40"/>
      <c r="B666" s="41"/>
      <c r="C666" s="206" t="s">
        <v>688</v>
      </c>
      <c r="D666" s="206" t="s">
        <v>161</v>
      </c>
      <c r="E666" s="207" t="s">
        <v>2274</v>
      </c>
      <c r="F666" s="208" t="s">
        <v>2275</v>
      </c>
      <c r="G666" s="209" t="s">
        <v>776</v>
      </c>
      <c r="H666" s="210">
        <v>2</v>
      </c>
      <c r="I666" s="211"/>
      <c r="J666" s="212">
        <f>ROUND(I666*H666,2)</f>
        <v>0</v>
      </c>
      <c r="K666" s="208" t="s">
        <v>165</v>
      </c>
      <c r="L666" s="46"/>
      <c r="M666" s="213" t="s">
        <v>19</v>
      </c>
      <c r="N666" s="214" t="s">
        <v>44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0.0090600000000000003</v>
      </c>
      <c r="T666" s="216">
        <f>S666*H666</f>
        <v>0.018120000000000001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307</v>
      </c>
      <c r="AT666" s="217" t="s">
        <v>161</v>
      </c>
      <c r="AU666" s="217" t="s">
        <v>83</v>
      </c>
      <c r="AY666" s="19" t="s">
        <v>159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81</v>
      </c>
      <c r="BK666" s="218">
        <f>ROUND(I666*H666,2)</f>
        <v>0</v>
      </c>
      <c r="BL666" s="19" t="s">
        <v>307</v>
      </c>
      <c r="BM666" s="217" t="s">
        <v>2276</v>
      </c>
    </row>
    <row r="667" s="2" customFormat="1">
      <c r="A667" s="40"/>
      <c r="B667" s="41"/>
      <c r="C667" s="42"/>
      <c r="D667" s="219" t="s">
        <v>168</v>
      </c>
      <c r="E667" s="42"/>
      <c r="F667" s="220" t="s">
        <v>2277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168</v>
      </c>
      <c r="AU667" s="19" t="s">
        <v>83</v>
      </c>
    </row>
    <row r="668" s="13" customFormat="1">
      <c r="A668" s="13"/>
      <c r="B668" s="224"/>
      <c r="C668" s="225"/>
      <c r="D668" s="226" t="s">
        <v>170</v>
      </c>
      <c r="E668" s="227" t="s">
        <v>19</v>
      </c>
      <c r="F668" s="228" t="s">
        <v>2239</v>
      </c>
      <c r="G668" s="225"/>
      <c r="H668" s="227" t="s">
        <v>19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4" t="s">
        <v>170</v>
      </c>
      <c r="AU668" s="234" t="s">
        <v>83</v>
      </c>
      <c r="AV668" s="13" t="s">
        <v>81</v>
      </c>
      <c r="AW668" s="13" t="s">
        <v>35</v>
      </c>
      <c r="AX668" s="13" t="s">
        <v>73</v>
      </c>
      <c r="AY668" s="234" t="s">
        <v>159</v>
      </c>
    </row>
    <row r="669" s="14" customFormat="1">
      <c r="A669" s="14"/>
      <c r="B669" s="235"/>
      <c r="C669" s="236"/>
      <c r="D669" s="226" t="s">
        <v>170</v>
      </c>
      <c r="E669" s="237" t="s">
        <v>19</v>
      </c>
      <c r="F669" s="238" t="s">
        <v>83</v>
      </c>
      <c r="G669" s="236"/>
      <c r="H669" s="239">
        <v>2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170</v>
      </c>
      <c r="AU669" s="245" t="s">
        <v>83</v>
      </c>
      <c r="AV669" s="14" t="s">
        <v>83</v>
      </c>
      <c r="AW669" s="14" t="s">
        <v>35</v>
      </c>
      <c r="AX669" s="14" t="s">
        <v>73</v>
      </c>
      <c r="AY669" s="245" t="s">
        <v>159</v>
      </c>
    </row>
    <row r="670" s="15" customFormat="1">
      <c r="A670" s="15"/>
      <c r="B670" s="246"/>
      <c r="C670" s="247"/>
      <c r="D670" s="226" t="s">
        <v>170</v>
      </c>
      <c r="E670" s="248" t="s">
        <v>19</v>
      </c>
      <c r="F670" s="249" t="s">
        <v>178</v>
      </c>
      <c r="G670" s="247"/>
      <c r="H670" s="250">
        <v>2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56" t="s">
        <v>170</v>
      </c>
      <c r="AU670" s="256" t="s">
        <v>83</v>
      </c>
      <c r="AV670" s="15" t="s">
        <v>166</v>
      </c>
      <c r="AW670" s="15" t="s">
        <v>35</v>
      </c>
      <c r="AX670" s="15" t="s">
        <v>81</v>
      </c>
      <c r="AY670" s="256" t="s">
        <v>159</v>
      </c>
    </row>
    <row r="671" s="2" customFormat="1" ht="16.5" customHeight="1">
      <c r="A671" s="40"/>
      <c r="B671" s="41"/>
      <c r="C671" s="206" t="s">
        <v>694</v>
      </c>
      <c r="D671" s="206" t="s">
        <v>161</v>
      </c>
      <c r="E671" s="207" t="s">
        <v>2278</v>
      </c>
      <c r="F671" s="208" t="s">
        <v>2279</v>
      </c>
      <c r="G671" s="209" t="s">
        <v>322</v>
      </c>
      <c r="H671" s="210">
        <v>32.390000000000001</v>
      </c>
      <c r="I671" s="211"/>
      <c r="J671" s="212">
        <f>ROUND(I671*H671,2)</f>
        <v>0</v>
      </c>
      <c r="K671" s="208" t="s">
        <v>165</v>
      </c>
      <c r="L671" s="46"/>
      <c r="M671" s="213" t="s">
        <v>19</v>
      </c>
      <c r="N671" s="214" t="s">
        <v>44</v>
      </c>
      <c r="O671" s="86"/>
      <c r="P671" s="215">
        <f>O671*H671</f>
        <v>0</v>
      </c>
      <c r="Q671" s="215">
        <v>0</v>
      </c>
      <c r="R671" s="215">
        <f>Q671*H671</f>
        <v>0</v>
      </c>
      <c r="S671" s="215">
        <v>0.00167</v>
      </c>
      <c r="T671" s="216">
        <f>S671*H671</f>
        <v>0.054091300000000002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7" t="s">
        <v>307</v>
      </c>
      <c r="AT671" s="217" t="s">
        <v>161</v>
      </c>
      <c r="AU671" s="217" t="s">
        <v>83</v>
      </c>
      <c r="AY671" s="19" t="s">
        <v>159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9" t="s">
        <v>81</v>
      </c>
      <c r="BK671" s="218">
        <f>ROUND(I671*H671,2)</f>
        <v>0</v>
      </c>
      <c r="BL671" s="19" t="s">
        <v>307</v>
      </c>
      <c r="BM671" s="217" t="s">
        <v>2280</v>
      </c>
    </row>
    <row r="672" s="2" customFormat="1">
      <c r="A672" s="40"/>
      <c r="B672" s="41"/>
      <c r="C672" s="42"/>
      <c r="D672" s="219" t="s">
        <v>168</v>
      </c>
      <c r="E672" s="42"/>
      <c r="F672" s="220" t="s">
        <v>2281</v>
      </c>
      <c r="G672" s="42"/>
      <c r="H672" s="42"/>
      <c r="I672" s="221"/>
      <c r="J672" s="42"/>
      <c r="K672" s="42"/>
      <c r="L672" s="46"/>
      <c r="M672" s="222"/>
      <c r="N672" s="22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168</v>
      </c>
      <c r="AU672" s="19" t="s">
        <v>83</v>
      </c>
    </row>
    <row r="673" s="14" customFormat="1">
      <c r="A673" s="14"/>
      <c r="B673" s="235"/>
      <c r="C673" s="236"/>
      <c r="D673" s="226" t="s">
        <v>170</v>
      </c>
      <c r="E673" s="237" t="s">
        <v>19</v>
      </c>
      <c r="F673" s="238" t="s">
        <v>2282</v>
      </c>
      <c r="G673" s="236"/>
      <c r="H673" s="239">
        <v>32.390000000000001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170</v>
      </c>
      <c r="AU673" s="245" t="s">
        <v>83</v>
      </c>
      <c r="AV673" s="14" t="s">
        <v>83</v>
      </c>
      <c r="AW673" s="14" t="s">
        <v>35</v>
      </c>
      <c r="AX673" s="14" t="s">
        <v>73</v>
      </c>
      <c r="AY673" s="245" t="s">
        <v>159</v>
      </c>
    </row>
    <row r="674" s="15" customFormat="1">
      <c r="A674" s="15"/>
      <c r="B674" s="246"/>
      <c r="C674" s="247"/>
      <c r="D674" s="226" t="s">
        <v>170</v>
      </c>
      <c r="E674" s="248" t="s">
        <v>19</v>
      </c>
      <c r="F674" s="249" t="s">
        <v>178</v>
      </c>
      <c r="G674" s="247"/>
      <c r="H674" s="250">
        <v>32.390000000000001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170</v>
      </c>
      <c r="AU674" s="256" t="s">
        <v>83</v>
      </c>
      <c r="AV674" s="15" t="s">
        <v>166</v>
      </c>
      <c r="AW674" s="15" t="s">
        <v>35</v>
      </c>
      <c r="AX674" s="15" t="s">
        <v>81</v>
      </c>
      <c r="AY674" s="256" t="s">
        <v>159</v>
      </c>
    </row>
    <row r="675" s="2" customFormat="1" ht="16.5" customHeight="1">
      <c r="A675" s="40"/>
      <c r="B675" s="41"/>
      <c r="C675" s="206" t="s">
        <v>699</v>
      </c>
      <c r="D675" s="206" t="s">
        <v>161</v>
      </c>
      <c r="E675" s="207" t="s">
        <v>2283</v>
      </c>
      <c r="F675" s="208" t="s">
        <v>2284</v>
      </c>
      <c r="G675" s="209" t="s">
        <v>322</v>
      </c>
      <c r="H675" s="210">
        <v>44.5</v>
      </c>
      <c r="I675" s="211"/>
      <c r="J675" s="212">
        <f>ROUND(I675*H675,2)</f>
        <v>0</v>
      </c>
      <c r="K675" s="208" t="s">
        <v>165</v>
      </c>
      <c r="L675" s="46"/>
      <c r="M675" s="213" t="s">
        <v>19</v>
      </c>
      <c r="N675" s="214" t="s">
        <v>44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0.0022300000000000002</v>
      </c>
      <c r="T675" s="216">
        <f>S675*H675</f>
        <v>0.099235000000000004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307</v>
      </c>
      <c r="AT675" s="217" t="s">
        <v>161</v>
      </c>
      <c r="AU675" s="217" t="s">
        <v>83</v>
      </c>
      <c r="AY675" s="19" t="s">
        <v>159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81</v>
      </c>
      <c r="BK675" s="218">
        <f>ROUND(I675*H675,2)</f>
        <v>0</v>
      </c>
      <c r="BL675" s="19" t="s">
        <v>307</v>
      </c>
      <c r="BM675" s="217" t="s">
        <v>2285</v>
      </c>
    </row>
    <row r="676" s="2" customFormat="1">
      <c r="A676" s="40"/>
      <c r="B676" s="41"/>
      <c r="C676" s="42"/>
      <c r="D676" s="219" t="s">
        <v>168</v>
      </c>
      <c r="E676" s="42"/>
      <c r="F676" s="220" t="s">
        <v>2286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168</v>
      </c>
      <c r="AU676" s="19" t="s">
        <v>83</v>
      </c>
    </row>
    <row r="677" s="14" customFormat="1">
      <c r="A677" s="14"/>
      <c r="B677" s="235"/>
      <c r="C677" s="236"/>
      <c r="D677" s="226" t="s">
        <v>170</v>
      </c>
      <c r="E677" s="237" t="s">
        <v>19</v>
      </c>
      <c r="F677" s="238" t="s">
        <v>2287</v>
      </c>
      <c r="G677" s="236"/>
      <c r="H677" s="239">
        <v>44.5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170</v>
      </c>
      <c r="AU677" s="245" t="s">
        <v>83</v>
      </c>
      <c r="AV677" s="14" t="s">
        <v>83</v>
      </c>
      <c r="AW677" s="14" t="s">
        <v>35</v>
      </c>
      <c r="AX677" s="14" t="s">
        <v>73</v>
      </c>
      <c r="AY677" s="245" t="s">
        <v>159</v>
      </c>
    </row>
    <row r="678" s="15" customFormat="1">
      <c r="A678" s="15"/>
      <c r="B678" s="246"/>
      <c r="C678" s="247"/>
      <c r="D678" s="226" t="s">
        <v>170</v>
      </c>
      <c r="E678" s="248" t="s">
        <v>19</v>
      </c>
      <c r="F678" s="249" t="s">
        <v>178</v>
      </c>
      <c r="G678" s="247"/>
      <c r="H678" s="250">
        <v>44.5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170</v>
      </c>
      <c r="AU678" s="256" t="s">
        <v>83</v>
      </c>
      <c r="AV678" s="15" t="s">
        <v>166</v>
      </c>
      <c r="AW678" s="15" t="s">
        <v>35</v>
      </c>
      <c r="AX678" s="15" t="s">
        <v>81</v>
      </c>
      <c r="AY678" s="256" t="s">
        <v>159</v>
      </c>
    </row>
    <row r="679" s="2" customFormat="1" ht="16.5" customHeight="1">
      <c r="A679" s="40"/>
      <c r="B679" s="41"/>
      <c r="C679" s="206" t="s">
        <v>707</v>
      </c>
      <c r="D679" s="206" t="s">
        <v>161</v>
      </c>
      <c r="E679" s="207" t="s">
        <v>2288</v>
      </c>
      <c r="F679" s="208" t="s">
        <v>2289</v>
      </c>
      <c r="G679" s="209" t="s">
        <v>322</v>
      </c>
      <c r="H679" s="210">
        <v>53</v>
      </c>
      <c r="I679" s="211"/>
      <c r="J679" s="212">
        <f>ROUND(I679*H679,2)</f>
        <v>0</v>
      </c>
      <c r="K679" s="208" t="s">
        <v>165</v>
      </c>
      <c r="L679" s="46"/>
      <c r="M679" s="213" t="s">
        <v>19</v>
      </c>
      <c r="N679" s="214" t="s">
        <v>44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0.0025999999999999999</v>
      </c>
      <c r="T679" s="216">
        <f>S679*H679</f>
        <v>0.13780000000000001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307</v>
      </c>
      <c r="AT679" s="217" t="s">
        <v>161</v>
      </c>
      <c r="AU679" s="217" t="s">
        <v>83</v>
      </c>
      <c r="AY679" s="19" t="s">
        <v>159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81</v>
      </c>
      <c r="BK679" s="218">
        <f>ROUND(I679*H679,2)</f>
        <v>0</v>
      </c>
      <c r="BL679" s="19" t="s">
        <v>307</v>
      </c>
      <c r="BM679" s="217" t="s">
        <v>2290</v>
      </c>
    </row>
    <row r="680" s="2" customFormat="1">
      <c r="A680" s="40"/>
      <c r="B680" s="41"/>
      <c r="C680" s="42"/>
      <c r="D680" s="219" t="s">
        <v>168</v>
      </c>
      <c r="E680" s="42"/>
      <c r="F680" s="220" t="s">
        <v>2291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168</v>
      </c>
      <c r="AU680" s="19" t="s">
        <v>83</v>
      </c>
    </row>
    <row r="681" s="14" customFormat="1">
      <c r="A681" s="14"/>
      <c r="B681" s="235"/>
      <c r="C681" s="236"/>
      <c r="D681" s="226" t="s">
        <v>170</v>
      </c>
      <c r="E681" s="237" t="s">
        <v>19</v>
      </c>
      <c r="F681" s="238" t="s">
        <v>580</v>
      </c>
      <c r="G681" s="236"/>
      <c r="H681" s="239">
        <v>53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170</v>
      </c>
      <c r="AU681" s="245" t="s">
        <v>83</v>
      </c>
      <c r="AV681" s="14" t="s">
        <v>83</v>
      </c>
      <c r="AW681" s="14" t="s">
        <v>35</v>
      </c>
      <c r="AX681" s="14" t="s">
        <v>73</v>
      </c>
      <c r="AY681" s="245" t="s">
        <v>159</v>
      </c>
    </row>
    <row r="682" s="15" customFormat="1">
      <c r="A682" s="15"/>
      <c r="B682" s="246"/>
      <c r="C682" s="247"/>
      <c r="D682" s="226" t="s">
        <v>170</v>
      </c>
      <c r="E682" s="248" t="s">
        <v>19</v>
      </c>
      <c r="F682" s="249" t="s">
        <v>178</v>
      </c>
      <c r="G682" s="247"/>
      <c r="H682" s="250">
        <v>53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6" t="s">
        <v>170</v>
      </c>
      <c r="AU682" s="256" t="s">
        <v>83</v>
      </c>
      <c r="AV682" s="15" t="s">
        <v>166</v>
      </c>
      <c r="AW682" s="15" t="s">
        <v>35</v>
      </c>
      <c r="AX682" s="15" t="s">
        <v>81</v>
      </c>
      <c r="AY682" s="256" t="s">
        <v>159</v>
      </c>
    </row>
    <row r="683" s="2" customFormat="1" ht="16.5" customHeight="1">
      <c r="A683" s="40"/>
      <c r="B683" s="41"/>
      <c r="C683" s="206" t="s">
        <v>714</v>
      </c>
      <c r="D683" s="206" t="s">
        <v>161</v>
      </c>
      <c r="E683" s="207" t="s">
        <v>2292</v>
      </c>
      <c r="F683" s="208" t="s">
        <v>2293</v>
      </c>
      <c r="G683" s="209" t="s">
        <v>322</v>
      </c>
      <c r="H683" s="210">
        <v>24</v>
      </c>
      <c r="I683" s="211"/>
      <c r="J683" s="212">
        <f>ROUND(I683*H683,2)</f>
        <v>0</v>
      </c>
      <c r="K683" s="208" t="s">
        <v>165</v>
      </c>
      <c r="L683" s="46"/>
      <c r="M683" s="213" t="s">
        <v>19</v>
      </c>
      <c r="N683" s="214" t="s">
        <v>44</v>
      </c>
      <c r="O683" s="86"/>
      <c r="P683" s="215">
        <f>O683*H683</f>
        <v>0</v>
      </c>
      <c r="Q683" s="215">
        <v>0</v>
      </c>
      <c r="R683" s="215">
        <f>Q683*H683</f>
        <v>0</v>
      </c>
      <c r="S683" s="215">
        <v>0.0039399999999999999</v>
      </c>
      <c r="T683" s="216">
        <f>S683*H683</f>
        <v>0.094560000000000005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17" t="s">
        <v>307</v>
      </c>
      <c r="AT683" s="217" t="s">
        <v>161</v>
      </c>
      <c r="AU683" s="217" t="s">
        <v>83</v>
      </c>
      <c r="AY683" s="19" t="s">
        <v>159</v>
      </c>
      <c r="BE683" s="218">
        <f>IF(N683="základní",J683,0)</f>
        <v>0</v>
      </c>
      <c r="BF683" s="218">
        <f>IF(N683="snížená",J683,0)</f>
        <v>0</v>
      </c>
      <c r="BG683" s="218">
        <f>IF(N683="zákl. přenesená",J683,0)</f>
        <v>0</v>
      </c>
      <c r="BH683" s="218">
        <f>IF(N683="sníž. přenesená",J683,0)</f>
        <v>0</v>
      </c>
      <c r="BI683" s="218">
        <f>IF(N683="nulová",J683,0)</f>
        <v>0</v>
      </c>
      <c r="BJ683" s="19" t="s">
        <v>81</v>
      </c>
      <c r="BK683" s="218">
        <f>ROUND(I683*H683,2)</f>
        <v>0</v>
      </c>
      <c r="BL683" s="19" t="s">
        <v>307</v>
      </c>
      <c r="BM683" s="217" t="s">
        <v>2294</v>
      </c>
    </row>
    <row r="684" s="2" customFormat="1">
      <c r="A684" s="40"/>
      <c r="B684" s="41"/>
      <c r="C684" s="42"/>
      <c r="D684" s="219" t="s">
        <v>168</v>
      </c>
      <c r="E684" s="42"/>
      <c r="F684" s="220" t="s">
        <v>2295</v>
      </c>
      <c r="G684" s="42"/>
      <c r="H684" s="42"/>
      <c r="I684" s="221"/>
      <c r="J684" s="42"/>
      <c r="K684" s="42"/>
      <c r="L684" s="46"/>
      <c r="M684" s="222"/>
      <c r="N684" s="22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168</v>
      </c>
      <c r="AU684" s="19" t="s">
        <v>83</v>
      </c>
    </row>
    <row r="685" s="14" customFormat="1">
      <c r="A685" s="14"/>
      <c r="B685" s="235"/>
      <c r="C685" s="236"/>
      <c r="D685" s="226" t="s">
        <v>170</v>
      </c>
      <c r="E685" s="237" t="s">
        <v>19</v>
      </c>
      <c r="F685" s="238" t="s">
        <v>2296</v>
      </c>
      <c r="G685" s="236"/>
      <c r="H685" s="239">
        <v>24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170</v>
      </c>
      <c r="AU685" s="245" t="s">
        <v>83</v>
      </c>
      <c r="AV685" s="14" t="s">
        <v>83</v>
      </c>
      <c r="AW685" s="14" t="s">
        <v>35</v>
      </c>
      <c r="AX685" s="14" t="s">
        <v>73</v>
      </c>
      <c r="AY685" s="245" t="s">
        <v>159</v>
      </c>
    </row>
    <row r="686" s="15" customFormat="1">
      <c r="A686" s="15"/>
      <c r="B686" s="246"/>
      <c r="C686" s="247"/>
      <c r="D686" s="226" t="s">
        <v>170</v>
      </c>
      <c r="E686" s="248" t="s">
        <v>19</v>
      </c>
      <c r="F686" s="249" t="s">
        <v>178</v>
      </c>
      <c r="G686" s="247"/>
      <c r="H686" s="250">
        <v>24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56" t="s">
        <v>170</v>
      </c>
      <c r="AU686" s="256" t="s">
        <v>83</v>
      </c>
      <c r="AV686" s="15" t="s">
        <v>166</v>
      </c>
      <c r="AW686" s="15" t="s">
        <v>35</v>
      </c>
      <c r="AX686" s="15" t="s">
        <v>81</v>
      </c>
      <c r="AY686" s="256" t="s">
        <v>159</v>
      </c>
    </row>
    <row r="687" s="2" customFormat="1" ht="24.15" customHeight="1">
      <c r="A687" s="40"/>
      <c r="B687" s="41"/>
      <c r="C687" s="206" t="s">
        <v>720</v>
      </c>
      <c r="D687" s="206" t="s">
        <v>161</v>
      </c>
      <c r="E687" s="207" t="s">
        <v>2297</v>
      </c>
      <c r="F687" s="208" t="s">
        <v>2298</v>
      </c>
      <c r="G687" s="209" t="s">
        <v>776</v>
      </c>
      <c r="H687" s="210">
        <v>2</v>
      </c>
      <c r="I687" s="211"/>
      <c r="J687" s="212">
        <f>ROUND(I687*H687,2)</f>
        <v>0</v>
      </c>
      <c r="K687" s="208" t="s">
        <v>1364</v>
      </c>
      <c r="L687" s="46"/>
      <c r="M687" s="213" t="s">
        <v>19</v>
      </c>
      <c r="N687" s="214" t="s">
        <v>44</v>
      </c>
      <c r="O687" s="86"/>
      <c r="P687" s="215">
        <f>O687*H687</f>
        <v>0</v>
      </c>
      <c r="Q687" s="215">
        <v>0.0036600000000000001</v>
      </c>
      <c r="R687" s="215">
        <f>Q687*H687</f>
        <v>0.0073200000000000001</v>
      </c>
      <c r="S687" s="215">
        <v>0</v>
      </c>
      <c r="T687" s="21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17" t="s">
        <v>307</v>
      </c>
      <c r="AT687" s="217" t="s">
        <v>161</v>
      </c>
      <c r="AU687" s="217" t="s">
        <v>83</v>
      </c>
      <c r="AY687" s="19" t="s">
        <v>159</v>
      </c>
      <c r="BE687" s="218">
        <f>IF(N687="základní",J687,0)</f>
        <v>0</v>
      </c>
      <c r="BF687" s="218">
        <f>IF(N687="snížená",J687,0)</f>
        <v>0</v>
      </c>
      <c r="BG687" s="218">
        <f>IF(N687="zákl. přenesená",J687,0)</f>
        <v>0</v>
      </c>
      <c r="BH687" s="218">
        <f>IF(N687="sníž. přenesená",J687,0)</f>
        <v>0</v>
      </c>
      <c r="BI687" s="218">
        <f>IF(N687="nulová",J687,0)</f>
        <v>0</v>
      </c>
      <c r="BJ687" s="19" t="s">
        <v>81</v>
      </c>
      <c r="BK687" s="218">
        <f>ROUND(I687*H687,2)</f>
        <v>0</v>
      </c>
      <c r="BL687" s="19" t="s">
        <v>307</v>
      </c>
      <c r="BM687" s="217" t="s">
        <v>2299</v>
      </c>
    </row>
    <row r="688" s="13" customFormat="1">
      <c r="A688" s="13"/>
      <c r="B688" s="224"/>
      <c r="C688" s="225"/>
      <c r="D688" s="226" t="s">
        <v>170</v>
      </c>
      <c r="E688" s="227" t="s">
        <v>19</v>
      </c>
      <c r="F688" s="228" t="s">
        <v>2239</v>
      </c>
      <c r="G688" s="225"/>
      <c r="H688" s="227" t="s">
        <v>19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170</v>
      </c>
      <c r="AU688" s="234" t="s">
        <v>83</v>
      </c>
      <c r="AV688" s="13" t="s">
        <v>81</v>
      </c>
      <c r="AW688" s="13" t="s">
        <v>35</v>
      </c>
      <c r="AX688" s="13" t="s">
        <v>73</v>
      </c>
      <c r="AY688" s="234" t="s">
        <v>159</v>
      </c>
    </row>
    <row r="689" s="14" customFormat="1">
      <c r="A689" s="14"/>
      <c r="B689" s="235"/>
      <c r="C689" s="236"/>
      <c r="D689" s="226" t="s">
        <v>170</v>
      </c>
      <c r="E689" s="237" t="s">
        <v>19</v>
      </c>
      <c r="F689" s="238" t="s">
        <v>83</v>
      </c>
      <c r="G689" s="236"/>
      <c r="H689" s="239">
        <v>2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170</v>
      </c>
      <c r="AU689" s="245" t="s">
        <v>83</v>
      </c>
      <c r="AV689" s="14" t="s">
        <v>83</v>
      </c>
      <c r="AW689" s="14" t="s">
        <v>35</v>
      </c>
      <c r="AX689" s="14" t="s">
        <v>73</v>
      </c>
      <c r="AY689" s="245" t="s">
        <v>159</v>
      </c>
    </row>
    <row r="690" s="15" customFormat="1">
      <c r="A690" s="15"/>
      <c r="B690" s="246"/>
      <c r="C690" s="247"/>
      <c r="D690" s="226" t="s">
        <v>170</v>
      </c>
      <c r="E690" s="248" t="s">
        <v>19</v>
      </c>
      <c r="F690" s="249" t="s">
        <v>178</v>
      </c>
      <c r="G690" s="247"/>
      <c r="H690" s="250">
        <v>2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170</v>
      </c>
      <c r="AU690" s="256" t="s">
        <v>83</v>
      </c>
      <c r="AV690" s="15" t="s">
        <v>166</v>
      </c>
      <c r="AW690" s="15" t="s">
        <v>35</v>
      </c>
      <c r="AX690" s="15" t="s">
        <v>81</v>
      </c>
      <c r="AY690" s="256" t="s">
        <v>159</v>
      </c>
    </row>
    <row r="691" s="2" customFormat="1" ht="24.15" customHeight="1">
      <c r="A691" s="40"/>
      <c r="B691" s="41"/>
      <c r="C691" s="206" t="s">
        <v>726</v>
      </c>
      <c r="D691" s="206" t="s">
        <v>161</v>
      </c>
      <c r="E691" s="207" t="s">
        <v>2300</v>
      </c>
      <c r="F691" s="208" t="s">
        <v>2301</v>
      </c>
      <c r="G691" s="209" t="s">
        <v>322</v>
      </c>
      <c r="H691" s="210">
        <v>1.24</v>
      </c>
      <c r="I691" s="211"/>
      <c r="J691" s="212">
        <f>ROUND(I691*H691,2)</f>
        <v>0</v>
      </c>
      <c r="K691" s="208" t="s">
        <v>1364</v>
      </c>
      <c r="L691" s="46"/>
      <c r="M691" s="213" t="s">
        <v>19</v>
      </c>
      <c r="N691" s="214" t="s">
        <v>44</v>
      </c>
      <c r="O691" s="86"/>
      <c r="P691" s="215">
        <f>O691*H691</f>
        <v>0</v>
      </c>
      <c r="Q691" s="215">
        <v>0.0026900000000000001</v>
      </c>
      <c r="R691" s="215">
        <f>Q691*H691</f>
        <v>0.0033356000000000002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307</v>
      </c>
      <c r="AT691" s="217" t="s">
        <v>161</v>
      </c>
      <c r="AU691" s="217" t="s">
        <v>83</v>
      </c>
      <c r="AY691" s="19" t="s">
        <v>159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81</v>
      </c>
      <c r="BK691" s="218">
        <f>ROUND(I691*H691,2)</f>
        <v>0</v>
      </c>
      <c r="BL691" s="19" t="s">
        <v>307</v>
      </c>
      <c r="BM691" s="217" t="s">
        <v>2302</v>
      </c>
    </row>
    <row r="692" s="13" customFormat="1">
      <c r="A692" s="13"/>
      <c r="B692" s="224"/>
      <c r="C692" s="225"/>
      <c r="D692" s="226" t="s">
        <v>170</v>
      </c>
      <c r="E692" s="227" t="s">
        <v>19</v>
      </c>
      <c r="F692" s="228" t="s">
        <v>2303</v>
      </c>
      <c r="G692" s="225"/>
      <c r="H692" s="227" t="s">
        <v>19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170</v>
      </c>
      <c r="AU692" s="234" t="s">
        <v>83</v>
      </c>
      <c r="AV692" s="13" t="s">
        <v>81</v>
      </c>
      <c r="AW692" s="13" t="s">
        <v>35</v>
      </c>
      <c r="AX692" s="13" t="s">
        <v>73</v>
      </c>
      <c r="AY692" s="234" t="s">
        <v>159</v>
      </c>
    </row>
    <row r="693" s="13" customFormat="1">
      <c r="A693" s="13"/>
      <c r="B693" s="224"/>
      <c r="C693" s="225"/>
      <c r="D693" s="226" t="s">
        <v>170</v>
      </c>
      <c r="E693" s="227" t="s">
        <v>19</v>
      </c>
      <c r="F693" s="228" t="s">
        <v>2304</v>
      </c>
      <c r="G693" s="225"/>
      <c r="H693" s="227" t="s">
        <v>19</v>
      </c>
      <c r="I693" s="229"/>
      <c r="J693" s="225"/>
      <c r="K693" s="225"/>
      <c r="L693" s="230"/>
      <c r="M693" s="231"/>
      <c r="N693" s="232"/>
      <c r="O693" s="232"/>
      <c r="P693" s="232"/>
      <c r="Q693" s="232"/>
      <c r="R693" s="232"/>
      <c r="S693" s="232"/>
      <c r="T693" s="23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4" t="s">
        <v>170</v>
      </c>
      <c r="AU693" s="234" t="s">
        <v>83</v>
      </c>
      <c r="AV693" s="13" t="s">
        <v>81</v>
      </c>
      <c r="AW693" s="13" t="s">
        <v>35</v>
      </c>
      <c r="AX693" s="13" t="s">
        <v>73</v>
      </c>
      <c r="AY693" s="234" t="s">
        <v>159</v>
      </c>
    </row>
    <row r="694" s="14" customFormat="1">
      <c r="A694" s="14"/>
      <c r="B694" s="235"/>
      <c r="C694" s="236"/>
      <c r="D694" s="226" t="s">
        <v>170</v>
      </c>
      <c r="E694" s="237" t="s">
        <v>19</v>
      </c>
      <c r="F694" s="238" t="s">
        <v>2305</v>
      </c>
      <c r="G694" s="236"/>
      <c r="H694" s="239">
        <v>1.24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170</v>
      </c>
      <c r="AU694" s="245" t="s">
        <v>83</v>
      </c>
      <c r="AV694" s="14" t="s">
        <v>83</v>
      </c>
      <c r="AW694" s="14" t="s">
        <v>35</v>
      </c>
      <c r="AX694" s="14" t="s">
        <v>73</v>
      </c>
      <c r="AY694" s="245" t="s">
        <v>159</v>
      </c>
    </row>
    <row r="695" s="15" customFormat="1">
      <c r="A695" s="15"/>
      <c r="B695" s="246"/>
      <c r="C695" s="247"/>
      <c r="D695" s="226" t="s">
        <v>170</v>
      </c>
      <c r="E695" s="248" t="s">
        <v>19</v>
      </c>
      <c r="F695" s="249" t="s">
        <v>178</v>
      </c>
      <c r="G695" s="247"/>
      <c r="H695" s="250">
        <v>1.24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170</v>
      </c>
      <c r="AU695" s="256" t="s">
        <v>83</v>
      </c>
      <c r="AV695" s="15" t="s">
        <v>166</v>
      </c>
      <c r="AW695" s="15" t="s">
        <v>35</v>
      </c>
      <c r="AX695" s="15" t="s">
        <v>81</v>
      </c>
      <c r="AY695" s="256" t="s">
        <v>159</v>
      </c>
    </row>
    <row r="696" s="2" customFormat="1" ht="24.15" customHeight="1">
      <c r="A696" s="40"/>
      <c r="B696" s="41"/>
      <c r="C696" s="206" t="s">
        <v>731</v>
      </c>
      <c r="D696" s="206" t="s">
        <v>161</v>
      </c>
      <c r="E696" s="207" t="s">
        <v>2306</v>
      </c>
      <c r="F696" s="208" t="s">
        <v>2307</v>
      </c>
      <c r="G696" s="209" t="s">
        <v>322</v>
      </c>
      <c r="H696" s="210">
        <v>3.21</v>
      </c>
      <c r="I696" s="211"/>
      <c r="J696" s="212">
        <f>ROUND(I696*H696,2)</f>
        <v>0</v>
      </c>
      <c r="K696" s="208" t="s">
        <v>1364</v>
      </c>
      <c r="L696" s="46"/>
      <c r="M696" s="213" t="s">
        <v>19</v>
      </c>
      <c r="N696" s="214" t="s">
        <v>44</v>
      </c>
      <c r="O696" s="86"/>
      <c r="P696" s="215">
        <f>O696*H696</f>
        <v>0</v>
      </c>
      <c r="Q696" s="215">
        <v>0.00216</v>
      </c>
      <c r="R696" s="215">
        <f>Q696*H696</f>
        <v>0.0069335999999999998</v>
      </c>
      <c r="S696" s="215">
        <v>0</v>
      </c>
      <c r="T696" s="21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7" t="s">
        <v>307</v>
      </c>
      <c r="AT696" s="217" t="s">
        <v>161</v>
      </c>
      <c r="AU696" s="217" t="s">
        <v>83</v>
      </c>
      <c r="AY696" s="19" t="s">
        <v>159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81</v>
      </c>
      <c r="BK696" s="218">
        <f>ROUND(I696*H696,2)</f>
        <v>0</v>
      </c>
      <c r="BL696" s="19" t="s">
        <v>307</v>
      </c>
      <c r="BM696" s="217" t="s">
        <v>2308</v>
      </c>
    </row>
    <row r="697" s="13" customFormat="1">
      <c r="A697" s="13"/>
      <c r="B697" s="224"/>
      <c r="C697" s="225"/>
      <c r="D697" s="226" t="s">
        <v>170</v>
      </c>
      <c r="E697" s="227" t="s">
        <v>19</v>
      </c>
      <c r="F697" s="228" t="s">
        <v>2303</v>
      </c>
      <c r="G697" s="225"/>
      <c r="H697" s="227" t="s">
        <v>19</v>
      </c>
      <c r="I697" s="229"/>
      <c r="J697" s="225"/>
      <c r="K697" s="225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170</v>
      </c>
      <c r="AU697" s="234" t="s">
        <v>83</v>
      </c>
      <c r="AV697" s="13" t="s">
        <v>81</v>
      </c>
      <c r="AW697" s="13" t="s">
        <v>35</v>
      </c>
      <c r="AX697" s="13" t="s">
        <v>73</v>
      </c>
      <c r="AY697" s="234" t="s">
        <v>159</v>
      </c>
    </row>
    <row r="698" s="13" customFormat="1">
      <c r="A698" s="13"/>
      <c r="B698" s="224"/>
      <c r="C698" s="225"/>
      <c r="D698" s="226" t="s">
        <v>170</v>
      </c>
      <c r="E698" s="227" t="s">
        <v>19</v>
      </c>
      <c r="F698" s="228" t="s">
        <v>2309</v>
      </c>
      <c r="G698" s="225"/>
      <c r="H698" s="227" t="s">
        <v>19</v>
      </c>
      <c r="I698" s="229"/>
      <c r="J698" s="225"/>
      <c r="K698" s="225"/>
      <c r="L698" s="230"/>
      <c r="M698" s="231"/>
      <c r="N698" s="232"/>
      <c r="O698" s="232"/>
      <c r="P698" s="232"/>
      <c r="Q698" s="232"/>
      <c r="R698" s="232"/>
      <c r="S698" s="232"/>
      <c r="T698" s="23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4" t="s">
        <v>170</v>
      </c>
      <c r="AU698" s="234" t="s">
        <v>83</v>
      </c>
      <c r="AV698" s="13" t="s">
        <v>81</v>
      </c>
      <c r="AW698" s="13" t="s">
        <v>35</v>
      </c>
      <c r="AX698" s="13" t="s">
        <v>73</v>
      </c>
      <c r="AY698" s="234" t="s">
        <v>159</v>
      </c>
    </row>
    <row r="699" s="14" customFormat="1">
      <c r="A699" s="14"/>
      <c r="B699" s="235"/>
      <c r="C699" s="236"/>
      <c r="D699" s="226" t="s">
        <v>170</v>
      </c>
      <c r="E699" s="237" t="s">
        <v>19</v>
      </c>
      <c r="F699" s="238" t="s">
        <v>2310</v>
      </c>
      <c r="G699" s="236"/>
      <c r="H699" s="239">
        <v>1.95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170</v>
      </c>
      <c r="AU699" s="245" t="s">
        <v>83</v>
      </c>
      <c r="AV699" s="14" t="s">
        <v>83</v>
      </c>
      <c r="AW699" s="14" t="s">
        <v>35</v>
      </c>
      <c r="AX699" s="14" t="s">
        <v>73</v>
      </c>
      <c r="AY699" s="245" t="s">
        <v>159</v>
      </c>
    </row>
    <row r="700" s="13" customFormat="1">
      <c r="A700" s="13"/>
      <c r="B700" s="224"/>
      <c r="C700" s="225"/>
      <c r="D700" s="226" t="s">
        <v>170</v>
      </c>
      <c r="E700" s="227" t="s">
        <v>19</v>
      </c>
      <c r="F700" s="228" t="s">
        <v>2311</v>
      </c>
      <c r="G700" s="225"/>
      <c r="H700" s="227" t="s">
        <v>19</v>
      </c>
      <c r="I700" s="229"/>
      <c r="J700" s="225"/>
      <c r="K700" s="225"/>
      <c r="L700" s="230"/>
      <c r="M700" s="231"/>
      <c r="N700" s="232"/>
      <c r="O700" s="232"/>
      <c r="P700" s="232"/>
      <c r="Q700" s="232"/>
      <c r="R700" s="232"/>
      <c r="S700" s="232"/>
      <c r="T700" s="23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4" t="s">
        <v>170</v>
      </c>
      <c r="AU700" s="234" t="s">
        <v>83</v>
      </c>
      <c r="AV700" s="13" t="s">
        <v>81</v>
      </c>
      <c r="AW700" s="13" t="s">
        <v>35</v>
      </c>
      <c r="AX700" s="13" t="s">
        <v>73</v>
      </c>
      <c r="AY700" s="234" t="s">
        <v>159</v>
      </c>
    </row>
    <row r="701" s="14" customFormat="1">
      <c r="A701" s="14"/>
      <c r="B701" s="235"/>
      <c r="C701" s="236"/>
      <c r="D701" s="226" t="s">
        <v>170</v>
      </c>
      <c r="E701" s="237" t="s">
        <v>19</v>
      </c>
      <c r="F701" s="238" t="s">
        <v>2312</v>
      </c>
      <c r="G701" s="236"/>
      <c r="H701" s="239">
        <v>1.26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170</v>
      </c>
      <c r="AU701" s="245" t="s">
        <v>83</v>
      </c>
      <c r="AV701" s="14" t="s">
        <v>83</v>
      </c>
      <c r="AW701" s="14" t="s">
        <v>35</v>
      </c>
      <c r="AX701" s="14" t="s">
        <v>73</v>
      </c>
      <c r="AY701" s="245" t="s">
        <v>159</v>
      </c>
    </row>
    <row r="702" s="15" customFormat="1">
      <c r="A702" s="15"/>
      <c r="B702" s="246"/>
      <c r="C702" s="247"/>
      <c r="D702" s="226" t="s">
        <v>170</v>
      </c>
      <c r="E702" s="248" t="s">
        <v>19</v>
      </c>
      <c r="F702" s="249" t="s">
        <v>178</v>
      </c>
      <c r="G702" s="247"/>
      <c r="H702" s="250">
        <v>3.21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170</v>
      </c>
      <c r="AU702" s="256" t="s">
        <v>83</v>
      </c>
      <c r="AV702" s="15" t="s">
        <v>166</v>
      </c>
      <c r="AW702" s="15" t="s">
        <v>35</v>
      </c>
      <c r="AX702" s="15" t="s">
        <v>81</v>
      </c>
      <c r="AY702" s="256" t="s">
        <v>159</v>
      </c>
    </row>
    <row r="703" s="2" customFormat="1" ht="24.15" customHeight="1">
      <c r="A703" s="40"/>
      <c r="B703" s="41"/>
      <c r="C703" s="206" t="s">
        <v>736</v>
      </c>
      <c r="D703" s="206" t="s">
        <v>161</v>
      </c>
      <c r="E703" s="207" t="s">
        <v>2313</v>
      </c>
      <c r="F703" s="208" t="s">
        <v>2314</v>
      </c>
      <c r="G703" s="209" t="s">
        <v>322</v>
      </c>
      <c r="H703" s="210">
        <v>11.199999999999999</v>
      </c>
      <c r="I703" s="211"/>
      <c r="J703" s="212">
        <f>ROUND(I703*H703,2)</f>
        <v>0</v>
      </c>
      <c r="K703" s="208" t="s">
        <v>1364</v>
      </c>
      <c r="L703" s="46"/>
      <c r="M703" s="213" t="s">
        <v>19</v>
      </c>
      <c r="N703" s="214" t="s">
        <v>44</v>
      </c>
      <c r="O703" s="86"/>
      <c r="P703" s="215">
        <f>O703*H703</f>
        <v>0</v>
      </c>
      <c r="Q703" s="215">
        <v>0.0035799999999999998</v>
      </c>
      <c r="R703" s="215">
        <f>Q703*H703</f>
        <v>0.040095999999999993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307</v>
      </c>
      <c r="AT703" s="217" t="s">
        <v>161</v>
      </c>
      <c r="AU703" s="217" t="s">
        <v>83</v>
      </c>
      <c r="AY703" s="19" t="s">
        <v>159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81</v>
      </c>
      <c r="BK703" s="218">
        <f>ROUND(I703*H703,2)</f>
        <v>0</v>
      </c>
      <c r="BL703" s="19" t="s">
        <v>307</v>
      </c>
      <c r="BM703" s="217" t="s">
        <v>2315</v>
      </c>
    </row>
    <row r="704" s="13" customFormat="1">
      <c r="A704" s="13"/>
      <c r="B704" s="224"/>
      <c r="C704" s="225"/>
      <c r="D704" s="226" t="s">
        <v>170</v>
      </c>
      <c r="E704" s="227" t="s">
        <v>19</v>
      </c>
      <c r="F704" s="228" t="s">
        <v>2303</v>
      </c>
      <c r="G704" s="225"/>
      <c r="H704" s="227" t="s">
        <v>19</v>
      </c>
      <c r="I704" s="229"/>
      <c r="J704" s="225"/>
      <c r="K704" s="225"/>
      <c r="L704" s="230"/>
      <c r="M704" s="231"/>
      <c r="N704" s="232"/>
      <c r="O704" s="232"/>
      <c r="P704" s="232"/>
      <c r="Q704" s="232"/>
      <c r="R704" s="232"/>
      <c r="S704" s="232"/>
      <c r="T704" s="23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4" t="s">
        <v>170</v>
      </c>
      <c r="AU704" s="234" t="s">
        <v>83</v>
      </c>
      <c r="AV704" s="13" t="s">
        <v>81</v>
      </c>
      <c r="AW704" s="13" t="s">
        <v>35</v>
      </c>
      <c r="AX704" s="13" t="s">
        <v>73</v>
      </c>
      <c r="AY704" s="234" t="s">
        <v>159</v>
      </c>
    </row>
    <row r="705" s="13" customFormat="1">
      <c r="A705" s="13"/>
      <c r="B705" s="224"/>
      <c r="C705" s="225"/>
      <c r="D705" s="226" t="s">
        <v>170</v>
      </c>
      <c r="E705" s="227" t="s">
        <v>19</v>
      </c>
      <c r="F705" s="228" t="s">
        <v>2316</v>
      </c>
      <c r="G705" s="225"/>
      <c r="H705" s="227" t="s">
        <v>19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4" t="s">
        <v>170</v>
      </c>
      <c r="AU705" s="234" t="s">
        <v>83</v>
      </c>
      <c r="AV705" s="13" t="s">
        <v>81</v>
      </c>
      <c r="AW705" s="13" t="s">
        <v>35</v>
      </c>
      <c r="AX705" s="13" t="s">
        <v>73</v>
      </c>
      <c r="AY705" s="234" t="s">
        <v>159</v>
      </c>
    </row>
    <row r="706" s="14" customFormat="1">
      <c r="A706" s="14"/>
      <c r="B706" s="235"/>
      <c r="C706" s="236"/>
      <c r="D706" s="226" t="s">
        <v>170</v>
      </c>
      <c r="E706" s="237" t="s">
        <v>19</v>
      </c>
      <c r="F706" s="238" t="s">
        <v>2317</v>
      </c>
      <c r="G706" s="236"/>
      <c r="H706" s="239">
        <v>11.199999999999999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170</v>
      </c>
      <c r="AU706" s="245" t="s">
        <v>83</v>
      </c>
      <c r="AV706" s="14" t="s">
        <v>83</v>
      </c>
      <c r="AW706" s="14" t="s">
        <v>35</v>
      </c>
      <c r="AX706" s="14" t="s">
        <v>73</v>
      </c>
      <c r="AY706" s="245" t="s">
        <v>159</v>
      </c>
    </row>
    <row r="707" s="15" customFormat="1">
      <c r="A707" s="15"/>
      <c r="B707" s="246"/>
      <c r="C707" s="247"/>
      <c r="D707" s="226" t="s">
        <v>170</v>
      </c>
      <c r="E707" s="248" t="s">
        <v>19</v>
      </c>
      <c r="F707" s="249" t="s">
        <v>178</v>
      </c>
      <c r="G707" s="247"/>
      <c r="H707" s="250">
        <v>11.199999999999999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170</v>
      </c>
      <c r="AU707" s="256" t="s">
        <v>83</v>
      </c>
      <c r="AV707" s="15" t="s">
        <v>166</v>
      </c>
      <c r="AW707" s="15" t="s">
        <v>35</v>
      </c>
      <c r="AX707" s="15" t="s">
        <v>81</v>
      </c>
      <c r="AY707" s="256" t="s">
        <v>159</v>
      </c>
    </row>
    <row r="708" s="2" customFormat="1" ht="24.15" customHeight="1">
      <c r="A708" s="40"/>
      <c r="B708" s="41"/>
      <c r="C708" s="206" t="s">
        <v>741</v>
      </c>
      <c r="D708" s="206" t="s">
        <v>161</v>
      </c>
      <c r="E708" s="207" t="s">
        <v>2318</v>
      </c>
      <c r="F708" s="208" t="s">
        <v>2319</v>
      </c>
      <c r="G708" s="209" t="s">
        <v>322</v>
      </c>
      <c r="H708" s="210">
        <v>13.369999999999999</v>
      </c>
      <c r="I708" s="211"/>
      <c r="J708" s="212">
        <f>ROUND(I708*H708,2)</f>
        <v>0</v>
      </c>
      <c r="K708" s="208" t="s">
        <v>1364</v>
      </c>
      <c r="L708" s="46"/>
      <c r="M708" s="213" t="s">
        <v>19</v>
      </c>
      <c r="N708" s="214" t="s">
        <v>44</v>
      </c>
      <c r="O708" s="86"/>
      <c r="P708" s="215">
        <f>O708*H708</f>
        <v>0</v>
      </c>
      <c r="Q708" s="215">
        <v>0.0042900000000000004</v>
      </c>
      <c r="R708" s="215">
        <f>Q708*H708</f>
        <v>0.0573573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307</v>
      </c>
      <c r="AT708" s="217" t="s">
        <v>161</v>
      </c>
      <c r="AU708" s="217" t="s">
        <v>83</v>
      </c>
      <c r="AY708" s="19" t="s">
        <v>159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81</v>
      </c>
      <c r="BK708" s="218">
        <f>ROUND(I708*H708,2)</f>
        <v>0</v>
      </c>
      <c r="BL708" s="19" t="s">
        <v>307</v>
      </c>
      <c r="BM708" s="217" t="s">
        <v>2320</v>
      </c>
    </row>
    <row r="709" s="13" customFormat="1">
      <c r="A709" s="13"/>
      <c r="B709" s="224"/>
      <c r="C709" s="225"/>
      <c r="D709" s="226" t="s">
        <v>170</v>
      </c>
      <c r="E709" s="227" t="s">
        <v>19</v>
      </c>
      <c r="F709" s="228" t="s">
        <v>2303</v>
      </c>
      <c r="G709" s="225"/>
      <c r="H709" s="227" t="s">
        <v>19</v>
      </c>
      <c r="I709" s="229"/>
      <c r="J709" s="225"/>
      <c r="K709" s="225"/>
      <c r="L709" s="230"/>
      <c r="M709" s="231"/>
      <c r="N709" s="232"/>
      <c r="O709" s="232"/>
      <c r="P709" s="232"/>
      <c r="Q709" s="232"/>
      <c r="R709" s="232"/>
      <c r="S709" s="232"/>
      <c r="T709" s="23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4" t="s">
        <v>170</v>
      </c>
      <c r="AU709" s="234" t="s">
        <v>83</v>
      </c>
      <c r="AV709" s="13" t="s">
        <v>81</v>
      </c>
      <c r="AW709" s="13" t="s">
        <v>35</v>
      </c>
      <c r="AX709" s="13" t="s">
        <v>73</v>
      </c>
      <c r="AY709" s="234" t="s">
        <v>159</v>
      </c>
    </row>
    <row r="710" s="13" customFormat="1">
      <c r="A710" s="13"/>
      <c r="B710" s="224"/>
      <c r="C710" s="225"/>
      <c r="D710" s="226" t="s">
        <v>170</v>
      </c>
      <c r="E710" s="227" t="s">
        <v>19</v>
      </c>
      <c r="F710" s="228" t="s">
        <v>2321</v>
      </c>
      <c r="G710" s="225"/>
      <c r="H710" s="227" t="s">
        <v>19</v>
      </c>
      <c r="I710" s="229"/>
      <c r="J710" s="225"/>
      <c r="K710" s="225"/>
      <c r="L710" s="230"/>
      <c r="M710" s="231"/>
      <c r="N710" s="232"/>
      <c r="O710" s="232"/>
      <c r="P710" s="232"/>
      <c r="Q710" s="232"/>
      <c r="R710" s="232"/>
      <c r="S710" s="232"/>
      <c r="T710" s="23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4" t="s">
        <v>170</v>
      </c>
      <c r="AU710" s="234" t="s">
        <v>83</v>
      </c>
      <c r="AV710" s="13" t="s">
        <v>81</v>
      </c>
      <c r="AW710" s="13" t="s">
        <v>35</v>
      </c>
      <c r="AX710" s="13" t="s">
        <v>73</v>
      </c>
      <c r="AY710" s="234" t="s">
        <v>159</v>
      </c>
    </row>
    <row r="711" s="14" customFormat="1">
      <c r="A711" s="14"/>
      <c r="B711" s="235"/>
      <c r="C711" s="236"/>
      <c r="D711" s="226" t="s">
        <v>170</v>
      </c>
      <c r="E711" s="237" t="s">
        <v>19</v>
      </c>
      <c r="F711" s="238" t="s">
        <v>2322</v>
      </c>
      <c r="G711" s="236"/>
      <c r="H711" s="239">
        <v>1.19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170</v>
      </c>
      <c r="AU711" s="245" t="s">
        <v>83</v>
      </c>
      <c r="AV711" s="14" t="s">
        <v>83</v>
      </c>
      <c r="AW711" s="14" t="s">
        <v>35</v>
      </c>
      <c r="AX711" s="14" t="s">
        <v>73</v>
      </c>
      <c r="AY711" s="245" t="s">
        <v>159</v>
      </c>
    </row>
    <row r="712" s="13" customFormat="1">
      <c r="A712" s="13"/>
      <c r="B712" s="224"/>
      <c r="C712" s="225"/>
      <c r="D712" s="226" t="s">
        <v>170</v>
      </c>
      <c r="E712" s="227" t="s">
        <v>19</v>
      </c>
      <c r="F712" s="228" t="s">
        <v>2323</v>
      </c>
      <c r="G712" s="225"/>
      <c r="H712" s="227" t="s">
        <v>19</v>
      </c>
      <c r="I712" s="229"/>
      <c r="J712" s="225"/>
      <c r="K712" s="225"/>
      <c r="L712" s="230"/>
      <c r="M712" s="231"/>
      <c r="N712" s="232"/>
      <c r="O712" s="232"/>
      <c r="P712" s="232"/>
      <c r="Q712" s="232"/>
      <c r="R712" s="232"/>
      <c r="S712" s="232"/>
      <c r="T712" s="23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4" t="s">
        <v>170</v>
      </c>
      <c r="AU712" s="234" t="s">
        <v>83</v>
      </c>
      <c r="AV712" s="13" t="s">
        <v>81</v>
      </c>
      <c r="AW712" s="13" t="s">
        <v>35</v>
      </c>
      <c r="AX712" s="13" t="s">
        <v>73</v>
      </c>
      <c r="AY712" s="234" t="s">
        <v>159</v>
      </c>
    </row>
    <row r="713" s="14" customFormat="1">
      <c r="A713" s="14"/>
      <c r="B713" s="235"/>
      <c r="C713" s="236"/>
      <c r="D713" s="226" t="s">
        <v>170</v>
      </c>
      <c r="E713" s="237" t="s">
        <v>19</v>
      </c>
      <c r="F713" s="238" t="s">
        <v>2324</v>
      </c>
      <c r="G713" s="236"/>
      <c r="H713" s="239">
        <v>0.59999999999999998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170</v>
      </c>
      <c r="AU713" s="245" t="s">
        <v>83</v>
      </c>
      <c r="AV713" s="14" t="s">
        <v>83</v>
      </c>
      <c r="AW713" s="14" t="s">
        <v>35</v>
      </c>
      <c r="AX713" s="14" t="s">
        <v>73</v>
      </c>
      <c r="AY713" s="245" t="s">
        <v>159</v>
      </c>
    </row>
    <row r="714" s="13" customFormat="1">
      <c r="A714" s="13"/>
      <c r="B714" s="224"/>
      <c r="C714" s="225"/>
      <c r="D714" s="226" t="s">
        <v>170</v>
      </c>
      <c r="E714" s="227" t="s">
        <v>19</v>
      </c>
      <c r="F714" s="228" t="s">
        <v>2325</v>
      </c>
      <c r="G714" s="225"/>
      <c r="H714" s="227" t="s">
        <v>19</v>
      </c>
      <c r="I714" s="229"/>
      <c r="J714" s="225"/>
      <c r="K714" s="225"/>
      <c r="L714" s="230"/>
      <c r="M714" s="231"/>
      <c r="N714" s="232"/>
      <c r="O714" s="232"/>
      <c r="P714" s="232"/>
      <c r="Q714" s="232"/>
      <c r="R714" s="232"/>
      <c r="S714" s="232"/>
      <c r="T714" s="23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4" t="s">
        <v>170</v>
      </c>
      <c r="AU714" s="234" t="s">
        <v>83</v>
      </c>
      <c r="AV714" s="13" t="s">
        <v>81</v>
      </c>
      <c r="AW714" s="13" t="s">
        <v>35</v>
      </c>
      <c r="AX714" s="13" t="s">
        <v>73</v>
      </c>
      <c r="AY714" s="234" t="s">
        <v>159</v>
      </c>
    </row>
    <row r="715" s="14" customFormat="1">
      <c r="A715" s="14"/>
      <c r="B715" s="235"/>
      <c r="C715" s="236"/>
      <c r="D715" s="226" t="s">
        <v>170</v>
      </c>
      <c r="E715" s="237" t="s">
        <v>19</v>
      </c>
      <c r="F715" s="238" t="s">
        <v>2326</v>
      </c>
      <c r="G715" s="236"/>
      <c r="H715" s="239">
        <v>1.3799999999999999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170</v>
      </c>
      <c r="AU715" s="245" t="s">
        <v>83</v>
      </c>
      <c r="AV715" s="14" t="s">
        <v>83</v>
      </c>
      <c r="AW715" s="14" t="s">
        <v>35</v>
      </c>
      <c r="AX715" s="14" t="s">
        <v>73</v>
      </c>
      <c r="AY715" s="245" t="s">
        <v>159</v>
      </c>
    </row>
    <row r="716" s="13" customFormat="1">
      <c r="A716" s="13"/>
      <c r="B716" s="224"/>
      <c r="C716" s="225"/>
      <c r="D716" s="226" t="s">
        <v>170</v>
      </c>
      <c r="E716" s="227" t="s">
        <v>19</v>
      </c>
      <c r="F716" s="228" t="s">
        <v>2327</v>
      </c>
      <c r="G716" s="225"/>
      <c r="H716" s="227" t="s">
        <v>19</v>
      </c>
      <c r="I716" s="229"/>
      <c r="J716" s="225"/>
      <c r="K716" s="225"/>
      <c r="L716" s="230"/>
      <c r="M716" s="231"/>
      <c r="N716" s="232"/>
      <c r="O716" s="232"/>
      <c r="P716" s="232"/>
      <c r="Q716" s="232"/>
      <c r="R716" s="232"/>
      <c r="S716" s="232"/>
      <c r="T716" s="23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4" t="s">
        <v>170</v>
      </c>
      <c r="AU716" s="234" t="s">
        <v>83</v>
      </c>
      <c r="AV716" s="13" t="s">
        <v>81</v>
      </c>
      <c r="AW716" s="13" t="s">
        <v>35</v>
      </c>
      <c r="AX716" s="13" t="s">
        <v>73</v>
      </c>
      <c r="AY716" s="234" t="s">
        <v>159</v>
      </c>
    </row>
    <row r="717" s="14" customFormat="1">
      <c r="A717" s="14"/>
      <c r="B717" s="235"/>
      <c r="C717" s="236"/>
      <c r="D717" s="226" t="s">
        <v>170</v>
      </c>
      <c r="E717" s="237" t="s">
        <v>19</v>
      </c>
      <c r="F717" s="238" t="s">
        <v>2328</v>
      </c>
      <c r="G717" s="236"/>
      <c r="H717" s="239">
        <v>10.199999999999999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170</v>
      </c>
      <c r="AU717" s="245" t="s">
        <v>83</v>
      </c>
      <c r="AV717" s="14" t="s">
        <v>83</v>
      </c>
      <c r="AW717" s="14" t="s">
        <v>35</v>
      </c>
      <c r="AX717" s="14" t="s">
        <v>73</v>
      </c>
      <c r="AY717" s="245" t="s">
        <v>159</v>
      </c>
    </row>
    <row r="718" s="15" customFormat="1">
      <c r="A718" s="15"/>
      <c r="B718" s="246"/>
      <c r="C718" s="247"/>
      <c r="D718" s="226" t="s">
        <v>170</v>
      </c>
      <c r="E718" s="248" t="s">
        <v>19</v>
      </c>
      <c r="F718" s="249" t="s">
        <v>178</v>
      </c>
      <c r="G718" s="247"/>
      <c r="H718" s="250">
        <v>13.369999999999999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170</v>
      </c>
      <c r="AU718" s="256" t="s">
        <v>83</v>
      </c>
      <c r="AV718" s="15" t="s">
        <v>166</v>
      </c>
      <c r="AW718" s="15" t="s">
        <v>35</v>
      </c>
      <c r="AX718" s="15" t="s">
        <v>81</v>
      </c>
      <c r="AY718" s="256" t="s">
        <v>159</v>
      </c>
    </row>
    <row r="719" s="2" customFormat="1" ht="33" customHeight="1">
      <c r="A719" s="40"/>
      <c r="B719" s="41"/>
      <c r="C719" s="206" t="s">
        <v>748</v>
      </c>
      <c r="D719" s="206" t="s">
        <v>161</v>
      </c>
      <c r="E719" s="207" t="s">
        <v>2329</v>
      </c>
      <c r="F719" s="208" t="s">
        <v>2330</v>
      </c>
      <c r="G719" s="209" t="s">
        <v>776</v>
      </c>
      <c r="H719" s="210">
        <v>13</v>
      </c>
      <c r="I719" s="211"/>
      <c r="J719" s="212">
        <f>ROUND(I719*H719,2)</f>
        <v>0</v>
      </c>
      <c r="K719" s="208" t="s">
        <v>165</v>
      </c>
      <c r="L719" s="46"/>
      <c r="M719" s="213" t="s">
        <v>19</v>
      </c>
      <c r="N719" s="214" t="s">
        <v>44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307</v>
      </c>
      <c r="AT719" s="217" t="s">
        <v>161</v>
      </c>
      <c r="AU719" s="217" t="s">
        <v>83</v>
      </c>
      <c r="AY719" s="19" t="s">
        <v>159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81</v>
      </c>
      <c r="BK719" s="218">
        <f>ROUND(I719*H719,2)</f>
        <v>0</v>
      </c>
      <c r="BL719" s="19" t="s">
        <v>307</v>
      </c>
      <c r="BM719" s="217" t="s">
        <v>2331</v>
      </c>
    </row>
    <row r="720" s="2" customFormat="1">
      <c r="A720" s="40"/>
      <c r="B720" s="41"/>
      <c r="C720" s="42"/>
      <c r="D720" s="219" t="s">
        <v>168</v>
      </c>
      <c r="E720" s="42"/>
      <c r="F720" s="220" t="s">
        <v>2332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168</v>
      </c>
      <c r="AU720" s="19" t="s">
        <v>83</v>
      </c>
    </row>
    <row r="721" s="13" customFormat="1">
      <c r="A721" s="13"/>
      <c r="B721" s="224"/>
      <c r="C721" s="225"/>
      <c r="D721" s="226" t="s">
        <v>170</v>
      </c>
      <c r="E721" s="227" t="s">
        <v>19</v>
      </c>
      <c r="F721" s="228" t="s">
        <v>2303</v>
      </c>
      <c r="G721" s="225"/>
      <c r="H721" s="227" t="s">
        <v>19</v>
      </c>
      <c r="I721" s="229"/>
      <c r="J721" s="225"/>
      <c r="K721" s="225"/>
      <c r="L721" s="230"/>
      <c r="M721" s="231"/>
      <c r="N721" s="232"/>
      <c r="O721" s="232"/>
      <c r="P721" s="232"/>
      <c r="Q721" s="232"/>
      <c r="R721" s="232"/>
      <c r="S721" s="232"/>
      <c r="T721" s="23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4" t="s">
        <v>170</v>
      </c>
      <c r="AU721" s="234" t="s">
        <v>83</v>
      </c>
      <c r="AV721" s="13" t="s">
        <v>81</v>
      </c>
      <c r="AW721" s="13" t="s">
        <v>35</v>
      </c>
      <c r="AX721" s="13" t="s">
        <v>73</v>
      </c>
      <c r="AY721" s="234" t="s">
        <v>159</v>
      </c>
    </row>
    <row r="722" s="13" customFormat="1">
      <c r="A722" s="13"/>
      <c r="B722" s="224"/>
      <c r="C722" s="225"/>
      <c r="D722" s="226" t="s">
        <v>170</v>
      </c>
      <c r="E722" s="227" t="s">
        <v>19</v>
      </c>
      <c r="F722" s="228" t="s">
        <v>2327</v>
      </c>
      <c r="G722" s="225"/>
      <c r="H722" s="227" t="s">
        <v>19</v>
      </c>
      <c r="I722" s="229"/>
      <c r="J722" s="225"/>
      <c r="K722" s="225"/>
      <c r="L722" s="230"/>
      <c r="M722" s="231"/>
      <c r="N722" s="232"/>
      <c r="O722" s="232"/>
      <c r="P722" s="232"/>
      <c r="Q722" s="232"/>
      <c r="R722" s="232"/>
      <c r="S722" s="232"/>
      <c r="T722" s="23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4" t="s">
        <v>170</v>
      </c>
      <c r="AU722" s="234" t="s">
        <v>83</v>
      </c>
      <c r="AV722" s="13" t="s">
        <v>81</v>
      </c>
      <c r="AW722" s="13" t="s">
        <v>35</v>
      </c>
      <c r="AX722" s="13" t="s">
        <v>73</v>
      </c>
      <c r="AY722" s="234" t="s">
        <v>159</v>
      </c>
    </row>
    <row r="723" s="14" customFormat="1">
      <c r="A723" s="14"/>
      <c r="B723" s="235"/>
      <c r="C723" s="236"/>
      <c r="D723" s="226" t="s">
        <v>170</v>
      </c>
      <c r="E723" s="237" t="s">
        <v>19</v>
      </c>
      <c r="F723" s="238" t="s">
        <v>219</v>
      </c>
      <c r="G723" s="236"/>
      <c r="H723" s="239">
        <v>6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170</v>
      </c>
      <c r="AU723" s="245" t="s">
        <v>83</v>
      </c>
      <c r="AV723" s="14" t="s">
        <v>83</v>
      </c>
      <c r="AW723" s="14" t="s">
        <v>35</v>
      </c>
      <c r="AX723" s="14" t="s">
        <v>73</v>
      </c>
      <c r="AY723" s="245" t="s">
        <v>159</v>
      </c>
    </row>
    <row r="724" s="13" customFormat="1">
      <c r="A724" s="13"/>
      <c r="B724" s="224"/>
      <c r="C724" s="225"/>
      <c r="D724" s="226" t="s">
        <v>170</v>
      </c>
      <c r="E724" s="227" t="s">
        <v>19</v>
      </c>
      <c r="F724" s="228" t="s">
        <v>2316</v>
      </c>
      <c r="G724" s="225"/>
      <c r="H724" s="227" t="s">
        <v>19</v>
      </c>
      <c r="I724" s="229"/>
      <c r="J724" s="225"/>
      <c r="K724" s="225"/>
      <c r="L724" s="230"/>
      <c r="M724" s="231"/>
      <c r="N724" s="232"/>
      <c r="O724" s="232"/>
      <c r="P724" s="232"/>
      <c r="Q724" s="232"/>
      <c r="R724" s="232"/>
      <c r="S724" s="232"/>
      <c r="T724" s="23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4" t="s">
        <v>170</v>
      </c>
      <c r="AU724" s="234" t="s">
        <v>83</v>
      </c>
      <c r="AV724" s="13" t="s">
        <v>81</v>
      </c>
      <c r="AW724" s="13" t="s">
        <v>35</v>
      </c>
      <c r="AX724" s="13" t="s">
        <v>73</v>
      </c>
      <c r="AY724" s="234" t="s">
        <v>159</v>
      </c>
    </row>
    <row r="725" s="14" customFormat="1">
      <c r="A725" s="14"/>
      <c r="B725" s="235"/>
      <c r="C725" s="236"/>
      <c r="D725" s="226" t="s">
        <v>170</v>
      </c>
      <c r="E725" s="237" t="s">
        <v>19</v>
      </c>
      <c r="F725" s="238" t="s">
        <v>226</v>
      </c>
      <c r="G725" s="236"/>
      <c r="H725" s="239">
        <v>7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170</v>
      </c>
      <c r="AU725" s="245" t="s">
        <v>83</v>
      </c>
      <c r="AV725" s="14" t="s">
        <v>83</v>
      </c>
      <c r="AW725" s="14" t="s">
        <v>35</v>
      </c>
      <c r="AX725" s="14" t="s">
        <v>73</v>
      </c>
      <c r="AY725" s="245" t="s">
        <v>159</v>
      </c>
    </row>
    <row r="726" s="15" customFormat="1">
      <c r="A726" s="15"/>
      <c r="B726" s="246"/>
      <c r="C726" s="247"/>
      <c r="D726" s="226" t="s">
        <v>170</v>
      </c>
      <c r="E726" s="248" t="s">
        <v>19</v>
      </c>
      <c r="F726" s="249" t="s">
        <v>178</v>
      </c>
      <c r="G726" s="247"/>
      <c r="H726" s="250">
        <v>13</v>
      </c>
      <c r="I726" s="251"/>
      <c r="J726" s="247"/>
      <c r="K726" s="247"/>
      <c r="L726" s="252"/>
      <c r="M726" s="253"/>
      <c r="N726" s="254"/>
      <c r="O726" s="254"/>
      <c r="P726" s="254"/>
      <c r="Q726" s="254"/>
      <c r="R726" s="254"/>
      <c r="S726" s="254"/>
      <c r="T726" s="25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56" t="s">
        <v>170</v>
      </c>
      <c r="AU726" s="256" t="s">
        <v>83</v>
      </c>
      <c r="AV726" s="15" t="s">
        <v>166</v>
      </c>
      <c r="AW726" s="15" t="s">
        <v>35</v>
      </c>
      <c r="AX726" s="15" t="s">
        <v>81</v>
      </c>
      <c r="AY726" s="256" t="s">
        <v>159</v>
      </c>
    </row>
    <row r="727" s="2" customFormat="1" ht="24.15" customHeight="1">
      <c r="A727" s="40"/>
      <c r="B727" s="41"/>
      <c r="C727" s="206" t="s">
        <v>755</v>
      </c>
      <c r="D727" s="206" t="s">
        <v>161</v>
      </c>
      <c r="E727" s="207" t="s">
        <v>1362</v>
      </c>
      <c r="F727" s="208" t="s">
        <v>2333</v>
      </c>
      <c r="G727" s="209" t="s">
        <v>322</v>
      </c>
      <c r="H727" s="210">
        <v>4.04</v>
      </c>
      <c r="I727" s="211"/>
      <c r="J727" s="212">
        <f>ROUND(I727*H727,2)</f>
        <v>0</v>
      </c>
      <c r="K727" s="208" t="s">
        <v>1364</v>
      </c>
      <c r="L727" s="46"/>
      <c r="M727" s="213" t="s">
        <v>19</v>
      </c>
      <c r="N727" s="214" t="s">
        <v>44</v>
      </c>
      <c r="O727" s="86"/>
      <c r="P727" s="215">
        <f>O727*H727</f>
        <v>0</v>
      </c>
      <c r="Q727" s="215">
        <v>0.0036700000000000001</v>
      </c>
      <c r="R727" s="215">
        <f>Q727*H727</f>
        <v>0.014826800000000001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307</v>
      </c>
      <c r="AT727" s="217" t="s">
        <v>161</v>
      </c>
      <c r="AU727" s="217" t="s">
        <v>83</v>
      </c>
      <c r="AY727" s="19" t="s">
        <v>159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81</v>
      </c>
      <c r="BK727" s="218">
        <f>ROUND(I727*H727,2)</f>
        <v>0</v>
      </c>
      <c r="BL727" s="19" t="s">
        <v>307</v>
      </c>
      <c r="BM727" s="217" t="s">
        <v>2334</v>
      </c>
    </row>
    <row r="728" s="13" customFormat="1">
      <c r="A728" s="13"/>
      <c r="B728" s="224"/>
      <c r="C728" s="225"/>
      <c r="D728" s="226" t="s">
        <v>170</v>
      </c>
      <c r="E728" s="227" t="s">
        <v>19</v>
      </c>
      <c r="F728" s="228" t="s">
        <v>2303</v>
      </c>
      <c r="G728" s="225"/>
      <c r="H728" s="227" t="s">
        <v>19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4" t="s">
        <v>170</v>
      </c>
      <c r="AU728" s="234" t="s">
        <v>83</v>
      </c>
      <c r="AV728" s="13" t="s">
        <v>81</v>
      </c>
      <c r="AW728" s="13" t="s">
        <v>35</v>
      </c>
      <c r="AX728" s="13" t="s">
        <v>73</v>
      </c>
      <c r="AY728" s="234" t="s">
        <v>159</v>
      </c>
    </row>
    <row r="729" s="13" customFormat="1">
      <c r="A729" s="13"/>
      <c r="B729" s="224"/>
      <c r="C729" s="225"/>
      <c r="D729" s="226" t="s">
        <v>170</v>
      </c>
      <c r="E729" s="227" t="s">
        <v>19</v>
      </c>
      <c r="F729" s="228" t="s">
        <v>2335</v>
      </c>
      <c r="G729" s="225"/>
      <c r="H729" s="227" t="s">
        <v>19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170</v>
      </c>
      <c r="AU729" s="234" t="s">
        <v>83</v>
      </c>
      <c r="AV729" s="13" t="s">
        <v>81</v>
      </c>
      <c r="AW729" s="13" t="s">
        <v>35</v>
      </c>
      <c r="AX729" s="13" t="s">
        <v>73</v>
      </c>
      <c r="AY729" s="234" t="s">
        <v>159</v>
      </c>
    </row>
    <row r="730" s="14" customFormat="1">
      <c r="A730" s="14"/>
      <c r="B730" s="235"/>
      <c r="C730" s="236"/>
      <c r="D730" s="226" t="s">
        <v>170</v>
      </c>
      <c r="E730" s="237" t="s">
        <v>19</v>
      </c>
      <c r="F730" s="238" t="s">
        <v>2336</v>
      </c>
      <c r="G730" s="236"/>
      <c r="H730" s="239">
        <v>0.68000000000000005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170</v>
      </c>
      <c r="AU730" s="245" t="s">
        <v>83</v>
      </c>
      <c r="AV730" s="14" t="s">
        <v>83</v>
      </c>
      <c r="AW730" s="14" t="s">
        <v>35</v>
      </c>
      <c r="AX730" s="14" t="s">
        <v>73</v>
      </c>
      <c r="AY730" s="245" t="s">
        <v>159</v>
      </c>
    </row>
    <row r="731" s="13" customFormat="1">
      <c r="A731" s="13"/>
      <c r="B731" s="224"/>
      <c r="C731" s="225"/>
      <c r="D731" s="226" t="s">
        <v>170</v>
      </c>
      <c r="E731" s="227" t="s">
        <v>19</v>
      </c>
      <c r="F731" s="228" t="s">
        <v>2337</v>
      </c>
      <c r="G731" s="225"/>
      <c r="H731" s="227" t="s">
        <v>19</v>
      </c>
      <c r="I731" s="229"/>
      <c r="J731" s="225"/>
      <c r="K731" s="225"/>
      <c r="L731" s="230"/>
      <c r="M731" s="231"/>
      <c r="N731" s="232"/>
      <c r="O731" s="232"/>
      <c r="P731" s="232"/>
      <c r="Q731" s="232"/>
      <c r="R731" s="232"/>
      <c r="S731" s="232"/>
      <c r="T731" s="23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4" t="s">
        <v>170</v>
      </c>
      <c r="AU731" s="234" t="s">
        <v>83</v>
      </c>
      <c r="AV731" s="13" t="s">
        <v>81</v>
      </c>
      <c r="AW731" s="13" t="s">
        <v>35</v>
      </c>
      <c r="AX731" s="13" t="s">
        <v>73</v>
      </c>
      <c r="AY731" s="234" t="s">
        <v>159</v>
      </c>
    </row>
    <row r="732" s="14" customFormat="1">
      <c r="A732" s="14"/>
      <c r="B732" s="235"/>
      <c r="C732" s="236"/>
      <c r="D732" s="226" t="s">
        <v>170</v>
      </c>
      <c r="E732" s="237" t="s">
        <v>19</v>
      </c>
      <c r="F732" s="238" t="s">
        <v>2336</v>
      </c>
      <c r="G732" s="236"/>
      <c r="H732" s="239">
        <v>0.68000000000000005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5" t="s">
        <v>170</v>
      </c>
      <c r="AU732" s="245" t="s">
        <v>83</v>
      </c>
      <c r="AV732" s="14" t="s">
        <v>83</v>
      </c>
      <c r="AW732" s="14" t="s">
        <v>35</v>
      </c>
      <c r="AX732" s="14" t="s">
        <v>73</v>
      </c>
      <c r="AY732" s="245" t="s">
        <v>159</v>
      </c>
    </row>
    <row r="733" s="13" customFormat="1">
      <c r="A733" s="13"/>
      <c r="B733" s="224"/>
      <c r="C733" s="225"/>
      <c r="D733" s="226" t="s">
        <v>170</v>
      </c>
      <c r="E733" s="227" t="s">
        <v>19</v>
      </c>
      <c r="F733" s="228" t="s">
        <v>2338</v>
      </c>
      <c r="G733" s="225"/>
      <c r="H733" s="227" t="s">
        <v>19</v>
      </c>
      <c r="I733" s="229"/>
      <c r="J733" s="225"/>
      <c r="K733" s="225"/>
      <c r="L733" s="230"/>
      <c r="M733" s="231"/>
      <c r="N733" s="232"/>
      <c r="O733" s="232"/>
      <c r="P733" s="232"/>
      <c r="Q733" s="232"/>
      <c r="R733" s="232"/>
      <c r="S733" s="232"/>
      <c r="T733" s="23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4" t="s">
        <v>170</v>
      </c>
      <c r="AU733" s="234" t="s">
        <v>83</v>
      </c>
      <c r="AV733" s="13" t="s">
        <v>81</v>
      </c>
      <c r="AW733" s="13" t="s">
        <v>35</v>
      </c>
      <c r="AX733" s="13" t="s">
        <v>73</v>
      </c>
      <c r="AY733" s="234" t="s">
        <v>159</v>
      </c>
    </row>
    <row r="734" s="14" customFormat="1">
      <c r="A734" s="14"/>
      <c r="B734" s="235"/>
      <c r="C734" s="236"/>
      <c r="D734" s="226" t="s">
        <v>170</v>
      </c>
      <c r="E734" s="237" t="s">
        <v>19</v>
      </c>
      <c r="F734" s="238" t="s">
        <v>2339</v>
      </c>
      <c r="G734" s="236"/>
      <c r="H734" s="239">
        <v>2.6800000000000002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170</v>
      </c>
      <c r="AU734" s="245" t="s">
        <v>83</v>
      </c>
      <c r="AV734" s="14" t="s">
        <v>83</v>
      </c>
      <c r="AW734" s="14" t="s">
        <v>35</v>
      </c>
      <c r="AX734" s="14" t="s">
        <v>73</v>
      </c>
      <c r="AY734" s="245" t="s">
        <v>159</v>
      </c>
    </row>
    <row r="735" s="15" customFormat="1">
      <c r="A735" s="15"/>
      <c r="B735" s="246"/>
      <c r="C735" s="247"/>
      <c r="D735" s="226" t="s">
        <v>170</v>
      </c>
      <c r="E735" s="248" t="s">
        <v>19</v>
      </c>
      <c r="F735" s="249" t="s">
        <v>178</v>
      </c>
      <c r="G735" s="247"/>
      <c r="H735" s="250">
        <v>4.04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170</v>
      </c>
      <c r="AU735" s="256" t="s">
        <v>83</v>
      </c>
      <c r="AV735" s="15" t="s">
        <v>166</v>
      </c>
      <c r="AW735" s="15" t="s">
        <v>35</v>
      </c>
      <c r="AX735" s="15" t="s">
        <v>81</v>
      </c>
      <c r="AY735" s="256" t="s">
        <v>159</v>
      </c>
    </row>
    <row r="736" s="2" customFormat="1" ht="24.15" customHeight="1">
      <c r="A736" s="40"/>
      <c r="B736" s="41"/>
      <c r="C736" s="206" t="s">
        <v>761</v>
      </c>
      <c r="D736" s="206" t="s">
        <v>161</v>
      </c>
      <c r="E736" s="207" t="s">
        <v>2340</v>
      </c>
      <c r="F736" s="208" t="s">
        <v>2341</v>
      </c>
      <c r="G736" s="209" t="s">
        <v>322</v>
      </c>
      <c r="H736" s="210">
        <v>38.5</v>
      </c>
      <c r="I736" s="211"/>
      <c r="J736" s="212">
        <f>ROUND(I736*H736,2)</f>
        <v>0</v>
      </c>
      <c r="K736" s="208" t="s">
        <v>1364</v>
      </c>
      <c r="L736" s="46"/>
      <c r="M736" s="213" t="s">
        <v>19</v>
      </c>
      <c r="N736" s="214" t="s">
        <v>44</v>
      </c>
      <c r="O736" s="86"/>
      <c r="P736" s="215">
        <f>O736*H736</f>
        <v>0</v>
      </c>
      <c r="Q736" s="215">
        <v>0.0029099999999999998</v>
      </c>
      <c r="R736" s="215">
        <f>Q736*H736</f>
        <v>0.112035</v>
      </c>
      <c r="S736" s="215">
        <v>0</v>
      </c>
      <c r="T736" s="216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17" t="s">
        <v>307</v>
      </c>
      <c r="AT736" s="217" t="s">
        <v>161</v>
      </c>
      <c r="AU736" s="217" t="s">
        <v>83</v>
      </c>
      <c r="AY736" s="19" t="s">
        <v>159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81</v>
      </c>
      <c r="BK736" s="218">
        <f>ROUND(I736*H736,2)</f>
        <v>0</v>
      </c>
      <c r="BL736" s="19" t="s">
        <v>307</v>
      </c>
      <c r="BM736" s="217" t="s">
        <v>2342</v>
      </c>
    </row>
    <row r="737" s="13" customFormat="1">
      <c r="A737" s="13"/>
      <c r="B737" s="224"/>
      <c r="C737" s="225"/>
      <c r="D737" s="226" t="s">
        <v>170</v>
      </c>
      <c r="E737" s="227" t="s">
        <v>19</v>
      </c>
      <c r="F737" s="228" t="s">
        <v>2303</v>
      </c>
      <c r="G737" s="225"/>
      <c r="H737" s="227" t="s">
        <v>19</v>
      </c>
      <c r="I737" s="229"/>
      <c r="J737" s="225"/>
      <c r="K737" s="225"/>
      <c r="L737" s="230"/>
      <c r="M737" s="231"/>
      <c r="N737" s="232"/>
      <c r="O737" s="232"/>
      <c r="P737" s="232"/>
      <c r="Q737" s="232"/>
      <c r="R737" s="232"/>
      <c r="S737" s="232"/>
      <c r="T737" s="23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4" t="s">
        <v>170</v>
      </c>
      <c r="AU737" s="234" t="s">
        <v>83</v>
      </c>
      <c r="AV737" s="13" t="s">
        <v>81</v>
      </c>
      <c r="AW737" s="13" t="s">
        <v>35</v>
      </c>
      <c r="AX737" s="13" t="s">
        <v>73</v>
      </c>
      <c r="AY737" s="234" t="s">
        <v>159</v>
      </c>
    </row>
    <row r="738" s="13" customFormat="1">
      <c r="A738" s="13"/>
      <c r="B738" s="224"/>
      <c r="C738" s="225"/>
      <c r="D738" s="226" t="s">
        <v>170</v>
      </c>
      <c r="E738" s="227" t="s">
        <v>19</v>
      </c>
      <c r="F738" s="228" t="s">
        <v>2343</v>
      </c>
      <c r="G738" s="225"/>
      <c r="H738" s="227" t="s">
        <v>19</v>
      </c>
      <c r="I738" s="229"/>
      <c r="J738" s="225"/>
      <c r="K738" s="225"/>
      <c r="L738" s="230"/>
      <c r="M738" s="231"/>
      <c r="N738" s="232"/>
      <c r="O738" s="232"/>
      <c r="P738" s="232"/>
      <c r="Q738" s="232"/>
      <c r="R738" s="232"/>
      <c r="S738" s="232"/>
      <c r="T738" s="23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4" t="s">
        <v>170</v>
      </c>
      <c r="AU738" s="234" t="s">
        <v>83</v>
      </c>
      <c r="AV738" s="13" t="s">
        <v>81</v>
      </c>
      <c r="AW738" s="13" t="s">
        <v>35</v>
      </c>
      <c r="AX738" s="13" t="s">
        <v>73</v>
      </c>
      <c r="AY738" s="234" t="s">
        <v>159</v>
      </c>
    </row>
    <row r="739" s="14" customFormat="1">
      <c r="A739" s="14"/>
      <c r="B739" s="235"/>
      <c r="C739" s="236"/>
      <c r="D739" s="226" t="s">
        <v>170</v>
      </c>
      <c r="E739" s="237" t="s">
        <v>19</v>
      </c>
      <c r="F739" s="238" t="s">
        <v>2344</v>
      </c>
      <c r="G739" s="236"/>
      <c r="H739" s="239">
        <v>38.5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5" t="s">
        <v>170</v>
      </c>
      <c r="AU739" s="245" t="s">
        <v>83</v>
      </c>
      <c r="AV739" s="14" t="s">
        <v>83</v>
      </c>
      <c r="AW739" s="14" t="s">
        <v>35</v>
      </c>
      <c r="AX739" s="14" t="s">
        <v>73</v>
      </c>
      <c r="AY739" s="245" t="s">
        <v>159</v>
      </c>
    </row>
    <row r="740" s="15" customFormat="1">
      <c r="A740" s="15"/>
      <c r="B740" s="246"/>
      <c r="C740" s="247"/>
      <c r="D740" s="226" t="s">
        <v>170</v>
      </c>
      <c r="E740" s="248" t="s">
        <v>19</v>
      </c>
      <c r="F740" s="249" t="s">
        <v>178</v>
      </c>
      <c r="G740" s="247"/>
      <c r="H740" s="250">
        <v>38.5</v>
      </c>
      <c r="I740" s="251"/>
      <c r="J740" s="247"/>
      <c r="K740" s="247"/>
      <c r="L740" s="252"/>
      <c r="M740" s="253"/>
      <c r="N740" s="254"/>
      <c r="O740" s="254"/>
      <c r="P740" s="254"/>
      <c r="Q740" s="254"/>
      <c r="R740" s="254"/>
      <c r="S740" s="254"/>
      <c r="T740" s="25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6" t="s">
        <v>170</v>
      </c>
      <c r="AU740" s="256" t="s">
        <v>83</v>
      </c>
      <c r="AV740" s="15" t="s">
        <v>166</v>
      </c>
      <c r="AW740" s="15" t="s">
        <v>35</v>
      </c>
      <c r="AX740" s="15" t="s">
        <v>81</v>
      </c>
      <c r="AY740" s="256" t="s">
        <v>159</v>
      </c>
    </row>
    <row r="741" s="2" customFormat="1" ht="24.15" customHeight="1">
      <c r="A741" s="40"/>
      <c r="B741" s="41"/>
      <c r="C741" s="206" t="s">
        <v>766</v>
      </c>
      <c r="D741" s="206" t="s">
        <v>161</v>
      </c>
      <c r="E741" s="207" t="s">
        <v>2345</v>
      </c>
      <c r="F741" s="208" t="s">
        <v>2346</v>
      </c>
      <c r="G741" s="209" t="s">
        <v>322</v>
      </c>
      <c r="H741" s="210">
        <v>6</v>
      </c>
      <c r="I741" s="211"/>
      <c r="J741" s="212">
        <f>ROUND(I741*H741,2)</f>
        <v>0</v>
      </c>
      <c r="K741" s="208" t="s">
        <v>1364</v>
      </c>
      <c r="L741" s="46"/>
      <c r="M741" s="213" t="s">
        <v>19</v>
      </c>
      <c r="N741" s="214" t="s">
        <v>44</v>
      </c>
      <c r="O741" s="86"/>
      <c r="P741" s="215">
        <f>O741*H741</f>
        <v>0</v>
      </c>
      <c r="Q741" s="215">
        <v>0.0030400000000000002</v>
      </c>
      <c r="R741" s="215">
        <f>Q741*H741</f>
        <v>0.018239999999999999</v>
      </c>
      <c r="S741" s="215">
        <v>0</v>
      </c>
      <c r="T741" s="216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7" t="s">
        <v>307</v>
      </c>
      <c r="AT741" s="217" t="s">
        <v>161</v>
      </c>
      <c r="AU741" s="217" t="s">
        <v>83</v>
      </c>
      <c r="AY741" s="19" t="s">
        <v>159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9" t="s">
        <v>81</v>
      </c>
      <c r="BK741" s="218">
        <f>ROUND(I741*H741,2)</f>
        <v>0</v>
      </c>
      <c r="BL741" s="19" t="s">
        <v>307</v>
      </c>
      <c r="BM741" s="217" t="s">
        <v>2347</v>
      </c>
    </row>
    <row r="742" s="13" customFormat="1">
      <c r="A742" s="13"/>
      <c r="B742" s="224"/>
      <c r="C742" s="225"/>
      <c r="D742" s="226" t="s">
        <v>170</v>
      </c>
      <c r="E742" s="227" t="s">
        <v>19</v>
      </c>
      <c r="F742" s="228" t="s">
        <v>2303</v>
      </c>
      <c r="G742" s="225"/>
      <c r="H742" s="227" t="s">
        <v>19</v>
      </c>
      <c r="I742" s="229"/>
      <c r="J742" s="225"/>
      <c r="K742" s="225"/>
      <c r="L742" s="230"/>
      <c r="M742" s="231"/>
      <c r="N742" s="232"/>
      <c r="O742" s="232"/>
      <c r="P742" s="232"/>
      <c r="Q742" s="232"/>
      <c r="R742" s="232"/>
      <c r="S742" s="232"/>
      <c r="T742" s="23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4" t="s">
        <v>170</v>
      </c>
      <c r="AU742" s="234" t="s">
        <v>83</v>
      </c>
      <c r="AV742" s="13" t="s">
        <v>81</v>
      </c>
      <c r="AW742" s="13" t="s">
        <v>35</v>
      </c>
      <c r="AX742" s="13" t="s">
        <v>73</v>
      </c>
      <c r="AY742" s="234" t="s">
        <v>159</v>
      </c>
    </row>
    <row r="743" s="13" customFormat="1">
      <c r="A743" s="13"/>
      <c r="B743" s="224"/>
      <c r="C743" s="225"/>
      <c r="D743" s="226" t="s">
        <v>170</v>
      </c>
      <c r="E743" s="227" t="s">
        <v>19</v>
      </c>
      <c r="F743" s="228" t="s">
        <v>2348</v>
      </c>
      <c r="G743" s="225"/>
      <c r="H743" s="227" t="s">
        <v>19</v>
      </c>
      <c r="I743" s="229"/>
      <c r="J743" s="225"/>
      <c r="K743" s="225"/>
      <c r="L743" s="230"/>
      <c r="M743" s="231"/>
      <c r="N743" s="232"/>
      <c r="O743" s="232"/>
      <c r="P743" s="232"/>
      <c r="Q743" s="232"/>
      <c r="R743" s="232"/>
      <c r="S743" s="232"/>
      <c r="T743" s="23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4" t="s">
        <v>170</v>
      </c>
      <c r="AU743" s="234" t="s">
        <v>83</v>
      </c>
      <c r="AV743" s="13" t="s">
        <v>81</v>
      </c>
      <c r="AW743" s="13" t="s">
        <v>35</v>
      </c>
      <c r="AX743" s="13" t="s">
        <v>73</v>
      </c>
      <c r="AY743" s="234" t="s">
        <v>159</v>
      </c>
    </row>
    <row r="744" s="14" customFormat="1">
      <c r="A744" s="14"/>
      <c r="B744" s="235"/>
      <c r="C744" s="236"/>
      <c r="D744" s="226" t="s">
        <v>170</v>
      </c>
      <c r="E744" s="237" t="s">
        <v>19</v>
      </c>
      <c r="F744" s="238" t="s">
        <v>219</v>
      </c>
      <c r="G744" s="236"/>
      <c r="H744" s="239">
        <v>6</v>
      </c>
      <c r="I744" s="240"/>
      <c r="J744" s="236"/>
      <c r="K744" s="236"/>
      <c r="L744" s="241"/>
      <c r="M744" s="242"/>
      <c r="N744" s="243"/>
      <c r="O744" s="243"/>
      <c r="P744" s="243"/>
      <c r="Q744" s="243"/>
      <c r="R744" s="243"/>
      <c r="S744" s="243"/>
      <c r="T744" s="24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5" t="s">
        <v>170</v>
      </c>
      <c r="AU744" s="245" t="s">
        <v>83</v>
      </c>
      <c r="AV744" s="14" t="s">
        <v>83</v>
      </c>
      <c r="AW744" s="14" t="s">
        <v>35</v>
      </c>
      <c r="AX744" s="14" t="s">
        <v>73</v>
      </c>
      <c r="AY744" s="245" t="s">
        <v>159</v>
      </c>
    </row>
    <row r="745" s="15" customFormat="1">
      <c r="A745" s="15"/>
      <c r="B745" s="246"/>
      <c r="C745" s="247"/>
      <c r="D745" s="226" t="s">
        <v>170</v>
      </c>
      <c r="E745" s="248" t="s">
        <v>19</v>
      </c>
      <c r="F745" s="249" t="s">
        <v>178</v>
      </c>
      <c r="G745" s="247"/>
      <c r="H745" s="250">
        <v>6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170</v>
      </c>
      <c r="AU745" s="256" t="s">
        <v>83</v>
      </c>
      <c r="AV745" s="15" t="s">
        <v>166</v>
      </c>
      <c r="AW745" s="15" t="s">
        <v>35</v>
      </c>
      <c r="AX745" s="15" t="s">
        <v>81</v>
      </c>
      <c r="AY745" s="256" t="s">
        <v>159</v>
      </c>
    </row>
    <row r="746" s="2" customFormat="1" ht="21.75" customHeight="1">
      <c r="A746" s="40"/>
      <c r="B746" s="41"/>
      <c r="C746" s="206" t="s">
        <v>773</v>
      </c>
      <c r="D746" s="206" t="s">
        <v>161</v>
      </c>
      <c r="E746" s="207" t="s">
        <v>2349</v>
      </c>
      <c r="F746" s="208" t="s">
        <v>2350</v>
      </c>
      <c r="G746" s="209" t="s">
        <v>322</v>
      </c>
      <c r="H746" s="210">
        <v>53</v>
      </c>
      <c r="I746" s="211"/>
      <c r="J746" s="212">
        <f>ROUND(I746*H746,2)</f>
        <v>0</v>
      </c>
      <c r="K746" s="208" t="s">
        <v>165</v>
      </c>
      <c r="L746" s="46"/>
      <c r="M746" s="213" t="s">
        <v>19</v>
      </c>
      <c r="N746" s="214" t="s">
        <v>44</v>
      </c>
      <c r="O746" s="86"/>
      <c r="P746" s="215">
        <f>O746*H746</f>
        <v>0</v>
      </c>
      <c r="Q746" s="215">
        <v>0.0022799999999999999</v>
      </c>
      <c r="R746" s="215">
        <f>Q746*H746</f>
        <v>0.12083999999999999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307</v>
      </c>
      <c r="AT746" s="217" t="s">
        <v>161</v>
      </c>
      <c r="AU746" s="217" t="s">
        <v>83</v>
      </c>
      <c r="AY746" s="19" t="s">
        <v>159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81</v>
      </c>
      <c r="BK746" s="218">
        <f>ROUND(I746*H746,2)</f>
        <v>0</v>
      </c>
      <c r="BL746" s="19" t="s">
        <v>307</v>
      </c>
      <c r="BM746" s="217" t="s">
        <v>2351</v>
      </c>
    </row>
    <row r="747" s="2" customFormat="1">
      <c r="A747" s="40"/>
      <c r="B747" s="41"/>
      <c r="C747" s="42"/>
      <c r="D747" s="219" t="s">
        <v>168</v>
      </c>
      <c r="E747" s="42"/>
      <c r="F747" s="220" t="s">
        <v>2352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168</v>
      </c>
      <c r="AU747" s="19" t="s">
        <v>83</v>
      </c>
    </row>
    <row r="748" s="13" customFormat="1">
      <c r="A748" s="13"/>
      <c r="B748" s="224"/>
      <c r="C748" s="225"/>
      <c r="D748" s="226" t="s">
        <v>170</v>
      </c>
      <c r="E748" s="227" t="s">
        <v>19</v>
      </c>
      <c r="F748" s="228" t="s">
        <v>2303</v>
      </c>
      <c r="G748" s="225"/>
      <c r="H748" s="227" t="s">
        <v>19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170</v>
      </c>
      <c r="AU748" s="234" t="s">
        <v>83</v>
      </c>
      <c r="AV748" s="13" t="s">
        <v>81</v>
      </c>
      <c r="AW748" s="13" t="s">
        <v>35</v>
      </c>
      <c r="AX748" s="13" t="s">
        <v>73</v>
      </c>
      <c r="AY748" s="234" t="s">
        <v>159</v>
      </c>
    </row>
    <row r="749" s="13" customFormat="1">
      <c r="A749" s="13"/>
      <c r="B749" s="224"/>
      <c r="C749" s="225"/>
      <c r="D749" s="226" t="s">
        <v>170</v>
      </c>
      <c r="E749" s="227" t="s">
        <v>19</v>
      </c>
      <c r="F749" s="228" t="s">
        <v>2353</v>
      </c>
      <c r="G749" s="225"/>
      <c r="H749" s="227" t="s">
        <v>19</v>
      </c>
      <c r="I749" s="229"/>
      <c r="J749" s="225"/>
      <c r="K749" s="225"/>
      <c r="L749" s="230"/>
      <c r="M749" s="231"/>
      <c r="N749" s="232"/>
      <c r="O749" s="232"/>
      <c r="P749" s="232"/>
      <c r="Q749" s="232"/>
      <c r="R749" s="232"/>
      <c r="S749" s="232"/>
      <c r="T749" s="23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4" t="s">
        <v>170</v>
      </c>
      <c r="AU749" s="234" t="s">
        <v>83</v>
      </c>
      <c r="AV749" s="13" t="s">
        <v>81</v>
      </c>
      <c r="AW749" s="13" t="s">
        <v>35</v>
      </c>
      <c r="AX749" s="13" t="s">
        <v>73</v>
      </c>
      <c r="AY749" s="234" t="s">
        <v>159</v>
      </c>
    </row>
    <row r="750" s="14" customFormat="1">
      <c r="A750" s="14"/>
      <c r="B750" s="235"/>
      <c r="C750" s="236"/>
      <c r="D750" s="226" t="s">
        <v>170</v>
      </c>
      <c r="E750" s="237" t="s">
        <v>19</v>
      </c>
      <c r="F750" s="238" t="s">
        <v>580</v>
      </c>
      <c r="G750" s="236"/>
      <c r="H750" s="239">
        <v>53</v>
      </c>
      <c r="I750" s="240"/>
      <c r="J750" s="236"/>
      <c r="K750" s="236"/>
      <c r="L750" s="241"/>
      <c r="M750" s="242"/>
      <c r="N750" s="243"/>
      <c r="O750" s="243"/>
      <c r="P750" s="243"/>
      <c r="Q750" s="243"/>
      <c r="R750" s="243"/>
      <c r="S750" s="243"/>
      <c r="T750" s="24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5" t="s">
        <v>170</v>
      </c>
      <c r="AU750" s="245" t="s">
        <v>83</v>
      </c>
      <c r="AV750" s="14" t="s">
        <v>83</v>
      </c>
      <c r="AW750" s="14" t="s">
        <v>35</v>
      </c>
      <c r="AX750" s="14" t="s">
        <v>73</v>
      </c>
      <c r="AY750" s="245" t="s">
        <v>159</v>
      </c>
    </row>
    <row r="751" s="15" customFormat="1">
      <c r="A751" s="15"/>
      <c r="B751" s="246"/>
      <c r="C751" s="247"/>
      <c r="D751" s="226" t="s">
        <v>170</v>
      </c>
      <c r="E751" s="248" t="s">
        <v>19</v>
      </c>
      <c r="F751" s="249" t="s">
        <v>178</v>
      </c>
      <c r="G751" s="247"/>
      <c r="H751" s="250">
        <v>53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170</v>
      </c>
      <c r="AU751" s="256" t="s">
        <v>83</v>
      </c>
      <c r="AV751" s="15" t="s">
        <v>166</v>
      </c>
      <c r="AW751" s="15" t="s">
        <v>35</v>
      </c>
      <c r="AX751" s="15" t="s">
        <v>81</v>
      </c>
      <c r="AY751" s="256" t="s">
        <v>159</v>
      </c>
    </row>
    <row r="752" s="2" customFormat="1" ht="24.15" customHeight="1">
      <c r="A752" s="40"/>
      <c r="B752" s="41"/>
      <c r="C752" s="206" t="s">
        <v>779</v>
      </c>
      <c r="D752" s="206" t="s">
        <v>161</v>
      </c>
      <c r="E752" s="207" t="s">
        <v>1374</v>
      </c>
      <c r="F752" s="208" t="s">
        <v>1375</v>
      </c>
      <c r="G752" s="209" t="s">
        <v>776</v>
      </c>
      <c r="H752" s="210">
        <v>3</v>
      </c>
      <c r="I752" s="211"/>
      <c r="J752" s="212">
        <f>ROUND(I752*H752,2)</f>
        <v>0</v>
      </c>
      <c r="K752" s="208" t="s">
        <v>165</v>
      </c>
      <c r="L752" s="46"/>
      <c r="M752" s="213" t="s">
        <v>19</v>
      </c>
      <c r="N752" s="214" t="s">
        <v>44</v>
      </c>
      <c r="O752" s="86"/>
      <c r="P752" s="215">
        <f>O752*H752</f>
        <v>0</v>
      </c>
      <c r="Q752" s="215">
        <v>0.00036000000000000002</v>
      </c>
      <c r="R752" s="215">
        <f>Q752*H752</f>
        <v>0.00108</v>
      </c>
      <c r="S752" s="215">
        <v>0</v>
      </c>
      <c r="T752" s="21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7" t="s">
        <v>307</v>
      </c>
      <c r="AT752" s="217" t="s">
        <v>161</v>
      </c>
      <c r="AU752" s="217" t="s">
        <v>83</v>
      </c>
      <c r="AY752" s="19" t="s">
        <v>159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81</v>
      </c>
      <c r="BK752" s="218">
        <f>ROUND(I752*H752,2)</f>
        <v>0</v>
      </c>
      <c r="BL752" s="19" t="s">
        <v>307</v>
      </c>
      <c r="BM752" s="217" t="s">
        <v>2354</v>
      </c>
    </row>
    <row r="753" s="2" customFormat="1">
      <c r="A753" s="40"/>
      <c r="B753" s="41"/>
      <c r="C753" s="42"/>
      <c r="D753" s="219" t="s">
        <v>168</v>
      </c>
      <c r="E753" s="42"/>
      <c r="F753" s="220" t="s">
        <v>1377</v>
      </c>
      <c r="G753" s="42"/>
      <c r="H753" s="42"/>
      <c r="I753" s="221"/>
      <c r="J753" s="42"/>
      <c r="K753" s="42"/>
      <c r="L753" s="46"/>
      <c r="M753" s="222"/>
      <c r="N753" s="22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168</v>
      </c>
      <c r="AU753" s="19" t="s">
        <v>83</v>
      </c>
    </row>
    <row r="754" s="13" customFormat="1">
      <c r="A754" s="13"/>
      <c r="B754" s="224"/>
      <c r="C754" s="225"/>
      <c r="D754" s="226" t="s">
        <v>170</v>
      </c>
      <c r="E754" s="227" t="s">
        <v>19</v>
      </c>
      <c r="F754" s="228" t="s">
        <v>2303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170</v>
      </c>
      <c r="AU754" s="234" t="s">
        <v>83</v>
      </c>
      <c r="AV754" s="13" t="s">
        <v>81</v>
      </c>
      <c r="AW754" s="13" t="s">
        <v>35</v>
      </c>
      <c r="AX754" s="13" t="s">
        <v>73</v>
      </c>
      <c r="AY754" s="234" t="s">
        <v>159</v>
      </c>
    </row>
    <row r="755" s="13" customFormat="1">
      <c r="A755" s="13"/>
      <c r="B755" s="224"/>
      <c r="C755" s="225"/>
      <c r="D755" s="226" t="s">
        <v>170</v>
      </c>
      <c r="E755" s="227" t="s">
        <v>19</v>
      </c>
      <c r="F755" s="228" t="s">
        <v>2353</v>
      </c>
      <c r="G755" s="225"/>
      <c r="H755" s="227" t="s">
        <v>19</v>
      </c>
      <c r="I755" s="229"/>
      <c r="J755" s="225"/>
      <c r="K755" s="225"/>
      <c r="L755" s="230"/>
      <c r="M755" s="231"/>
      <c r="N755" s="232"/>
      <c r="O755" s="232"/>
      <c r="P755" s="232"/>
      <c r="Q755" s="232"/>
      <c r="R755" s="232"/>
      <c r="S755" s="232"/>
      <c r="T755" s="23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4" t="s">
        <v>170</v>
      </c>
      <c r="AU755" s="234" t="s">
        <v>83</v>
      </c>
      <c r="AV755" s="13" t="s">
        <v>81</v>
      </c>
      <c r="AW755" s="13" t="s">
        <v>35</v>
      </c>
      <c r="AX755" s="13" t="s">
        <v>73</v>
      </c>
      <c r="AY755" s="234" t="s">
        <v>159</v>
      </c>
    </row>
    <row r="756" s="14" customFormat="1">
      <c r="A756" s="14"/>
      <c r="B756" s="235"/>
      <c r="C756" s="236"/>
      <c r="D756" s="226" t="s">
        <v>170</v>
      </c>
      <c r="E756" s="237" t="s">
        <v>19</v>
      </c>
      <c r="F756" s="238" t="s">
        <v>189</v>
      </c>
      <c r="G756" s="236"/>
      <c r="H756" s="239">
        <v>3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5" t="s">
        <v>170</v>
      </c>
      <c r="AU756" s="245" t="s">
        <v>83</v>
      </c>
      <c r="AV756" s="14" t="s">
        <v>83</v>
      </c>
      <c r="AW756" s="14" t="s">
        <v>35</v>
      </c>
      <c r="AX756" s="14" t="s">
        <v>73</v>
      </c>
      <c r="AY756" s="245" t="s">
        <v>159</v>
      </c>
    </row>
    <row r="757" s="15" customFormat="1">
      <c r="A757" s="15"/>
      <c r="B757" s="246"/>
      <c r="C757" s="247"/>
      <c r="D757" s="226" t="s">
        <v>170</v>
      </c>
      <c r="E757" s="248" t="s">
        <v>19</v>
      </c>
      <c r="F757" s="249" t="s">
        <v>178</v>
      </c>
      <c r="G757" s="247"/>
      <c r="H757" s="250">
        <v>3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6" t="s">
        <v>170</v>
      </c>
      <c r="AU757" s="256" t="s">
        <v>83</v>
      </c>
      <c r="AV757" s="15" t="s">
        <v>166</v>
      </c>
      <c r="AW757" s="15" t="s">
        <v>35</v>
      </c>
      <c r="AX757" s="15" t="s">
        <v>81</v>
      </c>
      <c r="AY757" s="256" t="s">
        <v>159</v>
      </c>
    </row>
    <row r="758" s="2" customFormat="1" ht="24.15" customHeight="1">
      <c r="A758" s="40"/>
      <c r="B758" s="41"/>
      <c r="C758" s="206" t="s">
        <v>784</v>
      </c>
      <c r="D758" s="206" t="s">
        <v>161</v>
      </c>
      <c r="E758" s="207" t="s">
        <v>1379</v>
      </c>
      <c r="F758" s="208" t="s">
        <v>1380</v>
      </c>
      <c r="G758" s="209" t="s">
        <v>322</v>
      </c>
      <c r="H758" s="210">
        <v>24</v>
      </c>
      <c r="I758" s="211"/>
      <c r="J758" s="212">
        <f>ROUND(I758*H758,2)</f>
        <v>0</v>
      </c>
      <c r="K758" s="208" t="s">
        <v>165</v>
      </c>
      <c r="L758" s="46"/>
      <c r="M758" s="213" t="s">
        <v>19</v>
      </c>
      <c r="N758" s="214" t="s">
        <v>44</v>
      </c>
      <c r="O758" s="86"/>
      <c r="P758" s="215">
        <f>O758*H758</f>
        <v>0</v>
      </c>
      <c r="Q758" s="215">
        <v>0.0021700000000000001</v>
      </c>
      <c r="R758" s="215">
        <f>Q758*H758</f>
        <v>0.052080000000000001</v>
      </c>
      <c r="S758" s="215">
        <v>0</v>
      </c>
      <c r="T758" s="21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7" t="s">
        <v>307</v>
      </c>
      <c r="AT758" s="217" t="s">
        <v>161</v>
      </c>
      <c r="AU758" s="217" t="s">
        <v>83</v>
      </c>
      <c r="AY758" s="19" t="s">
        <v>159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9" t="s">
        <v>81</v>
      </c>
      <c r="BK758" s="218">
        <f>ROUND(I758*H758,2)</f>
        <v>0</v>
      </c>
      <c r="BL758" s="19" t="s">
        <v>307</v>
      </c>
      <c r="BM758" s="217" t="s">
        <v>2355</v>
      </c>
    </row>
    <row r="759" s="2" customFormat="1">
      <c r="A759" s="40"/>
      <c r="B759" s="41"/>
      <c r="C759" s="42"/>
      <c r="D759" s="219" t="s">
        <v>168</v>
      </c>
      <c r="E759" s="42"/>
      <c r="F759" s="220" t="s">
        <v>1382</v>
      </c>
      <c r="G759" s="42"/>
      <c r="H759" s="42"/>
      <c r="I759" s="221"/>
      <c r="J759" s="42"/>
      <c r="K759" s="42"/>
      <c r="L759" s="46"/>
      <c r="M759" s="222"/>
      <c r="N759" s="223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168</v>
      </c>
      <c r="AU759" s="19" t="s">
        <v>83</v>
      </c>
    </row>
    <row r="760" s="13" customFormat="1">
      <c r="A760" s="13"/>
      <c r="B760" s="224"/>
      <c r="C760" s="225"/>
      <c r="D760" s="226" t="s">
        <v>170</v>
      </c>
      <c r="E760" s="227" t="s">
        <v>19</v>
      </c>
      <c r="F760" s="228" t="s">
        <v>2303</v>
      </c>
      <c r="G760" s="225"/>
      <c r="H760" s="227" t="s">
        <v>19</v>
      </c>
      <c r="I760" s="229"/>
      <c r="J760" s="225"/>
      <c r="K760" s="225"/>
      <c r="L760" s="230"/>
      <c r="M760" s="231"/>
      <c r="N760" s="232"/>
      <c r="O760" s="232"/>
      <c r="P760" s="232"/>
      <c r="Q760" s="232"/>
      <c r="R760" s="232"/>
      <c r="S760" s="232"/>
      <c r="T760" s="23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4" t="s">
        <v>170</v>
      </c>
      <c r="AU760" s="234" t="s">
        <v>83</v>
      </c>
      <c r="AV760" s="13" t="s">
        <v>81</v>
      </c>
      <c r="AW760" s="13" t="s">
        <v>35</v>
      </c>
      <c r="AX760" s="13" t="s">
        <v>73</v>
      </c>
      <c r="AY760" s="234" t="s">
        <v>159</v>
      </c>
    </row>
    <row r="761" s="13" customFormat="1">
      <c r="A761" s="13"/>
      <c r="B761" s="224"/>
      <c r="C761" s="225"/>
      <c r="D761" s="226" t="s">
        <v>170</v>
      </c>
      <c r="E761" s="227" t="s">
        <v>19</v>
      </c>
      <c r="F761" s="228" t="s">
        <v>2356</v>
      </c>
      <c r="G761" s="225"/>
      <c r="H761" s="227" t="s">
        <v>19</v>
      </c>
      <c r="I761" s="229"/>
      <c r="J761" s="225"/>
      <c r="K761" s="225"/>
      <c r="L761" s="230"/>
      <c r="M761" s="231"/>
      <c r="N761" s="232"/>
      <c r="O761" s="232"/>
      <c r="P761" s="232"/>
      <c r="Q761" s="232"/>
      <c r="R761" s="232"/>
      <c r="S761" s="232"/>
      <c r="T761" s="23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4" t="s">
        <v>170</v>
      </c>
      <c r="AU761" s="234" t="s">
        <v>83</v>
      </c>
      <c r="AV761" s="13" t="s">
        <v>81</v>
      </c>
      <c r="AW761" s="13" t="s">
        <v>35</v>
      </c>
      <c r="AX761" s="13" t="s">
        <v>73</v>
      </c>
      <c r="AY761" s="234" t="s">
        <v>159</v>
      </c>
    </row>
    <row r="762" s="14" customFormat="1">
      <c r="A762" s="14"/>
      <c r="B762" s="235"/>
      <c r="C762" s="236"/>
      <c r="D762" s="226" t="s">
        <v>170</v>
      </c>
      <c r="E762" s="237" t="s">
        <v>19</v>
      </c>
      <c r="F762" s="238" t="s">
        <v>2296</v>
      </c>
      <c r="G762" s="236"/>
      <c r="H762" s="239">
        <v>24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170</v>
      </c>
      <c r="AU762" s="245" t="s">
        <v>83</v>
      </c>
      <c r="AV762" s="14" t="s">
        <v>83</v>
      </c>
      <c r="AW762" s="14" t="s">
        <v>35</v>
      </c>
      <c r="AX762" s="14" t="s">
        <v>73</v>
      </c>
      <c r="AY762" s="245" t="s">
        <v>159</v>
      </c>
    </row>
    <row r="763" s="15" customFormat="1">
      <c r="A763" s="15"/>
      <c r="B763" s="246"/>
      <c r="C763" s="247"/>
      <c r="D763" s="226" t="s">
        <v>170</v>
      </c>
      <c r="E763" s="248" t="s">
        <v>19</v>
      </c>
      <c r="F763" s="249" t="s">
        <v>178</v>
      </c>
      <c r="G763" s="247"/>
      <c r="H763" s="250">
        <v>24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170</v>
      </c>
      <c r="AU763" s="256" t="s">
        <v>83</v>
      </c>
      <c r="AV763" s="15" t="s">
        <v>166</v>
      </c>
      <c r="AW763" s="15" t="s">
        <v>35</v>
      </c>
      <c r="AX763" s="15" t="s">
        <v>81</v>
      </c>
      <c r="AY763" s="256" t="s">
        <v>159</v>
      </c>
    </row>
    <row r="764" s="2" customFormat="1" ht="24.15" customHeight="1">
      <c r="A764" s="40"/>
      <c r="B764" s="41"/>
      <c r="C764" s="206" t="s">
        <v>790</v>
      </c>
      <c r="D764" s="206" t="s">
        <v>161</v>
      </c>
      <c r="E764" s="207" t="s">
        <v>1384</v>
      </c>
      <c r="F764" s="208" t="s">
        <v>1385</v>
      </c>
      <c r="G764" s="209" t="s">
        <v>1050</v>
      </c>
      <c r="H764" s="267"/>
      <c r="I764" s="211"/>
      <c r="J764" s="212">
        <f>ROUND(I764*H764,2)</f>
        <v>0</v>
      </c>
      <c r="K764" s="208" t="s">
        <v>165</v>
      </c>
      <c r="L764" s="46"/>
      <c r="M764" s="213" t="s">
        <v>19</v>
      </c>
      <c r="N764" s="214" t="s">
        <v>44</v>
      </c>
      <c r="O764" s="86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307</v>
      </c>
      <c r="AT764" s="217" t="s">
        <v>161</v>
      </c>
      <c r="AU764" s="217" t="s">
        <v>83</v>
      </c>
      <c r="AY764" s="19" t="s">
        <v>159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81</v>
      </c>
      <c r="BK764" s="218">
        <f>ROUND(I764*H764,2)</f>
        <v>0</v>
      </c>
      <c r="BL764" s="19" t="s">
        <v>307</v>
      </c>
      <c r="BM764" s="217" t="s">
        <v>2357</v>
      </c>
    </row>
    <row r="765" s="2" customFormat="1">
      <c r="A765" s="40"/>
      <c r="B765" s="41"/>
      <c r="C765" s="42"/>
      <c r="D765" s="219" t="s">
        <v>168</v>
      </c>
      <c r="E765" s="42"/>
      <c r="F765" s="220" t="s">
        <v>1387</v>
      </c>
      <c r="G765" s="42"/>
      <c r="H765" s="42"/>
      <c r="I765" s="221"/>
      <c r="J765" s="42"/>
      <c r="K765" s="42"/>
      <c r="L765" s="46"/>
      <c r="M765" s="222"/>
      <c r="N765" s="22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168</v>
      </c>
      <c r="AU765" s="19" t="s">
        <v>83</v>
      </c>
    </row>
    <row r="766" s="12" customFormat="1" ht="22.8" customHeight="1">
      <c r="A766" s="12"/>
      <c r="B766" s="190"/>
      <c r="C766" s="191"/>
      <c r="D766" s="192" t="s">
        <v>72</v>
      </c>
      <c r="E766" s="204" t="s">
        <v>1405</v>
      </c>
      <c r="F766" s="204" t="s">
        <v>1406</v>
      </c>
      <c r="G766" s="191"/>
      <c r="H766" s="191"/>
      <c r="I766" s="194"/>
      <c r="J766" s="205">
        <f>BK766</f>
        <v>0</v>
      </c>
      <c r="K766" s="191"/>
      <c r="L766" s="196"/>
      <c r="M766" s="197"/>
      <c r="N766" s="198"/>
      <c r="O766" s="198"/>
      <c r="P766" s="199">
        <f>SUM(P767:P926)</f>
        <v>0</v>
      </c>
      <c r="Q766" s="198"/>
      <c r="R766" s="199">
        <f>SUM(R767:R926)</f>
        <v>1.4637100000000001</v>
      </c>
      <c r="S766" s="198"/>
      <c r="T766" s="200">
        <f>SUM(T767:T926)</f>
        <v>0.095000000000000001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1" t="s">
        <v>83</v>
      </c>
      <c r="AT766" s="202" t="s">
        <v>72</v>
      </c>
      <c r="AU766" s="202" t="s">
        <v>81</v>
      </c>
      <c r="AY766" s="201" t="s">
        <v>159</v>
      </c>
      <c r="BK766" s="203">
        <f>SUM(BK767:BK926)</f>
        <v>0</v>
      </c>
    </row>
    <row r="767" s="2" customFormat="1" ht="16.5" customHeight="1">
      <c r="A767" s="40"/>
      <c r="B767" s="41"/>
      <c r="C767" s="206" t="s">
        <v>795</v>
      </c>
      <c r="D767" s="206" t="s">
        <v>161</v>
      </c>
      <c r="E767" s="207" t="s">
        <v>2358</v>
      </c>
      <c r="F767" s="208" t="s">
        <v>2359</v>
      </c>
      <c r="G767" s="209" t="s">
        <v>776</v>
      </c>
      <c r="H767" s="210">
        <v>10</v>
      </c>
      <c r="I767" s="211"/>
      <c r="J767" s="212">
        <f>ROUND(I767*H767,2)</f>
        <v>0</v>
      </c>
      <c r="K767" s="208" t="s">
        <v>165</v>
      </c>
      <c r="L767" s="46"/>
      <c r="M767" s="213" t="s">
        <v>19</v>
      </c>
      <c r="N767" s="214" t="s">
        <v>44</v>
      </c>
      <c r="O767" s="86"/>
      <c r="P767" s="215">
        <f>O767*H767</f>
        <v>0</v>
      </c>
      <c r="Q767" s="215">
        <v>0</v>
      </c>
      <c r="R767" s="215">
        <f>Q767*H767</f>
        <v>0</v>
      </c>
      <c r="S767" s="215">
        <v>0.0030000000000000001</v>
      </c>
      <c r="T767" s="216">
        <f>S767*H767</f>
        <v>0.029999999999999999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17" t="s">
        <v>307</v>
      </c>
      <c r="AT767" s="217" t="s">
        <v>161</v>
      </c>
      <c r="AU767" s="217" t="s">
        <v>83</v>
      </c>
      <c r="AY767" s="19" t="s">
        <v>159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9" t="s">
        <v>81</v>
      </c>
      <c r="BK767" s="218">
        <f>ROUND(I767*H767,2)</f>
        <v>0</v>
      </c>
      <c r="BL767" s="19" t="s">
        <v>307</v>
      </c>
      <c r="BM767" s="217" t="s">
        <v>2360</v>
      </c>
    </row>
    <row r="768" s="2" customFormat="1">
      <c r="A768" s="40"/>
      <c r="B768" s="41"/>
      <c r="C768" s="42"/>
      <c r="D768" s="219" t="s">
        <v>168</v>
      </c>
      <c r="E768" s="42"/>
      <c r="F768" s="220" t="s">
        <v>2361</v>
      </c>
      <c r="G768" s="42"/>
      <c r="H768" s="42"/>
      <c r="I768" s="221"/>
      <c r="J768" s="42"/>
      <c r="K768" s="42"/>
      <c r="L768" s="46"/>
      <c r="M768" s="222"/>
      <c r="N768" s="22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168</v>
      </c>
      <c r="AU768" s="19" t="s">
        <v>83</v>
      </c>
    </row>
    <row r="769" s="14" customFormat="1">
      <c r="A769" s="14"/>
      <c r="B769" s="235"/>
      <c r="C769" s="236"/>
      <c r="D769" s="226" t="s">
        <v>170</v>
      </c>
      <c r="E769" s="237" t="s">
        <v>19</v>
      </c>
      <c r="F769" s="238" t="s">
        <v>2362</v>
      </c>
      <c r="G769" s="236"/>
      <c r="H769" s="239">
        <v>10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170</v>
      </c>
      <c r="AU769" s="245" t="s">
        <v>83</v>
      </c>
      <c r="AV769" s="14" t="s">
        <v>83</v>
      </c>
      <c r="AW769" s="14" t="s">
        <v>35</v>
      </c>
      <c r="AX769" s="14" t="s">
        <v>73</v>
      </c>
      <c r="AY769" s="245" t="s">
        <v>159</v>
      </c>
    </row>
    <row r="770" s="15" customFormat="1">
      <c r="A770" s="15"/>
      <c r="B770" s="246"/>
      <c r="C770" s="247"/>
      <c r="D770" s="226" t="s">
        <v>170</v>
      </c>
      <c r="E770" s="248" t="s">
        <v>19</v>
      </c>
      <c r="F770" s="249" t="s">
        <v>178</v>
      </c>
      <c r="G770" s="247"/>
      <c r="H770" s="250">
        <v>10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170</v>
      </c>
      <c r="AU770" s="256" t="s">
        <v>83</v>
      </c>
      <c r="AV770" s="15" t="s">
        <v>166</v>
      </c>
      <c r="AW770" s="15" t="s">
        <v>35</v>
      </c>
      <c r="AX770" s="15" t="s">
        <v>81</v>
      </c>
      <c r="AY770" s="256" t="s">
        <v>159</v>
      </c>
    </row>
    <row r="771" s="2" customFormat="1" ht="21.75" customHeight="1">
      <c r="A771" s="40"/>
      <c r="B771" s="41"/>
      <c r="C771" s="206" t="s">
        <v>801</v>
      </c>
      <c r="D771" s="206" t="s">
        <v>161</v>
      </c>
      <c r="E771" s="207" t="s">
        <v>2363</v>
      </c>
      <c r="F771" s="208" t="s">
        <v>2364</v>
      </c>
      <c r="G771" s="209" t="s">
        <v>776</v>
      </c>
      <c r="H771" s="210">
        <v>13</v>
      </c>
      <c r="I771" s="211"/>
      <c r="J771" s="212">
        <f>ROUND(I771*H771,2)</f>
        <v>0</v>
      </c>
      <c r="K771" s="208" t="s">
        <v>165</v>
      </c>
      <c r="L771" s="46"/>
      <c r="M771" s="213" t="s">
        <v>19</v>
      </c>
      <c r="N771" s="214" t="s">
        <v>44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0.0050000000000000001</v>
      </c>
      <c r="T771" s="216">
        <f>S771*H771</f>
        <v>0.065000000000000002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307</v>
      </c>
      <c r="AT771" s="217" t="s">
        <v>161</v>
      </c>
      <c r="AU771" s="217" t="s">
        <v>83</v>
      </c>
      <c r="AY771" s="19" t="s">
        <v>159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81</v>
      </c>
      <c r="BK771" s="218">
        <f>ROUND(I771*H771,2)</f>
        <v>0</v>
      </c>
      <c r="BL771" s="19" t="s">
        <v>307</v>
      </c>
      <c r="BM771" s="217" t="s">
        <v>2365</v>
      </c>
    </row>
    <row r="772" s="2" customFormat="1">
      <c r="A772" s="40"/>
      <c r="B772" s="41"/>
      <c r="C772" s="42"/>
      <c r="D772" s="219" t="s">
        <v>168</v>
      </c>
      <c r="E772" s="42"/>
      <c r="F772" s="220" t="s">
        <v>2366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168</v>
      </c>
      <c r="AU772" s="19" t="s">
        <v>83</v>
      </c>
    </row>
    <row r="773" s="14" customFormat="1">
      <c r="A773" s="14"/>
      <c r="B773" s="235"/>
      <c r="C773" s="236"/>
      <c r="D773" s="226" t="s">
        <v>170</v>
      </c>
      <c r="E773" s="237" t="s">
        <v>19</v>
      </c>
      <c r="F773" s="238" t="s">
        <v>2367</v>
      </c>
      <c r="G773" s="236"/>
      <c r="H773" s="239">
        <v>13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5" t="s">
        <v>170</v>
      </c>
      <c r="AU773" s="245" t="s">
        <v>83</v>
      </c>
      <c r="AV773" s="14" t="s">
        <v>83</v>
      </c>
      <c r="AW773" s="14" t="s">
        <v>35</v>
      </c>
      <c r="AX773" s="14" t="s">
        <v>73</v>
      </c>
      <c r="AY773" s="245" t="s">
        <v>159</v>
      </c>
    </row>
    <row r="774" s="15" customFormat="1">
      <c r="A774" s="15"/>
      <c r="B774" s="246"/>
      <c r="C774" s="247"/>
      <c r="D774" s="226" t="s">
        <v>170</v>
      </c>
      <c r="E774" s="248" t="s">
        <v>19</v>
      </c>
      <c r="F774" s="249" t="s">
        <v>178</v>
      </c>
      <c r="G774" s="247"/>
      <c r="H774" s="250">
        <v>13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170</v>
      </c>
      <c r="AU774" s="256" t="s">
        <v>83</v>
      </c>
      <c r="AV774" s="15" t="s">
        <v>166</v>
      </c>
      <c r="AW774" s="15" t="s">
        <v>35</v>
      </c>
      <c r="AX774" s="15" t="s">
        <v>81</v>
      </c>
      <c r="AY774" s="256" t="s">
        <v>159</v>
      </c>
    </row>
    <row r="775" s="2" customFormat="1" ht="21.75" customHeight="1">
      <c r="A775" s="40"/>
      <c r="B775" s="41"/>
      <c r="C775" s="206" t="s">
        <v>806</v>
      </c>
      <c r="D775" s="206" t="s">
        <v>161</v>
      </c>
      <c r="E775" s="207" t="s">
        <v>2368</v>
      </c>
      <c r="F775" s="208" t="s">
        <v>2369</v>
      </c>
      <c r="G775" s="209" t="s">
        <v>164</v>
      </c>
      <c r="H775" s="210">
        <v>35.000999999999998</v>
      </c>
      <c r="I775" s="211"/>
      <c r="J775" s="212">
        <f>ROUND(I775*H775,2)</f>
        <v>0</v>
      </c>
      <c r="K775" s="208" t="s">
        <v>165</v>
      </c>
      <c r="L775" s="46"/>
      <c r="M775" s="213" t="s">
        <v>19</v>
      </c>
      <c r="N775" s="214" t="s">
        <v>44</v>
      </c>
      <c r="O775" s="86"/>
      <c r="P775" s="215">
        <f>O775*H775</f>
        <v>0</v>
      </c>
      <c r="Q775" s="215">
        <v>0.00025999999999999998</v>
      </c>
      <c r="R775" s="215">
        <f>Q775*H775</f>
        <v>0.0091002599999999989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307</v>
      </c>
      <c r="AT775" s="217" t="s">
        <v>161</v>
      </c>
      <c r="AU775" s="217" t="s">
        <v>83</v>
      </c>
      <c r="AY775" s="19" t="s">
        <v>159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81</v>
      </c>
      <c r="BK775" s="218">
        <f>ROUND(I775*H775,2)</f>
        <v>0</v>
      </c>
      <c r="BL775" s="19" t="s">
        <v>307</v>
      </c>
      <c r="BM775" s="217" t="s">
        <v>2370</v>
      </c>
    </row>
    <row r="776" s="2" customFormat="1">
      <c r="A776" s="40"/>
      <c r="B776" s="41"/>
      <c r="C776" s="42"/>
      <c r="D776" s="219" t="s">
        <v>168</v>
      </c>
      <c r="E776" s="42"/>
      <c r="F776" s="220" t="s">
        <v>2371</v>
      </c>
      <c r="G776" s="42"/>
      <c r="H776" s="42"/>
      <c r="I776" s="221"/>
      <c r="J776" s="42"/>
      <c r="K776" s="42"/>
      <c r="L776" s="46"/>
      <c r="M776" s="222"/>
      <c r="N776" s="22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168</v>
      </c>
      <c r="AU776" s="19" t="s">
        <v>83</v>
      </c>
    </row>
    <row r="777" s="13" customFormat="1">
      <c r="A777" s="13"/>
      <c r="B777" s="224"/>
      <c r="C777" s="225"/>
      <c r="D777" s="226" t="s">
        <v>170</v>
      </c>
      <c r="E777" s="227" t="s">
        <v>19</v>
      </c>
      <c r="F777" s="228" t="s">
        <v>2165</v>
      </c>
      <c r="G777" s="225"/>
      <c r="H777" s="227" t="s">
        <v>19</v>
      </c>
      <c r="I777" s="229"/>
      <c r="J777" s="225"/>
      <c r="K777" s="225"/>
      <c r="L777" s="230"/>
      <c r="M777" s="231"/>
      <c r="N777" s="232"/>
      <c r="O777" s="232"/>
      <c r="P777" s="232"/>
      <c r="Q777" s="232"/>
      <c r="R777" s="232"/>
      <c r="S777" s="232"/>
      <c r="T777" s="23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4" t="s">
        <v>170</v>
      </c>
      <c r="AU777" s="234" t="s">
        <v>83</v>
      </c>
      <c r="AV777" s="13" t="s">
        <v>81</v>
      </c>
      <c r="AW777" s="13" t="s">
        <v>35</v>
      </c>
      <c r="AX777" s="13" t="s">
        <v>73</v>
      </c>
      <c r="AY777" s="234" t="s">
        <v>159</v>
      </c>
    </row>
    <row r="778" s="13" customFormat="1">
      <c r="A778" s="13"/>
      <c r="B778" s="224"/>
      <c r="C778" s="225"/>
      <c r="D778" s="226" t="s">
        <v>170</v>
      </c>
      <c r="E778" s="227" t="s">
        <v>19</v>
      </c>
      <c r="F778" s="228" t="s">
        <v>2192</v>
      </c>
      <c r="G778" s="225"/>
      <c r="H778" s="227" t="s">
        <v>19</v>
      </c>
      <c r="I778" s="229"/>
      <c r="J778" s="225"/>
      <c r="K778" s="225"/>
      <c r="L778" s="230"/>
      <c r="M778" s="231"/>
      <c r="N778" s="232"/>
      <c r="O778" s="232"/>
      <c r="P778" s="232"/>
      <c r="Q778" s="232"/>
      <c r="R778" s="232"/>
      <c r="S778" s="232"/>
      <c r="T778" s="23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4" t="s">
        <v>170</v>
      </c>
      <c r="AU778" s="234" t="s">
        <v>83</v>
      </c>
      <c r="AV778" s="13" t="s">
        <v>81</v>
      </c>
      <c r="AW778" s="13" t="s">
        <v>35</v>
      </c>
      <c r="AX778" s="13" t="s">
        <v>73</v>
      </c>
      <c r="AY778" s="234" t="s">
        <v>159</v>
      </c>
    </row>
    <row r="779" s="14" customFormat="1">
      <c r="A779" s="14"/>
      <c r="B779" s="235"/>
      <c r="C779" s="236"/>
      <c r="D779" s="226" t="s">
        <v>170</v>
      </c>
      <c r="E779" s="237" t="s">
        <v>19</v>
      </c>
      <c r="F779" s="238" t="s">
        <v>2193</v>
      </c>
      <c r="G779" s="236"/>
      <c r="H779" s="239">
        <v>16.013000000000002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170</v>
      </c>
      <c r="AU779" s="245" t="s">
        <v>83</v>
      </c>
      <c r="AV779" s="14" t="s">
        <v>83</v>
      </c>
      <c r="AW779" s="14" t="s">
        <v>35</v>
      </c>
      <c r="AX779" s="14" t="s">
        <v>73</v>
      </c>
      <c r="AY779" s="245" t="s">
        <v>159</v>
      </c>
    </row>
    <row r="780" s="13" customFormat="1">
      <c r="A780" s="13"/>
      <c r="B780" s="224"/>
      <c r="C780" s="225"/>
      <c r="D780" s="226" t="s">
        <v>170</v>
      </c>
      <c r="E780" s="227" t="s">
        <v>19</v>
      </c>
      <c r="F780" s="228" t="s">
        <v>2194</v>
      </c>
      <c r="G780" s="225"/>
      <c r="H780" s="227" t="s">
        <v>19</v>
      </c>
      <c r="I780" s="229"/>
      <c r="J780" s="225"/>
      <c r="K780" s="225"/>
      <c r="L780" s="230"/>
      <c r="M780" s="231"/>
      <c r="N780" s="232"/>
      <c r="O780" s="232"/>
      <c r="P780" s="232"/>
      <c r="Q780" s="232"/>
      <c r="R780" s="232"/>
      <c r="S780" s="232"/>
      <c r="T780" s="23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4" t="s">
        <v>170</v>
      </c>
      <c r="AU780" s="234" t="s">
        <v>83</v>
      </c>
      <c r="AV780" s="13" t="s">
        <v>81</v>
      </c>
      <c r="AW780" s="13" t="s">
        <v>35</v>
      </c>
      <c r="AX780" s="13" t="s">
        <v>73</v>
      </c>
      <c r="AY780" s="234" t="s">
        <v>159</v>
      </c>
    </row>
    <row r="781" s="14" customFormat="1">
      <c r="A781" s="14"/>
      <c r="B781" s="235"/>
      <c r="C781" s="236"/>
      <c r="D781" s="226" t="s">
        <v>170</v>
      </c>
      <c r="E781" s="237" t="s">
        <v>19</v>
      </c>
      <c r="F781" s="238" t="s">
        <v>2195</v>
      </c>
      <c r="G781" s="236"/>
      <c r="H781" s="239">
        <v>18.988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170</v>
      </c>
      <c r="AU781" s="245" t="s">
        <v>83</v>
      </c>
      <c r="AV781" s="14" t="s">
        <v>83</v>
      </c>
      <c r="AW781" s="14" t="s">
        <v>35</v>
      </c>
      <c r="AX781" s="14" t="s">
        <v>73</v>
      </c>
      <c r="AY781" s="245" t="s">
        <v>159</v>
      </c>
    </row>
    <row r="782" s="15" customFormat="1">
      <c r="A782" s="15"/>
      <c r="B782" s="246"/>
      <c r="C782" s="247"/>
      <c r="D782" s="226" t="s">
        <v>170</v>
      </c>
      <c r="E782" s="248" t="s">
        <v>19</v>
      </c>
      <c r="F782" s="249" t="s">
        <v>178</v>
      </c>
      <c r="G782" s="247"/>
      <c r="H782" s="250">
        <v>35.001000000000005</v>
      </c>
      <c r="I782" s="251"/>
      <c r="J782" s="247"/>
      <c r="K782" s="247"/>
      <c r="L782" s="252"/>
      <c r="M782" s="253"/>
      <c r="N782" s="254"/>
      <c r="O782" s="254"/>
      <c r="P782" s="254"/>
      <c r="Q782" s="254"/>
      <c r="R782" s="254"/>
      <c r="S782" s="254"/>
      <c r="T782" s="25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6" t="s">
        <v>170</v>
      </c>
      <c r="AU782" s="256" t="s">
        <v>83</v>
      </c>
      <c r="AV782" s="15" t="s">
        <v>166</v>
      </c>
      <c r="AW782" s="15" t="s">
        <v>35</v>
      </c>
      <c r="AX782" s="15" t="s">
        <v>81</v>
      </c>
      <c r="AY782" s="256" t="s">
        <v>159</v>
      </c>
    </row>
    <row r="783" s="2" customFormat="1" ht="16.5" customHeight="1">
      <c r="A783" s="40"/>
      <c r="B783" s="41"/>
      <c r="C783" s="257" t="s">
        <v>812</v>
      </c>
      <c r="D783" s="257" t="s">
        <v>328</v>
      </c>
      <c r="E783" s="258" t="s">
        <v>2372</v>
      </c>
      <c r="F783" s="259" t="s">
        <v>2373</v>
      </c>
      <c r="G783" s="260" t="s">
        <v>164</v>
      </c>
      <c r="H783" s="261">
        <v>35.000999999999998</v>
      </c>
      <c r="I783" s="262"/>
      <c r="J783" s="263">
        <f>ROUND(I783*H783,2)</f>
        <v>0</v>
      </c>
      <c r="K783" s="259" t="s">
        <v>165</v>
      </c>
      <c r="L783" s="264"/>
      <c r="M783" s="265" t="s">
        <v>19</v>
      </c>
      <c r="N783" s="266" t="s">
        <v>44</v>
      </c>
      <c r="O783" s="86"/>
      <c r="P783" s="215">
        <f>O783*H783</f>
        <v>0</v>
      </c>
      <c r="Q783" s="215">
        <v>0.0287</v>
      </c>
      <c r="R783" s="215">
        <f>Q783*H783</f>
        <v>1.0045286999999998</v>
      </c>
      <c r="S783" s="215">
        <v>0</v>
      </c>
      <c r="T783" s="216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17" t="s">
        <v>424</v>
      </c>
      <c r="AT783" s="217" t="s">
        <v>328</v>
      </c>
      <c r="AU783" s="217" t="s">
        <v>83</v>
      </c>
      <c r="AY783" s="19" t="s">
        <v>159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9" t="s">
        <v>81</v>
      </c>
      <c r="BK783" s="218">
        <f>ROUND(I783*H783,2)</f>
        <v>0</v>
      </c>
      <c r="BL783" s="19" t="s">
        <v>307</v>
      </c>
      <c r="BM783" s="217" t="s">
        <v>2374</v>
      </c>
    </row>
    <row r="784" s="13" customFormat="1">
      <c r="A784" s="13"/>
      <c r="B784" s="224"/>
      <c r="C784" s="225"/>
      <c r="D784" s="226" t="s">
        <v>170</v>
      </c>
      <c r="E784" s="227" t="s">
        <v>19</v>
      </c>
      <c r="F784" s="228" t="s">
        <v>2165</v>
      </c>
      <c r="G784" s="225"/>
      <c r="H784" s="227" t="s">
        <v>19</v>
      </c>
      <c r="I784" s="229"/>
      <c r="J784" s="225"/>
      <c r="K784" s="225"/>
      <c r="L784" s="230"/>
      <c r="M784" s="231"/>
      <c r="N784" s="232"/>
      <c r="O784" s="232"/>
      <c r="P784" s="232"/>
      <c r="Q784" s="232"/>
      <c r="R784" s="232"/>
      <c r="S784" s="232"/>
      <c r="T784" s="23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4" t="s">
        <v>170</v>
      </c>
      <c r="AU784" s="234" t="s">
        <v>83</v>
      </c>
      <c r="AV784" s="13" t="s">
        <v>81</v>
      </c>
      <c r="AW784" s="13" t="s">
        <v>35</v>
      </c>
      <c r="AX784" s="13" t="s">
        <v>73</v>
      </c>
      <c r="AY784" s="234" t="s">
        <v>159</v>
      </c>
    </row>
    <row r="785" s="13" customFormat="1">
      <c r="A785" s="13"/>
      <c r="B785" s="224"/>
      <c r="C785" s="225"/>
      <c r="D785" s="226" t="s">
        <v>170</v>
      </c>
      <c r="E785" s="227" t="s">
        <v>19</v>
      </c>
      <c r="F785" s="228" t="s">
        <v>2192</v>
      </c>
      <c r="G785" s="225"/>
      <c r="H785" s="227" t="s">
        <v>19</v>
      </c>
      <c r="I785" s="229"/>
      <c r="J785" s="225"/>
      <c r="K785" s="225"/>
      <c r="L785" s="230"/>
      <c r="M785" s="231"/>
      <c r="N785" s="232"/>
      <c r="O785" s="232"/>
      <c r="P785" s="232"/>
      <c r="Q785" s="232"/>
      <c r="R785" s="232"/>
      <c r="S785" s="232"/>
      <c r="T785" s="23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4" t="s">
        <v>170</v>
      </c>
      <c r="AU785" s="234" t="s">
        <v>83</v>
      </c>
      <c r="AV785" s="13" t="s">
        <v>81</v>
      </c>
      <c r="AW785" s="13" t="s">
        <v>35</v>
      </c>
      <c r="AX785" s="13" t="s">
        <v>73</v>
      </c>
      <c r="AY785" s="234" t="s">
        <v>159</v>
      </c>
    </row>
    <row r="786" s="14" customFormat="1">
      <c r="A786" s="14"/>
      <c r="B786" s="235"/>
      <c r="C786" s="236"/>
      <c r="D786" s="226" t="s">
        <v>170</v>
      </c>
      <c r="E786" s="237" t="s">
        <v>19</v>
      </c>
      <c r="F786" s="238" t="s">
        <v>2193</v>
      </c>
      <c r="G786" s="236"/>
      <c r="H786" s="239">
        <v>16.013000000000002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170</v>
      </c>
      <c r="AU786" s="245" t="s">
        <v>83</v>
      </c>
      <c r="AV786" s="14" t="s">
        <v>83</v>
      </c>
      <c r="AW786" s="14" t="s">
        <v>35</v>
      </c>
      <c r="AX786" s="14" t="s">
        <v>73</v>
      </c>
      <c r="AY786" s="245" t="s">
        <v>159</v>
      </c>
    </row>
    <row r="787" s="13" customFormat="1">
      <c r="A787" s="13"/>
      <c r="B787" s="224"/>
      <c r="C787" s="225"/>
      <c r="D787" s="226" t="s">
        <v>170</v>
      </c>
      <c r="E787" s="227" t="s">
        <v>19</v>
      </c>
      <c r="F787" s="228" t="s">
        <v>2194</v>
      </c>
      <c r="G787" s="225"/>
      <c r="H787" s="227" t="s">
        <v>19</v>
      </c>
      <c r="I787" s="229"/>
      <c r="J787" s="225"/>
      <c r="K787" s="225"/>
      <c r="L787" s="230"/>
      <c r="M787" s="231"/>
      <c r="N787" s="232"/>
      <c r="O787" s="232"/>
      <c r="P787" s="232"/>
      <c r="Q787" s="232"/>
      <c r="R787" s="232"/>
      <c r="S787" s="232"/>
      <c r="T787" s="23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4" t="s">
        <v>170</v>
      </c>
      <c r="AU787" s="234" t="s">
        <v>83</v>
      </c>
      <c r="AV787" s="13" t="s">
        <v>81</v>
      </c>
      <c r="AW787" s="13" t="s">
        <v>35</v>
      </c>
      <c r="AX787" s="13" t="s">
        <v>73</v>
      </c>
      <c r="AY787" s="234" t="s">
        <v>159</v>
      </c>
    </row>
    <row r="788" s="14" customFormat="1">
      <c r="A788" s="14"/>
      <c r="B788" s="235"/>
      <c r="C788" s="236"/>
      <c r="D788" s="226" t="s">
        <v>170</v>
      </c>
      <c r="E788" s="237" t="s">
        <v>19</v>
      </c>
      <c r="F788" s="238" t="s">
        <v>2195</v>
      </c>
      <c r="G788" s="236"/>
      <c r="H788" s="239">
        <v>18.988</v>
      </c>
      <c r="I788" s="240"/>
      <c r="J788" s="236"/>
      <c r="K788" s="236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170</v>
      </c>
      <c r="AU788" s="245" t="s">
        <v>83</v>
      </c>
      <c r="AV788" s="14" t="s">
        <v>83</v>
      </c>
      <c r="AW788" s="14" t="s">
        <v>35</v>
      </c>
      <c r="AX788" s="14" t="s">
        <v>73</v>
      </c>
      <c r="AY788" s="245" t="s">
        <v>159</v>
      </c>
    </row>
    <row r="789" s="15" customFormat="1">
      <c r="A789" s="15"/>
      <c r="B789" s="246"/>
      <c r="C789" s="247"/>
      <c r="D789" s="226" t="s">
        <v>170</v>
      </c>
      <c r="E789" s="248" t="s">
        <v>19</v>
      </c>
      <c r="F789" s="249" t="s">
        <v>178</v>
      </c>
      <c r="G789" s="247"/>
      <c r="H789" s="250">
        <v>35.001000000000005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170</v>
      </c>
      <c r="AU789" s="256" t="s">
        <v>83</v>
      </c>
      <c r="AV789" s="15" t="s">
        <v>166</v>
      </c>
      <c r="AW789" s="15" t="s">
        <v>35</v>
      </c>
      <c r="AX789" s="15" t="s">
        <v>81</v>
      </c>
      <c r="AY789" s="256" t="s">
        <v>159</v>
      </c>
    </row>
    <row r="790" s="2" customFormat="1" ht="16.5" customHeight="1">
      <c r="A790" s="40"/>
      <c r="B790" s="41"/>
      <c r="C790" s="206" t="s">
        <v>818</v>
      </c>
      <c r="D790" s="206" t="s">
        <v>161</v>
      </c>
      <c r="E790" s="207" t="s">
        <v>1417</v>
      </c>
      <c r="F790" s="208" t="s">
        <v>1418</v>
      </c>
      <c r="G790" s="209" t="s">
        <v>776</v>
      </c>
      <c r="H790" s="210">
        <v>17</v>
      </c>
      <c r="I790" s="211"/>
      <c r="J790" s="212">
        <f>ROUND(I790*H790,2)</f>
        <v>0</v>
      </c>
      <c r="K790" s="208" t="s">
        <v>165</v>
      </c>
      <c r="L790" s="46"/>
      <c r="M790" s="213" t="s">
        <v>19</v>
      </c>
      <c r="N790" s="214" t="s">
        <v>44</v>
      </c>
      <c r="O790" s="86"/>
      <c r="P790" s="215">
        <f>O790*H790</f>
        <v>0</v>
      </c>
      <c r="Q790" s="215">
        <v>0.00027</v>
      </c>
      <c r="R790" s="215">
        <f>Q790*H790</f>
        <v>0.0045900000000000003</v>
      </c>
      <c r="S790" s="215">
        <v>0</v>
      </c>
      <c r="T790" s="21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17" t="s">
        <v>307</v>
      </c>
      <c r="AT790" s="217" t="s">
        <v>161</v>
      </c>
      <c r="AU790" s="217" t="s">
        <v>83</v>
      </c>
      <c r="AY790" s="19" t="s">
        <v>159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81</v>
      </c>
      <c r="BK790" s="218">
        <f>ROUND(I790*H790,2)</f>
        <v>0</v>
      </c>
      <c r="BL790" s="19" t="s">
        <v>307</v>
      </c>
      <c r="BM790" s="217" t="s">
        <v>2375</v>
      </c>
    </row>
    <row r="791" s="2" customFormat="1">
      <c r="A791" s="40"/>
      <c r="B791" s="41"/>
      <c r="C791" s="42"/>
      <c r="D791" s="219" t="s">
        <v>168</v>
      </c>
      <c r="E791" s="42"/>
      <c r="F791" s="220" t="s">
        <v>1420</v>
      </c>
      <c r="G791" s="42"/>
      <c r="H791" s="42"/>
      <c r="I791" s="221"/>
      <c r="J791" s="42"/>
      <c r="K791" s="42"/>
      <c r="L791" s="46"/>
      <c r="M791" s="222"/>
      <c r="N791" s="223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168</v>
      </c>
      <c r="AU791" s="19" t="s">
        <v>83</v>
      </c>
    </row>
    <row r="792" s="13" customFormat="1">
      <c r="A792" s="13"/>
      <c r="B792" s="224"/>
      <c r="C792" s="225"/>
      <c r="D792" s="226" t="s">
        <v>170</v>
      </c>
      <c r="E792" s="227" t="s">
        <v>19</v>
      </c>
      <c r="F792" s="228" t="s">
        <v>2165</v>
      </c>
      <c r="G792" s="225"/>
      <c r="H792" s="227" t="s">
        <v>19</v>
      </c>
      <c r="I792" s="229"/>
      <c r="J792" s="225"/>
      <c r="K792" s="225"/>
      <c r="L792" s="230"/>
      <c r="M792" s="231"/>
      <c r="N792" s="232"/>
      <c r="O792" s="232"/>
      <c r="P792" s="232"/>
      <c r="Q792" s="232"/>
      <c r="R792" s="232"/>
      <c r="S792" s="232"/>
      <c r="T792" s="23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4" t="s">
        <v>170</v>
      </c>
      <c r="AU792" s="234" t="s">
        <v>83</v>
      </c>
      <c r="AV792" s="13" t="s">
        <v>81</v>
      </c>
      <c r="AW792" s="13" t="s">
        <v>35</v>
      </c>
      <c r="AX792" s="13" t="s">
        <v>73</v>
      </c>
      <c r="AY792" s="234" t="s">
        <v>159</v>
      </c>
    </row>
    <row r="793" s="13" customFormat="1">
      <c r="A793" s="13"/>
      <c r="B793" s="224"/>
      <c r="C793" s="225"/>
      <c r="D793" s="226" t="s">
        <v>170</v>
      </c>
      <c r="E793" s="227" t="s">
        <v>19</v>
      </c>
      <c r="F793" s="228" t="s">
        <v>2174</v>
      </c>
      <c r="G793" s="225"/>
      <c r="H793" s="227" t="s">
        <v>19</v>
      </c>
      <c r="I793" s="229"/>
      <c r="J793" s="225"/>
      <c r="K793" s="225"/>
      <c r="L793" s="230"/>
      <c r="M793" s="231"/>
      <c r="N793" s="232"/>
      <c r="O793" s="232"/>
      <c r="P793" s="232"/>
      <c r="Q793" s="232"/>
      <c r="R793" s="232"/>
      <c r="S793" s="232"/>
      <c r="T793" s="23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4" t="s">
        <v>170</v>
      </c>
      <c r="AU793" s="234" t="s">
        <v>83</v>
      </c>
      <c r="AV793" s="13" t="s">
        <v>81</v>
      </c>
      <c r="AW793" s="13" t="s">
        <v>35</v>
      </c>
      <c r="AX793" s="13" t="s">
        <v>73</v>
      </c>
      <c r="AY793" s="234" t="s">
        <v>159</v>
      </c>
    </row>
    <row r="794" s="14" customFormat="1">
      <c r="A794" s="14"/>
      <c r="B794" s="235"/>
      <c r="C794" s="236"/>
      <c r="D794" s="226" t="s">
        <v>170</v>
      </c>
      <c r="E794" s="237" t="s">
        <v>19</v>
      </c>
      <c r="F794" s="238" t="s">
        <v>81</v>
      </c>
      <c r="G794" s="236"/>
      <c r="H794" s="239">
        <v>1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170</v>
      </c>
      <c r="AU794" s="245" t="s">
        <v>83</v>
      </c>
      <c r="AV794" s="14" t="s">
        <v>83</v>
      </c>
      <c r="AW794" s="14" t="s">
        <v>35</v>
      </c>
      <c r="AX794" s="14" t="s">
        <v>73</v>
      </c>
      <c r="AY794" s="245" t="s">
        <v>159</v>
      </c>
    </row>
    <row r="795" s="13" customFormat="1">
      <c r="A795" s="13"/>
      <c r="B795" s="224"/>
      <c r="C795" s="225"/>
      <c r="D795" s="226" t="s">
        <v>170</v>
      </c>
      <c r="E795" s="227" t="s">
        <v>19</v>
      </c>
      <c r="F795" s="228" t="s">
        <v>2176</v>
      </c>
      <c r="G795" s="225"/>
      <c r="H795" s="227" t="s">
        <v>19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4" t="s">
        <v>170</v>
      </c>
      <c r="AU795" s="234" t="s">
        <v>83</v>
      </c>
      <c r="AV795" s="13" t="s">
        <v>81</v>
      </c>
      <c r="AW795" s="13" t="s">
        <v>35</v>
      </c>
      <c r="AX795" s="13" t="s">
        <v>73</v>
      </c>
      <c r="AY795" s="234" t="s">
        <v>159</v>
      </c>
    </row>
    <row r="796" s="14" customFormat="1">
      <c r="A796" s="14"/>
      <c r="B796" s="235"/>
      <c r="C796" s="236"/>
      <c r="D796" s="226" t="s">
        <v>170</v>
      </c>
      <c r="E796" s="237" t="s">
        <v>19</v>
      </c>
      <c r="F796" s="238" t="s">
        <v>81</v>
      </c>
      <c r="G796" s="236"/>
      <c r="H796" s="239">
        <v>1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170</v>
      </c>
      <c r="AU796" s="245" t="s">
        <v>83</v>
      </c>
      <c r="AV796" s="14" t="s">
        <v>83</v>
      </c>
      <c r="AW796" s="14" t="s">
        <v>35</v>
      </c>
      <c r="AX796" s="14" t="s">
        <v>73</v>
      </c>
      <c r="AY796" s="245" t="s">
        <v>159</v>
      </c>
    </row>
    <row r="797" s="13" customFormat="1">
      <c r="A797" s="13"/>
      <c r="B797" s="224"/>
      <c r="C797" s="225"/>
      <c r="D797" s="226" t="s">
        <v>170</v>
      </c>
      <c r="E797" s="227" t="s">
        <v>19</v>
      </c>
      <c r="F797" s="228" t="s">
        <v>2178</v>
      </c>
      <c r="G797" s="225"/>
      <c r="H797" s="227" t="s">
        <v>19</v>
      </c>
      <c r="I797" s="229"/>
      <c r="J797" s="225"/>
      <c r="K797" s="225"/>
      <c r="L797" s="230"/>
      <c r="M797" s="231"/>
      <c r="N797" s="232"/>
      <c r="O797" s="232"/>
      <c r="P797" s="232"/>
      <c r="Q797" s="232"/>
      <c r="R797" s="232"/>
      <c r="S797" s="232"/>
      <c r="T797" s="23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4" t="s">
        <v>170</v>
      </c>
      <c r="AU797" s="234" t="s">
        <v>83</v>
      </c>
      <c r="AV797" s="13" t="s">
        <v>81</v>
      </c>
      <c r="AW797" s="13" t="s">
        <v>35</v>
      </c>
      <c r="AX797" s="13" t="s">
        <v>73</v>
      </c>
      <c r="AY797" s="234" t="s">
        <v>159</v>
      </c>
    </row>
    <row r="798" s="14" customFormat="1">
      <c r="A798" s="14"/>
      <c r="B798" s="235"/>
      <c r="C798" s="236"/>
      <c r="D798" s="226" t="s">
        <v>170</v>
      </c>
      <c r="E798" s="237" t="s">
        <v>19</v>
      </c>
      <c r="F798" s="238" t="s">
        <v>83</v>
      </c>
      <c r="G798" s="236"/>
      <c r="H798" s="239">
        <v>2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170</v>
      </c>
      <c r="AU798" s="245" t="s">
        <v>83</v>
      </c>
      <c r="AV798" s="14" t="s">
        <v>83</v>
      </c>
      <c r="AW798" s="14" t="s">
        <v>35</v>
      </c>
      <c r="AX798" s="14" t="s">
        <v>73</v>
      </c>
      <c r="AY798" s="245" t="s">
        <v>159</v>
      </c>
    </row>
    <row r="799" s="13" customFormat="1">
      <c r="A799" s="13"/>
      <c r="B799" s="224"/>
      <c r="C799" s="225"/>
      <c r="D799" s="226" t="s">
        <v>170</v>
      </c>
      <c r="E799" s="227" t="s">
        <v>19</v>
      </c>
      <c r="F799" s="228" t="s">
        <v>2180</v>
      </c>
      <c r="G799" s="225"/>
      <c r="H799" s="227" t="s">
        <v>19</v>
      </c>
      <c r="I799" s="229"/>
      <c r="J799" s="225"/>
      <c r="K799" s="225"/>
      <c r="L799" s="230"/>
      <c r="M799" s="231"/>
      <c r="N799" s="232"/>
      <c r="O799" s="232"/>
      <c r="P799" s="232"/>
      <c r="Q799" s="232"/>
      <c r="R799" s="232"/>
      <c r="S799" s="232"/>
      <c r="T799" s="23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4" t="s">
        <v>170</v>
      </c>
      <c r="AU799" s="234" t="s">
        <v>83</v>
      </c>
      <c r="AV799" s="13" t="s">
        <v>81</v>
      </c>
      <c r="AW799" s="13" t="s">
        <v>35</v>
      </c>
      <c r="AX799" s="13" t="s">
        <v>73</v>
      </c>
      <c r="AY799" s="234" t="s">
        <v>159</v>
      </c>
    </row>
    <row r="800" s="14" customFormat="1">
      <c r="A800" s="14"/>
      <c r="B800" s="235"/>
      <c r="C800" s="236"/>
      <c r="D800" s="226" t="s">
        <v>170</v>
      </c>
      <c r="E800" s="237" t="s">
        <v>19</v>
      </c>
      <c r="F800" s="238" t="s">
        <v>83</v>
      </c>
      <c r="G800" s="236"/>
      <c r="H800" s="239">
        <v>2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170</v>
      </c>
      <c r="AU800" s="245" t="s">
        <v>83</v>
      </c>
      <c r="AV800" s="14" t="s">
        <v>83</v>
      </c>
      <c r="AW800" s="14" t="s">
        <v>35</v>
      </c>
      <c r="AX800" s="14" t="s">
        <v>73</v>
      </c>
      <c r="AY800" s="245" t="s">
        <v>159</v>
      </c>
    </row>
    <row r="801" s="13" customFormat="1">
      <c r="A801" s="13"/>
      <c r="B801" s="224"/>
      <c r="C801" s="225"/>
      <c r="D801" s="226" t="s">
        <v>170</v>
      </c>
      <c r="E801" s="227" t="s">
        <v>19</v>
      </c>
      <c r="F801" s="228" t="s">
        <v>2182</v>
      </c>
      <c r="G801" s="225"/>
      <c r="H801" s="227" t="s">
        <v>19</v>
      </c>
      <c r="I801" s="229"/>
      <c r="J801" s="225"/>
      <c r="K801" s="225"/>
      <c r="L801" s="230"/>
      <c r="M801" s="231"/>
      <c r="N801" s="232"/>
      <c r="O801" s="232"/>
      <c r="P801" s="232"/>
      <c r="Q801" s="232"/>
      <c r="R801" s="232"/>
      <c r="S801" s="232"/>
      <c r="T801" s="23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4" t="s">
        <v>170</v>
      </c>
      <c r="AU801" s="234" t="s">
        <v>83</v>
      </c>
      <c r="AV801" s="13" t="s">
        <v>81</v>
      </c>
      <c r="AW801" s="13" t="s">
        <v>35</v>
      </c>
      <c r="AX801" s="13" t="s">
        <v>73</v>
      </c>
      <c r="AY801" s="234" t="s">
        <v>159</v>
      </c>
    </row>
    <row r="802" s="14" customFormat="1">
      <c r="A802" s="14"/>
      <c r="B802" s="235"/>
      <c r="C802" s="236"/>
      <c r="D802" s="226" t="s">
        <v>170</v>
      </c>
      <c r="E802" s="237" t="s">
        <v>19</v>
      </c>
      <c r="F802" s="238" t="s">
        <v>81</v>
      </c>
      <c r="G802" s="236"/>
      <c r="H802" s="239">
        <v>1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170</v>
      </c>
      <c r="AU802" s="245" t="s">
        <v>83</v>
      </c>
      <c r="AV802" s="14" t="s">
        <v>83</v>
      </c>
      <c r="AW802" s="14" t="s">
        <v>35</v>
      </c>
      <c r="AX802" s="14" t="s">
        <v>73</v>
      </c>
      <c r="AY802" s="245" t="s">
        <v>159</v>
      </c>
    </row>
    <row r="803" s="13" customFormat="1">
      <c r="A803" s="13"/>
      <c r="B803" s="224"/>
      <c r="C803" s="225"/>
      <c r="D803" s="226" t="s">
        <v>170</v>
      </c>
      <c r="E803" s="227" t="s">
        <v>19</v>
      </c>
      <c r="F803" s="228" t="s">
        <v>2184</v>
      </c>
      <c r="G803" s="225"/>
      <c r="H803" s="227" t="s">
        <v>19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4" t="s">
        <v>170</v>
      </c>
      <c r="AU803" s="234" t="s">
        <v>83</v>
      </c>
      <c r="AV803" s="13" t="s">
        <v>81</v>
      </c>
      <c r="AW803" s="13" t="s">
        <v>35</v>
      </c>
      <c r="AX803" s="13" t="s">
        <v>73</v>
      </c>
      <c r="AY803" s="234" t="s">
        <v>159</v>
      </c>
    </row>
    <row r="804" s="14" customFormat="1">
      <c r="A804" s="14"/>
      <c r="B804" s="235"/>
      <c r="C804" s="236"/>
      <c r="D804" s="226" t="s">
        <v>170</v>
      </c>
      <c r="E804" s="237" t="s">
        <v>19</v>
      </c>
      <c r="F804" s="238" t="s">
        <v>189</v>
      </c>
      <c r="G804" s="236"/>
      <c r="H804" s="239">
        <v>3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170</v>
      </c>
      <c r="AU804" s="245" t="s">
        <v>83</v>
      </c>
      <c r="AV804" s="14" t="s">
        <v>83</v>
      </c>
      <c r="AW804" s="14" t="s">
        <v>35</v>
      </c>
      <c r="AX804" s="14" t="s">
        <v>73</v>
      </c>
      <c r="AY804" s="245" t="s">
        <v>159</v>
      </c>
    </row>
    <row r="805" s="13" customFormat="1">
      <c r="A805" s="13"/>
      <c r="B805" s="224"/>
      <c r="C805" s="225"/>
      <c r="D805" s="226" t="s">
        <v>170</v>
      </c>
      <c r="E805" s="227" t="s">
        <v>19</v>
      </c>
      <c r="F805" s="228" t="s">
        <v>2166</v>
      </c>
      <c r="G805" s="225"/>
      <c r="H805" s="227" t="s">
        <v>19</v>
      </c>
      <c r="I805" s="229"/>
      <c r="J805" s="225"/>
      <c r="K805" s="225"/>
      <c r="L805" s="230"/>
      <c r="M805" s="231"/>
      <c r="N805" s="232"/>
      <c r="O805" s="232"/>
      <c r="P805" s="232"/>
      <c r="Q805" s="232"/>
      <c r="R805" s="232"/>
      <c r="S805" s="232"/>
      <c r="T805" s="23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4" t="s">
        <v>170</v>
      </c>
      <c r="AU805" s="234" t="s">
        <v>83</v>
      </c>
      <c r="AV805" s="13" t="s">
        <v>81</v>
      </c>
      <c r="AW805" s="13" t="s">
        <v>35</v>
      </c>
      <c r="AX805" s="13" t="s">
        <v>73</v>
      </c>
      <c r="AY805" s="234" t="s">
        <v>159</v>
      </c>
    </row>
    <row r="806" s="14" customFormat="1">
      <c r="A806" s="14"/>
      <c r="B806" s="235"/>
      <c r="C806" s="236"/>
      <c r="D806" s="226" t="s">
        <v>170</v>
      </c>
      <c r="E806" s="237" t="s">
        <v>19</v>
      </c>
      <c r="F806" s="238" t="s">
        <v>81</v>
      </c>
      <c r="G806" s="236"/>
      <c r="H806" s="239">
        <v>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170</v>
      </c>
      <c r="AU806" s="245" t="s">
        <v>83</v>
      </c>
      <c r="AV806" s="14" t="s">
        <v>83</v>
      </c>
      <c r="AW806" s="14" t="s">
        <v>35</v>
      </c>
      <c r="AX806" s="14" t="s">
        <v>73</v>
      </c>
      <c r="AY806" s="245" t="s">
        <v>159</v>
      </c>
    </row>
    <row r="807" s="13" customFormat="1">
      <c r="A807" s="13"/>
      <c r="B807" s="224"/>
      <c r="C807" s="225"/>
      <c r="D807" s="226" t="s">
        <v>170</v>
      </c>
      <c r="E807" s="227" t="s">
        <v>19</v>
      </c>
      <c r="F807" s="228" t="s">
        <v>2186</v>
      </c>
      <c r="G807" s="225"/>
      <c r="H807" s="227" t="s">
        <v>19</v>
      </c>
      <c r="I807" s="229"/>
      <c r="J807" s="225"/>
      <c r="K807" s="225"/>
      <c r="L807" s="230"/>
      <c r="M807" s="231"/>
      <c r="N807" s="232"/>
      <c r="O807" s="232"/>
      <c r="P807" s="232"/>
      <c r="Q807" s="232"/>
      <c r="R807" s="232"/>
      <c r="S807" s="232"/>
      <c r="T807" s="23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4" t="s">
        <v>170</v>
      </c>
      <c r="AU807" s="234" t="s">
        <v>83</v>
      </c>
      <c r="AV807" s="13" t="s">
        <v>81</v>
      </c>
      <c r="AW807" s="13" t="s">
        <v>35</v>
      </c>
      <c r="AX807" s="13" t="s">
        <v>73</v>
      </c>
      <c r="AY807" s="234" t="s">
        <v>159</v>
      </c>
    </row>
    <row r="808" s="14" customFormat="1">
      <c r="A808" s="14"/>
      <c r="B808" s="235"/>
      <c r="C808" s="236"/>
      <c r="D808" s="226" t="s">
        <v>170</v>
      </c>
      <c r="E808" s="237" t="s">
        <v>19</v>
      </c>
      <c r="F808" s="238" t="s">
        <v>83</v>
      </c>
      <c r="G808" s="236"/>
      <c r="H808" s="239">
        <v>2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170</v>
      </c>
      <c r="AU808" s="245" t="s">
        <v>83</v>
      </c>
      <c r="AV808" s="14" t="s">
        <v>83</v>
      </c>
      <c r="AW808" s="14" t="s">
        <v>35</v>
      </c>
      <c r="AX808" s="14" t="s">
        <v>73</v>
      </c>
      <c r="AY808" s="245" t="s">
        <v>159</v>
      </c>
    </row>
    <row r="809" s="13" customFormat="1">
      <c r="A809" s="13"/>
      <c r="B809" s="224"/>
      <c r="C809" s="225"/>
      <c r="D809" s="226" t="s">
        <v>170</v>
      </c>
      <c r="E809" s="227" t="s">
        <v>19</v>
      </c>
      <c r="F809" s="228" t="s">
        <v>2168</v>
      </c>
      <c r="G809" s="225"/>
      <c r="H809" s="227" t="s">
        <v>19</v>
      </c>
      <c r="I809" s="229"/>
      <c r="J809" s="225"/>
      <c r="K809" s="225"/>
      <c r="L809" s="230"/>
      <c r="M809" s="231"/>
      <c r="N809" s="232"/>
      <c r="O809" s="232"/>
      <c r="P809" s="232"/>
      <c r="Q809" s="232"/>
      <c r="R809" s="232"/>
      <c r="S809" s="232"/>
      <c r="T809" s="23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4" t="s">
        <v>170</v>
      </c>
      <c r="AU809" s="234" t="s">
        <v>83</v>
      </c>
      <c r="AV809" s="13" t="s">
        <v>81</v>
      </c>
      <c r="AW809" s="13" t="s">
        <v>35</v>
      </c>
      <c r="AX809" s="13" t="s">
        <v>73</v>
      </c>
      <c r="AY809" s="234" t="s">
        <v>159</v>
      </c>
    </row>
    <row r="810" s="14" customFormat="1">
      <c r="A810" s="14"/>
      <c r="B810" s="235"/>
      <c r="C810" s="236"/>
      <c r="D810" s="226" t="s">
        <v>170</v>
      </c>
      <c r="E810" s="237" t="s">
        <v>19</v>
      </c>
      <c r="F810" s="238" t="s">
        <v>166</v>
      </c>
      <c r="G810" s="236"/>
      <c r="H810" s="239">
        <v>4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5" t="s">
        <v>170</v>
      </c>
      <c r="AU810" s="245" t="s">
        <v>83</v>
      </c>
      <c r="AV810" s="14" t="s">
        <v>83</v>
      </c>
      <c r="AW810" s="14" t="s">
        <v>35</v>
      </c>
      <c r="AX810" s="14" t="s">
        <v>73</v>
      </c>
      <c r="AY810" s="245" t="s">
        <v>159</v>
      </c>
    </row>
    <row r="811" s="15" customFormat="1">
      <c r="A811" s="15"/>
      <c r="B811" s="246"/>
      <c r="C811" s="247"/>
      <c r="D811" s="226" t="s">
        <v>170</v>
      </c>
      <c r="E811" s="248" t="s">
        <v>19</v>
      </c>
      <c r="F811" s="249" t="s">
        <v>178</v>
      </c>
      <c r="G811" s="247"/>
      <c r="H811" s="250">
        <v>17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170</v>
      </c>
      <c r="AU811" s="256" t="s">
        <v>83</v>
      </c>
      <c r="AV811" s="15" t="s">
        <v>166</v>
      </c>
      <c r="AW811" s="15" t="s">
        <v>35</v>
      </c>
      <c r="AX811" s="15" t="s">
        <v>81</v>
      </c>
      <c r="AY811" s="256" t="s">
        <v>159</v>
      </c>
    </row>
    <row r="812" s="2" customFormat="1" ht="16.5" customHeight="1">
      <c r="A812" s="40"/>
      <c r="B812" s="41"/>
      <c r="C812" s="257" t="s">
        <v>823</v>
      </c>
      <c r="D812" s="257" t="s">
        <v>328</v>
      </c>
      <c r="E812" s="258" t="s">
        <v>2376</v>
      </c>
      <c r="F812" s="259" t="s">
        <v>2377</v>
      </c>
      <c r="G812" s="260" t="s">
        <v>164</v>
      </c>
      <c r="H812" s="261">
        <v>10.587</v>
      </c>
      <c r="I812" s="262"/>
      <c r="J812" s="263">
        <f>ROUND(I812*H812,2)</f>
        <v>0</v>
      </c>
      <c r="K812" s="259" t="s">
        <v>165</v>
      </c>
      <c r="L812" s="264"/>
      <c r="M812" s="265" t="s">
        <v>19</v>
      </c>
      <c r="N812" s="266" t="s">
        <v>44</v>
      </c>
      <c r="O812" s="86"/>
      <c r="P812" s="215">
        <f>O812*H812</f>
        <v>0</v>
      </c>
      <c r="Q812" s="215">
        <v>0.034720000000000001</v>
      </c>
      <c r="R812" s="215">
        <f>Q812*H812</f>
        <v>0.36758064000000001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424</v>
      </c>
      <c r="AT812" s="217" t="s">
        <v>328</v>
      </c>
      <c r="AU812" s="217" t="s">
        <v>83</v>
      </c>
      <c r="AY812" s="19" t="s">
        <v>159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81</v>
      </c>
      <c r="BK812" s="218">
        <f>ROUND(I812*H812,2)</f>
        <v>0</v>
      </c>
      <c r="BL812" s="19" t="s">
        <v>307</v>
      </c>
      <c r="BM812" s="217" t="s">
        <v>2378</v>
      </c>
    </row>
    <row r="813" s="13" customFormat="1">
      <c r="A813" s="13"/>
      <c r="B813" s="224"/>
      <c r="C813" s="225"/>
      <c r="D813" s="226" t="s">
        <v>170</v>
      </c>
      <c r="E813" s="227" t="s">
        <v>19</v>
      </c>
      <c r="F813" s="228" t="s">
        <v>2165</v>
      </c>
      <c r="G813" s="225"/>
      <c r="H813" s="227" t="s">
        <v>19</v>
      </c>
      <c r="I813" s="229"/>
      <c r="J813" s="225"/>
      <c r="K813" s="225"/>
      <c r="L813" s="230"/>
      <c r="M813" s="231"/>
      <c r="N813" s="232"/>
      <c r="O813" s="232"/>
      <c r="P813" s="232"/>
      <c r="Q813" s="232"/>
      <c r="R813" s="232"/>
      <c r="S813" s="232"/>
      <c r="T813" s="23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4" t="s">
        <v>170</v>
      </c>
      <c r="AU813" s="234" t="s">
        <v>83</v>
      </c>
      <c r="AV813" s="13" t="s">
        <v>81</v>
      </c>
      <c r="AW813" s="13" t="s">
        <v>35</v>
      </c>
      <c r="AX813" s="13" t="s">
        <v>73</v>
      </c>
      <c r="AY813" s="234" t="s">
        <v>159</v>
      </c>
    </row>
    <row r="814" s="13" customFormat="1">
      <c r="A814" s="13"/>
      <c r="B814" s="224"/>
      <c r="C814" s="225"/>
      <c r="D814" s="226" t="s">
        <v>170</v>
      </c>
      <c r="E814" s="227" t="s">
        <v>19</v>
      </c>
      <c r="F814" s="228" t="s">
        <v>2174</v>
      </c>
      <c r="G814" s="225"/>
      <c r="H814" s="227" t="s">
        <v>19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4" t="s">
        <v>170</v>
      </c>
      <c r="AU814" s="234" t="s">
        <v>83</v>
      </c>
      <c r="AV814" s="13" t="s">
        <v>81</v>
      </c>
      <c r="AW814" s="13" t="s">
        <v>35</v>
      </c>
      <c r="AX814" s="13" t="s">
        <v>73</v>
      </c>
      <c r="AY814" s="234" t="s">
        <v>159</v>
      </c>
    </row>
    <row r="815" s="14" customFormat="1">
      <c r="A815" s="14"/>
      <c r="B815" s="235"/>
      <c r="C815" s="236"/>
      <c r="D815" s="226" t="s">
        <v>170</v>
      </c>
      <c r="E815" s="237" t="s">
        <v>19</v>
      </c>
      <c r="F815" s="238" t="s">
        <v>2175</v>
      </c>
      <c r="G815" s="236"/>
      <c r="H815" s="239">
        <v>0.65000000000000002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170</v>
      </c>
      <c r="AU815" s="245" t="s">
        <v>83</v>
      </c>
      <c r="AV815" s="14" t="s">
        <v>83</v>
      </c>
      <c r="AW815" s="14" t="s">
        <v>35</v>
      </c>
      <c r="AX815" s="14" t="s">
        <v>73</v>
      </c>
      <c r="AY815" s="245" t="s">
        <v>159</v>
      </c>
    </row>
    <row r="816" s="13" customFormat="1">
      <c r="A816" s="13"/>
      <c r="B816" s="224"/>
      <c r="C816" s="225"/>
      <c r="D816" s="226" t="s">
        <v>170</v>
      </c>
      <c r="E816" s="227" t="s">
        <v>19</v>
      </c>
      <c r="F816" s="228" t="s">
        <v>2176</v>
      </c>
      <c r="G816" s="225"/>
      <c r="H816" s="227" t="s">
        <v>19</v>
      </c>
      <c r="I816" s="229"/>
      <c r="J816" s="225"/>
      <c r="K816" s="225"/>
      <c r="L816" s="230"/>
      <c r="M816" s="231"/>
      <c r="N816" s="232"/>
      <c r="O816" s="232"/>
      <c r="P816" s="232"/>
      <c r="Q816" s="232"/>
      <c r="R816" s="232"/>
      <c r="S816" s="232"/>
      <c r="T816" s="23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4" t="s">
        <v>170</v>
      </c>
      <c r="AU816" s="234" t="s">
        <v>83</v>
      </c>
      <c r="AV816" s="13" t="s">
        <v>81</v>
      </c>
      <c r="AW816" s="13" t="s">
        <v>35</v>
      </c>
      <c r="AX816" s="13" t="s">
        <v>73</v>
      </c>
      <c r="AY816" s="234" t="s">
        <v>159</v>
      </c>
    </row>
    <row r="817" s="14" customFormat="1">
      <c r="A817" s="14"/>
      <c r="B817" s="235"/>
      <c r="C817" s="236"/>
      <c r="D817" s="226" t="s">
        <v>170</v>
      </c>
      <c r="E817" s="237" t="s">
        <v>19</v>
      </c>
      <c r="F817" s="238" t="s">
        <v>2177</v>
      </c>
      <c r="G817" s="236"/>
      <c r="H817" s="239">
        <v>0.30299999999999999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5" t="s">
        <v>170</v>
      </c>
      <c r="AU817" s="245" t="s">
        <v>83</v>
      </c>
      <c r="AV817" s="14" t="s">
        <v>83</v>
      </c>
      <c r="AW817" s="14" t="s">
        <v>35</v>
      </c>
      <c r="AX817" s="14" t="s">
        <v>73</v>
      </c>
      <c r="AY817" s="245" t="s">
        <v>159</v>
      </c>
    </row>
    <row r="818" s="13" customFormat="1">
      <c r="A818" s="13"/>
      <c r="B818" s="224"/>
      <c r="C818" s="225"/>
      <c r="D818" s="226" t="s">
        <v>170</v>
      </c>
      <c r="E818" s="227" t="s">
        <v>19</v>
      </c>
      <c r="F818" s="228" t="s">
        <v>2178</v>
      </c>
      <c r="G818" s="225"/>
      <c r="H818" s="227" t="s">
        <v>19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4" t="s">
        <v>170</v>
      </c>
      <c r="AU818" s="234" t="s">
        <v>83</v>
      </c>
      <c r="AV818" s="13" t="s">
        <v>81</v>
      </c>
      <c r="AW818" s="13" t="s">
        <v>35</v>
      </c>
      <c r="AX818" s="13" t="s">
        <v>73</v>
      </c>
      <c r="AY818" s="234" t="s">
        <v>159</v>
      </c>
    </row>
    <row r="819" s="14" customFormat="1">
      <c r="A819" s="14"/>
      <c r="B819" s="235"/>
      <c r="C819" s="236"/>
      <c r="D819" s="226" t="s">
        <v>170</v>
      </c>
      <c r="E819" s="237" t="s">
        <v>19</v>
      </c>
      <c r="F819" s="238" t="s">
        <v>2179</v>
      </c>
      <c r="G819" s="236"/>
      <c r="H819" s="239">
        <v>0.67300000000000004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170</v>
      </c>
      <c r="AU819" s="245" t="s">
        <v>83</v>
      </c>
      <c r="AV819" s="14" t="s">
        <v>83</v>
      </c>
      <c r="AW819" s="14" t="s">
        <v>35</v>
      </c>
      <c r="AX819" s="14" t="s">
        <v>73</v>
      </c>
      <c r="AY819" s="245" t="s">
        <v>159</v>
      </c>
    </row>
    <row r="820" s="13" customFormat="1">
      <c r="A820" s="13"/>
      <c r="B820" s="224"/>
      <c r="C820" s="225"/>
      <c r="D820" s="226" t="s">
        <v>170</v>
      </c>
      <c r="E820" s="227" t="s">
        <v>19</v>
      </c>
      <c r="F820" s="228" t="s">
        <v>2180</v>
      </c>
      <c r="G820" s="225"/>
      <c r="H820" s="227" t="s">
        <v>19</v>
      </c>
      <c r="I820" s="229"/>
      <c r="J820" s="225"/>
      <c r="K820" s="225"/>
      <c r="L820" s="230"/>
      <c r="M820" s="231"/>
      <c r="N820" s="232"/>
      <c r="O820" s="232"/>
      <c r="P820" s="232"/>
      <c r="Q820" s="232"/>
      <c r="R820" s="232"/>
      <c r="S820" s="232"/>
      <c r="T820" s="23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4" t="s">
        <v>170</v>
      </c>
      <c r="AU820" s="234" t="s">
        <v>83</v>
      </c>
      <c r="AV820" s="13" t="s">
        <v>81</v>
      </c>
      <c r="AW820" s="13" t="s">
        <v>35</v>
      </c>
      <c r="AX820" s="13" t="s">
        <v>73</v>
      </c>
      <c r="AY820" s="234" t="s">
        <v>159</v>
      </c>
    </row>
    <row r="821" s="14" customFormat="1">
      <c r="A821" s="14"/>
      <c r="B821" s="235"/>
      <c r="C821" s="236"/>
      <c r="D821" s="226" t="s">
        <v>170</v>
      </c>
      <c r="E821" s="237" t="s">
        <v>19</v>
      </c>
      <c r="F821" s="238" t="s">
        <v>2181</v>
      </c>
      <c r="G821" s="236"/>
      <c r="H821" s="239">
        <v>0.69599999999999995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5" t="s">
        <v>170</v>
      </c>
      <c r="AU821" s="245" t="s">
        <v>83</v>
      </c>
      <c r="AV821" s="14" t="s">
        <v>83</v>
      </c>
      <c r="AW821" s="14" t="s">
        <v>35</v>
      </c>
      <c r="AX821" s="14" t="s">
        <v>73</v>
      </c>
      <c r="AY821" s="245" t="s">
        <v>159</v>
      </c>
    </row>
    <row r="822" s="13" customFormat="1">
      <c r="A822" s="13"/>
      <c r="B822" s="224"/>
      <c r="C822" s="225"/>
      <c r="D822" s="226" t="s">
        <v>170</v>
      </c>
      <c r="E822" s="227" t="s">
        <v>19</v>
      </c>
      <c r="F822" s="228" t="s">
        <v>2182</v>
      </c>
      <c r="G822" s="225"/>
      <c r="H822" s="227" t="s">
        <v>19</v>
      </c>
      <c r="I822" s="229"/>
      <c r="J822" s="225"/>
      <c r="K822" s="225"/>
      <c r="L822" s="230"/>
      <c r="M822" s="231"/>
      <c r="N822" s="232"/>
      <c r="O822" s="232"/>
      <c r="P822" s="232"/>
      <c r="Q822" s="232"/>
      <c r="R822" s="232"/>
      <c r="S822" s="232"/>
      <c r="T822" s="23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4" t="s">
        <v>170</v>
      </c>
      <c r="AU822" s="234" t="s">
        <v>83</v>
      </c>
      <c r="AV822" s="13" t="s">
        <v>81</v>
      </c>
      <c r="AW822" s="13" t="s">
        <v>35</v>
      </c>
      <c r="AX822" s="13" t="s">
        <v>73</v>
      </c>
      <c r="AY822" s="234" t="s">
        <v>159</v>
      </c>
    </row>
    <row r="823" s="14" customFormat="1">
      <c r="A823" s="14"/>
      <c r="B823" s="235"/>
      <c r="C823" s="236"/>
      <c r="D823" s="226" t="s">
        <v>170</v>
      </c>
      <c r="E823" s="237" t="s">
        <v>19</v>
      </c>
      <c r="F823" s="238" t="s">
        <v>2183</v>
      </c>
      <c r="G823" s="236"/>
      <c r="H823" s="239">
        <v>0.63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5" t="s">
        <v>170</v>
      </c>
      <c r="AU823" s="245" t="s">
        <v>83</v>
      </c>
      <c r="AV823" s="14" t="s">
        <v>83</v>
      </c>
      <c r="AW823" s="14" t="s">
        <v>35</v>
      </c>
      <c r="AX823" s="14" t="s">
        <v>73</v>
      </c>
      <c r="AY823" s="245" t="s">
        <v>159</v>
      </c>
    </row>
    <row r="824" s="13" customFormat="1">
      <c r="A824" s="13"/>
      <c r="B824" s="224"/>
      <c r="C824" s="225"/>
      <c r="D824" s="226" t="s">
        <v>170</v>
      </c>
      <c r="E824" s="227" t="s">
        <v>19</v>
      </c>
      <c r="F824" s="228" t="s">
        <v>2184</v>
      </c>
      <c r="G824" s="225"/>
      <c r="H824" s="227" t="s">
        <v>19</v>
      </c>
      <c r="I824" s="229"/>
      <c r="J824" s="225"/>
      <c r="K824" s="225"/>
      <c r="L824" s="230"/>
      <c r="M824" s="231"/>
      <c r="N824" s="232"/>
      <c r="O824" s="232"/>
      <c r="P824" s="232"/>
      <c r="Q824" s="232"/>
      <c r="R824" s="232"/>
      <c r="S824" s="232"/>
      <c r="T824" s="23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4" t="s">
        <v>170</v>
      </c>
      <c r="AU824" s="234" t="s">
        <v>83</v>
      </c>
      <c r="AV824" s="13" t="s">
        <v>81</v>
      </c>
      <c r="AW824" s="13" t="s">
        <v>35</v>
      </c>
      <c r="AX824" s="13" t="s">
        <v>73</v>
      </c>
      <c r="AY824" s="234" t="s">
        <v>159</v>
      </c>
    </row>
    <row r="825" s="14" customFormat="1">
      <c r="A825" s="14"/>
      <c r="B825" s="235"/>
      <c r="C825" s="236"/>
      <c r="D825" s="226" t="s">
        <v>170</v>
      </c>
      <c r="E825" s="237" t="s">
        <v>19</v>
      </c>
      <c r="F825" s="238" t="s">
        <v>2185</v>
      </c>
      <c r="G825" s="236"/>
      <c r="H825" s="239">
        <v>2.6720000000000002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5" t="s">
        <v>170</v>
      </c>
      <c r="AU825" s="245" t="s">
        <v>83</v>
      </c>
      <c r="AV825" s="14" t="s">
        <v>83</v>
      </c>
      <c r="AW825" s="14" t="s">
        <v>35</v>
      </c>
      <c r="AX825" s="14" t="s">
        <v>73</v>
      </c>
      <c r="AY825" s="245" t="s">
        <v>159</v>
      </c>
    </row>
    <row r="826" s="13" customFormat="1">
      <c r="A826" s="13"/>
      <c r="B826" s="224"/>
      <c r="C826" s="225"/>
      <c r="D826" s="226" t="s">
        <v>170</v>
      </c>
      <c r="E826" s="227" t="s">
        <v>19</v>
      </c>
      <c r="F826" s="228" t="s">
        <v>2166</v>
      </c>
      <c r="G826" s="225"/>
      <c r="H826" s="227" t="s">
        <v>19</v>
      </c>
      <c r="I826" s="229"/>
      <c r="J826" s="225"/>
      <c r="K826" s="225"/>
      <c r="L826" s="230"/>
      <c r="M826" s="231"/>
      <c r="N826" s="232"/>
      <c r="O826" s="232"/>
      <c r="P826" s="232"/>
      <c r="Q826" s="232"/>
      <c r="R826" s="232"/>
      <c r="S826" s="232"/>
      <c r="T826" s="23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4" t="s">
        <v>170</v>
      </c>
      <c r="AU826" s="234" t="s">
        <v>83</v>
      </c>
      <c r="AV826" s="13" t="s">
        <v>81</v>
      </c>
      <c r="AW826" s="13" t="s">
        <v>35</v>
      </c>
      <c r="AX826" s="13" t="s">
        <v>73</v>
      </c>
      <c r="AY826" s="234" t="s">
        <v>159</v>
      </c>
    </row>
    <row r="827" s="14" customFormat="1">
      <c r="A827" s="14"/>
      <c r="B827" s="235"/>
      <c r="C827" s="236"/>
      <c r="D827" s="226" t="s">
        <v>170</v>
      </c>
      <c r="E827" s="237" t="s">
        <v>19</v>
      </c>
      <c r="F827" s="238" t="s">
        <v>2167</v>
      </c>
      <c r="G827" s="236"/>
      <c r="H827" s="239">
        <v>0.66800000000000004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170</v>
      </c>
      <c r="AU827" s="245" t="s">
        <v>83</v>
      </c>
      <c r="AV827" s="14" t="s">
        <v>83</v>
      </c>
      <c r="AW827" s="14" t="s">
        <v>35</v>
      </c>
      <c r="AX827" s="14" t="s">
        <v>73</v>
      </c>
      <c r="AY827" s="245" t="s">
        <v>159</v>
      </c>
    </row>
    <row r="828" s="13" customFormat="1">
      <c r="A828" s="13"/>
      <c r="B828" s="224"/>
      <c r="C828" s="225"/>
      <c r="D828" s="226" t="s">
        <v>170</v>
      </c>
      <c r="E828" s="227" t="s">
        <v>19</v>
      </c>
      <c r="F828" s="228" t="s">
        <v>2186</v>
      </c>
      <c r="G828" s="225"/>
      <c r="H828" s="227" t="s">
        <v>19</v>
      </c>
      <c r="I828" s="229"/>
      <c r="J828" s="225"/>
      <c r="K828" s="225"/>
      <c r="L828" s="230"/>
      <c r="M828" s="231"/>
      <c r="N828" s="232"/>
      <c r="O828" s="232"/>
      <c r="P828" s="232"/>
      <c r="Q828" s="232"/>
      <c r="R828" s="232"/>
      <c r="S828" s="232"/>
      <c r="T828" s="23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4" t="s">
        <v>170</v>
      </c>
      <c r="AU828" s="234" t="s">
        <v>83</v>
      </c>
      <c r="AV828" s="13" t="s">
        <v>81</v>
      </c>
      <c r="AW828" s="13" t="s">
        <v>35</v>
      </c>
      <c r="AX828" s="13" t="s">
        <v>73</v>
      </c>
      <c r="AY828" s="234" t="s">
        <v>159</v>
      </c>
    </row>
    <row r="829" s="14" customFormat="1">
      <c r="A829" s="14"/>
      <c r="B829" s="235"/>
      <c r="C829" s="236"/>
      <c r="D829" s="226" t="s">
        <v>170</v>
      </c>
      <c r="E829" s="237" t="s">
        <v>19</v>
      </c>
      <c r="F829" s="238" t="s">
        <v>2187</v>
      </c>
      <c r="G829" s="236"/>
      <c r="H829" s="239">
        <v>1.1950000000000001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5" t="s">
        <v>170</v>
      </c>
      <c r="AU829" s="245" t="s">
        <v>83</v>
      </c>
      <c r="AV829" s="14" t="s">
        <v>83</v>
      </c>
      <c r="AW829" s="14" t="s">
        <v>35</v>
      </c>
      <c r="AX829" s="14" t="s">
        <v>73</v>
      </c>
      <c r="AY829" s="245" t="s">
        <v>159</v>
      </c>
    </row>
    <row r="830" s="13" customFormat="1">
      <c r="A830" s="13"/>
      <c r="B830" s="224"/>
      <c r="C830" s="225"/>
      <c r="D830" s="226" t="s">
        <v>170</v>
      </c>
      <c r="E830" s="227" t="s">
        <v>19</v>
      </c>
      <c r="F830" s="228" t="s">
        <v>2168</v>
      </c>
      <c r="G830" s="225"/>
      <c r="H830" s="227" t="s">
        <v>19</v>
      </c>
      <c r="I830" s="229"/>
      <c r="J830" s="225"/>
      <c r="K830" s="225"/>
      <c r="L830" s="230"/>
      <c r="M830" s="231"/>
      <c r="N830" s="232"/>
      <c r="O830" s="232"/>
      <c r="P830" s="232"/>
      <c r="Q830" s="232"/>
      <c r="R830" s="232"/>
      <c r="S830" s="232"/>
      <c r="T830" s="23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4" t="s">
        <v>170</v>
      </c>
      <c r="AU830" s="234" t="s">
        <v>83</v>
      </c>
      <c r="AV830" s="13" t="s">
        <v>81</v>
      </c>
      <c r="AW830" s="13" t="s">
        <v>35</v>
      </c>
      <c r="AX830" s="13" t="s">
        <v>73</v>
      </c>
      <c r="AY830" s="234" t="s">
        <v>159</v>
      </c>
    </row>
    <row r="831" s="14" customFormat="1">
      <c r="A831" s="14"/>
      <c r="B831" s="235"/>
      <c r="C831" s="236"/>
      <c r="D831" s="226" t="s">
        <v>170</v>
      </c>
      <c r="E831" s="237" t="s">
        <v>19</v>
      </c>
      <c r="F831" s="238" t="s">
        <v>2169</v>
      </c>
      <c r="G831" s="236"/>
      <c r="H831" s="239">
        <v>3.1000000000000001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170</v>
      </c>
      <c r="AU831" s="245" t="s">
        <v>83</v>
      </c>
      <c r="AV831" s="14" t="s">
        <v>83</v>
      </c>
      <c r="AW831" s="14" t="s">
        <v>35</v>
      </c>
      <c r="AX831" s="14" t="s">
        <v>73</v>
      </c>
      <c r="AY831" s="245" t="s">
        <v>159</v>
      </c>
    </row>
    <row r="832" s="15" customFormat="1">
      <c r="A832" s="15"/>
      <c r="B832" s="246"/>
      <c r="C832" s="247"/>
      <c r="D832" s="226" t="s">
        <v>170</v>
      </c>
      <c r="E832" s="248" t="s">
        <v>19</v>
      </c>
      <c r="F832" s="249" t="s">
        <v>178</v>
      </c>
      <c r="G832" s="247"/>
      <c r="H832" s="250">
        <v>10.587000000000002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6" t="s">
        <v>170</v>
      </c>
      <c r="AU832" s="256" t="s">
        <v>83</v>
      </c>
      <c r="AV832" s="15" t="s">
        <v>166</v>
      </c>
      <c r="AW832" s="15" t="s">
        <v>35</v>
      </c>
      <c r="AX832" s="15" t="s">
        <v>81</v>
      </c>
      <c r="AY832" s="256" t="s">
        <v>159</v>
      </c>
    </row>
    <row r="833" s="2" customFormat="1" ht="24.15" customHeight="1">
      <c r="A833" s="40"/>
      <c r="B833" s="41"/>
      <c r="C833" s="206" t="s">
        <v>828</v>
      </c>
      <c r="D833" s="206" t="s">
        <v>161</v>
      </c>
      <c r="E833" s="207" t="s">
        <v>1427</v>
      </c>
      <c r="F833" s="208" t="s">
        <v>2379</v>
      </c>
      <c r="G833" s="209" t="s">
        <v>322</v>
      </c>
      <c r="H833" s="210">
        <v>144.44</v>
      </c>
      <c r="I833" s="211"/>
      <c r="J833" s="212">
        <f>ROUND(I833*H833,2)</f>
        <v>0</v>
      </c>
      <c r="K833" s="208" t="s">
        <v>1364</v>
      </c>
      <c r="L833" s="46"/>
      <c r="M833" s="213" t="s">
        <v>19</v>
      </c>
      <c r="N833" s="214" t="s">
        <v>44</v>
      </c>
      <c r="O833" s="86"/>
      <c r="P833" s="215">
        <f>O833*H833</f>
        <v>0</v>
      </c>
      <c r="Q833" s="215">
        <v>0.00016000000000000001</v>
      </c>
      <c r="R833" s="215">
        <f>Q833*H833</f>
        <v>0.023110400000000003</v>
      </c>
      <c r="S833" s="215">
        <v>0</v>
      </c>
      <c r="T833" s="21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7" t="s">
        <v>307</v>
      </c>
      <c r="AT833" s="217" t="s">
        <v>161</v>
      </c>
      <c r="AU833" s="217" t="s">
        <v>83</v>
      </c>
      <c r="AY833" s="19" t="s">
        <v>159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9" t="s">
        <v>81</v>
      </c>
      <c r="BK833" s="218">
        <f>ROUND(I833*H833,2)</f>
        <v>0</v>
      </c>
      <c r="BL833" s="19" t="s">
        <v>307</v>
      </c>
      <c r="BM833" s="217" t="s">
        <v>2380</v>
      </c>
    </row>
    <row r="834" s="14" customFormat="1">
      <c r="A834" s="14"/>
      <c r="B834" s="235"/>
      <c r="C834" s="236"/>
      <c r="D834" s="226" t="s">
        <v>170</v>
      </c>
      <c r="E834" s="237" t="s">
        <v>19</v>
      </c>
      <c r="F834" s="238" t="s">
        <v>2381</v>
      </c>
      <c r="G834" s="236"/>
      <c r="H834" s="239">
        <v>3.4199999999999999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5" t="s">
        <v>170</v>
      </c>
      <c r="AU834" s="245" t="s">
        <v>83</v>
      </c>
      <c r="AV834" s="14" t="s">
        <v>83</v>
      </c>
      <c r="AW834" s="14" t="s">
        <v>35</v>
      </c>
      <c r="AX834" s="14" t="s">
        <v>73</v>
      </c>
      <c r="AY834" s="245" t="s">
        <v>159</v>
      </c>
    </row>
    <row r="835" s="14" customFormat="1">
      <c r="A835" s="14"/>
      <c r="B835" s="235"/>
      <c r="C835" s="236"/>
      <c r="D835" s="226" t="s">
        <v>170</v>
      </c>
      <c r="E835" s="237" t="s">
        <v>19</v>
      </c>
      <c r="F835" s="238" t="s">
        <v>2382</v>
      </c>
      <c r="G835" s="236"/>
      <c r="H835" s="239">
        <v>2.2000000000000002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170</v>
      </c>
      <c r="AU835" s="245" t="s">
        <v>83</v>
      </c>
      <c r="AV835" s="14" t="s">
        <v>83</v>
      </c>
      <c r="AW835" s="14" t="s">
        <v>35</v>
      </c>
      <c r="AX835" s="14" t="s">
        <v>73</v>
      </c>
      <c r="AY835" s="245" t="s">
        <v>159</v>
      </c>
    </row>
    <row r="836" s="14" customFormat="1">
      <c r="A836" s="14"/>
      <c r="B836" s="235"/>
      <c r="C836" s="236"/>
      <c r="D836" s="226" t="s">
        <v>170</v>
      </c>
      <c r="E836" s="237" t="s">
        <v>19</v>
      </c>
      <c r="F836" s="238" t="s">
        <v>2383</v>
      </c>
      <c r="G836" s="236"/>
      <c r="H836" s="239">
        <v>4.6399999999999997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170</v>
      </c>
      <c r="AU836" s="245" t="s">
        <v>83</v>
      </c>
      <c r="AV836" s="14" t="s">
        <v>83</v>
      </c>
      <c r="AW836" s="14" t="s">
        <v>35</v>
      </c>
      <c r="AX836" s="14" t="s">
        <v>73</v>
      </c>
      <c r="AY836" s="245" t="s">
        <v>159</v>
      </c>
    </row>
    <row r="837" s="14" customFormat="1">
      <c r="A837" s="14"/>
      <c r="B837" s="235"/>
      <c r="C837" s="236"/>
      <c r="D837" s="226" t="s">
        <v>170</v>
      </c>
      <c r="E837" s="237" t="s">
        <v>19</v>
      </c>
      <c r="F837" s="238" t="s">
        <v>2384</v>
      </c>
      <c r="G837" s="236"/>
      <c r="H837" s="239">
        <v>4.7199999999999998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170</v>
      </c>
      <c r="AU837" s="245" t="s">
        <v>83</v>
      </c>
      <c r="AV837" s="14" t="s">
        <v>83</v>
      </c>
      <c r="AW837" s="14" t="s">
        <v>35</v>
      </c>
      <c r="AX837" s="14" t="s">
        <v>73</v>
      </c>
      <c r="AY837" s="245" t="s">
        <v>159</v>
      </c>
    </row>
    <row r="838" s="14" customFormat="1">
      <c r="A838" s="14"/>
      <c r="B838" s="235"/>
      <c r="C838" s="236"/>
      <c r="D838" s="226" t="s">
        <v>170</v>
      </c>
      <c r="E838" s="237" t="s">
        <v>19</v>
      </c>
      <c r="F838" s="238" t="s">
        <v>2385</v>
      </c>
      <c r="G838" s="236"/>
      <c r="H838" s="239">
        <v>3.2599999999999998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170</v>
      </c>
      <c r="AU838" s="245" t="s">
        <v>83</v>
      </c>
      <c r="AV838" s="14" t="s">
        <v>83</v>
      </c>
      <c r="AW838" s="14" t="s">
        <v>35</v>
      </c>
      <c r="AX838" s="14" t="s">
        <v>73</v>
      </c>
      <c r="AY838" s="245" t="s">
        <v>159</v>
      </c>
    </row>
    <row r="839" s="14" customFormat="1">
      <c r="A839" s="14"/>
      <c r="B839" s="235"/>
      <c r="C839" s="236"/>
      <c r="D839" s="226" t="s">
        <v>170</v>
      </c>
      <c r="E839" s="237" t="s">
        <v>19</v>
      </c>
      <c r="F839" s="238" t="s">
        <v>2386</v>
      </c>
      <c r="G839" s="236"/>
      <c r="H839" s="239">
        <v>40.619999999999997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170</v>
      </c>
      <c r="AU839" s="245" t="s">
        <v>83</v>
      </c>
      <c r="AV839" s="14" t="s">
        <v>83</v>
      </c>
      <c r="AW839" s="14" t="s">
        <v>35</v>
      </c>
      <c r="AX839" s="14" t="s">
        <v>73</v>
      </c>
      <c r="AY839" s="245" t="s">
        <v>159</v>
      </c>
    </row>
    <row r="840" s="14" customFormat="1">
      <c r="A840" s="14"/>
      <c r="B840" s="235"/>
      <c r="C840" s="236"/>
      <c r="D840" s="226" t="s">
        <v>170</v>
      </c>
      <c r="E840" s="237" t="s">
        <v>19</v>
      </c>
      <c r="F840" s="238" t="s">
        <v>2387</v>
      </c>
      <c r="G840" s="236"/>
      <c r="H840" s="239">
        <v>12.119999999999999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170</v>
      </c>
      <c r="AU840" s="245" t="s">
        <v>83</v>
      </c>
      <c r="AV840" s="14" t="s">
        <v>83</v>
      </c>
      <c r="AW840" s="14" t="s">
        <v>35</v>
      </c>
      <c r="AX840" s="14" t="s">
        <v>73</v>
      </c>
      <c r="AY840" s="245" t="s">
        <v>159</v>
      </c>
    </row>
    <row r="841" s="14" customFormat="1">
      <c r="A841" s="14"/>
      <c r="B841" s="235"/>
      <c r="C841" s="236"/>
      <c r="D841" s="226" t="s">
        <v>170</v>
      </c>
      <c r="E841" s="237" t="s">
        <v>19</v>
      </c>
      <c r="F841" s="238" t="s">
        <v>2388</v>
      </c>
      <c r="G841" s="236"/>
      <c r="H841" s="239">
        <v>3.3799999999999999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170</v>
      </c>
      <c r="AU841" s="245" t="s">
        <v>83</v>
      </c>
      <c r="AV841" s="14" t="s">
        <v>83</v>
      </c>
      <c r="AW841" s="14" t="s">
        <v>35</v>
      </c>
      <c r="AX841" s="14" t="s">
        <v>73</v>
      </c>
      <c r="AY841" s="245" t="s">
        <v>159</v>
      </c>
    </row>
    <row r="842" s="14" customFormat="1">
      <c r="A842" s="14"/>
      <c r="B842" s="235"/>
      <c r="C842" s="236"/>
      <c r="D842" s="226" t="s">
        <v>170</v>
      </c>
      <c r="E842" s="237" t="s">
        <v>19</v>
      </c>
      <c r="F842" s="238" t="s">
        <v>2389</v>
      </c>
      <c r="G842" s="236"/>
      <c r="H842" s="239">
        <v>6.4400000000000004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5" t="s">
        <v>170</v>
      </c>
      <c r="AU842" s="245" t="s">
        <v>83</v>
      </c>
      <c r="AV842" s="14" t="s">
        <v>83</v>
      </c>
      <c r="AW842" s="14" t="s">
        <v>35</v>
      </c>
      <c r="AX842" s="14" t="s">
        <v>73</v>
      </c>
      <c r="AY842" s="245" t="s">
        <v>159</v>
      </c>
    </row>
    <row r="843" s="14" customFormat="1">
      <c r="A843" s="14"/>
      <c r="B843" s="235"/>
      <c r="C843" s="236"/>
      <c r="D843" s="226" t="s">
        <v>170</v>
      </c>
      <c r="E843" s="237" t="s">
        <v>19</v>
      </c>
      <c r="F843" s="238" t="s">
        <v>2390</v>
      </c>
      <c r="G843" s="236"/>
      <c r="H843" s="239">
        <v>47.880000000000003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170</v>
      </c>
      <c r="AU843" s="245" t="s">
        <v>83</v>
      </c>
      <c r="AV843" s="14" t="s">
        <v>83</v>
      </c>
      <c r="AW843" s="14" t="s">
        <v>35</v>
      </c>
      <c r="AX843" s="14" t="s">
        <v>73</v>
      </c>
      <c r="AY843" s="245" t="s">
        <v>159</v>
      </c>
    </row>
    <row r="844" s="14" customFormat="1">
      <c r="A844" s="14"/>
      <c r="B844" s="235"/>
      <c r="C844" s="236"/>
      <c r="D844" s="226" t="s">
        <v>170</v>
      </c>
      <c r="E844" s="237" t="s">
        <v>19</v>
      </c>
      <c r="F844" s="238" t="s">
        <v>2391</v>
      </c>
      <c r="G844" s="236"/>
      <c r="H844" s="239">
        <v>15.76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170</v>
      </c>
      <c r="AU844" s="245" t="s">
        <v>83</v>
      </c>
      <c r="AV844" s="14" t="s">
        <v>83</v>
      </c>
      <c r="AW844" s="14" t="s">
        <v>35</v>
      </c>
      <c r="AX844" s="14" t="s">
        <v>73</v>
      </c>
      <c r="AY844" s="245" t="s">
        <v>159</v>
      </c>
    </row>
    <row r="845" s="15" customFormat="1">
      <c r="A845" s="15"/>
      <c r="B845" s="246"/>
      <c r="C845" s="247"/>
      <c r="D845" s="226" t="s">
        <v>170</v>
      </c>
      <c r="E845" s="248" t="s">
        <v>19</v>
      </c>
      <c r="F845" s="249" t="s">
        <v>178</v>
      </c>
      <c r="G845" s="247"/>
      <c r="H845" s="250">
        <v>144.44</v>
      </c>
      <c r="I845" s="251"/>
      <c r="J845" s="247"/>
      <c r="K845" s="247"/>
      <c r="L845" s="252"/>
      <c r="M845" s="253"/>
      <c r="N845" s="254"/>
      <c r="O845" s="254"/>
      <c r="P845" s="254"/>
      <c r="Q845" s="254"/>
      <c r="R845" s="254"/>
      <c r="S845" s="254"/>
      <c r="T845" s="25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56" t="s">
        <v>170</v>
      </c>
      <c r="AU845" s="256" t="s">
        <v>83</v>
      </c>
      <c r="AV845" s="15" t="s">
        <v>166</v>
      </c>
      <c r="AW845" s="15" t="s">
        <v>35</v>
      </c>
      <c r="AX845" s="15" t="s">
        <v>81</v>
      </c>
      <c r="AY845" s="256" t="s">
        <v>159</v>
      </c>
    </row>
    <row r="846" s="2" customFormat="1" ht="24.15" customHeight="1">
      <c r="A846" s="40"/>
      <c r="B846" s="41"/>
      <c r="C846" s="206" t="s">
        <v>833</v>
      </c>
      <c r="D846" s="206" t="s">
        <v>161</v>
      </c>
      <c r="E846" s="207" t="s">
        <v>2392</v>
      </c>
      <c r="F846" s="208" t="s">
        <v>2393</v>
      </c>
      <c r="G846" s="209" t="s">
        <v>776</v>
      </c>
      <c r="H846" s="210">
        <v>16</v>
      </c>
      <c r="I846" s="211"/>
      <c r="J846" s="212">
        <f>ROUND(I846*H846,2)</f>
        <v>0</v>
      </c>
      <c r="K846" s="208" t="s">
        <v>165</v>
      </c>
      <c r="L846" s="46"/>
      <c r="M846" s="213" t="s">
        <v>19</v>
      </c>
      <c r="N846" s="214" t="s">
        <v>44</v>
      </c>
      <c r="O846" s="86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307</v>
      </c>
      <c r="AT846" s="217" t="s">
        <v>161</v>
      </c>
      <c r="AU846" s="217" t="s">
        <v>83</v>
      </c>
      <c r="AY846" s="19" t="s">
        <v>159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81</v>
      </c>
      <c r="BK846" s="218">
        <f>ROUND(I846*H846,2)</f>
        <v>0</v>
      </c>
      <c r="BL846" s="19" t="s">
        <v>307</v>
      </c>
      <c r="BM846" s="217" t="s">
        <v>2394</v>
      </c>
    </row>
    <row r="847" s="2" customFormat="1">
      <c r="A847" s="40"/>
      <c r="B847" s="41"/>
      <c r="C847" s="42"/>
      <c r="D847" s="219" t="s">
        <v>168</v>
      </c>
      <c r="E847" s="42"/>
      <c r="F847" s="220" t="s">
        <v>2395</v>
      </c>
      <c r="G847" s="42"/>
      <c r="H847" s="42"/>
      <c r="I847" s="221"/>
      <c r="J847" s="42"/>
      <c r="K847" s="42"/>
      <c r="L847" s="46"/>
      <c r="M847" s="222"/>
      <c r="N847" s="223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168</v>
      </c>
      <c r="AU847" s="19" t="s">
        <v>83</v>
      </c>
    </row>
    <row r="848" s="13" customFormat="1">
      <c r="A848" s="13"/>
      <c r="B848" s="224"/>
      <c r="C848" s="225"/>
      <c r="D848" s="226" t="s">
        <v>170</v>
      </c>
      <c r="E848" s="227" t="s">
        <v>19</v>
      </c>
      <c r="F848" s="228" t="s">
        <v>2165</v>
      </c>
      <c r="G848" s="225"/>
      <c r="H848" s="227" t="s">
        <v>19</v>
      </c>
      <c r="I848" s="229"/>
      <c r="J848" s="225"/>
      <c r="K848" s="225"/>
      <c r="L848" s="230"/>
      <c r="M848" s="231"/>
      <c r="N848" s="232"/>
      <c r="O848" s="232"/>
      <c r="P848" s="232"/>
      <c r="Q848" s="232"/>
      <c r="R848" s="232"/>
      <c r="S848" s="232"/>
      <c r="T848" s="23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4" t="s">
        <v>170</v>
      </c>
      <c r="AU848" s="234" t="s">
        <v>83</v>
      </c>
      <c r="AV848" s="13" t="s">
        <v>81</v>
      </c>
      <c r="AW848" s="13" t="s">
        <v>35</v>
      </c>
      <c r="AX848" s="13" t="s">
        <v>73</v>
      </c>
      <c r="AY848" s="234" t="s">
        <v>159</v>
      </c>
    </row>
    <row r="849" s="13" customFormat="1">
      <c r="A849" s="13"/>
      <c r="B849" s="224"/>
      <c r="C849" s="225"/>
      <c r="D849" s="226" t="s">
        <v>170</v>
      </c>
      <c r="E849" s="227" t="s">
        <v>19</v>
      </c>
      <c r="F849" s="228" t="s">
        <v>2176</v>
      </c>
      <c r="G849" s="225"/>
      <c r="H849" s="227" t="s">
        <v>19</v>
      </c>
      <c r="I849" s="229"/>
      <c r="J849" s="225"/>
      <c r="K849" s="225"/>
      <c r="L849" s="230"/>
      <c r="M849" s="231"/>
      <c r="N849" s="232"/>
      <c r="O849" s="232"/>
      <c r="P849" s="232"/>
      <c r="Q849" s="232"/>
      <c r="R849" s="232"/>
      <c r="S849" s="232"/>
      <c r="T849" s="23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4" t="s">
        <v>170</v>
      </c>
      <c r="AU849" s="234" t="s">
        <v>83</v>
      </c>
      <c r="AV849" s="13" t="s">
        <v>81</v>
      </c>
      <c r="AW849" s="13" t="s">
        <v>35</v>
      </c>
      <c r="AX849" s="13" t="s">
        <v>73</v>
      </c>
      <c r="AY849" s="234" t="s">
        <v>159</v>
      </c>
    </row>
    <row r="850" s="14" customFormat="1">
      <c r="A850" s="14"/>
      <c r="B850" s="235"/>
      <c r="C850" s="236"/>
      <c r="D850" s="226" t="s">
        <v>170</v>
      </c>
      <c r="E850" s="237" t="s">
        <v>19</v>
      </c>
      <c r="F850" s="238" t="s">
        <v>81</v>
      </c>
      <c r="G850" s="236"/>
      <c r="H850" s="239">
        <v>1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5" t="s">
        <v>170</v>
      </c>
      <c r="AU850" s="245" t="s">
        <v>83</v>
      </c>
      <c r="AV850" s="14" t="s">
        <v>83</v>
      </c>
      <c r="AW850" s="14" t="s">
        <v>35</v>
      </c>
      <c r="AX850" s="14" t="s">
        <v>73</v>
      </c>
      <c r="AY850" s="245" t="s">
        <v>159</v>
      </c>
    </row>
    <row r="851" s="13" customFormat="1">
      <c r="A851" s="13"/>
      <c r="B851" s="224"/>
      <c r="C851" s="225"/>
      <c r="D851" s="226" t="s">
        <v>170</v>
      </c>
      <c r="E851" s="227" t="s">
        <v>19</v>
      </c>
      <c r="F851" s="228" t="s">
        <v>2178</v>
      </c>
      <c r="G851" s="225"/>
      <c r="H851" s="227" t="s">
        <v>19</v>
      </c>
      <c r="I851" s="229"/>
      <c r="J851" s="225"/>
      <c r="K851" s="225"/>
      <c r="L851" s="230"/>
      <c r="M851" s="231"/>
      <c r="N851" s="232"/>
      <c r="O851" s="232"/>
      <c r="P851" s="232"/>
      <c r="Q851" s="232"/>
      <c r="R851" s="232"/>
      <c r="S851" s="232"/>
      <c r="T851" s="23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4" t="s">
        <v>170</v>
      </c>
      <c r="AU851" s="234" t="s">
        <v>83</v>
      </c>
      <c r="AV851" s="13" t="s">
        <v>81</v>
      </c>
      <c r="AW851" s="13" t="s">
        <v>35</v>
      </c>
      <c r="AX851" s="13" t="s">
        <v>73</v>
      </c>
      <c r="AY851" s="234" t="s">
        <v>159</v>
      </c>
    </row>
    <row r="852" s="14" customFormat="1">
      <c r="A852" s="14"/>
      <c r="B852" s="235"/>
      <c r="C852" s="236"/>
      <c r="D852" s="226" t="s">
        <v>170</v>
      </c>
      <c r="E852" s="237" t="s">
        <v>19</v>
      </c>
      <c r="F852" s="238" t="s">
        <v>83</v>
      </c>
      <c r="G852" s="236"/>
      <c r="H852" s="239">
        <v>2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5" t="s">
        <v>170</v>
      </c>
      <c r="AU852" s="245" t="s">
        <v>83</v>
      </c>
      <c r="AV852" s="14" t="s">
        <v>83</v>
      </c>
      <c r="AW852" s="14" t="s">
        <v>35</v>
      </c>
      <c r="AX852" s="14" t="s">
        <v>73</v>
      </c>
      <c r="AY852" s="245" t="s">
        <v>159</v>
      </c>
    </row>
    <row r="853" s="13" customFormat="1">
      <c r="A853" s="13"/>
      <c r="B853" s="224"/>
      <c r="C853" s="225"/>
      <c r="D853" s="226" t="s">
        <v>170</v>
      </c>
      <c r="E853" s="227" t="s">
        <v>19</v>
      </c>
      <c r="F853" s="228" t="s">
        <v>2180</v>
      </c>
      <c r="G853" s="225"/>
      <c r="H853" s="227" t="s">
        <v>19</v>
      </c>
      <c r="I853" s="229"/>
      <c r="J853" s="225"/>
      <c r="K853" s="225"/>
      <c r="L853" s="230"/>
      <c r="M853" s="231"/>
      <c r="N853" s="232"/>
      <c r="O853" s="232"/>
      <c r="P853" s="232"/>
      <c r="Q853" s="232"/>
      <c r="R853" s="232"/>
      <c r="S853" s="232"/>
      <c r="T853" s="23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4" t="s">
        <v>170</v>
      </c>
      <c r="AU853" s="234" t="s">
        <v>83</v>
      </c>
      <c r="AV853" s="13" t="s">
        <v>81</v>
      </c>
      <c r="AW853" s="13" t="s">
        <v>35</v>
      </c>
      <c r="AX853" s="13" t="s">
        <v>73</v>
      </c>
      <c r="AY853" s="234" t="s">
        <v>159</v>
      </c>
    </row>
    <row r="854" s="14" customFormat="1">
      <c r="A854" s="14"/>
      <c r="B854" s="235"/>
      <c r="C854" s="236"/>
      <c r="D854" s="226" t="s">
        <v>170</v>
      </c>
      <c r="E854" s="237" t="s">
        <v>19</v>
      </c>
      <c r="F854" s="238" t="s">
        <v>83</v>
      </c>
      <c r="G854" s="236"/>
      <c r="H854" s="239">
        <v>2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5" t="s">
        <v>170</v>
      </c>
      <c r="AU854" s="245" t="s">
        <v>83</v>
      </c>
      <c r="AV854" s="14" t="s">
        <v>83</v>
      </c>
      <c r="AW854" s="14" t="s">
        <v>35</v>
      </c>
      <c r="AX854" s="14" t="s">
        <v>73</v>
      </c>
      <c r="AY854" s="245" t="s">
        <v>159</v>
      </c>
    </row>
    <row r="855" s="13" customFormat="1">
      <c r="A855" s="13"/>
      <c r="B855" s="224"/>
      <c r="C855" s="225"/>
      <c r="D855" s="226" t="s">
        <v>170</v>
      </c>
      <c r="E855" s="227" t="s">
        <v>19</v>
      </c>
      <c r="F855" s="228" t="s">
        <v>2182</v>
      </c>
      <c r="G855" s="225"/>
      <c r="H855" s="227" t="s">
        <v>19</v>
      </c>
      <c r="I855" s="229"/>
      <c r="J855" s="225"/>
      <c r="K855" s="225"/>
      <c r="L855" s="230"/>
      <c r="M855" s="231"/>
      <c r="N855" s="232"/>
      <c r="O855" s="232"/>
      <c r="P855" s="232"/>
      <c r="Q855" s="232"/>
      <c r="R855" s="232"/>
      <c r="S855" s="232"/>
      <c r="T855" s="23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4" t="s">
        <v>170</v>
      </c>
      <c r="AU855" s="234" t="s">
        <v>83</v>
      </c>
      <c r="AV855" s="13" t="s">
        <v>81</v>
      </c>
      <c r="AW855" s="13" t="s">
        <v>35</v>
      </c>
      <c r="AX855" s="13" t="s">
        <v>73</v>
      </c>
      <c r="AY855" s="234" t="s">
        <v>159</v>
      </c>
    </row>
    <row r="856" s="14" customFormat="1">
      <c r="A856" s="14"/>
      <c r="B856" s="235"/>
      <c r="C856" s="236"/>
      <c r="D856" s="226" t="s">
        <v>170</v>
      </c>
      <c r="E856" s="237" t="s">
        <v>19</v>
      </c>
      <c r="F856" s="238" t="s">
        <v>81</v>
      </c>
      <c r="G856" s="236"/>
      <c r="H856" s="239">
        <v>1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170</v>
      </c>
      <c r="AU856" s="245" t="s">
        <v>83</v>
      </c>
      <c r="AV856" s="14" t="s">
        <v>83</v>
      </c>
      <c r="AW856" s="14" t="s">
        <v>35</v>
      </c>
      <c r="AX856" s="14" t="s">
        <v>73</v>
      </c>
      <c r="AY856" s="245" t="s">
        <v>159</v>
      </c>
    </row>
    <row r="857" s="13" customFormat="1">
      <c r="A857" s="13"/>
      <c r="B857" s="224"/>
      <c r="C857" s="225"/>
      <c r="D857" s="226" t="s">
        <v>170</v>
      </c>
      <c r="E857" s="227" t="s">
        <v>19</v>
      </c>
      <c r="F857" s="228" t="s">
        <v>2184</v>
      </c>
      <c r="G857" s="225"/>
      <c r="H857" s="227" t="s">
        <v>19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4" t="s">
        <v>170</v>
      </c>
      <c r="AU857" s="234" t="s">
        <v>83</v>
      </c>
      <c r="AV857" s="13" t="s">
        <v>81</v>
      </c>
      <c r="AW857" s="13" t="s">
        <v>35</v>
      </c>
      <c r="AX857" s="13" t="s">
        <v>73</v>
      </c>
      <c r="AY857" s="234" t="s">
        <v>159</v>
      </c>
    </row>
    <row r="858" s="14" customFormat="1">
      <c r="A858" s="14"/>
      <c r="B858" s="235"/>
      <c r="C858" s="236"/>
      <c r="D858" s="226" t="s">
        <v>170</v>
      </c>
      <c r="E858" s="237" t="s">
        <v>19</v>
      </c>
      <c r="F858" s="238" t="s">
        <v>189</v>
      </c>
      <c r="G858" s="236"/>
      <c r="H858" s="239">
        <v>3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170</v>
      </c>
      <c r="AU858" s="245" t="s">
        <v>83</v>
      </c>
      <c r="AV858" s="14" t="s">
        <v>83</v>
      </c>
      <c r="AW858" s="14" t="s">
        <v>35</v>
      </c>
      <c r="AX858" s="14" t="s">
        <v>73</v>
      </c>
      <c r="AY858" s="245" t="s">
        <v>159</v>
      </c>
    </row>
    <row r="859" s="13" customFormat="1">
      <c r="A859" s="13"/>
      <c r="B859" s="224"/>
      <c r="C859" s="225"/>
      <c r="D859" s="226" t="s">
        <v>170</v>
      </c>
      <c r="E859" s="227" t="s">
        <v>19</v>
      </c>
      <c r="F859" s="228" t="s">
        <v>2166</v>
      </c>
      <c r="G859" s="225"/>
      <c r="H859" s="227" t="s">
        <v>19</v>
      </c>
      <c r="I859" s="229"/>
      <c r="J859" s="225"/>
      <c r="K859" s="225"/>
      <c r="L859" s="230"/>
      <c r="M859" s="231"/>
      <c r="N859" s="232"/>
      <c r="O859" s="232"/>
      <c r="P859" s="232"/>
      <c r="Q859" s="232"/>
      <c r="R859" s="232"/>
      <c r="S859" s="232"/>
      <c r="T859" s="23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4" t="s">
        <v>170</v>
      </c>
      <c r="AU859" s="234" t="s">
        <v>83</v>
      </c>
      <c r="AV859" s="13" t="s">
        <v>81</v>
      </c>
      <c r="AW859" s="13" t="s">
        <v>35</v>
      </c>
      <c r="AX859" s="13" t="s">
        <v>73</v>
      </c>
      <c r="AY859" s="234" t="s">
        <v>159</v>
      </c>
    </row>
    <row r="860" s="14" customFormat="1">
      <c r="A860" s="14"/>
      <c r="B860" s="235"/>
      <c r="C860" s="236"/>
      <c r="D860" s="226" t="s">
        <v>170</v>
      </c>
      <c r="E860" s="237" t="s">
        <v>19</v>
      </c>
      <c r="F860" s="238" t="s">
        <v>81</v>
      </c>
      <c r="G860" s="236"/>
      <c r="H860" s="239">
        <v>1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5" t="s">
        <v>170</v>
      </c>
      <c r="AU860" s="245" t="s">
        <v>83</v>
      </c>
      <c r="AV860" s="14" t="s">
        <v>83</v>
      </c>
      <c r="AW860" s="14" t="s">
        <v>35</v>
      </c>
      <c r="AX860" s="14" t="s">
        <v>73</v>
      </c>
      <c r="AY860" s="245" t="s">
        <v>159</v>
      </c>
    </row>
    <row r="861" s="13" customFormat="1">
      <c r="A861" s="13"/>
      <c r="B861" s="224"/>
      <c r="C861" s="225"/>
      <c r="D861" s="226" t="s">
        <v>170</v>
      </c>
      <c r="E861" s="227" t="s">
        <v>19</v>
      </c>
      <c r="F861" s="228" t="s">
        <v>2186</v>
      </c>
      <c r="G861" s="225"/>
      <c r="H861" s="227" t="s">
        <v>19</v>
      </c>
      <c r="I861" s="229"/>
      <c r="J861" s="225"/>
      <c r="K861" s="225"/>
      <c r="L861" s="230"/>
      <c r="M861" s="231"/>
      <c r="N861" s="232"/>
      <c r="O861" s="232"/>
      <c r="P861" s="232"/>
      <c r="Q861" s="232"/>
      <c r="R861" s="232"/>
      <c r="S861" s="232"/>
      <c r="T861" s="23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4" t="s">
        <v>170</v>
      </c>
      <c r="AU861" s="234" t="s">
        <v>83</v>
      </c>
      <c r="AV861" s="13" t="s">
        <v>81</v>
      </c>
      <c r="AW861" s="13" t="s">
        <v>35</v>
      </c>
      <c r="AX861" s="13" t="s">
        <v>73</v>
      </c>
      <c r="AY861" s="234" t="s">
        <v>159</v>
      </c>
    </row>
    <row r="862" s="14" customFormat="1">
      <c r="A862" s="14"/>
      <c r="B862" s="235"/>
      <c r="C862" s="236"/>
      <c r="D862" s="226" t="s">
        <v>170</v>
      </c>
      <c r="E862" s="237" t="s">
        <v>19</v>
      </c>
      <c r="F862" s="238" t="s">
        <v>83</v>
      </c>
      <c r="G862" s="236"/>
      <c r="H862" s="239">
        <v>2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5" t="s">
        <v>170</v>
      </c>
      <c r="AU862" s="245" t="s">
        <v>83</v>
      </c>
      <c r="AV862" s="14" t="s">
        <v>83</v>
      </c>
      <c r="AW862" s="14" t="s">
        <v>35</v>
      </c>
      <c r="AX862" s="14" t="s">
        <v>73</v>
      </c>
      <c r="AY862" s="245" t="s">
        <v>159</v>
      </c>
    </row>
    <row r="863" s="13" customFormat="1">
      <c r="A863" s="13"/>
      <c r="B863" s="224"/>
      <c r="C863" s="225"/>
      <c r="D863" s="226" t="s">
        <v>170</v>
      </c>
      <c r="E863" s="227" t="s">
        <v>19</v>
      </c>
      <c r="F863" s="228" t="s">
        <v>2168</v>
      </c>
      <c r="G863" s="225"/>
      <c r="H863" s="227" t="s">
        <v>19</v>
      </c>
      <c r="I863" s="229"/>
      <c r="J863" s="225"/>
      <c r="K863" s="225"/>
      <c r="L863" s="230"/>
      <c r="M863" s="231"/>
      <c r="N863" s="232"/>
      <c r="O863" s="232"/>
      <c r="P863" s="232"/>
      <c r="Q863" s="232"/>
      <c r="R863" s="232"/>
      <c r="S863" s="232"/>
      <c r="T863" s="23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4" t="s">
        <v>170</v>
      </c>
      <c r="AU863" s="234" t="s">
        <v>83</v>
      </c>
      <c r="AV863" s="13" t="s">
        <v>81</v>
      </c>
      <c r="AW863" s="13" t="s">
        <v>35</v>
      </c>
      <c r="AX863" s="13" t="s">
        <v>73</v>
      </c>
      <c r="AY863" s="234" t="s">
        <v>159</v>
      </c>
    </row>
    <row r="864" s="14" customFormat="1">
      <c r="A864" s="14"/>
      <c r="B864" s="235"/>
      <c r="C864" s="236"/>
      <c r="D864" s="226" t="s">
        <v>170</v>
      </c>
      <c r="E864" s="237" t="s">
        <v>19</v>
      </c>
      <c r="F864" s="238" t="s">
        <v>166</v>
      </c>
      <c r="G864" s="236"/>
      <c r="H864" s="239">
        <v>4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5" t="s">
        <v>170</v>
      </c>
      <c r="AU864" s="245" t="s">
        <v>83</v>
      </c>
      <c r="AV864" s="14" t="s">
        <v>83</v>
      </c>
      <c r="AW864" s="14" t="s">
        <v>35</v>
      </c>
      <c r="AX864" s="14" t="s">
        <v>73</v>
      </c>
      <c r="AY864" s="245" t="s">
        <v>159</v>
      </c>
    </row>
    <row r="865" s="15" customFormat="1">
      <c r="A865" s="15"/>
      <c r="B865" s="246"/>
      <c r="C865" s="247"/>
      <c r="D865" s="226" t="s">
        <v>170</v>
      </c>
      <c r="E865" s="248" t="s">
        <v>19</v>
      </c>
      <c r="F865" s="249" t="s">
        <v>178</v>
      </c>
      <c r="G865" s="247"/>
      <c r="H865" s="250">
        <v>16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170</v>
      </c>
      <c r="AU865" s="256" t="s">
        <v>83</v>
      </c>
      <c r="AV865" s="15" t="s">
        <v>166</v>
      </c>
      <c r="AW865" s="15" t="s">
        <v>35</v>
      </c>
      <c r="AX865" s="15" t="s">
        <v>81</v>
      </c>
      <c r="AY865" s="256" t="s">
        <v>159</v>
      </c>
    </row>
    <row r="866" s="2" customFormat="1" ht="16.5" customHeight="1">
      <c r="A866" s="40"/>
      <c r="B866" s="41"/>
      <c r="C866" s="257" t="s">
        <v>838</v>
      </c>
      <c r="D866" s="257" t="s">
        <v>328</v>
      </c>
      <c r="E866" s="258" t="s">
        <v>2396</v>
      </c>
      <c r="F866" s="259" t="s">
        <v>2397</v>
      </c>
      <c r="G866" s="260" t="s">
        <v>322</v>
      </c>
      <c r="H866" s="261">
        <v>1</v>
      </c>
      <c r="I866" s="262"/>
      <c r="J866" s="263">
        <f>ROUND(I866*H866,2)</f>
        <v>0</v>
      </c>
      <c r="K866" s="259" t="s">
        <v>1364</v>
      </c>
      <c r="L866" s="264"/>
      <c r="M866" s="265" t="s">
        <v>19</v>
      </c>
      <c r="N866" s="266" t="s">
        <v>44</v>
      </c>
      <c r="O866" s="86"/>
      <c r="P866" s="215">
        <f>O866*H866</f>
        <v>0</v>
      </c>
      <c r="Q866" s="215">
        <v>0.0023999999999999998</v>
      </c>
      <c r="R866" s="215">
        <f>Q866*H866</f>
        <v>0.0023999999999999998</v>
      </c>
      <c r="S866" s="215">
        <v>0</v>
      </c>
      <c r="T866" s="216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17" t="s">
        <v>424</v>
      </c>
      <c r="AT866" s="217" t="s">
        <v>328</v>
      </c>
      <c r="AU866" s="217" t="s">
        <v>83</v>
      </c>
      <c r="AY866" s="19" t="s">
        <v>159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81</v>
      </c>
      <c r="BK866" s="218">
        <f>ROUND(I866*H866,2)</f>
        <v>0</v>
      </c>
      <c r="BL866" s="19" t="s">
        <v>307</v>
      </c>
      <c r="BM866" s="217" t="s">
        <v>2398</v>
      </c>
    </row>
    <row r="867" s="13" customFormat="1">
      <c r="A867" s="13"/>
      <c r="B867" s="224"/>
      <c r="C867" s="225"/>
      <c r="D867" s="226" t="s">
        <v>170</v>
      </c>
      <c r="E867" s="227" t="s">
        <v>19</v>
      </c>
      <c r="F867" s="228" t="s">
        <v>2165</v>
      </c>
      <c r="G867" s="225"/>
      <c r="H867" s="227" t="s">
        <v>19</v>
      </c>
      <c r="I867" s="229"/>
      <c r="J867" s="225"/>
      <c r="K867" s="225"/>
      <c r="L867" s="230"/>
      <c r="M867" s="231"/>
      <c r="N867" s="232"/>
      <c r="O867" s="232"/>
      <c r="P867" s="232"/>
      <c r="Q867" s="232"/>
      <c r="R867" s="232"/>
      <c r="S867" s="232"/>
      <c r="T867" s="23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4" t="s">
        <v>170</v>
      </c>
      <c r="AU867" s="234" t="s">
        <v>83</v>
      </c>
      <c r="AV867" s="13" t="s">
        <v>81</v>
      </c>
      <c r="AW867" s="13" t="s">
        <v>35</v>
      </c>
      <c r="AX867" s="13" t="s">
        <v>73</v>
      </c>
      <c r="AY867" s="234" t="s">
        <v>159</v>
      </c>
    </row>
    <row r="868" s="13" customFormat="1">
      <c r="A868" s="13"/>
      <c r="B868" s="224"/>
      <c r="C868" s="225"/>
      <c r="D868" s="226" t="s">
        <v>170</v>
      </c>
      <c r="E868" s="227" t="s">
        <v>19</v>
      </c>
      <c r="F868" s="228" t="s">
        <v>2176</v>
      </c>
      <c r="G868" s="225"/>
      <c r="H868" s="227" t="s">
        <v>19</v>
      </c>
      <c r="I868" s="229"/>
      <c r="J868" s="225"/>
      <c r="K868" s="225"/>
      <c r="L868" s="230"/>
      <c r="M868" s="231"/>
      <c r="N868" s="232"/>
      <c r="O868" s="232"/>
      <c r="P868" s="232"/>
      <c r="Q868" s="232"/>
      <c r="R868" s="232"/>
      <c r="S868" s="232"/>
      <c r="T868" s="23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4" t="s">
        <v>170</v>
      </c>
      <c r="AU868" s="234" t="s">
        <v>83</v>
      </c>
      <c r="AV868" s="13" t="s">
        <v>81</v>
      </c>
      <c r="AW868" s="13" t="s">
        <v>35</v>
      </c>
      <c r="AX868" s="13" t="s">
        <v>73</v>
      </c>
      <c r="AY868" s="234" t="s">
        <v>159</v>
      </c>
    </row>
    <row r="869" s="14" customFormat="1">
      <c r="A869" s="14"/>
      <c r="B869" s="235"/>
      <c r="C869" s="236"/>
      <c r="D869" s="226" t="s">
        <v>170</v>
      </c>
      <c r="E869" s="237" t="s">
        <v>19</v>
      </c>
      <c r="F869" s="238" t="s">
        <v>81</v>
      </c>
      <c r="G869" s="236"/>
      <c r="H869" s="239">
        <v>1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170</v>
      </c>
      <c r="AU869" s="245" t="s">
        <v>83</v>
      </c>
      <c r="AV869" s="14" t="s">
        <v>83</v>
      </c>
      <c r="AW869" s="14" t="s">
        <v>35</v>
      </c>
      <c r="AX869" s="14" t="s">
        <v>73</v>
      </c>
      <c r="AY869" s="245" t="s">
        <v>159</v>
      </c>
    </row>
    <row r="870" s="15" customFormat="1">
      <c r="A870" s="15"/>
      <c r="B870" s="246"/>
      <c r="C870" s="247"/>
      <c r="D870" s="226" t="s">
        <v>170</v>
      </c>
      <c r="E870" s="248" t="s">
        <v>19</v>
      </c>
      <c r="F870" s="249" t="s">
        <v>178</v>
      </c>
      <c r="G870" s="247"/>
      <c r="H870" s="250">
        <v>1</v>
      </c>
      <c r="I870" s="251"/>
      <c r="J870" s="247"/>
      <c r="K870" s="247"/>
      <c r="L870" s="252"/>
      <c r="M870" s="253"/>
      <c r="N870" s="254"/>
      <c r="O870" s="254"/>
      <c r="P870" s="254"/>
      <c r="Q870" s="254"/>
      <c r="R870" s="254"/>
      <c r="S870" s="254"/>
      <c r="T870" s="25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6" t="s">
        <v>170</v>
      </c>
      <c r="AU870" s="256" t="s">
        <v>83</v>
      </c>
      <c r="AV870" s="15" t="s">
        <v>166</v>
      </c>
      <c r="AW870" s="15" t="s">
        <v>35</v>
      </c>
      <c r="AX870" s="15" t="s">
        <v>81</v>
      </c>
      <c r="AY870" s="256" t="s">
        <v>159</v>
      </c>
    </row>
    <row r="871" s="2" customFormat="1" ht="16.5" customHeight="1">
      <c r="A871" s="40"/>
      <c r="B871" s="41"/>
      <c r="C871" s="257" t="s">
        <v>843</v>
      </c>
      <c r="D871" s="257" t="s">
        <v>328</v>
      </c>
      <c r="E871" s="258" t="s">
        <v>2399</v>
      </c>
      <c r="F871" s="259" t="s">
        <v>2400</v>
      </c>
      <c r="G871" s="260" t="s">
        <v>322</v>
      </c>
      <c r="H871" s="261">
        <v>1.3500000000000001</v>
      </c>
      <c r="I871" s="262"/>
      <c r="J871" s="263">
        <f>ROUND(I871*H871,2)</f>
        <v>0</v>
      </c>
      <c r="K871" s="259" t="s">
        <v>1364</v>
      </c>
      <c r="L871" s="264"/>
      <c r="M871" s="265" t="s">
        <v>19</v>
      </c>
      <c r="N871" s="266" t="s">
        <v>44</v>
      </c>
      <c r="O871" s="86"/>
      <c r="P871" s="215">
        <f>O871*H871</f>
        <v>0</v>
      </c>
      <c r="Q871" s="215">
        <v>0.0030000000000000001</v>
      </c>
      <c r="R871" s="215">
        <f>Q871*H871</f>
        <v>0.0040500000000000006</v>
      </c>
      <c r="S871" s="215">
        <v>0</v>
      </c>
      <c r="T871" s="216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7" t="s">
        <v>424</v>
      </c>
      <c r="AT871" s="217" t="s">
        <v>328</v>
      </c>
      <c r="AU871" s="217" t="s">
        <v>83</v>
      </c>
      <c r="AY871" s="19" t="s">
        <v>159</v>
      </c>
      <c r="BE871" s="218">
        <f>IF(N871="základní",J871,0)</f>
        <v>0</v>
      </c>
      <c r="BF871" s="218">
        <f>IF(N871="snížená",J871,0)</f>
        <v>0</v>
      </c>
      <c r="BG871" s="218">
        <f>IF(N871="zákl. přenesená",J871,0)</f>
        <v>0</v>
      </c>
      <c r="BH871" s="218">
        <f>IF(N871="sníž. přenesená",J871,0)</f>
        <v>0</v>
      </c>
      <c r="BI871" s="218">
        <f>IF(N871="nulová",J871,0)</f>
        <v>0</v>
      </c>
      <c r="BJ871" s="19" t="s">
        <v>81</v>
      </c>
      <c r="BK871" s="218">
        <f>ROUND(I871*H871,2)</f>
        <v>0</v>
      </c>
      <c r="BL871" s="19" t="s">
        <v>307</v>
      </c>
      <c r="BM871" s="217" t="s">
        <v>2401</v>
      </c>
    </row>
    <row r="872" s="13" customFormat="1">
      <c r="A872" s="13"/>
      <c r="B872" s="224"/>
      <c r="C872" s="225"/>
      <c r="D872" s="226" t="s">
        <v>170</v>
      </c>
      <c r="E872" s="227" t="s">
        <v>19</v>
      </c>
      <c r="F872" s="228" t="s">
        <v>2165</v>
      </c>
      <c r="G872" s="225"/>
      <c r="H872" s="227" t="s">
        <v>19</v>
      </c>
      <c r="I872" s="229"/>
      <c r="J872" s="225"/>
      <c r="K872" s="225"/>
      <c r="L872" s="230"/>
      <c r="M872" s="231"/>
      <c r="N872" s="232"/>
      <c r="O872" s="232"/>
      <c r="P872" s="232"/>
      <c r="Q872" s="232"/>
      <c r="R872" s="232"/>
      <c r="S872" s="232"/>
      <c r="T872" s="23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4" t="s">
        <v>170</v>
      </c>
      <c r="AU872" s="234" t="s">
        <v>83</v>
      </c>
      <c r="AV872" s="13" t="s">
        <v>81</v>
      </c>
      <c r="AW872" s="13" t="s">
        <v>35</v>
      </c>
      <c r="AX872" s="13" t="s">
        <v>73</v>
      </c>
      <c r="AY872" s="234" t="s">
        <v>159</v>
      </c>
    </row>
    <row r="873" s="13" customFormat="1">
      <c r="A873" s="13"/>
      <c r="B873" s="224"/>
      <c r="C873" s="225"/>
      <c r="D873" s="226" t="s">
        <v>170</v>
      </c>
      <c r="E873" s="227" t="s">
        <v>19</v>
      </c>
      <c r="F873" s="228" t="s">
        <v>2178</v>
      </c>
      <c r="G873" s="225"/>
      <c r="H873" s="227" t="s">
        <v>19</v>
      </c>
      <c r="I873" s="229"/>
      <c r="J873" s="225"/>
      <c r="K873" s="225"/>
      <c r="L873" s="230"/>
      <c r="M873" s="231"/>
      <c r="N873" s="232"/>
      <c r="O873" s="232"/>
      <c r="P873" s="232"/>
      <c r="Q873" s="232"/>
      <c r="R873" s="232"/>
      <c r="S873" s="232"/>
      <c r="T873" s="23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4" t="s">
        <v>170</v>
      </c>
      <c r="AU873" s="234" t="s">
        <v>83</v>
      </c>
      <c r="AV873" s="13" t="s">
        <v>81</v>
      </c>
      <c r="AW873" s="13" t="s">
        <v>35</v>
      </c>
      <c r="AX873" s="13" t="s">
        <v>73</v>
      </c>
      <c r="AY873" s="234" t="s">
        <v>159</v>
      </c>
    </row>
    <row r="874" s="14" customFormat="1">
      <c r="A874" s="14"/>
      <c r="B874" s="235"/>
      <c r="C874" s="236"/>
      <c r="D874" s="226" t="s">
        <v>170</v>
      </c>
      <c r="E874" s="237" t="s">
        <v>19</v>
      </c>
      <c r="F874" s="238" t="s">
        <v>2402</v>
      </c>
      <c r="G874" s="236"/>
      <c r="H874" s="239">
        <v>1.3500000000000001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5" t="s">
        <v>170</v>
      </c>
      <c r="AU874" s="245" t="s">
        <v>83</v>
      </c>
      <c r="AV874" s="14" t="s">
        <v>83</v>
      </c>
      <c r="AW874" s="14" t="s">
        <v>35</v>
      </c>
      <c r="AX874" s="14" t="s">
        <v>73</v>
      </c>
      <c r="AY874" s="245" t="s">
        <v>159</v>
      </c>
    </row>
    <row r="875" s="15" customFormat="1">
      <c r="A875" s="15"/>
      <c r="B875" s="246"/>
      <c r="C875" s="247"/>
      <c r="D875" s="226" t="s">
        <v>170</v>
      </c>
      <c r="E875" s="248" t="s">
        <v>19</v>
      </c>
      <c r="F875" s="249" t="s">
        <v>178</v>
      </c>
      <c r="G875" s="247"/>
      <c r="H875" s="250">
        <v>1.3500000000000001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170</v>
      </c>
      <c r="AU875" s="256" t="s">
        <v>83</v>
      </c>
      <c r="AV875" s="15" t="s">
        <v>166</v>
      </c>
      <c r="AW875" s="15" t="s">
        <v>35</v>
      </c>
      <c r="AX875" s="15" t="s">
        <v>81</v>
      </c>
      <c r="AY875" s="256" t="s">
        <v>159</v>
      </c>
    </row>
    <row r="876" s="2" customFormat="1" ht="16.5" customHeight="1">
      <c r="A876" s="40"/>
      <c r="B876" s="41"/>
      <c r="C876" s="257" t="s">
        <v>850</v>
      </c>
      <c r="D876" s="257" t="s">
        <v>328</v>
      </c>
      <c r="E876" s="258" t="s">
        <v>2403</v>
      </c>
      <c r="F876" s="259" t="s">
        <v>2404</v>
      </c>
      <c r="G876" s="260" t="s">
        <v>322</v>
      </c>
      <c r="H876" s="261">
        <v>0.55000000000000004</v>
      </c>
      <c r="I876" s="262"/>
      <c r="J876" s="263">
        <f>ROUND(I876*H876,2)</f>
        <v>0</v>
      </c>
      <c r="K876" s="259" t="s">
        <v>1364</v>
      </c>
      <c r="L876" s="264"/>
      <c r="M876" s="265" t="s">
        <v>19</v>
      </c>
      <c r="N876" s="266" t="s">
        <v>44</v>
      </c>
      <c r="O876" s="86"/>
      <c r="P876" s="215">
        <f>O876*H876</f>
        <v>0</v>
      </c>
      <c r="Q876" s="215">
        <v>0.0023999999999999998</v>
      </c>
      <c r="R876" s="215">
        <f>Q876*H876</f>
        <v>0.00132</v>
      </c>
      <c r="S876" s="215">
        <v>0</v>
      </c>
      <c r="T876" s="21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7" t="s">
        <v>424</v>
      </c>
      <c r="AT876" s="217" t="s">
        <v>328</v>
      </c>
      <c r="AU876" s="217" t="s">
        <v>83</v>
      </c>
      <c r="AY876" s="19" t="s">
        <v>159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9" t="s">
        <v>81</v>
      </c>
      <c r="BK876" s="218">
        <f>ROUND(I876*H876,2)</f>
        <v>0</v>
      </c>
      <c r="BL876" s="19" t="s">
        <v>307</v>
      </c>
      <c r="BM876" s="217" t="s">
        <v>2405</v>
      </c>
    </row>
    <row r="877" s="13" customFormat="1">
      <c r="A877" s="13"/>
      <c r="B877" s="224"/>
      <c r="C877" s="225"/>
      <c r="D877" s="226" t="s">
        <v>170</v>
      </c>
      <c r="E877" s="227" t="s">
        <v>19</v>
      </c>
      <c r="F877" s="228" t="s">
        <v>2165</v>
      </c>
      <c r="G877" s="225"/>
      <c r="H877" s="227" t="s">
        <v>19</v>
      </c>
      <c r="I877" s="229"/>
      <c r="J877" s="225"/>
      <c r="K877" s="225"/>
      <c r="L877" s="230"/>
      <c r="M877" s="231"/>
      <c r="N877" s="232"/>
      <c r="O877" s="232"/>
      <c r="P877" s="232"/>
      <c r="Q877" s="232"/>
      <c r="R877" s="232"/>
      <c r="S877" s="232"/>
      <c r="T877" s="23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4" t="s">
        <v>170</v>
      </c>
      <c r="AU877" s="234" t="s">
        <v>83</v>
      </c>
      <c r="AV877" s="13" t="s">
        <v>81</v>
      </c>
      <c r="AW877" s="13" t="s">
        <v>35</v>
      </c>
      <c r="AX877" s="13" t="s">
        <v>73</v>
      </c>
      <c r="AY877" s="234" t="s">
        <v>159</v>
      </c>
    </row>
    <row r="878" s="13" customFormat="1">
      <c r="A878" s="13"/>
      <c r="B878" s="224"/>
      <c r="C878" s="225"/>
      <c r="D878" s="226" t="s">
        <v>170</v>
      </c>
      <c r="E878" s="227" t="s">
        <v>19</v>
      </c>
      <c r="F878" s="228" t="s">
        <v>2180</v>
      </c>
      <c r="G878" s="225"/>
      <c r="H878" s="227" t="s">
        <v>19</v>
      </c>
      <c r="I878" s="229"/>
      <c r="J878" s="225"/>
      <c r="K878" s="225"/>
      <c r="L878" s="230"/>
      <c r="M878" s="231"/>
      <c r="N878" s="232"/>
      <c r="O878" s="232"/>
      <c r="P878" s="232"/>
      <c r="Q878" s="232"/>
      <c r="R878" s="232"/>
      <c r="S878" s="232"/>
      <c r="T878" s="23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4" t="s">
        <v>170</v>
      </c>
      <c r="AU878" s="234" t="s">
        <v>83</v>
      </c>
      <c r="AV878" s="13" t="s">
        <v>81</v>
      </c>
      <c r="AW878" s="13" t="s">
        <v>35</v>
      </c>
      <c r="AX878" s="13" t="s">
        <v>73</v>
      </c>
      <c r="AY878" s="234" t="s">
        <v>159</v>
      </c>
    </row>
    <row r="879" s="14" customFormat="1">
      <c r="A879" s="14"/>
      <c r="B879" s="235"/>
      <c r="C879" s="236"/>
      <c r="D879" s="226" t="s">
        <v>170</v>
      </c>
      <c r="E879" s="237" t="s">
        <v>19</v>
      </c>
      <c r="F879" s="238" t="s">
        <v>2406</v>
      </c>
      <c r="G879" s="236"/>
      <c r="H879" s="239">
        <v>0.55000000000000004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170</v>
      </c>
      <c r="AU879" s="245" t="s">
        <v>83</v>
      </c>
      <c r="AV879" s="14" t="s">
        <v>83</v>
      </c>
      <c r="AW879" s="14" t="s">
        <v>35</v>
      </c>
      <c r="AX879" s="14" t="s">
        <v>73</v>
      </c>
      <c r="AY879" s="245" t="s">
        <v>159</v>
      </c>
    </row>
    <row r="880" s="15" customFormat="1">
      <c r="A880" s="15"/>
      <c r="B880" s="246"/>
      <c r="C880" s="247"/>
      <c r="D880" s="226" t="s">
        <v>170</v>
      </c>
      <c r="E880" s="248" t="s">
        <v>19</v>
      </c>
      <c r="F880" s="249" t="s">
        <v>178</v>
      </c>
      <c r="G880" s="247"/>
      <c r="H880" s="250">
        <v>0.55000000000000004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170</v>
      </c>
      <c r="AU880" s="256" t="s">
        <v>83</v>
      </c>
      <c r="AV880" s="15" t="s">
        <v>166</v>
      </c>
      <c r="AW880" s="15" t="s">
        <v>35</v>
      </c>
      <c r="AX880" s="15" t="s">
        <v>81</v>
      </c>
      <c r="AY880" s="256" t="s">
        <v>159</v>
      </c>
    </row>
    <row r="881" s="2" customFormat="1" ht="16.5" customHeight="1">
      <c r="A881" s="40"/>
      <c r="B881" s="41"/>
      <c r="C881" s="257" t="s">
        <v>855</v>
      </c>
      <c r="D881" s="257" t="s">
        <v>328</v>
      </c>
      <c r="E881" s="258" t="s">
        <v>2407</v>
      </c>
      <c r="F881" s="259" t="s">
        <v>2408</v>
      </c>
      <c r="G881" s="260" t="s">
        <v>322</v>
      </c>
      <c r="H881" s="261">
        <v>0.63</v>
      </c>
      <c r="I881" s="262"/>
      <c r="J881" s="263">
        <f>ROUND(I881*H881,2)</f>
        <v>0</v>
      </c>
      <c r="K881" s="259" t="s">
        <v>1364</v>
      </c>
      <c r="L881" s="264"/>
      <c r="M881" s="265" t="s">
        <v>19</v>
      </c>
      <c r="N881" s="266" t="s">
        <v>44</v>
      </c>
      <c r="O881" s="86"/>
      <c r="P881" s="215">
        <f>O881*H881</f>
        <v>0</v>
      </c>
      <c r="Q881" s="215">
        <v>0.0018</v>
      </c>
      <c r="R881" s="215">
        <f>Q881*H881</f>
        <v>0.001134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424</v>
      </c>
      <c r="AT881" s="217" t="s">
        <v>328</v>
      </c>
      <c r="AU881" s="217" t="s">
        <v>83</v>
      </c>
      <c r="AY881" s="19" t="s">
        <v>159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81</v>
      </c>
      <c r="BK881" s="218">
        <f>ROUND(I881*H881,2)</f>
        <v>0</v>
      </c>
      <c r="BL881" s="19" t="s">
        <v>307</v>
      </c>
      <c r="BM881" s="217" t="s">
        <v>2409</v>
      </c>
    </row>
    <row r="882" s="13" customFormat="1">
      <c r="A882" s="13"/>
      <c r="B882" s="224"/>
      <c r="C882" s="225"/>
      <c r="D882" s="226" t="s">
        <v>170</v>
      </c>
      <c r="E882" s="227" t="s">
        <v>19</v>
      </c>
      <c r="F882" s="228" t="s">
        <v>2165</v>
      </c>
      <c r="G882" s="225"/>
      <c r="H882" s="227" t="s">
        <v>19</v>
      </c>
      <c r="I882" s="229"/>
      <c r="J882" s="225"/>
      <c r="K882" s="225"/>
      <c r="L882" s="230"/>
      <c r="M882" s="231"/>
      <c r="N882" s="232"/>
      <c r="O882" s="232"/>
      <c r="P882" s="232"/>
      <c r="Q882" s="232"/>
      <c r="R882" s="232"/>
      <c r="S882" s="232"/>
      <c r="T882" s="23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4" t="s">
        <v>170</v>
      </c>
      <c r="AU882" s="234" t="s">
        <v>83</v>
      </c>
      <c r="AV882" s="13" t="s">
        <v>81</v>
      </c>
      <c r="AW882" s="13" t="s">
        <v>35</v>
      </c>
      <c r="AX882" s="13" t="s">
        <v>73</v>
      </c>
      <c r="AY882" s="234" t="s">
        <v>159</v>
      </c>
    </row>
    <row r="883" s="13" customFormat="1">
      <c r="A883" s="13"/>
      <c r="B883" s="224"/>
      <c r="C883" s="225"/>
      <c r="D883" s="226" t="s">
        <v>170</v>
      </c>
      <c r="E883" s="227" t="s">
        <v>19</v>
      </c>
      <c r="F883" s="228" t="s">
        <v>2182</v>
      </c>
      <c r="G883" s="225"/>
      <c r="H883" s="227" t="s">
        <v>19</v>
      </c>
      <c r="I883" s="229"/>
      <c r="J883" s="225"/>
      <c r="K883" s="225"/>
      <c r="L883" s="230"/>
      <c r="M883" s="231"/>
      <c r="N883" s="232"/>
      <c r="O883" s="232"/>
      <c r="P883" s="232"/>
      <c r="Q883" s="232"/>
      <c r="R883" s="232"/>
      <c r="S883" s="232"/>
      <c r="T883" s="23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4" t="s">
        <v>170</v>
      </c>
      <c r="AU883" s="234" t="s">
        <v>83</v>
      </c>
      <c r="AV883" s="13" t="s">
        <v>81</v>
      </c>
      <c r="AW883" s="13" t="s">
        <v>35</v>
      </c>
      <c r="AX883" s="13" t="s">
        <v>73</v>
      </c>
      <c r="AY883" s="234" t="s">
        <v>159</v>
      </c>
    </row>
    <row r="884" s="14" customFormat="1">
      <c r="A884" s="14"/>
      <c r="B884" s="235"/>
      <c r="C884" s="236"/>
      <c r="D884" s="226" t="s">
        <v>170</v>
      </c>
      <c r="E884" s="237" t="s">
        <v>19</v>
      </c>
      <c r="F884" s="238" t="s">
        <v>2410</v>
      </c>
      <c r="G884" s="236"/>
      <c r="H884" s="239">
        <v>0.63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5" t="s">
        <v>170</v>
      </c>
      <c r="AU884" s="245" t="s">
        <v>83</v>
      </c>
      <c r="AV884" s="14" t="s">
        <v>83</v>
      </c>
      <c r="AW884" s="14" t="s">
        <v>35</v>
      </c>
      <c r="AX884" s="14" t="s">
        <v>73</v>
      </c>
      <c r="AY884" s="245" t="s">
        <v>159</v>
      </c>
    </row>
    <row r="885" s="15" customFormat="1">
      <c r="A885" s="15"/>
      <c r="B885" s="246"/>
      <c r="C885" s="247"/>
      <c r="D885" s="226" t="s">
        <v>170</v>
      </c>
      <c r="E885" s="248" t="s">
        <v>19</v>
      </c>
      <c r="F885" s="249" t="s">
        <v>178</v>
      </c>
      <c r="G885" s="247"/>
      <c r="H885" s="250">
        <v>0.63</v>
      </c>
      <c r="I885" s="251"/>
      <c r="J885" s="247"/>
      <c r="K885" s="247"/>
      <c r="L885" s="252"/>
      <c r="M885" s="253"/>
      <c r="N885" s="254"/>
      <c r="O885" s="254"/>
      <c r="P885" s="254"/>
      <c r="Q885" s="254"/>
      <c r="R885" s="254"/>
      <c r="S885" s="254"/>
      <c r="T885" s="25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56" t="s">
        <v>170</v>
      </c>
      <c r="AU885" s="256" t="s">
        <v>83</v>
      </c>
      <c r="AV885" s="15" t="s">
        <v>166</v>
      </c>
      <c r="AW885" s="15" t="s">
        <v>35</v>
      </c>
      <c r="AX885" s="15" t="s">
        <v>81</v>
      </c>
      <c r="AY885" s="256" t="s">
        <v>159</v>
      </c>
    </row>
    <row r="886" s="2" customFormat="1" ht="16.5" customHeight="1">
      <c r="A886" s="40"/>
      <c r="B886" s="41"/>
      <c r="C886" s="257" t="s">
        <v>862</v>
      </c>
      <c r="D886" s="257" t="s">
        <v>328</v>
      </c>
      <c r="E886" s="258" t="s">
        <v>2411</v>
      </c>
      <c r="F886" s="259" t="s">
        <v>2412</v>
      </c>
      <c r="G886" s="260" t="s">
        <v>322</v>
      </c>
      <c r="H886" s="261">
        <v>3.1099999999999999</v>
      </c>
      <c r="I886" s="262"/>
      <c r="J886" s="263">
        <f>ROUND(I886*H886,2)</f>
        <v>0</v>
      </c>
      <c r="K886" s="259" t="s">
        <v>1364</v>
      </c>
      <c r="L886" s="264"/>
      <c r="M886" s="265" t="s">
        <v>19</v>
      </c>
      <c r="N886" s="266" t="s">
        <v>44</v>
      </c>
      <c r="O886" s="86"/>
      <c r="P886" s="215">
        <f>O886*H886</f>
        <v>0</v>
      </c>
      <c r="Q886" s="215">
        <v>0.0020999999999999999</v>
      </c>
      <c r="R886" s="215">
        <f>Q886*H886</f>
        <v>0.0065309999999999995</v>
      </c>
      <c r="S886" s="215">
        <v>0</v>
      </c>
      <c r="T886" s="216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7" t="s">
        <v>424</v>
      </c>
      <c r="AT886" s="217" t="s">
        <v>328</v>
      </c>
      <c r="AU886" s="217" t="s">
        <v>83</v>
      </c>
      <c r="AY886" s="19" t="s">
        <v>159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9" t="s">
        <v>81</v>
      </c>
      <c r="BK886" s="218">
        <f>ROUND(I886*H886,2)</f>
        <v>0</v>
      </c>
      <c r="BL886" s="19" t="s">
        <v>307</v>
      </c>
      <c r="BM886" s="217" t="s">
        <v>2413</v>
      </c>
    </row>
    <row r="887" s="13" customFormat="1">
      <c r="A887" s="13"/>
      <c r="B887" s="224"/>
      <c r="C887" s="225"/>
      <c r="D887" s="226" t="s">
        <v>170</v>
      </c>
      <c r="E887" s="227" t="s">
        <v>19</v>
      </c>
      <c r="F887" s="228" t="s">
        <v>2165</v>
      </c>
      <c r="G887" s="225"/>
      <c r="H887" s="227" t="s">
        <v>19</v>
      </c>
      <c r="I887" s="229"/>
      <c r="J887" s="225"/>
      <c r="K887" s="225"/>
      <c r="L887" s="230"/>
      <c r="M887" s="231"/>
      <c r="N887" s="232"/>
      <c r="O887" s="232"/>
      <c r="P887" s="232"/>
      <c r="Q887" s="232"/>
      <c r="R887" s="232"/>
      <c r="S887" s="232"/>
      <c r="T887" s="23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4" t="s">
        <v>170</v>
      </c>
      <c r="AU887" s="234" t="s">
        <v>83</v>
      </c>
      <c r="AV887" s="13" t="s">
        <v>81</v>
      </c>
      <c r="AW887" s="13" t="s">
        <v>35</v>
      </c>
      <c r="AX887" s="13" t="s">
        <v>73</v>
      </c>
      <c r="AY887" s="234" t="s">
        <v>159</v>
      </c>
    </row>
    <row r="888" s="13" customFormat="1">
      <c r="A888" s="13"/>
      <c r="B888" s="224"/>
      <c r="C888" s="225"/>
      <c r="D888" s="226" t="s">
        <v>170</v>
      </c>
      <c r="E888" s="227" t="s">
        <v>19</v>
      </c>
      <c r="F888" s="228" t="s">
        <v>2184</v>
      </c>
      <c r="G888" s="225"/>
      <c r="H888" s="227" t="s">
        <v>19</v>
      </c>
      <c r="I888" s="229"/>
      <c r="J888" s="225"/>
      <c r="K888" s="225"/>
      <c r="L888" s="230"/>
      <c r="M888" s="231"/>
      <c r="N888" s="232"/>
      <c r="O888" s="232"/>
      <c r="P888" s="232"/>
      <c r="Q888" s="232"/>
      <c r="R888" s="232"/>
      <c r="S888" s="232"/>
      <c r="T888" s="23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4" t="s">
        <v>170</v>
      </c>
      <c r="AU888" s="234" t="s">
        <v>83</v>
      </c>
      <c r="AV888" s="13" t="s">
        <v>81</v>
      </c>
      <c r="AW888" s="13" t="s">
        <v>35</v>
      </c>
      <c r="AX888" s="13" t="s">
        <v>73</v>
      </c>
      <c r="AY888" s="234" t="s">
        <v>159</v>
      </c>
    </row>
    <row r="889" s="14" customFormat="1">
      <c r="A889" s="14"/>
      <c r="B889" s="235"/>
      <c r="C889" s="236"/>
      <c r="D889" s="226" t="s">
        <v>170</v>
      </c>
      <c r="E889" s="237" t="s">
        <v>19</v>
      </c>
      <c r="F889" s="238" t="s">
        <v>2310</v>
      </c>
      <c r="G889" s="236"/>
      <c r="H889" s="239">
        <v>1.95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5" t="s">
        <v>170</v>
      </c>
      <c r="AU889" s="245" t="s">
        <v>83</v>
      </c>
      <c r="AV889" s="14" t="s">
        <v>83</v>
      </c>
      <c r="AW889" s="14" t="s">
        <v>35</v>
      </c>
      <c r="AX889" s="14" t="s">
        <v>73</v>
      </c>
      <c r="AY889" s="245" t="s">
        <v>159</v>
      </c>
    </row>
    <row r="890" s="13" customFormat="1">
      <c r="A890" s="13"/>
      <c r="B890" s="224"/>
      <c r="C890" s="225"/>
      <c r="D890" s="226" t="s">
        <v>170</v>
      </c>
      <c r="E890" s="227" t="s">
        <v>19</v>
      </c>
      <c r="F890" s="228" t="s">
        <v>2186</v>
      </c>
      <c r="G890" s="225"/>
      <c r="H890" s="227" t="s">
        <v>19</v>
      </c>
      <c r="I890" s="229"/>
      <c r="J890" s="225"/>
      <c r="K890" s="225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170</v>
      </c>
      <c r="AU890" s="234" t="s">
        <v>83</v>
      </c>
      <c r="AV890" s="13" t="s">
        <v>81</v>
      </c>
      <c r="AW890" s="13" t="s">
        <v>35</v>
      </c>
      <c r="AX890" s="13" t="s">
        <v>73</v>
      </c>
      <c r="AY890" s="234" t="s">
        <v>159</v>
      </c>
    </row>
    <row r="891" s="14" customFormat="1">
      <c r="A891" s="14"/>
      <c r="B891" s="235"/>
      <c r="C891" s="236"/>
      <c r="D891" s="226" t="s">
        <v>170</v>
      </c>
      <c r="E891" s="237" t="s">
        <v>19</v>
      </c>
      <c r="F891" s="238" t="s">
        <v>2414</v>
      </c>
      <c r="G891" s="236"/>
      <c r="H891" s="239">
        <v>1.1599999999999999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170</v>
      </c>
      <c r="AU891" s="245" t="s">
        <v>83</v>
      </c>
      <c r="AV891" s="14" t="s">
        <v>83</v>
      </c>
      <c r="AW891" s="14" t="s">
        <v>35</v>
      </c>
      <c r="AX891" s="14" t="s">
        <v>73</v>
      </c>
      <c r="AY891" s="245" t="s">
        <v>159</v>
      </c>
    </row>
    <row r="892" s="15" customFormat="1">
      <c r="A892" s="15"/>
      <c r="B892" s="246"/>
      <c r="C892" s="247"/>
      <c r="D892" s="226" t="s">
        <v>170</v>
      </c>
      <c r="E892" s="248" t="s">
        <v>19</v>
      </c>
      <c r="F892" s="249" t="s">
        <v>178</v>
      </c>
      <c r="G892" s="247"/>
      <c r="H892" s="250">
        <v>3.1099999999999999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170</v>
      </c>
      <c r="AU892" s="256" t="s">
        <v>83</v>
      </c>
      <c r="AV892" s="15" t="s">
        <v>166</v>
      </c>
      <c r="AW892" s="15" t="s">
        <v>35</v>
      </c>
      <c r="AX892" s="15" t="s">
        <v>81</v>
      </c>
      <c r="AY892" s="256" t="s">
        <v>159</v>
      </c>
    </row>
    <row r="893" s="2" customFormat="1" ht="16.5" customHeight="1">
      <c r="A893" s="40"/>
      <c r="B893" s="41"/>
      <c r="C893" s="257" t="s">
        <v>870</v>
      </c>
      <c r="D893" s="257" t="s">
        <v>328</v>
      </c>
      <c r="E893" s="258" t="s">
        <v>2415</v>
      </c>
      <c r="F893" s="259" t="s">
        <v>2416</v>
      </c>
      <c r="G893" s="260" t="s">
        <v>322</v>
      </c>
      <c r="H893" s="261">
        <v>3.1299999999999999</v>
      </c>
      <c r="I893" s="262"/>
      <c r="J893" s="263">
        <f>ROUND(I893*H893,2)</f>
        <v>0</v>
      </c>
      <c r="K893" s="259" t="s">
        <v>1364</v>
      </c>
      <c r="L893" s="264"/>
      <c r="M893" s="265" t="s">
        <v>19</v>
      </c>
      <c r="N893" s="266" t="s">
        <v>44</v>
      </c>
      <c r="O893" s="86"/>
      <c r="P893" s="215">
        <f>O893*H893</f>
        <v>0</v>
      </c>
      <c r="Q893" s="215">
        <v>0.00080000000000000004</v>
      </c>
      <c r="R893" s="215">
        <f>Q893*H893</f>
        <v>0.0025040000000000001</v>
      </c>
      <c r="S893" s="215">
        <v>0</v>
      </c>
      <c r="T893" s="216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7" t="s">
        <v>424</v>
      </c>
      <c r="AT893" s="217" t="s">
        <v>328</v>
      </c>
      <c r="AU893" s="217" t="s">
        <v>83</v>
      </c>
      <c r="AY893" s="19" t="s">
        <v>159</v>
      </c>
      <c r="BE893" s="218">
        <f>IF(N893="základní",J893,0)</f>
        <v>0</v>
      </c>
      <c r="BF893" s="218">
        <f>IF(N893="snížená",J893,0)</f>
        <v>0</v>
      </c>
      <c r="BG893" s="218">
        <f>IF(N893="zákl. přenesená",J893,0)</f>
        <v>0</v>
      </c>
      <c r="BH893" s="218">
        <f>IF(N893="sníž. přenesená",J893,0)</f>
        <v>0</v>
      </c>
      <c r="BI893" s="218">
        <f>IF(N893="nulová",J893,0)</f>
        <v>0</v>
      </c>
      <c r="BJ893" s="19" t="s">
        <v>81</v>
      </c>
      <c r="BK893" s="218">
        <f>ROUND(I893*H893,2)</f>
        <v>0</v>
      </c>
      <c r="BL893" s="19" t="s">
        <v>307</v>
      </c>
      <c r="BM893" s="217" t="s">
        <v>2417</v>
      </c>
    </row>
    <row r="894" s="13" customFormat="1">
      <c r="A894" s="13"/>
      <c r="B894" s="224"/>
      <c r="C894" s="225"/>
      <c r="D894" s="226" t="s">
        <v>170</v>
      </c>
      <c r="E894" s="227" t="s">
        <v>19</v>
      </c>
      <c r="F894" s="228" t="s">
        <v>2165</v>
      </c>
      <c r="G894" s="225"/>
      <c r="H894" s="227" t="s">
        <v>19</v>
      </c>
      <c r="I894" s="229"/>
      <c r="J894" s="225"/>
      <c r="K894" s="225"/>
      <c r="L894" s="230"/>
      <c r="M894" s="231"/>
      <c r="N894" s="232"/>
      <c r="O894" s="232"/>
      <c r="P894" s="232"/>
      <c r="Q894" s="232"/>
      <c r="R894" s="232"/>
      <c r="S894" s="232"/>
      <c r="T894" s="23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4" t="s">
        <v>170</v>
      </c>
      <c r="AU894" s="234" t="s">
        <v>83</v>
      </c>
      <c r="AV894" s="13" t="s">
        <v>81</v>
      </c>
      <c r="AW894" s="13" t="s">
        <v>35</v>
      </c>
      <c r="AX894" s="13" t="s">
        <v>73</v>
      </c>
      <c r="AY894" s="234" t="s">
        <v>159</v>
      </c>
    </row>
    <row r="895" s="13" customFormat="1">
      <c r="A895" s="13"/>
      <c r="B895" s="224"/>
      <c r="C895" s="225"/>
      <c r="D895" s="226" t="s">
        <v>170</v>
      </c>
      <c r="E895" s="227" t="s">
        <v>19</v>
      </c>
      <c r="F895" s="228" t="s">
        <v>2166</v>
      </c>
      <c r="G895" s="225"/>
      <c r="H895" s="227" t="s">
        <v>19</v>
      </c>
      <c r="I895" s="229"/>
      <c r="J895" s="225"/>
      <c r="K895" s="225"/>
      <c r="L895" s="230"/>
      <c r="M895" s="231"/>
      <c r="N895" s="232"/>
      <c r="O895" s="232"/>
      <c r="P895" s="232"/>
      <c r="Q895" s="232"/>
      <c r="R895" s="232"/>
      <c r="S895" s="232"/>
      <c r="T895" s="23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4" t="s">
        <v>170</v>
      </c>
      <c r="AU895" s="234" t="s">
        <v>83</v>
      </c>
      <c r="AV895" s="13" t="s">
        <v>81</v>
      </c>
      <c r="AW895" s="13" t="s">
        <v>35</v>
      </c>
      <c r="AX895" s="13" t="s">
        <v>73</v>
      </c>
      <c r="AY895" s="234" t="s">
        <v>159</v>
      </c>
    </row>
    <row r="896" s="14" customFormat="1">
      <c r="A896" s="14"/>
      <c r="B896" s="235"/>
      <c r="C896" s="236"/>
      <c r="D896" s="226" t="s">
        <v>170</v>
      </c>
      <c r="E896" s="237" t="s">
        <v>19</v>
      </c>
      <c r="F896" s="238" t="s">
        <v>2418</v>
      </c>
      <c r="G896" s="236"/>
      <c r="H896" s="239">
        <v>0.65000000000000002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5" t="s">
        <v>170</v>
      </c>
      <c r="AU896" s="245" t="s">
        <v>83</v>
      </c>
      <c r="AV896" s="14" t="s">
        <v>83</v>
      </c>
      <c r="AW896" s="14" t="s">
        <v>35</v>
      </c>
      <c r="AX896" s="14" t="s">
        <v>73</v>
      </c>
      <c r="AY896" s="245" t="s">
        <v>159</v>
      </c>
    </row>
    <row r="897" s="13" customFormat="1">
      <c r="A897" s="13"/>
      <c r="B897" s="224"/>
      <c r="C897" s="225"/>
      <c r="D897" s="226" t="s">
        <v>170</v>
      </c>
      <c r="E897" s="227" t="s">
        <v>19</v>
      </c>
      <c r="F897" s="228" t="s">
        <v>2168</v>
      </c>
      <c r="G897" s="225"/>
      <c r="H897" s="227" t="s">
        <v>19</v>
      </c>
      <c r="I897" s="229"/>
      <c r="J897" s="225"/>
      <c r="K897" s="225"/>
      <c r="L897" s="230"/>
      <c r="M897" s="231"/>
      <c r="N897" s="232"/>
      <c r="O897" s="232"/>
      <c r="P897" s="232"/>
      <c r="Q897" s="232"/>
      <c r="R897" s="232"/>
      <c r="S897" s="232"/>
      <c r="T897" s="23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4" t="s">
        <v>170</v>
      </c>
      <c r="AU897" s="234" t="s">
        <v>83</v>
      </c>
      <c r="AV897" s="13" t="s">
        <v>81</v>
      </c>
      <c r="AW897" s="13" t="s">
        <v>35</v>
      </c>
      <c r="AX897" s="13" t="s">
        <v>73</v>
      </c>
      <c r="AY897" s="234" t="s">
        <v>159</v>
      </c>
    </row>
    <row r="898" s="14" customFormat="1">
      <c r="A898" s="14"/>
      <c r="B898" s="235"/>
      <c r="C898" s="236"/>
      <c r="D898" s="226" t="s">
        <v>170</v>
      </c>
      <c r="E898" s="237" t="s">
        <v>19</v>
      </c>
      <c r="F898" s="238" t="s">
        <v>2419</v>
      </c>
      <c r="G898" s="236"/>
      <c r="H898" s="239">
        <v>2.48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170</v>
      </c>
      <c r="AU898" s="245" t="s">
        <v>83</v>
      </c>
      <c r="AV898" s="14" t="s">
        <v>83</v>
      </c>
      <c r="AW898" s="14" t="s">
        <v>35</v>
      </c>
      <c r="AX898" s="14" t="s">
        <v>73</v>
      </c>
      <c r="AY898" s="245" t="s">
        <v>159</v>
      </c>
    </row>
    <row r="899" s="15" customFormat="1">
      <c r="A899" s="15"/>
      <c r="B899" s="246"/>
      <c r="C899" s="247"/>
      <c r="D899" s="226" t="s">
        <v>170</v>
      </c>
      <c r="E899" s="248" t="s">
        <v>19</v>
      </c>
      <c r="F899" s="249" t="s">
        <v>178</v>
      </c>
      <c r="G899" s="247"/>
      <c r="H899" s="250">
        <v>3.1299999999999999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170</v>
      </c>
      <c r="AU899" s="256" t="s">
        <v>83</v>
      </c>
      <c r="AV899" s="15" t="s">
        <v>166</v>
      </c>
      <c r="AW899" s="15" t="s">
        <v>35</v>
      </c>
      <c r="AX899" s="15" t="s">
        <v>81</v>
      </c>
      <c r="AY899" s="256" t="s">
        <v>159</v>
      </c>
    </row>
    <row r="900" s="2" customFormat="1" ht="24.15" customHeight="1">
      <c r="A900" s="40"/>
      <c r="B900" s="41"/>
      <c r="C900" s="206" t="s">
        <v>878</v>
      </c>
      <c r="D900" s="206" t="s">
        <v>161</v>
      </c>
      <c r="E900" s="207" t="s">
        <v>2420</v>
      </c>
      <c r="F900" s="208" t="s">
        <v>2421</v>
      </c>
      <c r="G900" s="209" t="s">
        <v>776</v>
      </c>
      <c r="H900" s="210">
        <v>14</v>
      </c>
      <c r="I900" s="211"/>
      <c r="J900" s="212">
        <f>ROUND(I900*H900,2)</f>
        <v>0</v>
      </c>
      <c r="K900" s="208" t="s">
        <v>165</v>
      </c>
      <c r="L900" s="46"/>
      <c r="M900" s="213" t="s">
        <v>19</v>
      </c>
      <c r="N900" s="214" t="s">
        <v>44</v>
      </c>
      <c r="O900" s="86"/>
      <c r="P900" s="215">
        <f>O900*H900</f>
        <v>0</v>
      </c>
      <c r="Q900" s="215">
        <v>0</v>
      </c>
      <c r="R900" s="215">
        <f>Q900*H900</f>
        <v>0</v>
      </c>
      <c r="S900" s="215">
        <v>0</v>
      </c>
      <c r="T900" s="216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17" t="s">
        <v>307</v>
      </c>
      <c r="AT900" s="217" t="s">
        <v>161</v>
      </c>
      <c r="AU900" s="217" t="s">
        <v>83</v>
      </c>
      <c r="AY900" s="19" t="s">
        <v>159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9" t="s">
        <v>81</v>
      </c>
      <c r="BK900" s="218">
        <f>ROUND(I900*H900,2)</f>
        <v>0</v>
      </c>
      <c r="BL900" s="19" t="s">
        <v>307</v>
      </c>
      <c r="BM900" s="217" t="s">
        <v>2422</v>
      </c>
    </row>
    <row r="901" s="2" customFormat="1">
      <c r="A901" s="40"/>
      <c r="B901" s="41"/>
      <c r="C901" s="42"/>
      <c r="D901" s="219" t="s">
        <v>168</v>
      </c>
      <c r="E901" s="42"/>
      <c r="F901" s="220" t="s">
        <v>2423</v>
      </c>
      <c r="G901" s="42"/>
      <c r="H901" s="42"/>
      <c r="I901" s="221"/>
      <c r="J901" s="42"/>
      <c r="K901" s="42"/>
      <c r="L901" s="46"/>
      <c r="M901" s="222"/>
      <c r="N901" s="223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168</v>
      </c>
      <c r="AU901" s="19" t="s">
        <v>83</v>
      </c>
    </row>
    <row r="902" s="13" customFormat="1">
      <c r="A902" s="13"/>
      <c r="B902" s="224"/>
      <c r="C902" s="225"/>
      <c r="D902" s="226" t="s">
        <v>170</v>
      </c>
      <c r="E902" s="227" t="s">
        <v>19</v>
      </c>
      <c r="F902" s="228" t="s">
        <v>2165</v>
      </c>
      <c r="G902" s="225"/>
      <c r="H902" s="227" t="s">
        <v>19</v>
      </c>
      <c r="I902" s="229"/>
      <c r="J902" s="225"/>
      <c r="K902" s="225"/>
      <c r="L902" s="230"/>
      <c r="M902" s="231"/>
      <c r="N902" s="232"/>
      <c r="O902" s="232"/>
      <c r="P902" s="232"/>
      <c r="Q902" s="232"/>
      <c r="R902" s="232"/>
      <c r="S902" s="232"/>
      <c r="T902" s="23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4" t="s">
        <v>170</v>
      </c>
      <c r="AU902" s="234" t="s">
        <v>83</v>
      </c>
      <c r="AV902" s="13" t="s">
        <v>81</v>
      </c>
      <c r="AW902" s="13" t="s">
        <v>35</v>
      </c>
      <c r="AX902" s="13" t="s">
        <v>73</v>
      </c>
      <c r="AY902" s="234" t="s">
        <v>159</v>
      </c>
    </row>
    <row r="903" s="13" customFormat="1">
      <c r="A903" s="13"/>
      <c r="B903" s="224"/>
      <c r="C903" s="225"/>
      <c r="D903" s="226" t="s">
        <v>170</v>
      </c>
      <c r="E903" s="227" t="s">
        <v>19</v>
      </c>
      <c r="F903" s="228" t="s">
        <v>2174</v>
      </c>
      <c r="G903" s="225"/>
      <c r="H903" s="227" t="s">
        <v>19</v>
      </c>
      <c r="I903" s="229"/>
      <c r="J903" s="225"/>
      <c r="K903" s="225"/>
      <c r="L903" s="230"/>
      <c r="M903" s="231"/>
      <c r="N903" s="232"/>
      <c r="O903" s="232"/>
      <c r="P903" s="232"/>
      <c r="Q903" s="232"/>
      <c r="R903" s="232"/>
      <c r="S903" s="232"/>
      <c r="T903" s="23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4" t="s">
        <v>170</v>
      </c>
      <c r="AU903" s="234" t="s">
        <v>83</v>
      </c>
      <c r="AV903" s="13" t="s">
        <v>81</v>
      </c>
      <c r="AW903" s="13" t="s">
        <v>35</v>
      </c>
      <c r="AX903" s="13" t="s">
        <v>73</v>
      </c>
      <c r="AY903" s="234" t="s">
        <v>159</v>
      </c>
    </row>
    <row r="904" s="14" customFormat="1">
      <c r="A904" s="14"/>
      <c r="B904" s="235"/>
      <c r="C904" s="236"/>
      <c r="D904" s="226" t="s">
        <v>170</v>
      </c>
      <c r="E904" s="237" t="s">
        <v>19</v>
      </c>
      <c r="F904" s="238" t="s">
        <v>81</v>
      </c>
      <c r="G904" s="236"/>
      <c r="H904" s="239">
        <v>1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5" t="s">
        <v>170</v>
      </c>
      <c r="AU904" s="245" t="s">
        <v>83</v>
      </c>
      <c r="AV904" s="14" t="s">
        <v>83</v>
      </c>
      <c r="AW904" s="14" t="s">
        <v>35</v>
      </c>
      <c r="AX904" s="14" t="s">
        <v>73</v>
      </c>
      <c r="AY904" s="245" t="s">
        <v>159</v>
      </c>
    </row>
    <row r="905" s="13" customFormat="1">
      <c r="A905" s="13"/>
      <c r="B905" s="224"/>
      <c r="C905" s="225"/>
      <c r="D905" s="226" t="s">
        <v>170</v>
      </c>
      <c r="E905" s="227" t="s">
        <v>19</v>
      </c>
      <c r="F905" s="228" t="s">
        <v>2192</v>
      </c>
      <c r="G905" s="225"/>
      <c r="H905" s="227" t="s">
        <v>19</v>
      </c>
      <c r="I905" s="229"/>
      <c r="J905" s="225"/>
      <c r="K905" s="225"/>
      <c r="L905" s="230"/>
      <c r="M905" s="231"/>
      <c r="N905" s="232"/>
      <c r="O905" s="232"/>
      <c r="P905" s="232"/>
      <c r="Q905" s="232"/>
      <c r="R905" s="232"/>
      <c r="S905" s="232"/>
      <c r="T905" s="23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4" t="s">
        <v>170</v>
      </c>
      <c r="AU905" s="234" t="s">
        <v>83</v>
      </c>
      <c r="AV905" s="13" t="s">
        <v>81</v>
      </c>
      <c r="AW905" s="13" t="s">
        <v>35</v>
      </c>
      <c r="AX905" s="13" t="s">
        <v>73</v>
      </c>
      <c r="AY905" s="234" t="s">
        <v>159</v>
      </c>
    </row>
    <row r="906" s="14" customFormat="1">
      <c r="A906" s="14"/>
      <c r="B906" s="235"/>
      <c r="C906" s="236"/>
      <c r="D906" s="226" t="s">
        <v>170</v>
      </c>
      <c r="E906" s="237" t="s">
        <v>19</v>
      </c>
      <c r="F906" s="238" t="s">
        <v>219</v>
      </c>
      <c r="G906" s="236"/>
      <c r="H906" s="239">
        <v>6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170</v>
      </c>
      <c r="AU906" s="245" t="s">
        <v>83</v>
      </c>
      <c r="AV906" s="14" t="s">
        <v>83</v>
      </c>
      <c r="AW906" s="14" t="s">
        <v>35</v>
      </c>
      <c r="AX906" s="14" t="s">
        <v>73</v>
      </c>
      <c r="AY906" s="245" t="s">
        <v>159</v>
      </c>
    </row>
    <row r="907" s="13" customFormat="1">
      <c r="A907" s="13"/>
      <c r="B907" s="224"/>
      <c r="C907" s="225"/>
      <c r="D907" s="226" t="s">
        <v>170</v>
      </c>
      <c r="E907" s="227" t="s">
        <v>19</v>
      </c>
      <c r="F907" s="228" t="s">
        <v>2194</v>
      </c>
      <c r="G907" s="225"/>
      <c r="H907" s="227" t="s">
        <v>19</v>
      </c>
      <c r="I907" s="229"/>
      <c r="J907" s="225"/>
      <c r="K907" s="225"/>
      <c r="L907" s="230"/>
      <c r="M907" s="231"/>
      <c r="N907" s="232"/>
      <c r="O907" s="232"/>
      <c r="P907" s="232"/>
      <c r="Q907" s="232"/>
      <c r="R907" s="232"/>
      <c r="S907" s="232"/>
      <c r="T907" s="23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4" t="s">
        <v>170</v>
      </c>
      <c r="AU907" s="234" t="s">
        <v>83</v>
      </c>
      <c r="AV907" s="13" t="s">
        <v>81</v>
      </c>
      <c r="AW907" s="13" t="s">
        <v>35</v>
      </c>
      <c r="AX907" s="13" t="s">
        <v>73</v>
      </c>
      <c r="AY907" s="234" t="s">
        <v>159</v>
      </c>
    </row>
    <row r="908" s="14" customFormat="1">
      <c r="A908" s="14"/>
      <c r="B908" s="235"/>
      <c r="C908" s="236"/>
      <c r="D908" s="226" t="s">
        <v>170</v>
      </c>
      <c r="E908" s="237" t="s">
        <v>19</v>
      </c>
      <c r="F908" s="238" t="s">
        <v>226</v>
      </c>
      <c r="G908" s="236"/>
      <c r="H908" s="239">
        <v>7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5" t="s">
        <v>170</v>
      </c>
      <c r="AU908" s="245" t="s">
        <v>83</v>
      </c>
      <c r="AV908" s="14" t="s">
        <v>83</v>
      </c>
      <c r="AW908" s="14" t="s">
        <v>35</v>
      </c>
      <c r="AX908" s="14" t="s">
        <v>73</v>
      </c>
      <c r="AY908" s="245" t="s">
        <v>159</v>
      </c>
    </row>
    <row r="909" s="15" customFormat="1">
      <c r="A909" s="15"/>
      <c r="B909" s="246"/>
      <c r="C909" s="247"/>
      <c r="D909" s="226" t="s">
        <v>170</v>
      </c>
      <c r="E909" s="248" t="s">
        <v>19</v>
      </c>
      <c r="F909" s="249" t="s">
        <v>178</v>
      </c>
      <c r="G909" s="247"/>
      <c r="H909" s="250">
        <v>14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170</v>
      </c>
      <c r="AU909" s="256" t="s">
        <v>83</v>
      </c>
      <c r="AV909" s="15" t="s">
        <v>166</v>
      </c>
      <c r="AW909" s="15" t="s">
        <v>35</v>
      </c>
      <c r="AX909" s="15" t="s">
        <v>81</v>
      </c>
      <c r="AY909" s="256" t="s">
        <v>159</v>
      </c>
    </row>
    <row r="910" s="2" customFormat="1" ht="16.5" customHeight="1">
      <c r="A910" s="40"/>
      <c r="B910" s="41"/>
      <c r="C910" s="257" t="s">
        <v>885</v>
      </c>
      <c r="D910" s="257" t="s">
        <v>328</v>
      </c>
      <c r="E910" s="258" t="s">
        <v>2424</v>
      </c>
      <c r="F910" s="259" t="s">
        <v>2404</v>
      </c>
      <c r="G910" s="260" t="s">
        <v>322</v>
      </c>
      <c r="H910" s="261">
        <v>1.1399999999999999</v>
      </c>
      <c r="I910" s="262"/>
      <c r="J910" s="263">
        <f>ROUND(I910*H910,2)</f>
        <v>0</v>
      </c>
      <c r="K910" s="259" t="s">
        <v>1364</v>
      </c>
      <c r="L910" s="264"/>
      <c r="M910" s="265" t="s">
        <v>19</v>
      </c>
      <c r="N910" s="266" t="s">
        <v>44</v>
      </c>
      <c r="O910" s="86"/>
      <c r="P910" s="215">
        <f>O910*H910</f>
        <v>0</v>
      </c>
      <c r="Q910" s="215">
        <v>0.0023999999999999998</v>
      </c>
      <c r="R910" s="215">
        <f>Q910*H910</f>
        <v>0.0027359999999999997</v>
      </c>
      <c r="S910" s="215">
        <v>0</v>
      </c>
      <c r="T910" s="216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7" t="s">
        <v>424</v>
      </c>
      <c r="AT910" s="217" t="s">
        <v>328</v>
      </c>
      <c r="AU910" s="217" t="s">
        <v>83</v>
      </c>
      <c r="AY910" s="19" t="s">
        <v>159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81</v>
      </c>
      <c r="BK910" s="218">
        <f>ROUND(I910*H910,2)</f>
        <v>0</v>
      </c>
      <c r="BL910" s="19" t="s">
        <v>307</v>
      </c>
      <c r="BM910" s="217" t="s">
        <v>2425</v>
      </c>
    </row>
    <row r="911" s="13" customFormat="1">
      <c r="A911" s="13"/>
      <c r="B911" s="224"/>
      <c r="C911" s="225"/>
      <c r="D911" s="226" t="s">
        <v>170</v>
      </c>
      <c r="E911" s="227" t="s">
        <v>19</v>
      </c>
      <c r="F911" s="228" t="s">
        <v>2165</v>
      </c>
      <c r="G911" s="225"/>
      <c r="H911" s="227" t="s">
        <v>19</v>
      </c>
      <c r="I911" s="229"/>
      <c r="J911" s="225"/>
      <c r="K911" s="225"/>
      <c r="L911" s="230"/>
      <c r="M911" s="231"/>
      <c r="N911" s="232"/>
      <c r="O911" s="232"/>
      <c r="P911" s="232"/>
      <c r="Q911" s="232"/>
      <c r="R911" s="232"/>
      <c r="S911" s="232"/>
      <c r="T911" s="23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4" t="s">
        <v>170</v>
      </c>
      <c r="AU911" s="234" t="s">
        <v>83</v>
      </c>
      <c r="AV911" s="13" t="s">
        <v>81</v>
      </c>
      <c r="AW911" s="13" t="s">
        <v>35</v>
      </c>
      <c r="AX911" s="13" t="s">
        <v>73</v>
      </c>
      <c r="AY911" s="234" t="s">
        <v>159</v>
      </c>
    </row>
    <row r="912" s="13" customFormat="1">
      <c r="A912" s="13"/>
      <c r="B912" s="224"/>
      <c r="C912" s="225"/>
      <c r="D912" s="226" t="s">
        <v>170</v>
      </c>
      <c r="E912" s="227" t="s">
        <v>19</v>
      </c>
      <c r="F912" s="228" t="s">
        <v>2174</v>
      </c>
      <c r="G912" s="225"/>
      <c r="H912" s="227" t="s">
        <v>19</v>
      </c>
      <c r="I912" s="229"/>
      <c r="J912" s="225"/>
      <c r="K912" s="225"/>
      <c r="L912" s="230"/>
      <c r="M912" s="231"/>
      <c r="N912" s="232"/>
      <c r="O912" s="232"/>
      <c r="P912" s="232"/>
      <c r="Q912" s="232"/>
      <c r="R912" s="232"/>
      <c r="S912" s="232"/>
      <c r="T912" s="23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4" t="s">
        <v>170</v>
      </c>
      <c r="AU912" s="234" t="s">
        <v>83</v>
      </c>
      <c r="AV912" s="13" t="s">
        <v>81</v>
      </c>
      <c r="AW912" s="13" t="s">
        <v>35</v>
      </c>
      <c r="AX912" s="13" t="s">
        <v>73</v>
      </c>
      <c r="AY912" s="234" t="s">
        <v>159</v>
      </c>
    </row>
    <row r="913" s="14" customFormat="1">
      <c r="A913" s="14"/>
      <c r="B913" s="235"/>
      <c r="C913" s="236"/>
      <c r="D913" s="226" t="s">
        <v>170</v>
      </c>
      <c r="E913" s="237" t="s">
        <v>19</v>
      </c>
      <c r="F913" s="238" t="s">
        <v>2426</v>
      </c>
      <c r="G913" s="236"/>
      <c r="H913" s="239">
        <v>1.1399999999999999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5" t="s">
        <v>170</v>
      </c>
      <c r="AU913" s="245" t="s">
        <v>83</v>
      </c>
      <c r="AV913" s="14" t="s">
        <v>83</v>
      </c>
      <c r="AW913" s="14" t="s">
        <v>35</v>
      </c>
      <c r="AX913" s="14" t="s">
        <v>73</v>
      </c>
      <c r="AY913" s="245" t="s">
        <v>159</v>
      </c>
    </row>
    <row r="914" s="15" customFormat="1">
      <c r="A914" s="15"/>
      <c r="B914" s="246"/>
      <c r="C914" s="247"/>
      <c r="D914" s="226" t="s">
        <v>170</v>
      </c>
      <c r="E914" s="248" t="s">
        <v>19</v>
      </c>
      <c r="F914" s="249" t="s">
        <v>178</v>
      </c>
      <c r="G914" s="247"/>
      <c r="H914" s="250">
        <v>1.1399999999999999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170</v>
      </c>
      <c r="AU914" s="256" t="s">
        <v>83</v>
      </c>
      <c r="AV914" s="15" t="s">
        <v>166</v>
      </c>
      <c r="AW914" s="15" t="s">
        <v>35</v>
      </c>
      <c r="AX914" s="15" t="s">
        <v>81</v>
      </c>
      <c r="AY914" s="256" t="s">
        <v>159</v>
      </c>
    </row>
    <row r="915" s="2" customFormat="1" ht="16.5" customHeight="1">
      <c r="A915" s="40"/>
      <c r="B915" s="41"/>
      <c r="C915" s="257" t="s">
        <v>890</v>
      </c>
      <c r="D915" s="257" t="s">
        <v>328</v>
      </c>
      <c r="E915" s="258" t="s">
        <v>2427</v>
      </c>
      <c r="F915" s="259" t="s">
        <v>2428</v>
      </c>
      <c r="G915" s="260" t="s">
        <v>322</v>
      </c>
      <c r="H915" s="261">
        <v>7.5</v>
      </c>
      <c r="I915" s="262"/>
      <c r="J915" s="263">
        <f>ROUND(I915*H915,2)</f>
        <v>0</v>
      </c>
      <c r="K915" s="259" t="s">
        <v>1364</v>
      </c>
      <c r="L915" s="264"/>
      <c r="M915" s="265" t="s">
        <v>19</v>
      </c>
      <c r="N915" s="266" t="s">
        <v>44</v>
      </c>
      <c r="O915" s="86"/>
      <c r="P915" s="215">
        <f>O915*H915</f>
        <v>0</v>
      </c>
      <c r="Q915" s="215">
        <v>0.0020999999999999999</v>
      </c>
      <c r="R915" s="215">
        <f>Q915*H915</f>
        <v>0.01575</v>
      </c>
      <c r="S915" s="215">
        <v>0</v>
      </c>
      <c r="T915" s="216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17" t="s">
        <v>424</v>
      </c>
      <c r="AT915" s="217" t="s">
        <v>328</v>
      </c>
      <c r="AU915" s="217" t="s">
        <v>83</v>
      </c>
      <c r="AY915" s="19" t="s">
        <v>159</v>
      </c>
      <c r="BE915" s="218">
        <f>IF(N915="základní",J915,0)</f>
        <v>0</v>
      </c>
      <c r="BF915" s="218">
        <f>IF(N915="snížená",J915,0)</f>
        <v>0</v>
      </c>
      <c r="BG915" s="218">
        <f>IF(N915="zákl. přenesená",J915,0)</f>
        <v>0</v>
      </c>
      <c r="BH915" s="218">
        <f>IF(N915="sníž. přenesená",J915,0)</f>
        <v>0</v>
      </c>
      <c r="BI915" s="218">
        <f>IF(N915="nulová",J915,0)</f>
        <v>0</v>
      </c>
      <c r="BJ915" s="19" t="s">
        <v>81</v>
      </c>
      <c r="BK915" s="218">
        <f>ROUND(I915*H915,2)</f>
        <v>0</v>
      </c>
      <c r="BL915" s="19" t="s">
        <v>307</v>
      </c>
      <c r="BM915" s="217" t="s">
        <v>2429</v>
      </c>
    </row>
    <row r="916" s="13" customFormat="1">
      <c r="A916" s="13"/>
      <c r="B916" s="224"/>
      <c r="C916" s="225"/>
      <c r="D916" s="226" t="s">
        <v>170</v>
      </c>
      <c r="E916" s="227" t="s">
        <v>19</v>
      </c>
      <c r="F916" s="228" t="s">
        <v>2165</v>
      </c>
      <c r="G916" s="225"/>
      <c r="H916" s="227" t="s">
        <v>19</v>
      </c>
      <c r="I916" s="229"/>
      <c r="J916" s="225"/>
      <c r="K916" s="225"/>
      <c r="L916" s="230"/>
      <c r="M916" s="231"/>
      <c r="N916" s="232"/>
      <c r="O916" s="232"/>
      <c r="P916" s="232"/>
      <c r="Q916" s="232"/>
      <c r="R916" s="232"/>
      <c r="S916" s="232"/>
      <c r="T916" s="23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4" t="s">
        <v>170</v>
      </c>
      <c r="AU916" s="234" t="s">
        <v>83</v>
      </c>
      <c r="AV916" s="13" t="s">
        <v>81</v>
      </c>
      <c r="AW916" s="13" t="s">
        <v>35</v>
      </c>
      <c r="AX916" s="13" t="s">
        <v>73</v>
      </c>
      <c r="AY916" s="234" t="s">
        <v>159</v>
      </c>
    </row>
    <row r="917" s="13" customFormat="1">
      <c r="A917" s="13"/>
      <c r="B917" s="224"/>
      <c r="C917" s="225"/>
      <c r="D917" s="226" t="s">
        <v>170</v>
      </c>
      <c r="E917" s="227" t="s">
        <v>19</v>
      </c>
      <c r="F917" s="228" t="s">
        <v>2192</v>
      </c>
      <c r="G917" s="225"/>
      <c r="H917" s="227" t="s">
        <v>19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4" t="s">
        <v>170</v>
      </c>
      <c r="AU917" s="234" t="s">
        <v>83</v>
      </c>
      <c r="AV917" s="13" t="s">
        <v>81</v>
      </c>
      <c r="AW917" s="13" t="s">
        <v>35</v>
      </c>
      <c r="AX917" s="13" t="s">
        <v>73</v>
      </c>
      <c r="AY917" s="234" t="s">
        <v>159</v>
      </c>
    </row>
    <row r="918" s="14" customFormat="1">
      <c r="A918" s="14"/>
      <c r="B918" s="235"/>
      <c r="C918" s="236"/>
      <c r="D918" s="226" t="s">
        <v>170</v>
      </c>
      <c r="E918" s="237" t="s">
        <v>19</v>
      </c>
      <c r="F918" s="238" t="s">
        <v>2430</v>
      </c>
      <c r="G918" s="236"/>
      <c r="H918" s="239">
        <v>7.5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170</v>
      </c>
      <c r="AU918" s="245" t="s">
        <v>83</v>
      </c>
      <c r="AV918" s="14" t="s">
        <v>83</v>
      </c>
      <c r="AW918" s="14" t="s">
        <v>35</v>
      </c>
      <c r="AX918" s="14" t="s">
        <v>73</v>
      </c>
      <c r="AY918" s="245" t="s">
        <v>159</v>
      </c>
    </row>
    <row r="919" s="15" customFormat="1">
      <c r="A919" s="15"/>
      <c r="B919" s="246"/>
      <c r="C919" s="247"/>
      <c r="D919" s="226" t="s">
        <v>170</v>
      </c>
      <c r="E919" s="248" t="s">
        <v>19</v>
      </c>
      <c r="F919" s="249" t="s">
        <v>178</v>
      </c>
      <c r="G919" s="247"/>
      <c r="H919" s="250">
        <v>7.5</v>
      </c>
      <c r="I919" s="251"/>
      <c r="J919" s="247"/>
      <c r="K919" s="247"/>
      <c r="L919" s="252"/>
      <c r="M919" s="253"/>
      <c r="N919" s="254"/>
      <c r="O919" s="254"/>
      <c r="P919" s="254"/>
      <c r="Q919" s="254"/>
      <c r="R919" s="254"/>
      <c r="S919" s="254"/>
      <c r="T919" s="25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6" t="s">
        <v>170</v>
      </c>
      <c r="AU919" s="256" t="s">
        <v>83</v>
      </c>
      <c r="AV919" s="15" t="s">
        <v>166</v>
      </c>
      <c r="AW919" s="15" t="s">
        <v>35</v>
      </c>
      <c r="AX919" s="15" t="s">
        <v>81</v>
      </c>
      <c r="AY919" s="256" t="s">
        <v>159</v>
      </c>
    </row>
    <row r="920" s="2" customFormat="1" ht="16.5" customHeight="1">
      <c r="A920" s="40"/>
      <c r="B920" s="41"/>
      <c r="C920" s="257" t="s">
        <v>898</v>
      </c>
      <c r="D920" s="257" t="s">
        <v>328</v>
      </c>
      <c r="E920" s="258" t="s">
        <v>2431</v>
      </c>
      <c r="F920" s="259" t="s">
        <v>2412</v>
      </c>
      <c r="G920" s="260" t="s">
        <v>322</v>
      </c>
      <c r="H920" s="261">
        <v>8.75</v>
      </c>
      <c r="I920" s="262"/>
      <c r="J920" s="263">
        <f>ROUND(I920*H920,2)</f>
        <v>0</v>
      </c>
      <c r="K920" s="259" t="s">
        <v>1364</v>
      </c>
      <c r="L920" s="264"/>
      <c r="M920" s="265" t="s">
        <v>19</v>
      </c>
      <c r="N920" s="266" t="s">
        <v>44</v>
      </c>
      <c r="O920" s="86"/>
      <c r="P920" s="215">
        <f>O920*H920</f>
        <v>0</v>
      </c>
      <c r="Q920" s="215">
        <v>0.0020999999999999999</v>
      </c>
      <c r="R920" s="215">
        <f>Q920*H920</f>
        <v>0.018374999999999999</v>
      </c>
      <c r="S920" s="215">
        <v>0</v>
      </c>
      <c r="T920" s="216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7" t="s">
        <v>424</v>
      </c>
      <c r="AT920" s="217" t="s">
        <v>328</v>
      </c>
      <c r="AU920" s="217" t="s">
        <v>83</v>
      </c>
      <c r="AY920" s="19" t="s">
        <v>159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81</v>
      </c>
      <c r="BK920" s="218">
        <f>ROUND(I920*H920,2)</f>
        <v>0</v>
      </c>
      <c r="BL920" s="19" t="s">
        <v>307</v>
      </c>
      <c r="BM920" s="217" t="s">
        <v>2432</v>
      </c>
    </row>
    <row r="921" s="13" customFormat="1">
      <c r="A921" s="13"/>
      <c r="B921" s="224"/>
      <c r="C921" s="225"/>
      <c r="D921" s="226" t="s">
        <v>170</v>
      </c>
      <c r="E921" s="227" t="s">
        <v>19</v>
      </c>
      <c r="F921" s="228" t="s">
        <v>2165</v>
      </c>
      <c r="G921" s="225"/>
      <c r="H921" s="227" t="s">
        <v>19</v>
      </c>
      <c r="I921" s="229"/>
      <c r="J921" s="225"/>
      <c r="K921" s="225"/>
      <c r="L921" s="230"/>
      <c r="M921" s="231"/>
      <c r="N921" s="232"/>
      <c r="O921" s="232"/>
      <c r="P921" s="232"/>
      <c r="Q921" s="232"/>
      <c r="R921" s="232"/>
      <c r="S921" s="232"/>
      <c r="T921" s="23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4" t="s">
        <v>170</v>
      </c>
      <c r="AU921" s="234" t="s">
        <v>83</v>
      </c>
      <c r="AV921" s="13" t="s">
        <v>81</v>
      </c>
      <c r="AW921" s="13" t="s">
        <v>35</v>
      </c>
      <c r="AX921" s="13" t="s">
        <v>73</v>
      </c>
      <c r="AY921" s="234" t="s">
        <v>159</v>
      </c>
    </row>
    <row r="922" s="13" customFormat="1">
      <c r="A922" s="13"/>
      <c r="B922" s="224"/>
      <c r="C922" s="225"/>
      <c r="D922" s="226" t="s">
        <v>170</v>
      </c>
      <c r="E922" s="227" t="s">
        <v>19</v>
      </c>
      <c r="F922" s="228" t="s">
        <v>2194</v>
      </c>
      <c r="G922" s="225"/>
      <c r="H922" s="227" t="s">
        <v>19</v>
      </c>
      <c r="I922" s="229"/>
      <c r="J922" s="225"/>
      <c r="K922" s="225"/>
      <c r="L922" s="230"/>
      <c r="M922" s="231"/>
      <c r="N922" s="232"/>
      <c r="O922" s="232"/>
      <c r="P922" s="232"/>
      <c r="Q922" s="232"/>
      <c r="R922" s="232"/>
      <c r="S922" s="232"/>
      <c r="T922" s="23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4" t="s">
        <v>170</v>
      </c>
      <c r="AU922" s="234" t="s">
        <v>83</v>
      </c>
      <c r="AV922" s="13" t="s">
        <v>81</v>
      </c>
      <c r="AW922" s="13" t="s">
        <v>35</v>
      </c>
      <c r="AX922" s="13" t="s">
        <v>73</v>
      </c>
      <c r="AY922" s="234" t="s">
        <v>159</v>
      </c>
    </row>
    <row r="923" s="14" customFormat="1">
      <c r="A923" s="14"/>
      <c r="B923" s="235"/>
      <c r="C923" s="236"/>
      <c r="D923" s="226" t="s">
        <v>170</v>
      </c>
      <c r="E923" s="237" t="s">
        <v>19</v>
      </c>
      <c r="F923" s="238" t="s">
        <v>2433</v>
      </c>
      <c r="G923" s="236"/>
      <c r="H923" s="239">
        <v>8.75</v>
      </c>
      <c r="I923" s="240"/>
      <c r="J923" s="236"/>
      <c r="K923" s="236"/>
      <c r="L923" s="241"/>
      <c r="M923" s="242"/>
      <c r="N923" s="243"/>
      <c r="O923" s="243"/>
      <c r="P923" s="243"/>
      <c r="Q923" s="243"/>
      <c r="R923" s="243"/>
      <c r="S923" s="243"/>
      <c r="T923" s="24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5" t="s">
        <v>170</v>
      </c>
      <c r="AU923" s="245" t="s">
        <v>83</v>
      </c>
      <c r="AV923" s="14" t="s">
        <v>83</v>
      </c>
      <c r="AW923" s="14" t="s">
        <v>35</v>
      </c>
      <c r="AX923" s="14" t="s">
        <v>73</v>
      </c>
      <c r="AY923" s="245" t="s">
        <v>159</v>
      </c>
    </row>
    <row r="924" s="15" customFormat="1">
      <c r="A924" s="15"/>
      <c r="B924" s="246"/>
      <c r="C924" s="247"/>
      <c r="D924" s="226" t="s">
        <v>170</v>
      </c>
      <c r="E924" s="248" t="s">
        <v>19</v>
      </c>
      <c r="F924" s="249" t="s">
        <v>178</v>
      </c>
      <c r="G924" s="247"/>
      <c r="H924" s="250">
        <v>8.75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170</v>
      </c>
      <c r="AU924" s="256" t="s">
        <v>83</v>
      </c>
      <c r="AV924" s="15" t="s">
        <v>166</v>
      </c>
      <c r="AW924" s="15" t="s">
        <v>35</v>
      </c>
      <c r="AX924" s="15" t="s">
        <v>81</v>
      </c>
      <c r="AY924" s="256" t="s">
        <v>159</v>
      </c>
    </row>
    <row r="925" s="2" customFormat="1" ht="24.15" customHeight="1">
      <c r="A925" s="40"/>
      <c r="B925" s="41"/>
      <c r="C925" s="206" t="s">
        <v>906</v>
      </c>
      <c r="D925" s="206" t="s">
        <v>161</v>
      </c>
      <c r="E925" s="207" t="s">
        <v>1539</v>
      </c>
      <c r="F925" s="208" t="s">
        <v>1540</v>
      </c>
      <c r="G925" s="209" t="s">
        <v>1050</v>
      </c>
      <c r="H925" s="267"/>
      <c r="I925" s="211"/>
      <c r="J925" s="212">
        <f>ROUND(I925*H925,2)</f>
        <v>0</v>
      </c>
      <c r="K925" s="208" t="s">
        <v>165</v>
      </c>
      <c r="L925" s="46"/>
      <c r="M925" s="213" t="s">
        <v>19</v>
      </c>
      <c r="N925" s="214" t="s">
        <v>44</v>
      </c>
      <c r="O925" s="86"/>
      <c r="P925" s="215">
        <f>O925*H925</f>
        <v>0</v>
      </c>
      <c r="Q925" s="215">
        <v>0</v>
      </c>
      <c r="R925" s="215">
        <f>Q925*H925</f>
        <v>0</v>
      </c>
      <c r="S925" s="215">
        <v>0</v>
      </c>
      <c r="T925" s="216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7" t="s">
        <v>307</v>
      </c>
      <c r="AT925" s="217" t="s">
        <v>161</v>
      </c>
      <c r="AU925" s="217" t="s">
        <v>83</v>
      </c>
      <c r="AY925" s="19" t="s">
        <v>159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81</v>
      </c>
      <c r="BK925" s="218">
        <f>ROUND(I925*H925,2)</f>
        <v>0</v>
      </c>
      <c r="BL925" s="19" t="s">
        <v>307</v>
      </c>
      <c r="BM925" s="217" t="s">
        <v>2434</v>
      </c>
    </row>
    <row r="926" s="2" customFormat="1">
      <c r="A926" s="40"/>
      <c r="B926" s="41"/>
      <c r="C926" s="42"/>
      <c r="D926" s="219" t="s">
        <v>168</v>
      </c>
      <c r="E926" s="42"/>
      <c r="F926" s="220" t="s">
        <v>1542</v>
      </c>
      <c r="G926" s="42"/>
      <c r="H926" s="42"/>
      <c r="I926" s="221"/>
      <c r="J926" s="42"/>
      <c r="K926" s="42"/>
      <c r="L926" s="46"/>
      <c r="M926" s="222"/>
      <c r="N926" s="223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168</v>
      </c>
      <c r="AU926" s="19" t="s">
        <v>83</v>
      </c>
    </row>
    <row r="927" s="12" customFormat="1" ht="22.8" customHeight="1">
      <c r="A927" s="12"/>
      <c r="B927" s="190"/>
      <c r="C927" s="191"/>
      <c r="D927" s="192" t="s">
        <v>72</v>
      </c>
      <c r="E927" s="204" t="s">
        <v>2435</v>
      </c>
      <c r="F927" s="204" t="s">
        <v>2436</v>
      </c>
      <c r="G927" s="191"/>
      <c r="H927" s="191"/>
      <c r="I927" s="194"/>
      <c r="J927" s="205">
        <f>BK927</f>
        <v>0</v>
      </c>
      <c r="K927" s="191"/>
      <c r="L927" s="196"/>
      <c r="M927" s="197"/>
      <c r="N927" s="198"/>
      <c r="O927" s="198"/>
      <c r="P927" s="199">
        <f>SUM(P928:P1177)</f>
        <v>0</v>
      </c>
      <c r="Q927" s="198"/>
      <c r="R927" s="199">
        <f>SUM(R928:R1177)</f>
        <v>0.32263896000000003</v>
      </c>
      <c r="S927" s="198"/>
      <c r="T927" s="200">
        <f>SUM(T928:T1177)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1" t="s">
        <v>83</v>
      </c>
      <c r="AT927" s="202" t="s">
        <v>72</v>
      </c>
      <c r="AU927" s="202" t="s">
        <v>81</v>
      </c>
      <c r="AY927" s="201" t="s">
        <v>159</v>
      </c>
      <c r="BK927" s="203">
        <f>SUM(BK928:BK1177)</f>
        <v>0</v>
      </c>
    </row>
    <row r="928" s="2" customFormat="1" ht="16.5" customHeight="1">
      <c r="A928" s="40"/>
      <c r="B928" s="41"/>
      <c r="C928" s="206" t="s">
        <v>914</v>
      </c>
      <c r="D928" s="206" t="s">
        <v>161</v>
      </c>
      <c r="E928" s="207" t="s">
        <v>2437</v>
      </c>
      <c r="F928" s="208" t="s">
        <v>2438</v>
      </c>
      <c r="G928" s="209" t="s">
        <v>164</v>
      </c>
      <c r="H928" s="210">
        <v>155</v>
      </c>
      <c r="I928" s="211"/>
      <c r="J928" s="212">
        <f>ROUND(I928*H928,2)</f>
        <v>0</v>
      </c>
      <c r="K928" s="208" t="s">
        <v>165</v>
      </c>
      <c r="L928" s="46"/>
      <c r="M928" s="213" t="s">
        <v>19</v>
      </c>
      <c r="N928" s="214" t="s">
        <v>44</v>
      </c>
      <c r="O928" s="86"/>
      <c r="P928" s="215">
        <f>O928*H928</f>
        <v>0</v>
      </c>
      <c r="Q928" s="215">
        <v>6.9999999999999994E-05</v>
      </c>
      <c r="R928" s="215">
        <f>Q928*H928</f>
        <v>0.010849999999999999</v>
      </c>
      <c r="S928" s="215">
        <v>0</v>
      </c>
      <c r="T928" s="216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7" t="s">
        <v>307</v>
      </c>
      <c r="AT928" s="217" t="s">
        <v>161</v>
      </c>
      <c r="AU928" s="217" t="s">
        <v>83</v>
      </c>
      <c r="AY928" s="19" t="s">
        <v>159</v>
      </c>
      <c r="BE928" s="218">
        <f>IF(N928="základní",J928,0)</f>
        <v>0</v>
      </c>
      <c r="BF928" s="218">
        <f>IF(N928="snížená",J928,0)</f>
        <v>0</v>
      </c>
      <c r="BG928" s="218">
        <f>IF(N928="zákl. přenesená",J928,0)</f>
        <v>0</v>
      </c>
      <c r="BH928" s="218">
        <f>IF(N928="sníž. přenesená",J928,0)</f>
        <v>0</v>
      </c>
      <c r="BI928" s="218">
        <f>IF(N928="nulová",J928,0)</f>
        <v>0</v>
      </c>
      <c r="BJ928" s="19" t="s">
        <v>81</v>
      </c>
      <c r="BK928" s="218">
        <f>ROUND(I928*H928,2)</f>
        <v>0</v>
      </c>
      <c r="BL928" s="19" t="s">
        <v>307</v>
      </c>
      <c r="BM928" s="217" t="s">
        <v>2439</v>
      </c>
    </row>
    <row r="929" s="2" customFormat="1">
      <c r="A929" s="40"/>
      <c r="B929" s="41"/>
      <c r="C929" s="42"/>
      <c r="D929" s="219" t="s">
        <v>168</v>
      </c>
      <c r="E929" s="42"/>
      <c r="F929" s="220" t="s">
        <v>2440</v>
      </c>
      <c r="G929" s="42"/>
      <c r="H929" s="42"/>
      <c r="I929" s="221"/>
      <c r="J929" s="42"/>
      <c r="K929" s="42"/>
      <c r="L929" s="46"/>
      <c r="M929" s="222"/>
      <c r="N929" s="223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168</v>
      </c>
      <c r="AU929" s="19" t="s">
        <v>83</v>
      </c>
    </row>
    <row r="930" s="13" customFormat="1">
      <c r="A930" s="13"/>
      <c r="B930" s="224"/>
      <c r="C930" s="225"/>
      <c r="D930" s="226" t="s">
        <v>170</v>
      </c>
      <c r="E930" s="227" t="s">
        <v>19</v>
      </c>
      <c r="F930" s="228" t="s">
        <v>2239</v>
      </c>
      <c r="G930" s="225"/>
      <c r="H930" s="227" t="s">
        <v>19</v>
      </c>
      <c r="I930" s="229"/>
      <c r="J930" s="225"/>
      <c r="K930" s="225"/>
      <c r="L930" s="230"/>
      <c r="M930" s="231"/>
      <c r="N930" s="232"/>
      <c r="O930" s="232"/>
      <c r="P930" s="232"/>
      <c r="Q930" s="232"/>
      <c r="R930" s="232"/>
      <c r="S930" s="232"/>
      <c r="T930" s="23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4" t="s">
        <v>170</v>
      </c>
      <c r="AU930" s="234" t="s">
        <v>83</v>
      </c>
      <c r="AV930" s="13" t="s">
        <v>81</v>
      </c>
      <c r="AW930" s="13" t="s">
        <v>35</v>
      </c>
      <c r="AX930" s="13" t="s">
        <v>73</v>
      </c>
      <c r="AY930" s="234" t="s">
        <v>159</v>
      </c>
    </row>
    <row r="931" s="14" customFormat="1">
      <c r="A931" s="14"/>
      <c r="B931" s="235"/>
      <c r="C931" s="236"/>
      <c r="D931" s="226" t="s">
        <v>170</v>
      </c>
      <c r="E931" s="237" t="s">
        <v>19</v>
      </c>
      <c r="F931" s="238" t="s">
        <v>1241</v>
      </c>
      <c r="G931" s="236"/>
      <c r="H931" s="239">
        <v>155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170</v>
      </c>
      <c r="AU931" s="245" t="s">
        <v>83</v>
      </c>
      <c r="AV931" s="14" t="s">
        <v>83</v>
      </c>
      <c r="AW931" s="14" t="s">
        <v>35</v>
      </c>
      <c r="AX931" s="14" t="s">
        <v>73</v>
      </c>
      <c r="AY931" s="245" t="s">
        <v>159</v>
      </c>
    </row>
    <row r="932" s="15" customFormat="1">
      <c r="A932" s="15"/>
      <c r="B932" s="246"/>
      <c r="C932" s="247"/>
      <c r="D932" s="226" t="s">
        <v>170</v>
      </c>
      <c r="E932" s="248" t="s">
        <v>19</v>
      </c>
      <c r="F932" s="249" t="s">
        <v>178</v>
      </c>
      <c r="G932" s="247"/>
      <c r="H932" s="250">
        <v>155</v>
      </c>
      <c r="I932" s="251"/>
      <c r="J932" s="247"/>
      <c r="K932" s="247"/>
      <c r="L932" s="252"/>
      <c r="M932" s="253"/>
      <c r="N932" s="254"/>
      <c r="O932" s="254"/>
      <c r="P932" s="254"/>
      <c r="Q932" s="254"/>
      <c r="R932" s="254"/>
      <c r="S932" s="254"/>
      <c r="T932" s="25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6" t="s">
        <v>170</v>
      </c>
      <c r="AU932" s="256" t="s">
        <v>83</v>
      </c>
      <c r="AV932" s="15" t="s">
        <v>166</v>
      </c>
      <c r="AW932" s="15" t="s">
        <v>35</v>
      </c>
      <c r="AX932" s="15" t="s">
        <v>81</v>
      </c>
      <c r="AY932" s="256" t="s">
        <v>159</v>
      </c>
    </row>
    <row r="933" s="2" customFormat="1" ht="16.5" customHeight="1">
      <c r="A933" s="40"/>
      <c r="B933" s="41"/>
      <c r="C933" s="206" t="s">
        <v>919</v>
      </c>
      <c r="D933" s="206" t="s">
        <v>161</v>
      </c>
      <c r="E933" s="207" t="s">
        <v>2441</v>
      </c>
      <c r="F933" s="208" t="s">
        <v>2442</v>
      </c>
      <c r="G933" s="209" t="s">
        <v>164</v>
      </c>
      <c r="H933" s="210">
        <v>155</v>
      </c>
      <c r="I933" s="211"/>
      <c r="J933" s="212">
        <f>ROUND(I933*H933,2)</f>
        <v>0</v>
      </c>
      <c r="K933" s="208" t="s">
        <v>165</v>
      </c>
      <c r="L933" s="46"/>
      <c r="M933" s="213" t="s">
        <v>19</v>
      </c>
      <c r="N933" s="214" t="s">
        <v>44</v>
      </c>
      <c r="O933" s="86"/>
      <c r="P933" s="215">
        <f>O933*H933</f>
        <v>0</v>
      </c>
      <c r="Q933" s="215">
        <v>8.0000000000000007E-05</v>
      </c>
      <c r="R933" s="215">
        <f>Q933*H933</f>
        <v>0.012400000000000001</v>
      </c>
      <c r="S933" s="215">
        <v>0</v>
      </c>
      <c r="T933" s="216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17" t="s">
        <v>307</v>
      </c>
      <c r="AT933" s="217" t="s">
        <v>161</v>
      </c>
      <c r="AU933" s="217" t="s">
        <v>83</v>
      </c>
      <c r="AY933" s="19" t="s">
        <v>159</v>
      </c>
      <c r="BE933" s="218">
        <f>IF(N933="základní",J933,0)</f>
        <v>0</v>
      </c>
      <c r="BF933" s="218">
        <f>IF(N933="snížená",J933,0)</f>
        <v>0</v>
      </c>
      <c r="BG933" s="218">
        <f>IF(N933="zákl. přenesená",J933,0)</f>
        <v>0</v>
      </c>
      <c r="BH933" s="218">
        <f>IF(N933="sníž. přenesená",J933,0)</f>
        <v>0</v>
      </c>
      <c r="BI933" s="218">
        <f>IF(N933="nulová",J933,0)</f>
        <v>0</v>
      </c>
      <c r="BJ933" s="19" t="s">
        <v>81</v>
      </c>
      <c r="BK933" s="218">
        <f>ROUND(I933*H933,2)</f>
        <v>0</v>
      </c>
      <c r="BL933" s="19" t="s">
        <v>307</v>
      </c>
      <c r="BM933" s="217" t="s">
        <v>2443</v>
      </c>
    </row>
    <row r="934" s="2" customFormat="1">
      <c r="A934" s="40"/>
      <c r="B934" s="41"/>
      <c r="C934" s="42"/>
      <c r="D934" s="219" t="s">
        <v>168</v>
      </c>
      <c r="E934" s="42"/>
      <c r="F934" s="220" t="s">
        <v>2444</v>
      </c>
      <c r="G934" s="42"/>
      <c r="H934" s="42"/>
      <c r="I934" s="221"/>
      <c r="J934" s="42"/>
      <c r="K934" s="42"/>
      <c r="L934" s="46"/>
      <c r="M934" s="222"/>
      <c r="N934" s="223"/>
      <c r="O934" s="86"/>
      <c r="P934" s="86"/>
      <c r="Q934" s="86"/>
      <c r="R934" s="86"/>
      <c r="S934" s="86"/>
      <c r="T934" s="87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9" t="s">
        <v>168</v>
      </c>
      <c r="AU934" s="19" t="s">
        <v>83</v>
      </c>
    </row>
    <row r="935" s="13" customFormat="1">
      <c r="A935" s="13"/>
      <c r="B935" s="224"/>
      <c r="C935" s="225"/>
      <c r="D935" s="226" t="s">
        <v>170</v>
      </c>
      <c r="E935" s="227" t="s">
        <v>19</v>
      </c>
      <c r="F935" s="228" t="s">
        <v>2239</v>
      </c>
      <c r="G935" s="225"/>
      <c r="H935" s="227" t="s">
        <v>19</v>
      </c>
      <c r="I935" s="229"/>
      <c r="J935" s="225"/>
      <c r="K935" s="225"/>
      <c r="L935" s="230"/>
      <c r="M935" s="231"/>
      <c r="N935" s="232"/>
      <c r="O935" s="232"/>
      <c r="P935" s="232"/>
      <c r="Q935" s="232"/>
      <c r="R935" s="232"/>
      <c r="S935" s="232"/>
      <c r="T935" s="23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4" t="s">
        <v>170</v>
      </c>
      <c r="AU935" s="234" t="s">
        <v>83</v>
      </c>
      <c r="AV935" s="13" t="s">
        <v>81</v>
      </c>
      <c r="AW935" s="13" t="s">
        <v>35</v>
      </c>
      <c r="AX935" s="13" t="s">
        <v>73</v>
      </c>
      <c r="AY935" s="234" t="s">
        <v>159</v>
      </c>
    </row>
    <row r="936" s="14" customFormat="1">
      <c r="A936" s="14"/>
      <c r="B936" s="235"/>
      <c r="C936" s="236"/>
      <c r="D936" s="226" t="s">
        <v>170</v>
      </c>
      <c r="E936" s="237" t="s">
        <v>19</v>
      </c>
      <c r="F936" s="238" t="s">
        <v>1241</v>
      </c>
      <c r="G936" s="236"/>
      <c r="H936" s="239">
        <v>155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170</v>
      </c>
      <c r="AU936" s="245" t="s">
        <v>83</v>
      </c>
      <c r="AV936" s="14" t="s">
        <v>83</v>
      </c>
      <c r="AW936" s="14" t="s">
        <v>35</v>
      </c>
      <c r="AX936" s="14" t="s">
        <v>73</v>
      </c>
      <c r="AY936" s="245" t="s">
        <v>159</v>
      </c>
    </row>
    <row r="937" s="15" customFormat="1">
      <c r="A937" s="15"/>
      <c r="B937" s="246"/>
      <c r="C937" s="247"/>
      <c r="D937" s="226" t="s">
        <v>170</v>
      </c>
      <c r="E937" s="248" t="s">
        <v>19</v>
      </c>
      <c r="F937" s="249" t="s">
        <v>178</v>
      </c>
      <c r="G937" s="247"/>
      <c r="H937" s="250">
        <v>155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56" t="s">
        <v>170</v>
      </c>
      <c r="AU937" s="256" t="s">
        <v>83</v>
      </c>
      <c r="AV937" s="15" t="s">
        <v>166</v>
      </c>
      <c r="AW937" s="15" t="s">
        <v>35</v>
      </c>
      <c r="AX937" s="15" t="s">
        <v>81</v>
      </c>
      <c r="AY937" s="256" t="s">
        <v>159</v>
      </c>
    </row>
    <row r="938" s="2" customFormat="1" ht="21.75" customHeight="1">
      <c r="A938" s="40"/>
      <c r="B938" s="41"/>
      <c r="C938" s="206" t="s">
        <v>925</v>
      </c>
      <c r="D938" s="206" t="s">
        <v>161</v>
      </c>
      <c r="E938" s="207" t="s">
        <v>2445</v>
      </c>
      <c r="F938" s="208" t="s">
        <v>2446</v>
      </c>
      <c r="G938" s="209" t="s">
        <v>164</v>
      </c>
      <c r="H938" s="210">
        <v>155</v>
      </c>
      <c r="I938" s="211"/>
      <c r="J938" s="212">
        <f>ROUND(I938*H938,2)</f>
        <v>0</v>
      </c>
      <c r="K938" s="208" t="s">
        <v>165</v>
      </c>
      <c r="L938" s="46"/>
      <c r="M938" s="213" t="s">
        <v>19</v>
      </c>
      <c r="N938" s="214" t="s">
        <v>44</v>
      </c>
      <c r="O938" s="86"/>
      <c r="P938" s="215">
        <f>O938*H938</f>
        <v>0</v>
      </c>
      <c r="Q938" s="215">
        <v>0</v>
      </c>
      <c r="R938" s="215">
        <f>Q938*H938</f>
        <v>0</v>
      </c>
      <c r="S938" s="215">
        <v>0</v>
      </c>
      <c r="T938" s="216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7" t="s">
        <v>307</v>
      </c>
      <c r="AT938" s="217" t="s">
        <v>161</v>
      </c>
      <c r="AU938" s="217" t="s">
        <v>83</v>
      </c>
      <c r="AY938" s="19" t="s">
        <v>159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9" t="s">
        <v>81</v>
      </c>
      <c r="BK938" s="218">
        <f>ROUND(I938*H938,2)</f>
        <v>0</v>
      </c>
      <c r="BL938" s="19" t="s">
        <v>307</v>
      </c>
      <c r="BM938" s="217" t="s">
        <v>2447</v>
      </c>
    </row>
    <row r="939" s="2" customFormat="1">
      <c r="A939" s="40"/>
      <c r="B939" s="41"/>
      <c r="C939" s="42"/>
      <c r="D939" s="219" t="s">
        <v>168</v>
      </c>
      <c r="E939" s="42"/>
      <c r="F939" s="220" t="s">
        <v>2448</v>
      </c>
      <c r="G939" s="42"/>
      <c r="H939" s="42"/>
      <c r="I939" s="221"/>
      <c r="J939" s="42"/>
      <c r="K939" s="42"/>
      <c r="L939" s="46"/>
      <c r="M939" s="222"/>
      <c r="N939" s="223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168</v>
      </c>
      <c r="AU939" s="19" t="s">
        <v>83</v>
      </c>
    </row>
    <row r="940" s="13" customFormat="1">
      <c r="A940" s="13"/>
      <c r="B940" s="224"/>
      <c r="C940" s="225"/>
      <c r="D940" s="226" t="s">
        <v>170</v>
      </c>
      <c r="E940" s="227" t="s">
        <v>19</v>
      </c>
      <c r="F940" s="228" t="s">
        <v>2239</v>
      </c>
      <c r="G940" s="225"/>
      <c r="H940" s="227" t="s">
        <v>19</v>
      </c>
      <c r="I940" s="229"/>
      <c r="J940" s="225"/>
      <c r="K940" s="225"/>
      <c r="L940" s="230"/>
      <c r="M940" s="231"/>
      <c r="N940" s="232"/>
      <c r="O940" s="232"/>
      <c r="P940" s="232"/>
      <c r="Q940" s="232"/>
      <c r="R940" s="232"/>
      <c r="S940" s="232"/>
      <c r="T940" s="23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4" t="s">
        <v>170</v>
      </c>
      <c r="AU940" s="234" t="s">
        <v>83</v>
      </c>
      <c r="AV940" s="13" t="s">
        <v>81</v>
      </c>
      <c r="AW940" s="13" t="s">
        <v>35</v>
      </c>
      <c r="AX940" s="13" t="s">
        <v>73</v>
      </c>
      <c r="AY940" s="234" t="s">
        <v>159</v>
      </c>
    </row>
    <row r="941" s="14" customFormat="1">
      <c r="A941" s="14"/>
      <c r="B941" s="235"/>
      <c r="C941" s="236"/>
      <c r="D941" s="226" t="s">
        <v>170</v>
      </c>
      <c r="E941" s="237" t="s">
        <v>19</v>
      </c>
      <c r="F941" s="238" t="s">
        <v>1241</v>
      </c>
      <c r="G941" s="236"/>
      <c r="H941" s="239">
        <v>155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170</v>
      </c>
      <c r="AU941" s="245" t="s">
        <v>83</v>
      </c>
      <c r="AV941" s="14" t="s">
        <v>83</v>
      </c>
      <c r="AW941" s="14" t="s">
        <v>35</v>
      </c>
      <c r="AX941" s="14" t="s">
        <v>73</v>
      </c>
      <c r="AY941" s="245" t="s">
        <v>159</v>
      </c>
    </row>
    <row r="942" s="15" customFormat="1">
      <c r="A942" s="15"/>
      <c r="B942" s="246"/>
      <c r="C942" s="247"/>
      <c r="D942" s="226" t="s">
        <v>170</v>
      </c>
      <c r="E942" s="248" t="s">
        <v>19</v>
      </c>
      <c r="F942" s="249" t="s">
        <v>178</v>
      </c>
      <c r="G942" s="247"/>
      <c r="H942" s="250">
        <v>155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6" t="s">
        <v>170</v>
      </c>
      <c r="AU942" s="256" t="s">
        <v>83</v>
      </c>
      <c r="AV942" s="15" t="s">
        <v>166</v>
      </c>
      <c r="AW942" s="15" t="s">
        <v>35</v>
      </c>
      <c r="AX942" s="15" t="s">
        <v>81</v>
      </c>
      <c r="AY942" s="256" t="s">
        <v>159</v>
      </c>
    </row>
    <row r="943" s="2" customFormat="1" ht="24.15" customHeight="1">
      <c r="A943" s="40"/>
      <c r="B943" s="41"/>
      <c r="C943" s="206" t="s">
        <v>943</v>
      </c>
      <c r="D943" s="206" t="s">
        <v>161</v>
      </c>
      <c r="E943" s="207" t="s">
        <v>2449</v>
      </c>
      <c r="F943" s="208" t="s">
        <v>2450</v>
      </c>
      <c r="G943" s="209" t="s">
        <v>164</v>
      </c>
      <c r="H943" s="210">
        <v>155</v>
      </c>
      <c r="I943" s="211"/>
      <c r="J943" s="212">
        <f>ROUND(I943*H943,2)</f>
        <v>0</v>
      </c>
      <c r="K943" s="208" t="s">
        <v>165</v>
      </c>
      <c r="L943" s="46"/>
      <c r="M943" s="213" t="s">
        <v>19</v>
      </c>
      <c r="N943" s="214" t="s">
        <v>44</v>
      </c>
      <c r="O943" s="86"/>
      <c r="P943" s="215">
        <f>O943*H943</f>
        <v>0</v>
      </c>
      <c r="Q943" s="215">
        <v>0.00012999999999999999</v>
      </c>
      <c r="R943" s="215">
        <f>Q943*H943</f>
        <v>0.020149999999999998</v>
      </c>
      <c r="S943" s="215">
        <v>0</v>
      </c>
      <c r="T943" s="216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17" t="s">
        <v>307</v>
      </c>
      <c r="AT943" s="217" t="s">
        <v>161</v>
      </c>
      <c r="AU943" s="217" t="s">
        <v>83</v>
      </c>
      <c r="AY943" s="19" t="s">
        <v>159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81</v>
      </c>
      <c r="BK943" s="218">
        <f>ROUND(I943*H943,2)</f>
        <v>0</v>
      </c>
      <c r="BL943" s="19" t="s">
        <v>307</v>
      </c>
      <c r="BM943" s="217" t="s">
        <v>2451</v>
      </c>
    </row>
    <row r="944" s="2" customFormat="1">
      <c r="A944" s="40"/>
      <c r="B944" s="41"/>
      <c r="C944" s="42"/>
      <c r="D944" s="219" t="s">
        <v>168</v>
      </c>
      <c r="E944" s="42"/>
      <c r="F944" s="220" t="s">
        <v>2452</v>
      </c>
      <c r="G944" s="42"/>
      <c r="H944" s="42"/>
      <c r="I944" s="221"/>
      <c r="J944" s="42"/>
      <c r="K944" s="42"/>
      <c r="L944" s="46"/>
      <c r="M944" s="222"/>
      <c r="N944" s="223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168</v>
      </c>
      <c r="AU944" s="19" t="s">
        <v>83</v>
      </c>
    </row>
    <row r="945" s="13" customFormat="1">
      <c r="A945" s="13"/>
      <c r="B945" s="224"/>
      <c r="C945" s="225"/>
      <c r="D945" s="226" t="s">
        <v>170</v>
      </c>
      <c r="E945" s="227" t="s">
        <v>19</v>
      </c>
      <c r="F945" s="228" t="s">
        <v>2239</v>
      </c>
      <c r="G945" s="225"/>
      <c r="H945" s="227" t="s">
        <v>19</v>
      </c>
      <c r="I945" s="229"/>
      <c r="J945" s="225"/>
      <c r="K945" s="225"/>
      <c r="L945" s="230"/>
      <c r="M945" s="231"/>
      <c r="N945" s="232"/>
      <c r="O945" s="232"/>
      <c r="P945" s="232"/>
      <c r="Q945" s="232"/>
      <c r="R945" s="232"/>
      <c r="S945" s="232"/>
      <c r="T945" s="23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4" t="s">
        <v>170</v>
      </c>
      <c r="AU945" s="234" t="s">
        <v>83</v>
      </c>
      <c r="AV945" s="13" t="s">
        <v>81</v>
      </c>
      <c r="AW945" s="13" t="s">
        <v>35</v>
      </c>
      <c r="AX945" s="13" t="s">
        <v>73</v>
      </c>
      <c r="AY945" s="234" t="s">
        <v>159</v>
      </c>
    </row>
    <row r="946" s="14" customFormat="1">
      <c r="A946" s="14"/>
      <c r="B946" s="235"/>
      <c r="C946" s="236"/>
      <c r="D946" s="226" t="s">
        <v>170</v>
      </c>
      <c r="E946" s="237" t="s">
        <v>19</v>
      </c>
      <c r="F946" s="238" t="s">
        <v>1241</v>
      </c>
      <c r="G946" s="236"/>
      <c r="H946" s="239">
        <v>155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5" t="s">
        <v>170</v>
      </c>
      <c r="AU946" s="245" t="s">
        <v>83</v>
      </c>
      <c r="AV946" s="14" t="s">
        <v>83</v>
      </c>
      <c r="AW946" s="14" t="s">
        <v>35</v>
      </c>
      <c r="AX946" s="14" t="s">
        <v>73</v>
      </c>
      <c r="AY946" s="245" t="s">
        <v>159</v>
      </c>
    </row>
    <row r="947" s="15" customFormat="1">
      <c r="A947" s="15"/>
      <c r="B947" s="246"/>
      <c r="C947" s="247"/>
      <c r="D947" s="226" t="s">
        <v>170</v>
      </c>
      <c r="E947" s="248" t="s">
        <v>19</v>
      </c>
      <c r="F947" s="249" t="s">
        <v>178</v>
      </c>
      <c r="G947" s="247"/>
      <c r="H947" s="250">
        <v>155</v>
      </c>
      <c r="I947" s="251"/>
      <c r="J947" s="247"/>
      <c r="K947" s="247"/>
      <c r="L947" s="252"/>
      <c r="M947" s="253"/>
      <c r="N947" s="254"/>
      <c r="O947" s="254"/>
      <c r="P947" s="254"/>
      <c r="Q947" s="254"/>
      <c r="R947" s="254"/>
      <c r="S947" s="254"/>
      <c r="T947" s="25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6" t="s">
        <v>170</v>
      </c>
      <c r="AU947" s="256" t="s">
        <v>83</v>
      </c>
      <c r="AV947" s="15" t="s">
        <v>166</v>
      </c>
      <c r="AW947" s="15" t="s">
        <v>35</v>
      </c>
      <c r="AX947" s="15" t="s">
        <v>81</v>
      </c>
      <c r="AY947" s="256" t="s">
        <v>159</v>
      </c>
    </row>
    <row r="948" s="2" customFormat="1" ht="21.75" customHeight="1">
      <c r="A948" s="40"/>
      <c r="B948" s="41"/>
      <c r="C948" s="206" t="s">
        <v>949</v>
      </c>
      <c r="D948" s="206" t="s">
        <v>161</v>
      </c>
      <c r="E948" s="207" t="s">
        <v>2453</v>
      </c>
      <c r="F948" s="208" t="s">
        <v>2454</v>
      </c>
      <c r="G948" s="209" t="s">
        <v>164</v>
      </c>
      <c r="H948" s="210">
        <v>310</v>
      </c>
      <c r="I948" s="211"/>
      <c r="J948" s="212">
        <f>ROUND(I948*H948,2)</f>
        <v>0</v>
      </c>
      <c r="K948" s="208" t="s">
        <v>165</v>
      </c>
      <c r="L948" s="46"/>
      <c r="M948" s="213" t="s">
        <v>19</v>
      </c>
      <c r="N948" s="214" t="s">
        <v>44</v>
      </c>
      <c r="O948" s="86"/>
      <c r="P948" s="215">
        <f>O948*H948</f>
        <v>0</v>
      </c>
      <c r="Q948" s="215">
        <v>0.00012999999999999999</v>
      </c>
      <c r="R948" s="215">
        <f>Q948*H948</f>
        <v>0.040299999999999996</v>
      </c>
      <c r="S948" s="215">
        <v>0</v>
      </c>
      <c r="T948" s="21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7" t="s">
        <v>307</v>
      </c>
      <c r="AT948" s="217" t="s">
        <v>161</v>
      </c>
      <c r="AU948" s="217" t="s">
        <v>83</v>
      </c>
      <c r="AY948" s="19" t="s">
        <v>159</v>
      </c>
      <c r="BE948" s="218">
        <f>IF(N948="základní",J948,0)</f>
        <v>0</v>
      </c>
      <c r="BF948" s="218">
        <f>IF(N948="snížená",J948,0)</f>
        <v>0</v>
      </c>
      <c r="BG948" s="218">
        <f>IF(N948="zákl. přenesená",J948,0)</f>
        <v>0</v>
      </c>
      <c r="BH948" s="218">
        <f>IF(N948="sníž. přenesená",J948,0)</f>
        <v>0</v>
      </c>
      <c r="BI948" s="218">
        <f>IF(N948="nulová",J948,0)</f>
        <v>0</v>
      </c>
      <c r="BJ948" s="19" t="s">
        <v>81</v>
      </c>
      <c r="BK948" s="218">
        <f>ROUND(I948*H948,2)</f>
        <v>0</v>
      </c>
      <c r="BL948" s="19" t="s">
        <v>307</v>
      </c>
      <c r="BM948" s="217" t="s">
        <v>2455</v>
      </c>
    </row>
    <row r="949" s="2" customFormat="1">
      <c r="A949" s="40"/>
      <c r="B949" s="41"/>
      <c r="C949" s="42"/>
      <c r="D949" s="219" t="s">
        <v>168</v>
      </c>
      <c r="E949" s="42"/>
      <c r="F949" s="220" t="s">
        <v>2456</v>
      </c>
      <c r="G949" s="42"/>
      <c r="H949" s="42"/>
      <c r="I949" s="221"/>
      <c r="J949" s="42"/>
      <c r="K949" s="42"/>
      <c r="L949" s="46"/>
      <c r="M949" s="222"/>
      <c r="N949" s="22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168</v>
      </c>
      <c r="AU949" s="19" t="s">
        <v>83</v>
      </c>
    </row>
    <row r="950" s="13" customFormat="1">
      <c r="A950" s="13"/>
      <c r="B950" s="224"/>
      <c r="C950" s="225"/>
      <c r="D950" s="226" t="s">
        <v>170</v>
      </c>
      <c r="E950" s="227" t="s">
        <v>19</v>
      </c>
      <c r="F950" s="228" t="s">
        <v>2239</v>
      </c>
      <c r="G950" s="225"/>
      <c r="H950" s="227" t="s">
        <v>19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4" t="s">
        <v>170</v>
      </c>
      <c r="AU950" s="234" t="s">
        <v>83</v>
      </c>
      <c r="AV950" s="13" t="s">
        <v>81</v>
      </c>
      <c r="AW950" s="13" t="s">
        <v>35</v>
      </c>
      <c r="AX950" s="13" t="s">
        <v>73</v>
      </c>
      <c r="AY950" s="234" t="s">
        <v>159</v>
      </c>
    </row>
    <row r="951" s="14" customFormat="1">
      <c r="A951" s="14"/>
      <c r="B951" s="235"/>
      <c r="C951" s="236"/>
      <c r="D951" s="226" t="s">
        <v>170</v>
      </c>
      <c r="E951" s="237" t="s">
        <v>19</v>
      </c>
      <c r="F951" s="238" t="s">
        <v>2457</v>
      </c>
      <c r="G951" s="236"/>
      <c r="H951" s="239">
        <v>310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170</v>
      </c>
      <c r="AU951" s="245" t="s">
        <v>83</v>
      </c>
      <c r="AV951" s="14" t="s">
        <v>83</v>
      </c>
      <c r="AW951" s="14" t="s">
        <v>35</v>
      </c>
      <c r="AX951" s="14" t="s">
        <v>73</v>
      </c>
      <c r="AY951" s="245" t="s">
        <v>159</v>
      </c>
    </row>
    <row r="952" s="15" customFormat="1">
      <c r="A952" s="15"/>
      <c r="B952" s="246"/>
      <c r="C952" s="247"/>
      <c r="D952" s="226" t="s">
        <v>170</v>
      </c>
      <c r="E952" s="248" t="s">
        <v>19</v>
      </c>
      <c r="F952" s="249" t="s">
        <v>178</v>
      </c>
      <c r="G952" s="247"/>
      <c r="H952" s="250">
        <v>310</v>
      </c>
      <c r="I952" s="251"/>
      <c r="J952" s="247"/>
      <c r="K952" s="247"/>
      <c r="L952" s="252"/>
      <c r="M952" s="253"/>
      <c r="N952" s="254"/>
      <c r="O952" s="254"/>
      <c r="P952" s="254"/>
      <c r="Q952" s="254"/>
      <c r="R952" s="254"/>
      <c r="S952" s="254"/>
      <c r="T952" s="25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56" t="s">
        <v>170</v>
      </c>
      <c r="AU952" s="256" t="s">
        <v>83</v>
      </c>
      <c r="AV952" s="15" t="s">
        <v>166</v>
      </c>
      <c r="AW952" s="15" t="s">
        <v>35</v>
      </c>
      <c r="AX952" s="15" t="s">
        <v>81</v>
      </c>
      <c r="AY952" s="256" t="s">
        <v>159</v>
      </c>
    </row>
    <row r="953" s="2" customFormat="1" ht="16.5" customHeight="1">
      <c r="A953" s="40"/>
      <c r="B953" s="41"/>
      <c r="C953" s="206" t="s">
        <v>959</v>
      </c>
      <c r="D953" s="206" t="s">
        <v>161</v>
      </c>
      <c r="E953" s="207" t="s">
        <v>2458</v>
      </c>
      <c r="F953" s="208" t="s">
        <v>2459</v>
      </c>
      <c r="G953" s="209" t="s">
        <v>164</v>
      </c>
      <c r="H953" s="210">
        <v>155</v>
      </c>
      <c r="I953" s="211"/>
      <c r="J953" s="212">
        <f>ROUND(I953*H953,2)</f>
        <v>0</v>
      </c>
      <c r="K953" s="208" t="s">
        <v>165</v>
      </c>
      <c r="L953" s="46"/>
      <c r="M953" s="213" t="s">
        <v>19</v>
      </c>
      <c r="N953" s="214" t="s">
        <v>44</v>
      </c>
      <c r="O953" s="86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17" t="s">
        <v>307</v>
      </c>
      <c r="AT953" s="217" t="s">
        <v>161</v>
      </c>
      <c r="AU953" s="217" t="s">
        <v>83</v>
      </c>
      <c r="AY953" s="19" t="s">
        <v>159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9" t="s">
        <v>81</v>
      </c>
      <c r="BK953" s="218">
        <f>ROUND(I953*H953,2)</f>
        <v>0</v>
      </c>
      <c r="BL953" s="19" t="s">
        <v>307</v>
      </c>
      <c r="BM953" s="217" t="s">
        <v>2460</v>
      </c>
    </row>
    <row r="954" s="2" customFormat="1">
      <c r="A954" s="40"/>
      <c r="B954" s="41"/>
      <c r="C954" s="42"/>
      <c r="D954" s="219" t="s">
        <v>168</v>
      </c>
      <c r="E954" s="42"/>
      <c r="F954" s="220" t="s">
        <v>2461</v>
      </c>
      <c r="G954" s="42"/>
      <c r="H954" s="42"/>
      <c r="I954" s="221"/>
      <c r="J954" s="42"/>
      <c r="K954" s="42"/>
      <c r="L954" s="46"/>
      <c r="M954" s="222"/>
      <c r="N954" s="223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168</v>
      </c>
      <c r="AU954" s="19" t="s">
        <v>83</v>
      </c>
    </row>
    <row r="955" s="13" customFormat="1">
      <c r="A955" s="13"/>
      <c r="B955" s="224"/>
      <c r="C955" s="225"/>
      <c r="D955" s="226" t="s">
        <v>170</v>
      </c>
      <c r="E955" s="227" t="s">
        <v>19</v>
      </c>
      <c r="F955" s="228" t="s">
        <v>2239</v>
      </c>
      <c r="G955" s="225"/>
      <c r="H955" s="227" t="s">
        <v>19</v>
      </c>
      <c r="I955" s="229"/>
      <c r="J955" s="225"/>
      <c r="K955" s="225"/>
      <c r="L955" s="230"/>
      <c r="M955" s="231"/>
      <c r="N955" s="232"/>
      <c r="O955" s="232"/>
      <c r="P955" s="232"/>
      <c r="Q955" s="232"/>
      <c r="R955" s="232"/>
      <c r="S955" s="232"/>
      <c r="T955" s="23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4" t="s">
        <v>170</v>
      </c>
      <c r="AU955" s="234" t="s">
        <v>83</v>
      </c>
      <c r="AV955" s="13" t="s">
        <v>81</v>
      </c>
      <c r="AW955" s="13" t="s">
        <v>35</v>
      </c>
      <c r="AX955" s="13" t="s">
        <v>73</v>
      </c>
      <c r="AY955" s="234" t="s">
        <v>159</v>
      </c>
    </row>
    <row r="956" s="14" customFormat="1">
      <c r="A956" s="14"/>
      <c r="B956" s="235"/>
      <c r="C956" s="236"/>
      <c r="D956" s="226" t="s">
        <v>170</v>
      </c>
      <c r="E956" s="237" t="s">
        <v>19</v>
      </c>
      <c r="F956" s="238" t="s">
        <v>1241</v>
      </c>
      <c r="G956" s="236"/>
      <c r="H956" s="239">
        <v>155</v>
      </c>
      <c r="I956" s="240"/>
      <c r="J956" s="236"/>
      <c r="K956" s="236"/>
      <c r="L956" s="241"/>
      <c r="M956" s="242"/>
      <c r="N956" s="243"/>
      <c r="O956" s="243"/>
      <c r="P956" s="243"/>
      <c r="Q956" s="243"/>
      <c r="R956" s="243"/>
      <c r="S956" s="243"/>
      <c r="T956" s="24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5" t="s">
        <v>170</v>
      </c>
      <c r="AU956" s="245" t="s">
        <v>83</v>
      </c>
      <c r="AV956" s="14" t="s">
        <v>83</v>
      </c>
      <c r="AW956" s="14" t="s">
        <v>35</v>
      </c>
      <c r="AX956" s="14" t="s">
        <v>73</v>
      </c>
      <c r="AY956" s="245" t="s">
        <v>159</v>
      </c>
    </row>
    <row r="957" s="15" customFormat="1">
      <c r="A957" s="15"/>
      <c r="B957" s="246"/>
      <c r="C957" s="247"/>
      <c r="D957" s="226" t="s">
        <v>170</v>
      </c>
      <c r="E957" s="248" t="s">
        <v>19</v>
      </c>
      <c r="F957" s="249" t="s">
        <v>178</v>
      </c>
      <c r="G957" s="247"/>
      <c r="H957" s="250">
        <v>155</v>
      </c>
      <c r="I957" s="251"/>
      <c r="J957" s="247"/>
      <c r="K957" s="247"/>
      <c r="L957" s="252"/>
      <c r="M957" s="253"/>
      <c r="N957" s="254"/>
      <c r="O957" s="254"/>
      <c r="P957" s="254"/>
      <c r="Q957" s="254"/>
      <c r="R957" s="254"/>
      <c r="S957" s="254"/>
      <c r="T957" s="25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6" t="s">
        <v>170</v>
      </c>
      <c r="AU957" s="256" t="s">
        <v>83</v>
      </c>
      <c r="AV957" s="15" t="s">
        <v>166</v>
      </c>
      <c r="AW957" s="15" t="s">
        <v>35</v>
      </c>
      <c r="AX957" s="15" t="s">
        <v>81</v>
      </c>
      <c r="AY957" s="256" t="s">
        <v>159</v>
      </c>
    </row>
    <row r="958" s="2" customFormat="1" ht="16.5" customHeight="1">
      <c r="A958" s="40"/>
      <c r="B958" s="41"/>
      <c r="C958" s="206" t="s">
        <v>964</v>
      </c>
      <c r="D958" s="206" t="s">
        <v>161</v>
      </c>
      <c r="E958" s="207" t="s">
        <v>2462</v>
      </c>
      <c r="F958" s="208" t="s">
        <v>2463</v>
      </c>
      <c r="G958" s="209" t="s">
        <v>164</v>
      </c>
      <c r="H958" s="210">
        <v>306.33199999999999</v>
      </c>
      <c r="I958" s="211"/>
      <c r="J958" s="212">
        <f>ROUND(I958*H958,2)</f>
        <v>0</v>
      </c>
      <c r="K958" s="208" t="s">
        <v>165</v>
      </c>
      <c r="L958" s="46"/>
      <c r="M958" s="213" t="s">
        <v>19</v>
      </c>
      <c r="N958" s="214" t="s">
        <v>44</v>
      </c>
      <c r="O958" s="86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17" t="s">
        <v>307</v>
      </c>
      <c r="AT958" s="217" t="s">
        <v>161</v>
      </c>
      <c r="AU958" s="217" t="s">
        <v>83</v>
      </c>
      <c r="AY958" s="19" t="s">
        <v>159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9" t="s">
        <v>81</v>
      </c>
      <c r="BK958" s="218">
        <f>ROUND(I958*H958,2)</f>
        <v>0</v>
      </c>
      <c r="BL958" s="19" t="s">
        <v>307</v>
      </c>
      <c r="BM958" s="217" t="s">
        <v>2464</v>
      </c>
    </row>
    <row r="959" s="2" customFormat="1">
      <c r="A959" s="40"/>
      <c r="B959" s="41"/>
      <c r="C959" s="42"/>
      <c r="D959" s="219" t="s">
        <v>168</v>
      </c>
      <c r="E959" s="42"/>
      <c r="F959" s="220" t="s">
        <v>2465</v>
      </c>
      <c r="G959" s="42"/>
      <c r="H959" s="42"/>
      <c r="I959" s="221"/>
      <c r="J959" s="42"/>
      <c r="K959" s="42"/>
      <c r="L959" s="46"/>
      <c r="M959" s="222"/>
      <c r="N959" s="22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168</v>
      </c>
      <c r="AU959" s="19" t="s">
        <v>83</v>
      </c>
    </row>
    <row r="960" s="13" customFormat="1">
      <c r="A960" s="13"/>
      <c r="B960" s="224"/>
      <c r="C960" s="225"/>
      <c r="D960" s="226" t="s">
        <v>170</v>
      </c>
      <c r="E960" s="227" t="s">
        <v>19</v>
      </c>
      <c r="F960" s="228" t="s">
        <v>1950</v>
      </c>
      <c r="G960" s="225"/>
      <c r="H960" s="227" t="s">
        <v>19</v>
      </c>
      <c r="I960" s="229"/>
      <c r="J960" s="225"/>
      <c r="K960" s="225"/>
      <c r="L960" s="230"/>
      <c r="M960" s="231"/>
      <c r="N960" s="232"/>
      <c r="O960" s="232"/>
      <c r="P960" s="232"/>
      <c r="Q960" s="232"/>
      <c r="R960" s="232"/>
      <c r="S960" s="232"/>
      <c r="T960" s="23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4" t="s">
        <v>170</v>
      </c>
      <c r="AU960" s="234" t="s">
        <v>83</v>
      </c>
      <c r="AV960" s="13" t="s">
        <v>81</v>
      </c>
      <c r="AW960" s="13" t="s">
        <v>35</v>
      </c>
      <c r="AX960" s="13" t="s">
        <v>73</v>
      </c>
      <c r="AY960" s="234" t="s">
        <v>159</v>
      </c>
    </row>
    <row r="961" s="14" customFormat="1">
      <c r="A961" s="14"/>
      <c r="B961" s="235"/>
      <c r="C961" s="236"/>
      <c r="D961" s="226" t="s">
        <v>170</v>
      </c>
      <c r="E961" s="237" t="s">
        <v>19</v>
      </c>
      <c r="F961" s="238" t="s">
        <v>2069</v>
      </c>
      <c r="G961" s="236"/>
      <c r="H961" s="239">
        <v>279.743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5" t="s">
        <v>170</v>
      </c>
      <c r="AU961" s="245" t="s">
        <v>83</v>
      </c>
      <c r="AV961" s="14" t="s">
        <v>83</v>
      </c>
      <c r="AW961" s="14" t="s">
        <v>35</v>
      </c>
      <c r="AX961" s="14" t="s">
        <v>73</v>
      </c>
      <c r="AY961" s="245" t="s">
        <v>159</v>
      </c>
    </row>
    <row r="962" s="14" customFormat="1">
      <c r="A962" s="14"/>
      <c r="B962" s="235"/>
      <c r="C962" s="236"/>
      <c r="D962" s="226" t="s">
        <v>170</v>
      </c>
      <c r="E962" s="237" t="s">
        <v>19</v>
      </c>
      <c r="F962" s="238" t="s">
        <v>2070</v>
      </c>
      <c r="G962" s="236"/>
      <c r="H962" s="239">
        <v>70.497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5" t="s">
        <v>170</v>
      </c>
      <c r="AU962" s="245" t="s">
        <v>83</v>
      </c>
      <c r="AV962" s="14" t="s">
        <v>83</v>
      </c>
      <c r="AW962" s="14" t="s">
        <v>35</v>
      </c>
      <c r="AX962" s="14" t="s">
        <v>73</v>
      </c>
      <c r="AY962" s="245" t="s">
        <v>159</v>
      </c>
    </row>
    <row r="963" s="14" customFormat="1">
      <c r="A963" s="14"/>
      <c r="B963" s="235"/>
      <c r="C963" s="236"/>
      <c r="D963" s="226" t="s">
        <v>170</v>
      </c>
      <c r="E963" s="237" t="s">
        <v>19</v>
      </c>
      <c r="F963" s="238" t="s">
        <v>2071</v>
      </c>
      <c r="G963" s="236"/>
      <c r="H963" s="239">
        <v>-7.5990000000000002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5" t="s">
        <v>170</v>
      </c>
      <c r="AU963" s="245" t="s">
        <v>83</v>
      </c>
      <c r="AV963" s="14" t="s">
        <v>83</v>
      </c>
      <c r="AW963" s="14" t="s">
        <v>35</v>
      </c>
      <c r="AX963" s="14" t="s">
        <v>73</v>
      </c>
      <c r="AY963" s="245" t="s">
        <v>159</v>
      </c>
    </row>
    <row r="964" s="14" customFormat="1">
      <c r="A964" s="14"/>
      <c r="B964" s="235"/>
      <c r="C964" s="236"/>
      <c r="D964" s="226" t="s">
        <v>170</v>
      </c>
      <c r="E964" s="237" t="s">
        <v>19</v>
      </c>
      <c r="F964" s="238" t="s">
        <v>2071</v>
      </c>
      <c r="G964" s="236"/>
      <c r="H964" s="239">
        <v>-7.5990000000000002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5" t="s">
        <v>170</v>
      </c>
      <c r="AU964" s="245" t="s">
        <v>83</v>
      </c>
      <c r="AV964" s="14" t="s">
        <v>83</v>
      </c>
      <c r="AW964" s="14" t="s">
        <v>35</v>
      </c>
      <c r="AX964" s="14" t="s">
        <v>73</v>
      </c>
      <c r="AY964" s="245" t="s">
        <v>159</v>
      </c>
    </row>
    <row r="965" s="16" customFormat="1">
      <c r="A965" s="16"/>
      <c r="B965" s="268"/>
      <c r="C965" s="269"/>
      <c r="D965" s="226" t="s">
        <v>170</v>
      </c>
      <c r="E965" s="270" t="s">
        <v>19</v>
      </c>
      <c r="F965" s="271" t="s">
        <v>1900</v>
      </c>
      <c r="G965" s="269"/>
      <c r="H965" s="272">
        <v>335.04200000000003</v>
      </c>
      <c r="I965" s="273"/>
      <c r="J965" s="269"/>
      <c r="K965" s="269"/>
      <c r="L965" s="274"/>
      <c r="M965" s="275"/>
      <c r="N965" s="276"/>
      <c r="O965" s="276"/>
      <c r="P965" s="276"/>
      <c r="Q965" s="276"/>
      <c r="R965" s="276"/>
      <c r="S965" s="276"/>
      <c r="T965" s="277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78" t="s">
        <v>170</v>
      </c>
      <c r="AU965" s="278" t="s">
        <v>83</v>
      </c>
      <c r="AV965" s="16" t="s">
        <v>189</v>
      </c>
      <c r="AW965" s="16" t="s">
        <v>35</v>
      </c>
      <c r="AX965" s="16" t="s">
        <v>73</v>
      </c>
      <c r="AY965" s="278" t="s">
        <v>159</v>
      </c>
    </row>
    <row r="966" s="13" customFormat="1">
      <c r="A966" s="13"/>
      <c r="B966" s="224"/>
      <c r="C966" s="225"/>
      <c r="D966" s="226" t="s">
        <v>170</v>
      </c>
      <c r="E966" s="227" t="s">
        <v>19</v>
      </c>
      <c r="F966" s="228" t="s">
        <v>2023</v>
      </c>
      <c r="G966" s="225"/>
      <c r="H966" s="227" t="s">
        <v>19</v>
      </c>
      <c r="I966" s="229"/>
      <c r="J966" s="225"/>
      <c r="K966" s="225"/>
      <c r="L966" s="230"/>
      <c r="M966" s="231"/>
      <c r="N966" s="232"/>
      <c r="O966" s="232"/>
      <c r="P966" s="232"/>
      <c r="Q966" s="232"/>
      <c r="R966" s="232"/>
      <c r="S966" s="232"/>
      <c r="T966" s="23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4" t="s">
        <v>170</v>
      </c>
      <c r="AU966" s="234" t="s">
        <v>83</v>
      </c>
      <c r="AV966" s="13" t="s">
        <v>81</v>
      </c>
      <c r="AW966" s="13" t="s">
        <v>35</v>
      </c>
      <c r="AX966" s="13" t="s">
        <v>73</v>
      </c>
      <c r="AY966" s="234" t="s">
        <v>159</v>
      </c>
    </row>
    <row r="967" s="14" customFormat="1">
      <c r="A967" s="14"/>
      <c r="B967" s="235"/>
      <c r="C967" s="236"/>
      <c r="D967" s="226" t="s">
        <v>170</v>
      </c>
      <c r="E967" s="237" t="s">
        <v>19</v>
      </c>
      <c r="F967" s="238" t="s">
        <v>2072</v>
      </c>
      <c r="G967" s="236"/>
      <c r="H967" s="239">
        <v>0.29299999999999998</v>
      </c>
      <c r="I967" s="240"/>
      <c r="J967" s="236"/>
      <c r="K967" s="236"/>
      <c r="L967" s="241"/>
      <c r="M967" s="242"/>
      <c r="N967" s="243"/>
      <c r="O967" s="243"/>
      <c r="P967" s="243"/>
      <c r="Q967" s="243"/>
      <c r="R967" s="243"/>
      <c r="S967" s="243"/>
      <c r="T967" s="24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5" t="s">
        <v>170</v>
      </c>
      <c r="AU967" s="245" t="s">
        <v>83</v>
      </c>
      <c r="AV967" s="14" t="s">
        <v>83</v>
      </c>
      <c r="AW967" s="14" t="s">
        <v>35</v>
      </c>
      <c r="AX967" s="14" t="s">
        <v>73</v>
      </c>
      <c r="AY967" s="245" t="s">
        <v>159</v>
      </c>
    </row>
    <row r="968" s="14" customFormat="1">
      <c r="A968" s="14"/>
      <c r="B968" s="235"/>
      <c r="C968" s="236"/>
      <c r="D968" s="226" t="s">
        <v>170</v>
      </c>
      <c r="E968" s="237" t="s">
        <v>19</v>
      </c>
      <c r="F968" s="238" t="s">
        <v>2073</v>
      </c>
      <c r="G968" s="236"/>
      <c r="H968" s="239">
        <v>0.27000000000000002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5" t="s">
        <v>170</v>
      </c>
      <c r="AU968" s="245" t="s">
        <v>83</v>
      </c>
      <c r="AV968" s="14" t="s">
        <v>83</v>
      </c>
      <c r="AW968" s="14" t="s">
        <v>35</v>
      </c>
      <c r="AX968" s="14" t="s">
        <v>73</v>
      </c>
      <c r="AY968" s="245" t="s">
        <v>159</v>
      </c>
    </row>
    <row r="969" s="14" customFormat="1">
      <c r="A969" s="14"/>
      <c r="B969" s="235"/>
      <c r="C969" s="236"/>
      <c r="D969" s="226" t="s">
        <v>170</v>
      </c>
      <c r="E969" s="237" t="s">
        <v>19</v>
      </c>
      <c r="F969" s="238" t="s">
        <v>2074</v>
      </c>
      <c r="G969" s="236"/>
      <c r="H969" s="239">
        <v>0.26300000000000001</v>
      </c>
      <c r="I969" s="240"/>
      <c r="J969" s="236"/>
      <c r="K969" s="236"/>
      <c r="L969" s="241"/>
      <c r="M969" s="242"/>
      <c r="N969" s="243"/>
      <c r="O969" s="243"/>
      <c r="P969" s="243"/>
      <c r="Q969" s="243"/>
      <c r="R969" s="243"/>
      <c r="S969" s="243"/>
      <c r="T969" s="24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5" t="s">
        <v>170</v>
      </c>
      <c r="AU969" s="245" t="s">
        <v>83</v>
      </c>
      <c r="AV969" s="14" t="s">
        <v>83</v>
      </c>
      <c r="AW969" s="14" t="s">
        <v>35</v>
      </c>
      <c r="AX969" s="14" t="s">
        <v>73</v>
      </c>
      <c r="AY969" s="245" t="s">
        <v>159</v>
      </c>
    </row>
    <row r="970" s="14" customFormat="1">
      <c r="A970" s="14"/>
      <c r="B970" s="235"/>
      <c r="C970" s="236"/>
      <c r="D970" s="226" t="s">
        <v>170</v>
      </c>
      <c r="E970" s="237" t="s">
        <v>19</v>
      </c>
      <c r="F970" s="238" t="s">
        <v>2074</v>
      </c>
      <c r="G970" s="236"/>
      <c r="H970" s="239">
        <v>0.26300000000000001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5" t="s">
        <v>170</v>
      </c>
      <c r="AU970" s="245" t="s">
        <v>83</v>
      </c>
      <c r="AV970" s="14" t="s">
        <v>83</v>
      </c>
      <c r="AW970" s="14" t="s">
        <v>35</v>
      </c>
      <c r="AX970" s="14" t="s">
        <v>73</v>
      </c>
      <c r="AY970" s="245" t="s">
        <v>159</v>
      </c>
    </row>
    <row r="971" s="14" customFormat="1">
      <c r="A971" s="14"/>
      <c r="B971" s="235"/>
      <c r="C971" s="236"/>
      <c r="D971" s="226" t="s">
        <v>170</v>
      </c>
      <c r="E971" s="237" t="s">
        <v>19</v>
      </c>
      <c r="F971" s="238" t="s">
        <v>2075</v>
      </c>
      <c r="G971" s="236"/>
      <c r="H971" s="239">
        <v>0.248</v>
      </c>
      <c r="I971" s="240"/>
      <c r="J971" s="236"/>
      <c r="K971" s="236"/>
      <c r="L971" s="241"/>
      <c r="M971" s="242"/>
      <c r="N971" s="243"/>
      <c r="O971" s="243"/>
      <c r="P971" s="243"/>
      <c r="Q971" s="243"/>
      <c r="R971" s="243"/>
      <c r="S971" s="243"/>
      <c r="T971" s="24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5" t="s">
        <v>170</v>
      </c>
      <c r="AU971" s="245" t="s">
        <v>83</v>
      </c>
      <c r="AV971" s="14" t="s">
        <v>83</v>
      </c>
      <c r="AW971" s="14" t="s">
        <v>35</v>
      </c>
      <c r="AX971" s="14" t="s">
        <v>73</v>
      </c>
      <c r="AY971" s="245" t="s">
        <v>159</v>
      </c>
    </row>
    <row r="972" s="14" customFormat="1">
      <c r="A972" s="14"/>
      <c r="B972" s="235"/>
      <c r="C972" s="236"/>
      <c r="D972" s="226" t="s">
        <v>170</v>
      </c>
      <c r="E972" s="237" t="s">
        <v>19</v>
      </c>
      <c r="F972" s="238" t="s">
        <v>2076</v>
      </c>
      <c r="G972" s="236"/>
      <c r="H972" s="239">
        <v>0.39500000000000002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5" t="s">
        <v>170</v>
      </c>
      <c r="AU972" s="245" t="s">
        <v>83</v>
      </c>
      <c r="AV972" s="14" t="s">
        <v>83</v>
      </c>
      <c r="AW972" s="14" t="s">
        <v>35</v>
      </c>
      <c r="AX972" s="14" t="s">
        <v>73</v>
      </c>
      <c r="AY972" s="245" t="s">
        <v>159</v>
      </c>
    </row>
    <row r="973" s="14" customFormat="1">
      <c r="A973" s="14"/>
      <c r="B973" s="235"/>
      <c r="C973" s="236"/>
      <c r="D973" s="226" t="s">
        <v>170</v>
      </c>
      <c r="E973" s="237" t="s">
        <v>19</v>
      </c>
      <c r="F973" s="238" t="s">
        <v>2077</v>
      </c>
      <c r="G973" s="236"/>
      <c r="H973" s="239">
        <v>0.34200000000000003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5" t="s">
        <v>170</v>
      </c>
      <c r="AU973" s="245" t="s">
        <v>83</v>
      </c>
      <c r="AV973" s="14" t="s">
        <v>83</v>
      </c>
      <c r="AW973" s="14" t="s">
        <v>35</v>
      </c>
      <c r="AX973" s="14" t="s">
        <v>73</v>
      </c>
      <c r="AY973" s="245" t="s">
        <v>159</v>
      </c>
    </row>
    <row r="974" s="13" customFormat="1">
      <c r="A974" s="13"/>
      <c r="B974" s="224"/>
      <c r="C974" s="225"/>
      <c r="D974" s="226" t="s">
        <v>170</v>
      </c>
      <c r="E974" s="227" t="s">
        <v>19</v>
      </c>
      <c r="F974" s="228" t="s">
        <v>2036</v>
      </c>
      <c r="G974" s="225"/>
      <c r="H974" s="227" t="s">
        <v>19</v>
      </c>
      <c r="I974" s="229"/>
      <c r="J974" s="225"/>
      <c r="K974" s="225"/>
      <c r="L974" s="230"/>
      <c r="M974" s="231"/>
      <c r="N974" s="232"/>
      <c r="O974" s="232"/>
      <c r="P974" s="232"/>
      <c r="Q974" s="232"/>
      <c r="R974" s="232"/>
      <c r="S974" s="232"/>
      <c r="T974" s="23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4" t="s">
        <v>170</v>
      </c>
      <c r="AU974" s="234" t="s">
        <v>83</v>
      </c>
      <c r="AV974" s="13" t="s">
        <v>81</v>
      </c>
      <c r="AW974" s="13" t="s">
        <v>35</v>
      </c>
      <c r="AX974" s="13" t="s">
        <v>73</v>
      </c>
      <c r="AY974" s="234" t="s">
        <v>159</v>
      </c>
    </row>
    <row r="975" s="14" customFormat="1">
      <c r="A975" s="14"/>
      <c r="B975" s="235"/>
      <c r="C975" s="236"/>
      <c r="D975" s="226" t="s">
        <v>170</v>
      </c>
      <c r="E975" s="237" t="s">
        <v>19</v>
      </c>
      <c r="F975" s="238" t="s">
        <v>2078</v>
      </c>
      <c r="G975" s="236"/>
      <c r="H975" s="239">
        <v>0.39600000000000002</v>
      </c>
      <c r="I975" s="240"/>
      <c r="J975" s="236"/>
      <c r="K975" s="236"/>
      <c r="L975" s="241"/>
      <c r="M975" s="242"/>
      <c r="N975" s="243"/>
      <c r="O975" s="243"/>
      <c r="P975" s="243"/>
      <c r="Q975" s="243"/>
      <c r="R975" s="243"/>
      <c r="S975" s="243"/>
      <c r="T975" s="24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5" t="s">
        <v>170</v>
      </c>
      <c r="AU975" s="245" t="s">
        <v>83</v>
      </c>
      <c r="AV975" s="14" t="s">
        <v>83</v>
      </c>
      <c r="AW975" s="14" t="s">
        <v>35</v>
      </c>
      <c r="AX975" s="14" t="s">
        <v>73</v>
      </c>
      <c r="AY975" s="245" t="s">
        <v>159</v>
      </c>
    </row>
    <row r="976" s="14" customFormat="1">
      <c r="A976" s="14"/>
      <c r="B976" s="235"/>
      <c r="C976" s="236"/>
      <c r="D976" s="226" t="s">
        <v>170</v>
      </c>
      <c r="E976" s="237" t="s">
        <v>19</v>
      </c>
      <c r="F976" s="238" t="s">
        <v>589</v>
      </c>
      <c r="G976" s="236"/>
      <c r="H976" s="239">
        <v>0.82399999999999995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5" t="s">
        <v>170</v>
      </c>
      <c r="AU976" s="245" t="s">
        <v>83</v>
      </c>
      <c r="AV976" s="14" t="s">
        <v>83</v>
      </c>
      <c r="AW976" s="14" t="s">
        <v>35</v>
      </c>
      <c r="AX976" s="14" t="s">
        <v>73</v>
      </c>
      <c r="AY976" s="245" t="s">
        <v>159</v>
      </c>
    </row>
    <row r="977" s="14" customFormat="1">
      <c r="A977" s="14"/>
      <c r="B977" s="235"/>
      <c r="C977" s="236"/>
      <c r="D977" s="226" t="s">
        <v>170</v>
      </c>
      <c r="E977" s="237" t="s">
        <v>19</v>
      </c>
      <c r="F977" s="238" t="s">
        <v>589</v>
      </c>
      <c r="G977" s="236"/>
      <c r="H977" s="239">
        <v>0.82399999999999995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5" t="s">
        <v>170</v>
      </c>
      <c r="AU977" s="245" t="s">
        <v>83</v>
      </c>
      <c r="AV977" s="14" t="s">
        <v>83</v>
      </c>
      <c r="AW977" s="14" t="s">
        <v>35</v>
      </c>
      <c r="AX977" s="14" t="s">
        <v>73</v>
      </c>
      <c r="AY977" s="245" t="s">
        <v>159</v>
      </c>
    </row>
    <row r="978" s="14" customFormat="1">
      <c r="A978" s="14"/>
      <c r="B978" s="235"/>
      <c r="C978" s="236"/>
      <c r="D978" s="226" t="s">
        <v>170</v>
      </c>
      <c r="E978" s="237" t="s">
        <v>19</v>
      </c>
      <c r="F978" s="238" t="s">
        <v>589</v>
      </c>
      <c r="G978" s="236"/>
      <c r="H978" s="239">
        <v>0.82399999999999995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5" t="s">
        <v>170</v>
      </c>
      <c r="AU978" s="245" t="s">
        <v>83</v>
      </c>
      <c r="AV978" s="14" t="s">
        <v>83</v>
      </c>
      <c r="AW978" s="14" t="s">
        <v>35</v>
      </c>
      <c r="AX978" s="14" t="s">
        <v>73</v>
      </c>
      <c r="AY978" s="245" t="s">
        <v>159</v>
      </c>
    </row>
    <row r="979" s="14" customFormat="1">
      <c r="A979" s="14"/>
      <c r="B979" s="235"/>
      <c r="C979" s="236"/>
      <c r="D979" s="226" t="s">
        <v>170</v>
      </c>
      <c r="E979" s="237" t="s">
        <v>19</v>
      </c>
      <c r="F979" s="238" t="s">
        <v>2079</v>
      </c>
      <c r="G979" s="236"/>
      <c r="H979" s="239">
        <v>0.50900000000000001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5" t="s">
        <v>170</v>
      </c>
      <c r="AU979" s="245" t="s">
        <v>83</v>
      </c>
      <c r="AV979" s="14" t="s">
        <v>83</v>
      </c>
      <c r="AW979" s="14" t="s">
        <v>35</v>
      </c>
      <c r="AX979" s="14" t="s">
        <v>73</v>
      </c>
      <c r="AY979" s="245" t="s">
        <v>159</v>
      </c>
    </row>
    <row r="980" s="14" customFormat="1">
      <c r="A980" s="14"/>
      <c r="B980" s="235"/>
      <c r="C980" s="236"/>
      <c r="D980" s="226" t="s">
        <v>170</v>
      </c>
      <c r="E980" s="237" t="s">
        <v>19</v>
      </c>
      <c r="F980" s="238" t="s">
        <v>601</v>
      </c>
      <c r="G980" s="236"/>
      <c r="H980" s="239">
        <v>0.82699999999999996</v>
      </c>
      <c r="I980" s="240"/>
      <c r="J980" s="236"/>
      <c r="K980" s="236"/>
      <c r="L980" s="241"/>
      <c r="M980" s="242"/>
      <c r="N980" s="243"/>
      <c r="O980" s="243"/>
      <c r="P980" s="243"/>
      <c r="Q980" s="243"/>
      <c r="R980" s="243"/>
      <c r="S980" s="243"/>
      <c r="T980" s="24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5" t="s">
        <v>170</v>
      </c>
      <c r="AU980" s="245" t="s">
        <v>83</v>
      </c>
      <c r="AV980" s="14" t="s">
        <v>83</v>
      </c>
      <c r="AW980" s="14" t="s">
        <v>35</v>
      </c>
      <c r="AX980" s="14" t="s">
        <v>73</v>
      </c>
      <c r="AY980" s="245" t="s">
        <v>159</v>
      </c>
    </row>
    <row r="981" s="14" customFormat="1">
      <c r="A981" s="14"/>
      <c r="B981" s="235"/>
      <c r="C981" s="236"/>
      <c r="D981" s="226" t="s">
        <v>170</v>
      </c>
      <c r="E981" s="237" t="s">
        <v>19</v>
      </c>
      <c r="F981" s="238" t="s">
        <v>601</v>
      </c>
      <c r="G981" s="236"/>
      <c r="H981" s="239">
        <v>0.82699999999999996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5" t="s">
        <v>170</v>
      </c>
      <c r="AU981" s="245" t="s">
        <v>83</v>
      </c>
      <c r="AV981" s="14" t="s">
        <v>83</v>
      </c>
      <c r="AW981" s="14" t="s">
        <v>35</v>
      </c>
      <c r="AX981" s="14" t="s">
        <v>73</v>
      </c>
      <c r="AY981" s="245" t="s">
        <v>159</v>
      </c>
    </row>
    <row r="982" s="14" customFormat="1">
      <c r="A982" s="14"/>
      <c r="B982" s="235"/>
      <c r="C982" s="236"/>
      <c r="D982" s="226" t="s">
        <v>170</v>
      </c>
      <c r="E982" s="237" t="s">
        <v>19</v>
      </c>
      <c r="F982" s="238" t="s">
        <v>2079</v>
      </c>
      <c r="G982" s="236"/>
      <c r="H982" s="239">
        <v>0.50900000000000001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5" t="s">
        <v>170</v>
      </c>
      <c r="AU982" s="245" t="s">
        <v>83</v>
      </c>
      <c r="AV982" s="14" t="s">
        <v>83</v>
      </c>
      <c r="AW982" s="14" t="s">
        <v>35</v>
      </c>
      <c r="AX982" s="14" t="s">
        <v>73</v>
      </c>
      <c r="AY982" s="245" t="s">
        <v>159</v>
      </c>
    </row>
    <row r="983" s="14" customFormat="1">
      <c r="A983" s="14"/>
      <c r="B983" s="235"/>
      <c r="C983" s="236"/>
      <c r="D983" s="226" t="s">
        <v>170</v>
      </c>
      <c r="E983" s="237" t="s">
        <v>19</v>
      </c>
      <c r="F983" s="238" t="s">
        <v>2080</v>
      </c>
      <c r="G983" s="236"/>
      <c r="H983" s="239">
        <v>0.41299999999999998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5" t="s">
        <v>170</v>
      </c>
      <c r="AU983" s="245" t="s">
        <v>83</v>
      </c>
      <c r="AV983" s="14" t="s">
        <v>83</v>
      </c>
      <c r="AW983" s="14" t="s">
        <v>35</v>
      </c>
      <c r="AX983" s="14" t="s">
        <v>73</v>
      </c>
      <c r="AY983" s="245" t="s">
        <v>159</v>
      </c>
    </row>
    <row r="984" s="14" customFormat="1">
      <c r="A984" s="14"/>
      <c r="B984" s="235"/>
      <c r="C984" s="236"/>
      <c r="D984" s="226" t="s">
        <v>170</v>
      </c>
      <c r="E984" s="237" t="s">
        <v>19</v>
      </c>
      <c r="F984" s="238" t="s">
        <v>601</v>
      </c>
      <c r="G984" s="236"/>
      <c r="H984" s="239">
        <v>0.82699999999999996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5" t="s">
        <v>170</v>
      </c>
      <c r="AU984" s="245" t="s">
        <v>83</v>
      </c>
      <c r="AV984" s="14" t="s">
        <v>83</v>
      </c>
      <c r="AW984" s="14" t="s">
        <v>35</v>
      </c>
      <c r="AX984" s="14" t="s">
        <v>73</v>
      </c>
      <c r="AY984" s="245" t="s">
        <v>159</v>
      </c>
    </row>
    <row r="985" s="13" customFormat="1">
      <c r="A985" s="13"/>
      <c r="B985" s="224"/>
      <c r="C985" s="225"/>
      <c r="D985" s="226" t="s">
        <v>170</v>
      </c>
      <c r="E985" s="227" t="s">
        <v>19</v>
      </c>
      <c r="F985" s="228" t="s">
        <v>2047</v>
      </c>
      <c r="G985" s="225"/>
      <c r="H985" s="227" t="s">
        <v>19</v>
      </c>
      <c r="I985" s="229"/>
      <c r="J985" s="225"/>
      <c r="K985" s="225"/>
      <c r="L985" s="230"/>
      <c r="M985" s="231"/>
      <c r="N985" s="232"/>
      <c r="O985" s="232"/>
      <c r="P985" s="232"/>
      <c r="Q985" s="232"/>
      <c r="R985" s="232"/>
      <c r="S985" s="232"/>
      <c r="T985" s="23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4" t="s">
        <v>170</v>
      </c>
      <c r="AU985" s="234" t="s">
        <v>83</v>
      </c>
      <c r="AV985" s="13" t="s">
        <v>81</v>
      </c>
      <c r="AW985" s="13" t="s">
        <v>35</v>
      </c>
      <c r="AX985" s="13" t="s">
        <v>73</v>
      </c>
      <c r="AY985" s="234" t="s">
        <v>159</v>
      </c>
    </row>
    <row r="986" s="14" customFormat="1">
      <c r="A986" s="14"/>
      <c r="B986" s="235"/>
      <c r="C986" s="236"/>
      <c r="D986" s="226" t="s">
        <v>170</v>
      </c>
      <c r="E986" s="237" t="s">
        <v>19</v>
      </c>
      <c r="F986" s="238" t="s">
        <v>2078</v>
      </c>
      <c r="G986" s="236"/>
      <c r="H986" s="239">
        <v>0.39600000000000002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5" t="s">
        <v>170</v>
      </c>
      <c r="AU986" s="245" t="s">
        <v>83</v>
      </c>
      <c r="AV986" s="14" t="s">
        <v>83</v>
      </c>
      <c r="AW986" s="14" t="s">
        <v>35</v>
      </c>
      <c r="AX986" s="14" t="s">
        <v>73</v>
      </c>
      <c r="AY986" s="245" t="s">
        <v>159</v>
      </c>
    </row>
    <row r="987" s="14" customFormat="1">
      <c r="A987" s="14"/>
      <c r="B987" s="235"/>
      <c r="C987" s="236"/>
      <c r="D987" s="226" t="s">
        <v>170</v>
      </c>
      <c r="E987" s="237" t="s">
        <v>19</v>
      </c>
      <c r="F987" s="238" t="s">
        <v>609</v>
      </c>
      <c r="G987" s="236"/>
      <c r="H987" s="239">
        <v>0.83899999999999997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5" t="s">
        <v>170</v>
      </c>
      <c r="AU987" s="245" t="s">
        <v>83</v>
      </c>
      <c r="AV987" s="14" t="s">
        <v>83</v>
      </c>
      <c r="AW987" s="14" t="s">
        <v>35</v>
      </c>
      <c r="AX987" s="14" t="s">
        <v>73</v>
      </c>
      <c r="AY987" s="245" t="s">
        <v>159</v>
      </c>
    </row>
    <row r="988" s="14" customFormat="1">
      <c r="A988" s="14"/>
      <c r="B988" s="235"/>
      <c r="C988" s="236"/>
      <c r="D988" s="226" t="s">
        <v>170</v>
      </c>
      <c r="E988" s="237" t="s">
        <v>19</v>
      </c>
      <c r="F988" s="238" t="s">
        <v>609</v>
      </c>
      <c r="G988" s="236"/>
      <c r="H988" s="239">
        <v>0.83899999999999997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5" t="s">
        <v>170</v>
      </c>
      <c r="AU988" s="245" t="s">
        <v>83</v>
      </c>
      <c r="AV988" s="14" t="s">
        <v>83</v>
      </c>
      <c r="AW988" s="14" t="s">
        <v>35</v>
      </c>
      <c r="AX988" s="14" t="s">
        <v>73</v>
      </c>
      <c r="AY988" s="245" t="s">
        <v>159</v>
      </c>
    </row>
    <row r="989" s="14" customFormat="1">
      <c r="A989" s="14"/>
      <c r="B989" s="235"/>
      <c r="C989" s="236"/>
      <c r="D989" s="226" t="s">
        <v>170</v>
      </c>
      <c r="E989" s="237" t="s">
        <v>19</v>
      </c>
      <c r="F989" s="238" t="s">
        <v>609</v>
      </c>
      <c r="G989" s="236"/>
      <c r="H989" s="239">
        <v>0.83899999999999997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5" t="s">
        <v>170</v>
      </c>
      <c r="AU989" s="245" t="s">
        <v>83</v>
      </c>
      <c r="AV989" s="14" t="s">
        <v>83</v>
      </c>
      <c r="AW989" s="14" t="s">
        <v>35</v>
      </c>
      <c r="AX989" s="14" t="s">
        <v>73</v>
      </c>
      <c r="AY989" s="245" t="s">
        <v>159</v>
      </c>
    </row>
    <row r="990" s="14" customFormat="1">
      <c r="A990" s="14"/>
      <c r="B990" s="235"/>
      <c r="C990" s="236"/>
      <c r="D990" s="226" t="s">
        <v>170</v>
      </c>
      <c r="E990" s="237" t="s">
        <v>19</v>
      </c>
      <c r="F990" s="238" t="s">
        <v>609</v>
      </c>
      <c r="G990" s="236"/>
      <c r="H990" s="239">
        <v>0.83899999999999997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5" t="s">
        <v>170</v>
      </c>
      <c r="AU990" s="245" t="s">
        <v>83</v>
      </c>
      <c r="AV990" s="14" t="s">
        <v>83</v>
      </c>
      <c r="AW990" s="14" t="s">
        <v>35</v>
      </c>
      <c r="AX990" s="14" t="s">
        <v>73</v>
      </c>
      <c r="AY990" s="245" t="s">
        <v>159</v>
      </c>
    </row>
    <row r="991" s="14" customFormat="1">
      <c r="A991" s="14"/>
      <c r="B991" s="235"/>
      <c r="C991" s="236"/>
      <c r="D991" s="226" t="s">
        <v>170</v>
      </c>
      <c r="E991" s="237" t="s">
        <v>19</v>
      </c>
      <c r="F991" s="238" t="s">
        <v>609</v>
      </c>
      <c r="G991" s="236"/>
      <c r="H991" s="239">
        <v>0.83899999999999997</v>
      </c>
      <c r="I991" s="240"/>
      <c r="J991" s="236"/>
      <c r="K991" s="236"/>
      <c r="L991" s="241"/>
      <c r="M991" s="242"/>
      <c r="N991" s="243"/>
      <c r="O991" s="243"/>
      <c r="P991" s="243"/>
      <c r="Q991" s="243"/>
      <c r="R991" s="243"/>
      <c r="S991" s="243"/>
      <c r="T991" s="24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5" t="s">
        <v>170</v>
      </c>
      <c r="AU991" s="245" t="s">
        <v>83</v>
      </c>
      <c r="AV991" s="14" t="s">
        <v>83</v>
      </c>
      <c r="AW991" s="14" t="s">
        <v>35</v>
      </c>
      <c r="AX991" s="14" t="s">
        <v>73</v>
      </c>
      <c r="AY991" s="245" t="s">
        <v>159</v>
      </c>
    </row>
    <row r="992" s="14" customFormat="1">
      <c r="A992" s="14"/>
      <c r="B992" s="235"/>
      <c r="C992" s="236"/>
      <c r="D992" s="226" t="s">
        <v>170</v>
      </c>
      <c r="E992" s="237" t="s">
        <v>19</v>
      </c>
      <c r="F992" s="238" t="s">
        <v>609</v>
      </c>
      <c r="G992" s="236"/>
      <c r="H992" s="239">
        <v>0.83899999999999997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5" t="s">
        <v>170</v>
      </c>
      <c r="AU992" s="245" t="s">
        <v>83</v>
      </c>
      <c r="AV992" s="14" t="s">
        <v>83</v>
      </c>
      <c r="AW992" s="14" t="s">
        <v>35</v>
      </c>
      <c r="AX992" s="14" t="s">
        <v>73</v>
      </c>
      <c r="AY992" s="245" t="s">
        <v>159</v>
      </c>
    </row>
    <row r="993" s="14" customFormat="1">
      <c r="A993" s="14"/>
      <c r="B993" s="235"/>
      <c r="C993" s="236"/>
      <c r="D993" s="226" t="s">
        <v>170</v>
      </c>
      <c r="E993" s="237" t="s">
        <v>19</v>
      </c>
      <c r="F993" s="238" t="s">
        <v>2079</v>
      </c>
      <c r="G993" s="236"/>
      <c r="H993" s="239">
        <v>0.50900000000000001</v>
      </c>
      <c r="I993" s="240"/>
      <c r="J993" s="236"/>
      <c r="K993" s="236"/>
      <c r="L993" s="241"/>
      <c r="M993" s="242"/>
      <c r="N993" s="243"/>
      <c r="O993" s="243"/>
      <c r="P993" s="243"/>
      <c r="Q993" s="243"/>
      <c r="R993" s="243"/>
      <c r="S993" s="243"/>
      <c r="T993" s="24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5" t="s">
        <v>170</v>
      </c>
      <c r="AU993" s="245" t="s">
        <v>83</v>
      </c>
      <c r="AV993" s="14" t="s">
        <v>83</v>
      </c>
      <c r="AW993" s="14" t="s">
        <v>35</v>
      </c>
      <c r="AX993" s="14" t="s">
        <v>73</v>
      </c>
      <c r="AY993" s="245" t="s">
        <v>159</v>
      </c>
    </row>
    <row r="994" s="14" customFormat="1">
      <c r="A994" s="14"/>
      <c r="B994" s="235"/>
      <c r="C994" s="236"/>
      <c r="D994" s="226" t="s">
        <v>170</v>
      </c>
      <c r="E994" s="237" t="s">
        <v>19</v>
      </c>
      <c r="F994" s="238" t="s">
        <v>2081</v>
      </c>
      <c r="G994" s="236"/>
      <c r="H994" s="239">
        <v>0.498</v>
      </c>
      <c r="I994" s="240"/>
      <c r="J994" s="236"/>
      <c r="K994" s="236"/>
      <c r="L994" s="241"/>
      <c r="M994" s="242"/>
      <c r="N994" s="243"/>
      <c r="O994" s="243"/>
      <c r="P994" s="243"/>
      <c r="Q994" s="243"/>
      <c r="R994" s="243"/>
      <c r="S994" s="243"/>
      <c r="T994" s="24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5" t="s">
        <v>170</v>
      </c>
      <c r="AU994" s="245" t="s">
        <v>83</v>
      </c>
      <c r="AV994" s="14" t="s">
        <v>83</v>
      </c>
      <c r="AW994" s="14" t="s">
        <v>35</v>
      </c>
      <c r="AX994" s="14" t="s">
        <v>73</v>
      </c>
      <c r="AY994" s="245" t="s">
        <v>159</v>
      </c>
    </row>
    <row r="995" s="14" customFormat="1">
      <c r="A995" s="14"/>
      <c r="B995" s="235"/>
      <c r="C995" s="236"/>
      <c r="D995" s="226" t="s">
        <v>170</v>
      </c>
      <c r="E995" s="237" t="s">
        <v>19</v>
      </c>
      <c r="F995" s="238" t="s">
        <v>2081</v>
      </c>
      <c r="G995" s="236"/>
      <c r="H995" s="239">
        <v>0.498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5" t="s">
        <v>170</v>
      </c>
      <c r="AU995" s="245" t="s">
        <v>83</v>
      </c>
      <c r="AV995" s="14" t="s">
        <v>83</v>
      </c>
      <c r="AW995" s="14" t="s">
        <v>35</v>
      </c>
      <c r="AX995" s="14" t="s">
        <v>73</v>
      </c>
      <c r="AY995" s="245" t="s">
        <v>159</v>
      </c>
    </row>
    <row r="996" s="14" customFormat="1">
      <c r="A996" s="14"/>
      <c r="B996" s="235"/>
      <c r="C996" s="236"/>
      <c r="D996" s="226" t="s">
        <v>170</v>
      </c>
      <c r="E996" s="237" t="s">
        <v>19</v>
      </c>
      <c r="F996" s="238" t="s">
        <v>2081</v>
      </c>
      <c r="G996" s="236"/>
      <c r="H996" s="239">
        <v>0.498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5" t="s">
        <v>170</v>
      </c>
      <c r="AU996" s="245" t="s">
        <v>83</v>
      </c>
      <c r="AV996" s="14" t="s">
        <v>83</v>
      </c>
      <c r="AW996" s="14" t="s">
        <v>35</v>
      </c>
      <c r="AX996" s="14" t="s">
        <v>73</v>
      </c>
      <c r="AY996" s="245" t="s">
        <v>159</v>
      </c>
    </row>
    <row r="997" s="14" customFormat="1">
      <c r="A997" s="14"/>
      <c r="B997" s="235"/>
      <c r="C997" s="236"/>
      <c r="D997" s="226" t="s">
        <v>170</v>
      </c>
      <c r="E997" s="237" t="s">
        <v>19</v>
      </c>
      <c r="F997" s="238" t="s">
        <v>609</v>
      </c>
      <c r="G997" s="236"/>
      <c r="H997" s="239">
        <v>0.83899999999999997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5" t="s">
        <v>170</v>
      </c>
      <c r="AU997" s="245" t="s">
        <v>83</v>
      </c>
      <c r="AV997" s="14" t="s">
        <v>83</v>
      </c>
      <c r="AW997" s="14" t="s">
        <v>35</v>
      </c>
      <c r="AX997" s="14" t="s">
        <v>73</v>
      </c>
      <c r="AY997" s="245" t="s">
        <v>159</v>
      </c>
    </row>
    <row r="998" s="16" customFormat="1">
      <c r="A998" s="16"/>
      <c r="B998" s="268"/>
      <c r="C998" s="269"/>
      <c r="D998" s="226" t="s">
        <v>170</v>
      </c>
      <c r="E998" s="270" t="s">
        <v>19</v>
      </c>
      <c r="F998" s="271" t="s">
        <v>1900</v>
      </c>
      <c r="G998" s="269"/>
      <c r="H998" s="272">
        <v>17.126000000000001</v>
      </c>
      <c r="I998" s="273"/>
      <c r="J998" s="269"/>
      <c r="K998" s="269"/>
      <c r="L998" s="274"/>
      <c r="M998" s="275"/>
      <c r="N998" s="276"/>
      <c r="O998" s="276"/>
      <c r="P998" s="276"/>
      <c r="Q998" s="276"/>
      <c r="R998" s="276"/>
      <c r="S998" s="276"/>
      <c r="T998" s="277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78" t="s">
        <v>170</v>
      </c>
      <c r="AU998" s="278" t="s">
        <v>83</v>
      </c>
      <c r="AV998" s="16" t="s">
        <v>189</v>
      </c>
      <c r="AW998" s="16" t="s">
        <v>35</v>
      </c>
      <c r="AX998" s="16" t="s">
        <v>73</v>
      </c>
      <c r="AY998" s="278" t="s">
        <v>159</v>
      </c>
    </row>
    <row r="999" s="14" customFormat="1">
      <c r="A999" s="14"/>
      <c r="B999" s="235"/>
      <c r="C999" s="236"/>
      <c r="D999" s="226" t="s">
        <v>170</v>
      </c>
      <c r="E999" s="237" t="s">
        <v>19</v>
      </c>
      <c r="F999" s="238" t="s">
        <v>2082</v>
      </c>
      <c r="G999" s="236"/>
      <c r="H999" s="239">
        <v>-45.835999999999999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5" t="s">
        <v>170</v>
      </c>
      <c r="AU999" s="245" t="s">
        <v>83</v>
      </c>
      <c r="AV999" s="14" t="s">
        <v>83</v>
      </c>
      <c r="AW999" s="14" t="s">
        <v>35</v>
      </c>
      <c r="AX999" s="14" t="s">
        <v>73</v>
      </c>
      <c r="AY999" s="245" t="s">
        <v>159</v>
      </c>
    </row>
    <row r="1000" s="16" customFormat="1">
      <c r="A1000" s="16"/>
      <c r="B1000" s="268"/>
      <c r="C1000" s="269"/>
      <c r="D1000" s="226" t="s">
        <v>170</v>
      </c>
      <c r="E1000" s="270" t="s">
        <v>19</v>
      </c>
      <c r="F1000" s="271" t="s">
        <v>1900</v>
      </c>
      <c r="G1000" s="269"/>
      <c r="H1000" s="272">
        <v>-45.835999999999999</v>
      </c>
      <c r="I1000" s="273"/>
      <c r="J1000" s="269"/>
      <c r="K1000" s="269"/>
      <c r="L1000" s="274"/>
      <c r="M1000" s="275"/>
      <c r="N1000" s="276"/>
      <c r="O1000" s="276"/>
      <c r="P1000" s="276"/>
      <c r="Q1000" s="276"/>
      <c r="R1000" s="276"/>
      <c r="S1000" s="276"/>
      <c r="T1000" s="277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78" t="s">
        <v>170</v>
      </c>
      <c r="AU1000" s="278" t="s">
        <v>83</v>
      </c>
      <c r="AV1000" s="16" t="s">
        <v>189</v>
      </c>
      <c r="AW1000" s="16" t="s">
        <v>35</v>
      </c>
      <c r="AX1000" s="16" t="s">
        <v>73</v>
      </c>
      <c r="AY1000" s="278" t="s">
        <v>159</v>
      </c>
    </row>
    <row r="1001" s="15" customFormat="1">
      <c r="A1001" s="15"/>
      <c r="B1001" s="246"/>
      <c r="C1001" s="247"/>
      <c r="D1001" s="226" t="s">
        <v>170</v>
      </c>
      <c r="E1001" s="248" t="s">
        <v>19</v>
      </c>
      <c r="F1001" s="249" t="s">
        <v>178</v>
      </c>
      <c r="G1001" s="247"/>
      <c r="H1001" s="250">
        <v>306.33199999999999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56" t="s">
        <v>170</v>
      </c>
      <c r="AU1001" s="256" t="s">
        <v>83</v>
      </c>
      <c r="AV1001" s="15" t="s">
        <v>166</v>
      </c>
      <c r="AW1001" s="15" t="s">
        <v>35</v>
      </c>
      <c r="AX1001" s="15" t="s">
        <v>81</v>
      </c>
      <c r="AY1001" s="256" t="s">
        <v>159</v>
      </c>
    </row>
    <row r="1002" s="2" customFormat="1" ht="16.5" customHeight="1">
      <c r="A1002" s="40"/>
      <c r="B1002" s="41"/>
      <c r="C1002" s="206" t="s">
        <v>969</v>
      </c>
      <c r="D1002" s="206" t="s">
        <v>161</v>
      </c>
      <c r="E1002" s="207" t="s">
        <v>2466</v>
      </c>
      <c r="F1002" s="208" t="s">
        <v>2467</v>
      </c>
      <c r="G1002" s="209" t="s">
        <v>164</v>
      </c>
      <c r="H1002" s="210">
        <v>306.33199999999999</v>
      </c>
      <c r="I1002" s="211"/>
      <c r="J1002" s="212">
        <f>ROUND(I1002*H1002,2)</f>
        <v>0</v>
      </c>
      <c r="K1002" s="208" t="s">
        <v>165</v>
      </c>
      <c r="L1002" s="46"/>
      <c r="M1002" s="213" t="s">
        <v>19</v>
      </c>
      <c r="N1002" s="214" t="s">
        <v>44</v>
      </c>
      <c r="O1002" s="86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17" t="s">
        <v>307</v>
      </c>
      <c r="AT1002" s="217" t="s">
        <v>161</v>
      </c>
      <c r="AU1002" s="217" t="s">
        <v>83</v>
      </c>
      <c r="AY1002" s="19" t="s">
        <v>159</v>
      </c>
      <c r="BE1002" s="218">
        <f>IF(N1002="základní",J1002,0)</f>
        <v>0</v>
      </c>
      <c r="BF1002" s="218">
        <f>IF(N1002="snížená",J1002,0)</f>
        <v>0</v>
      </c>
      <c r="BG1002" s="218">
        <f>IF(N1002="zákl. přenesená",J1002,0)</f>
        <v>0</v>
      </c>
      <c r="BH1002" s="218">
        <f>IF(N1002="sníž. přenesená",J1002,0)</f>
        <v>0</v>
      </c>
      <c r="BI1002" s="218">
        <f>IF(N1002="nulová",J1002,0)</f>
        <v>0</v>
      </c>
      <c r="BJ1002" s="19" t="s">
        <v>81</v>
      </c>
      <c r="BK1002" s="218">
        <f>ROUND(I1002*H1002,2)</f>
        <v>0</v>
      </c>
      <c r="BL1002" s="19" t="s">
        <v>307</v>
      </c>
      <c r="BM1002" s="217" t="s">
        <v>2468</v>
      </c>
    </row>
    <row r="1003" s="2" customFormat="1">
      <c r="A1003" s="40"/>
      <c r="B1003" s="41"/>
      <c r="C1003" s="42"/>
      <c r="D1003" s="219" t="s">
        <v>168</v>
      </c>
      <c r="E1003" s="42"/>
      <c r="F1003" s="220" t="s">
        <v>2469</v>
      </c>
      <c r="G1003" s="42"/>
      <c r="H1003" s="42"/>
      <c r="I1003" s="221"/>
      <c r="J1003" s="42"/>
      <c r="K1003" s="42"/>
      <c r="L1003" s="46"/>
      <c r="M1003" s="222"/>
      <c r="N1003" s="22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168</v>
      </c>
      <c r="AU1003" s="19" t="s">
        <v>83</v>
      </c>
    </row>
    <row r="1004" s="13" customFormat="1">
      <c r="A1004" s="13"/>
      <c r="B1004" s="224"/>
      <c r="C1004" s="225"/>
      <c r="D1004" s="226" t="s">
        <v>170</v>
      </c>
      <c r="E1004" s="227" t="s">
        <v>19</v>
      </c>
      <c r="F1004" s="228" t="s">
        <v>1950</v>
      </c>
      <c r="G1004" s="225"/>
      <c r="H1004" s="227" t="s">
        <v>19</v>
      </c>
      <c r="I1004" s="229"/>
      <c r="J1004" s="225"/>
      <c r="K1004" s="225"/>
      <c r="L1004" s="230"/>
      <c r="M1004" s="231"/>
      <c r="N1004" s="232"/>
      <c r="O1004" s="232"/>
      <c r="P1004" s="232"/>
      <c r="Q1004" s="232"/>
      <c r="R1004" s="232"/>
      <c r="S1004" s="232"/>
      <c r="T1004" s="23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4" t="s">
        <v>170</v>
      </c>
      <c r="AU1004" s="234" t="s">
        <v>83</v>
      </c>
      <c r="AV1004" s="13" t="s">
        <v>81</v>
      </c>
      <c r="AW1004" s="13" t="s">
        <v>35</v>
      </c>
      <c r="AX1004" s="13" t="s">
        <v>73</v>
      </c>
      <c r="AY1004" s="234" t="s">
        <v>159</v>
      </c>
    </row>
    <row r="1005" s="14" customFormat="1">
      <c r="A1005" s="14"/>
      <c r="B1005" s="235"/>
      <c r="C1005" s="236"/>
      <c r="D1005" s="226" t="s">
        <v>170</v>
      </c>
      <c r="E1005" s="237" t="s">
        <v>19</v>
      </c>
      <c r="F1005" s="238" t="s">
        <v>2069</v>
      </c>
      <c r="G1005" s="236"/>
      <c r="H1005" s="239">
        <v>279.743</v>
      </c>
      <c r="I1005" s="240"/>
      <c r="J1005" s="236"/>
      <c r="K1005" s="236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5" t="s">
        <v>170</v>
      </c>
      <c r="AU1005" s="245" t="s">
        <v>83</v>
      </c>
      <c r="AV1005" s="14" t="s">
        <v>83</v>
      </c>
      <c r="AW1005" s="14" t="s">
        <v>35</v>
      </c>
      <c r="AX1005" s="14" t="s">
        <v>73</v>
      </c>
      <c r="AY1005" s="245" t="s">
        <v>159</v>
      </c>
    </row>
    <row r="1006" s="14" customFormat="1">
      <c r="A1006" s="14"/>
      <c r="B1006" s="235"/>
      <c r="C1006" s="236"/>
      <c r="D1006" s="226" t="s">
        <v>170</v>
      </c>
      <c r="E1006" s="237" t="s">
        <v>19</v>
      </c>
      <c r="F1006" s="238" t="s">
        <v>2070</v>
      </c>
      <c r="G1006" s="236"/>
      <c r="H1006" s="239">
        <v>70.497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5" t="s">
        <v>170</v>
      </c>
      <c r="AU1006" s="245" t="s">
        <v>83</v>
      </c>
      <c r="AV1006" s="14" t="s">
        <v>83</v>
      </c>
      <c r="AW1006" s="14" t="s">
        <v>35</v>
      </c>
      <c r="AX1006" s="14" t="s">
        <v>73</v>
      </c>
      <c r="AY1006" s="245" t="s">
        <v>159</v>
      </c>
    </row>
    <row r="1007" s="14" customFormat="1">
      <c r="A1007" s="14"/>
      <c r="B1007" s="235"/>
      <c r="C1007" s="236"/>
      <c r="D1007" s="226" t="s">
        <v>170</v>
      </c>
      <c r="E1007" s="237" t="s">
        <v>19</v>
      </c>
      <c r="F1007" s="238" t="s">
        <v>2071</v>
      </c>
      <c r="G1007" s="236"/>
      <c r="H1007" s="239">
        <v>-7.5990000000000002</v>
      </c>
      <c r="I1007" s="240"/>
      <c r="J1007" s="236"/>
      <c r="K1007" s="236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5" t="s">
        <v>170</v>
      </c>
      <c r="AU1007" s="245" t="s">
        <v>83</v>
      </c>
      <c r="AV1007" s="14" t="s">
        <v>83</v>
      </c>
      <c r="AW1007" s="14" t="s">
        <v>35</v>
      </c>
      <c r="AX1007" s="14" t="s">
        <v>73</v>
      </c>
      <c r="AY1007" s="245" t="s">
        <v>159</v>
      </c>
    </row>
    <row r="1008" s="14" customFormat="1">
      <c r="A1008" s="14"/>
      <c r="B1008" s="235"/>
      <c r="C1008" s="236"/>
      <c r="D1008" s="226" t="s">
        <v>170</v>
      </c>
      <c r="E1008" s="237" t="s">
        <v>19</v>
      </c>
      <c r="F1008" s="238" t="s">
        <v>2071</v>
      </c>
      <c r="G1008" s="236"/>
      <c r="H1008" s="239">
        <v>-7.5990000000000002</v>
      </c>
      <c r="I1008" s="240"/>
      <c r="J1008" s="236"/>
      <c r="K1008" s="236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5" t="s">
        <v>170</v>
      </c>
      <c r="AU1008" s="245" t="s">
        <v>83</v>
      </c>
      <c r="AV1008" s="14" t="s">
        <v>83</v>
      </c>
      <c r="AW1008" s="14" t="s">
        <v>35</v>
      </c>
      <c r="AX1008" s="14" t="s">
        <v>73</v>
      </c>
      <c r="AY1008" s="245" t="s">
        <v>159</v>
      </c>
    </row>
    <row r="1009" s="16" customFormat="1">
      <c r="A1009" s="16"/>
      <c r="B1009" s="268"/>
      <c r="C1009" s="269"/>
      <c r="D1009" s="226" t="s">
        <v>170</v>
      </c>
      <c r="E1009" s="270" t="s">
        <v>19</v>
      </c>
      <c r="F1009" s="271" t="s">
        <v>1900</v>
      </c>
      <c r="G1009" s="269"/>
      <c r="H1009" s="272">
        <v>335.04200000000003</v>
      </c>
      <c r="I1009" s="273"/>
      <c r="J1009" s="269"/>
      <c r="K1009" s="269"/>
      <c r="L1009" s="274"/>
      <c r="M1009" s="275"/>
      <c r="N1009" s="276"/>
      <c r="O1009" s="276"/>
      <c r="P1009" s="276"/>
      <c r="Q1009" s="276"/>
      <c r="R1009" s="276"/>
      <c r="S1009" s="276"/>
      <c r="T1009" s="277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8" t="s">
        <v>170</v>
      </c>
      <c r="AU1009" s="278" t="s">
        <v>83</v>
      </c>
      <c r="AV1009" s="16" t="s">
        <v>189</v>
      </c>
      <c r="AW1009" s="16" t="s">
        <v>35</v>
      </c>
      <c r="AX1009" s="16" t="s">
        <v>73</v>
      </c>
      <c r="AY1009" s="278" t="s">
        <v>159</v>
      </c>
    </row>
    <row r="1010" s="13" customFormat="1">
      <c r="A1010" s="13"/>
      <c r="B1010" s="224"/>
      <c r="C1010" s="225"/>
      <c r="D1010" s="226" t="s">
        <v>170</v>
      </c>
      <c r="E1010" s="227" t="s">
        <v>19</v>
      </c>
      <c r="F1010" s="228" t="s">
        <v>2023</v>
      </c>
      <c r="G1010" s="225"/>
      <c r="H1010" s="227" t="s">
        <v>19</v>
      </c>
      <c r="I1010" s="229"/>
      <c r="J1010" s="225"/>
      <c r="K1010" s="225"/>
      <c r="L1010" s="230"/>
      <c r="M1010" s="231"/>
      <c r="N1010" s="232"/>
      <c r="O1010" s="232"/>
      <c r="P1010" s="232"/>
      <c r="Q1010" s="232"/>
      <c r="R1010" s="232"/>
      <c r="S1010" s="232"/>
      <c r="T1010" s="23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4" t="s">
        <v>170</v>
      </c>
      <c r="AU1010" s="234" t="s">
        <v>83</v>
      </c>
      <c r="AV1010" s="13" t="s">
        <v>81</v>
      </c>
      <c r="AW1010" s="13" t="s">
        <v>35</v>
      </c>
      <c r="AX1010" s="13" t="s">
        <v>73</v>
      </c>
      <c r="AY1010" s="234" t="s">
        <v>159</v>
      </c>
    </row>
    <row r="1011" s="14" customFormat="1">
      <c r="A1011" s="14"/>
      <c r="B1011" s="235"/>
      <c r="C1011" s="236"/>
      <c r="D1011" s="226" t="s">
        <v>170</v>
      </c>
      <c r="E1011" s="237" t="s">
        <v>19</v>
      </c>
      <c r="F1011" s="238" t="s">
        <v>2072</v>
      </c>
      <c r="G1011" s="236"/>
      <c r="H1011" s="239">
        <v>0.29299999999999998</v>
      </c>
      <c r="I1011" s="240"/>
      <c r="J1011" s="236"/>
      <c r="K1011" s="236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5" t="s">
        <v>170</v>
      </c>
      <c r="AU1011" s="245" t="s">
        <v>83</v>
      </c>
      <c r="AV1011" s="14" t="s">
        <v>83</v>
      </c>
      <c r="AW1011" s="14" t="s">
        <v>35</v>
      </c>
      <c r="AX1011" s="14" t="s">
        <v>73</v>
      </c>
      <c r="AY1011" s="245" t="s">
        <v>159</v>
      </c>
    </row>
    <row r="1012" s="14" customFormat="1">
      <c r="A1012" s="14"/>
      <c r="B1012" s="235"/>
      <c r="C1012" s="236"/>
      <c r="D1012" s="226" t="s">
        <v>170</v>
      </c>
      <c r="E1012" s="237" t="s">
        <v>19</v>
      </c>
      <c r="F1012" s="238" t="s">
        <v>2073</v>
      </c>
      <c r="G1012" s="236"/>
      <c r="H1012" s="239">
        <v>0.27000000000000002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5" t="s">
        <v>170</v>
      </c>
      <c r="AU1012" s="245" t="s">
        <v>83</v>
      </c>
      <c r="AV1012" s="14" t="s">
        <v>83</v>
      </c>
      <c r="AW1012" s="14" t="s">
        <v>35</v>
      </c>
      <c r="AX1012" s="14" t="s">
        <v>73</v>
      </c>
      <c r="AY1012" s="245" t="s">
        <v>159</v>
      </c>
    </row>
    <row r="1013" s="14" customFormat="1">
      <c r="A1013" s="14"/>
      <c r="B1013" s="235"/>
      <c r="C1013" s="236"/>
      <c r="D1013" s="226" t="s">
        <v>170</v>
      </c>
      <c r="E1013" s="237" t="s">
        <v>19</v>
      </c>
      <c r="F1013" s="238" t="s">
        <v>2074</v>
      </c>
      <c r="G1013" s="236"/>
      <c r="H1013" s="239">
        <v>0.26300000000000001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5" t="s">
        <v>170</v>
      </c>
      <c r="AU1013" s="245" t="s">
        <v>83</v>
      </c>
      <c r="AV1013" s="14" t="s">
        <v>83</v>
      </c>
      <c r="AW1013" s="14" t="s">
        <v>35</v>
      </c>
      <c r="AX1013" s="14" t="s">
        <v>73</v>
      </c>
      <c r="AY1013" s="245" t="s">
        <v>159</v>
      </c>
    </row>
    <row r="1014" s="14" customFormat="1">
      <c r="A1014" s="14"/>
      <c r="B1014" s="235"/>
      <c r="C1014" s="236"/>
      <c r="D1014" s="226" t="s">
        <v>170</v>
      </c>
      <c r="E1014" s="237" t="s">
        <v>19</v>
      </c>
      <c r="F1014" s="238" t="s">
        <v>2074</v>
      </c>
      <c r="G1014" s="236"/>
      <c r="H1014" s="239">
        <v>0.26300000000000001</v>
      </c>
      <c r="I1014" s="240"/>
      <c r="J1014" s="236"/>
      <c r="K1014" s="236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5" t="s">
        <v>170</v>
      </c>
      <c r="AU1014" s="245" t="s">
        <v>83</v>
      </c>
      <c r="AV1014" s="14" t="s">
        <v>83</v>
      </c>
      <c r="AW1014" s="14" t="s">
        <v>35</v>
      </c>
      <c r="AX1014" s="14" t="s">
        <v>73</v>
      </c>
      <c r="AY1014" s="245" t="s">
        <v>159</v>
      </c>
    </row>
    <row r="1015" s="14" customFormat="1">
      <c r="A1015" s="14"/>
      <c r="B1015" s="235"/>
      <c r="C1015" s="236"/>
      <c r="D1015" s="226" t="s">
        <v>170</v>
      </c>
      <c r="E1015" s="237" t="s">
        <v>19</v>
      </c>
      <c r="F1015" s="238" t="s">
        <v>2075</v>
      </c>
      <c r="G1015" s="236"/>
      <c r="H1015" s="239">
        <v>0.248</v>
      </c>
      <c r="I1015" s="240"/>
      <c r="J1015" s="236"/>
      <c r="K1015" s="236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5" t="s">
        <v>170</v>
      </c>
      <c r="AU1015" s="245" t="s">
        <v>83</v>
      </c>
      <c r="AV1015" s="14" t="s">
        <v>83</v>
      </c>
      <c r="AW1015" s="14" t="s">
        <v>35</v>
      </c>
      <c r="AX1015" s="14" t="s">
        <v>73</v>
      </c>
      <c r="AY1015" s="245" t="s">
        <v>159</v>
      </c>
    </row>
    <row r="1016" s="14" customFormat="1">
      <c r="A1016" s="14"/>
      <c r="B1016" s="235"/>
      <c r="C1016" s="236"/>
      <c r="D1016" s="226" t="s">
        <v>170</v>
      </c>
      <c r="E1016" s="237" t="s">
        <v>19</v>
      </c>
      <c r="F1016" s="238" t="s">
        <v>2076</v>
      </c>
      <c r="G1016" s="236"/>
      <c r="H1016" s="239">
        <v>0.39500000000000002</v>
      </c>
      <c r="I1016" s="240"/>
      <c r="J1016" s="236"/>
      <c r="K1016" s="236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5" t="s">
        <v>170</v>
      </c>
      <c r="AU1016" s="245" t="s">
        <v>83</v>
      </c>
      <c r="AV1016" s="14" t="s">
        <v>83</v>
      </c>
      <c r="AW1016" s="14" t="s">
        <v>35</v>
      </c>
      <c r="AX1016" s="14" t="s">
        <v>73</v>
      </c>
      <c r="AY1016" s="245" t="s">
        <v>159</v>
      </c>
    </row>
    <row r="1017" s="14" customFormat="1">
      <c r="A1017" s="14"/>
      <c r="B1017" s="235"/>
      <c r="C1017" s="236"/>
      <c r="D1017" s="226" t="s">
        <v>170</v>
      </c>
      <c r="E1017" s="237" t="s">
        <v>19</v>
      </c>
      <c r="F1017" s="238" t="s">
        <v>2077</v>
      </c>
      <c r="G1017" s="236"/>
      <c r="H1017" s="239">
        <v>0.34200000000000003</v>
      </c>
      <c r="I1017" s="240"/>
      <c r="J1017" s="236"/>
      <c r="K1017" s="236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5" t="s">
        <v>170</v>
      </c>
      <c r="AU1017" s="245" t="s">
        <v>83</v>
      </c>
      <c r="AV1017" s="14" t="s">
        <v>83</v>
      </c>
      <c r="AW1017" s="14" t="s">
        <v>35</v>
      </c>
      <c r="AX1017" s="14" t="s">
        <v>73</v>
      </c>
      <c r="AY1017" s="245" t="s">
        <v>159</v>
      </c>
    </row>
    <row r="1018" s="13" customFormat="1">
      <c r="A1018" s="13"/>
      <c r="B1018" s="224"/>
      <c r="C1018" s="225"/>
      <c r="D1018" s="226" t="s">
        <v>170</v>
      </c>
      <c r="E1018" s="227" t="s">
        <v>19</v>
      </c>
      <c r="F1018" s="228" t="s">
        <v>2036</v>
      </c>
      <c r="G1018" s="225"/>
      <c r="H1018" s="227" t="s">
        <v>19</v>
      </c>
      <c r="I1018" s="229"/>
      <c r="J1018" s="225"/>
      <c r="K1018" s="225"/>
      <c r="L1018" s="230"/>
      <c r="M1018" s="231"/>
      <c r="N1018" s="232"/>
      <c r="O1018" s="232"/>
      <c r="P1018" s="232"/>
      <c r="Q1018" s="232"/>
      <c r="R1018" s="232"/>
      <c r="S1018" s="232"/>
      <c r="T1018" s="23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4" t="s">
        <v>170</v>
      </c>
      <c r="AU1018" s="234" t="s">
        <v>83</v>
      </c>
      <c r="AV1018" s="13" t="s">
        <v>81</v>
      </c>
      <c r="AW1018" s="13" t="s">
        <v>35</v>
      </c>
      <c r="AX1018" s="13" t="s">
        <v>73</v>
      </c>
      <c r="AY1018" s="234" t="s">
        <v>159</v>
      </c>
    </row>
    <row r="1019" s="14" customFormat="1">
      <c r="A1019" s="14"/>
      <c r="B1019" s="235"/>
      <c r="C1019" s="236"/>
      <c r="D1019" s="226" t="s">
        <v>170</v>
      </c>
      <c r="E1019" s="237" t="s">
        <v>19</v>
      </c>
      <c r="F1019" s="238" t="s">
        <v>2078</v>
      </c>
      <c r="G1019" s="236"/>
      <c r="H1019" s="239">
        <v>0.39600000000000002</v>
      </c>
      <c r="I1019" s="240"/>
      <c r="J1019" s="236"/>
      <c r="K1019" s="236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5" t="s">
        <v>170</v>
      </c>
      <c r="AU1019" s="245" t="s">
        <v>83</v>
      </c>
      <c r="AV1019" s="14" t="s">
        <v>83</v>
      </c>
      <c r="AW1019" s="14" t="s">
        <v>35</v>
      </c>
      <c r="AX1019" s="14" t="s">
        <v>73</v>
      </c>
      <c r="AY1019" s="245" t="s">
        <v>159</v>
      </c>
    </row>
    <row r="1020" s="14" customFormat="1">
      <c r="A1020" s="14"/>
      <c r="B1020" s="235"/>
      <c r="C1020" s="236"/>
      <c r="D1020" s="226" t="s">
        <v>170</v>
      </c>
      <c r="E1020" s="237" t="s">
        <v>19</v>
      </c>
      <c r="F1020" s="238" t="s">
        <v>589</v>
      </c>
      <c r="G1020" s="236"/>
      <c r="H1020" s="239">
        <v>0.82399999999999995</v>
      </c>
      <c r="I1020" s="240"/>
      <c r="J1020" s="236"/>
      <c r="K1020" s="236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5" t="s">
        <v>170</v>
      </c>
      <c r="AU1020" s="245" t="s">
        <v>83</v>
      </c>
      <c r="AV1020" s="14" t="s">
        <v>83</v>
      </c>
      <c r="AW1020" s="14" t="s">
        <v>35</v>
      </c>
      <c r="AX1020" s="14" t="s">
        <v>73</v>
      </c>
      <c r="AY1020" s="245" t="s">
        <v>159</v>
      </c>
    </row>
    <row r="1021" s="14" customFormat="1">
      <c r="A1021" s="14"/>
      <c r="B1021" s="235"/>
      <c r="C1021" s="236"/>
      <c r="D1021" s="226" t="s">
        <v>170</v>
      </c>
      <c r="E1021" s="237" t="s">
        <v>19</v>
      </c>
      <c r="F1021" s="238" t="s">
        <v>589</v>
      </c>
      <c r="G1021" s="236"/>
      <c r="H1021" s="239">
        <v>0.82399999999999995</v>
      </c>
      <c r="I1021" s="240"/>
      <c r="J1021" s="236"/>
      <c r="K1021" s="236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5" t="s">
        <v>170</v>
      </c>
      <c r="AU1021" s="245" t="s">
        <v>83</v>
      </c>
      <c r="AV1021" s="14" t="s">
        <v>83</v>
      </c>
      <c r="AW1021" s="14" t="s">
        <v>35</v>
      </c>
      <c r="AX1021" s="14" t="s">
        <v>73</v>
      </c>
      <c r="AY1021" s="245" t="s">
        <v>159</v>
      </c>
    </row>
    <row r="1022" s="14" customFormat="1">
      <c r="A1022" s="14"/>
      <c r="B1022" s="235"/>
      <c r="C1022" s="236"/>
      <c r="D1022" s="226" t="s">
        <v>170</v>
      </c>
      <c r="E1022" s="237" t="s">
        <v>19</v>
      </c>
      <c r="F1022" s="238" t="s">
        <v>589</v>
      </c>
      <c r="G1022" s="236"/>
      <c r="H1022" s="239">
        <v>0.82399999999999995</v>
      </c>
      <c r="I1022" s="240"/>
      <c r="J1022" s="236"/>
      <c r="K1022" s="236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5" t="s">
        <v>170</v>
      </c>
      <c r="AU1022" s="245" t="s">
        <v>83</v>
      </c>
      <c r="AV1022" s="14" t="s">
        <v>83</v>
      </c>
      <c r="AW1022" s="14" t="s">
        <v>35</v>
      </c>
      <c r="AX1022" s="14" t="s">
        <v>73</v>
      </c>
      <c r="AY1022" s="245" t="s">
        <v>159</v>
      </c>
    </row>
    <row r="1023" s="14" customFormat="1">
      <c r="A1023" s="14"/>
      <c r="B1023" s="235"/>
      <c r="C1023" s="236"/>
      <c r="D1023" s="226" t="s">
        <v>170</v>
      </c>
      <c r="E1023" s="237" t="s">
        <v>19</v>
      </c>
      <c r="F1023" s="238" t="s">
        <v>2079</v>
      </c>
      <c r="G1023" s="236"/>
      <c r="H1023" s="239">
        <v>0.50900000000000001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5" t="s">
        <v>170</v>
      </c>
      <c r="AU1023" s="245" t="s">
        <v>83</v>
      </c>
      <c r="AV1023" s="14" t="s">
        <v>83</v>
      </c>
      <c r="AW1023" s="14" t="s">
        <v>35</v>
      </c>
      <c r="AX1023" s="14" t="s">
        <v>73</v>
      </c>
      <c r="AY1023" s="245" t="s">
        <v>159</v>
      </c>
    </row>
    <row r="1024" s="14" customFormat="1">
      <c r="A1024" s="14"/>
      <c r="B1024" s="235"/>
      <c r="C1024" s="236"/>
      <c r="D1024" s="226" t="s">
        <v>170</v>
      </c>
      <c r="E1024" s="237" t="s">
        <v>19</v>
      </c>
      <c r="F1024" s="238" t="s">
        <v>601</v>
      </c>
      <c r="G1024" s="236"/>
      <c r="H1024" s="239">
        <v>0.82699999999999996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5" t="s">
        <v>170</v>
      </c>
      <c r="AU1024" s="245" t="s">
        <v>83</v>
      </c>
      <c r="AV1024" s="14" t="s">
        <v>83</v>
      </c>
      <c r="AW1024" s="14" t="s">
        <v>35</v>
      </c>
      <c r="AX1024" s="14" t="s">
        <v>73</v>
      </c>
      <c r="AY1024" s="245" t="s">
        <v>159</v>
      </c>
    </row>
    <row r="1025" s="14" customFormat="1">
      <c r="A1025" s="14"/>
      <c r="B1025" s="235"/>
      <c r="C1025" s="236"/>
      <c r="D1025" s="226" t="s">
        <v>170</v>
      </c>
      <c r="E1025" s="237" t="s">
        <v>19</v>
      </c>
      <c r="F1025" s="238" t="s">
        <v>601</v>
      </c>
      <c r="G1025" s="236"/>
      <c r="H1025" s="239">
        <v>0.82699999999999996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5" t="s">
        <v>170</v>
      </c>
      <c r="AU1025" s="245" t="s">
        <v>83</v>
      </c>
      <c r="AV1025" s="14" t="s">
        <v>83</v>
      </c>
      <c r="AW1025" s="14" t="s">
        <v>35</v>
      </c>
      <c r="AX1025" s="14" t="s">
        <v>73</v>
      </c>
      <c r="AY1025" s="245" t="s">
        <v>159</v>
      </c>
    </row>
    <row r="1026" s="14" customFormat="1">
      <c r="A1026" s="14"/>
      <c r="B1026" s="235"/>
      <c r="C1026" s="236"/>
      <c r="D1026" s="226" t="s">
        <v>170</v>
      </c>
      <c r="E1026" s="237" t="s">
        <v>19</v>
      </c>
      <c r="F1026" s="238" t="s">
        <v>2079</v>
      </c>
      <c r="G1026" s="236"/>
      <c r="H1026" s="239">
        <v>0.50900000000000001</v>
      </c>
      <c r="I1026" s="240"/>
      <c r="J1026" s="236"/>
      <c r="K1026" s="236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5" t="s">
        <v>170</v>
      </c>
      <c r="AU1026" s="245" t="s">
        <v>83</v>
      </c>
      <c r="AV1026" s="14" t="s">
        <v>83</v>
      </c>
      <c r="AW1026" s="14" t="s">
        <v>35</v>
      </c>
      <c r="AX1026" s="14" t="s">
        <v>73</v>
      </c>
      <c r="AY1026" s="245" t="s">
        <v>159</v>
      </c>
    </row>
    <row r="1027" s="14" customFormat="1">
      <c r="A1027" s="14"/>
      <c r="B1027" s="235"/>
      <c r="C1027" s="236"/>
      <c r="D1027" s="226" t="s">
        <v>170</v>
      </c>
      <c r="E1027" s="237" t="s">
        <v>19</v>
      </c>
      <c r="F1027" s="238" t="s">
        <v>2080</v>
      </c>
      <c r="G1027" s="236"/>
      <c r="H1027" s="239">
        <v>0.41299999999999998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5" t="s">
        <v>170</v>
      </c>
      <c r="AU1027" s="245" t="s">
        <v>83</v>
      </c>
      <c r="AV1027" s="14" t="s">
        <v>83</v>
      </c>
      <c r="AW1027" s="14" t="s">
        <v>35</v>
      </c>
      <c r="AX1027" s="14" t="s">
        <v>73</v>
      </c>
      <c r="AY1027" s="245" t="s">
        <v>159</v>
      </c>
    </row>
    <row r="1028" s="14" customFormat="1">
      <c r="A1028" s="14"/>
      <c r="B1028" s="235"/>
      <c r="C1028" s="236"/>
      <c r="D1028" s="226" t="s">
        <v>170</v>
      </c>
      <c r="E1028" s="237" t="s">
        <v>19</v>
      </c>
      <c r="F1028" s="238" t="s">
        <v>601</v>
      </c>
      <c r="G1028" s="236"/>
      <c r="H1028" s="239">
        <v>0.82699999999999996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5" t="s">
        <v>170</v>
      </c>
      <c r="AU1028" s="245" t="s">
        <v>83</v>
      </c>
      <c r="AV1028" s="14" t="s">
        <v>83</v>
      </c>
      <c r="AW1028" s="14" t="s">
        <v>35</v>
      </c>
      <c r="AX1028" s="14" t="s">
        <v>73</v>
      </c>
      <c r="AY1028" s="245" t="s">
        <v>159</v>
      </c>
    </row>
    <row r="1029" s="13" customFormat="1">
      <c r="A1029" s="13"/>
      <c r="B1029" s="224"/>
      <c r="C1029" s="225"/>
      <c r="D1029" s="226" t="s">
        <v>170</v>
      </c>
      <c r="E1029" s="227" t="s">
        <v>19</v>
      </c>
      <c r="F1029" s="228" t="s">
        <v>2047</v>
      </c>
      <c r="G1029" s="225"/>
      <c r="H1029" s="227" t="s">
        <v>19</v>
      </c>
      <c r="I1029" s="229"/>
      <c r="J1029" s="225"/>
      <c r="K1029" s="225"/>
      <c r="L1029" s="230"/>
      <c r="M1029" s="231"/>
      <c r="N1029" s="232"/>
      <c r="O1029" s="232"/>
      <c r="P1029" s="232"/>
      <c r="Q1029" s="232"/>
      <c r="R1029" s="232"/>
      <c r="S1029" s="232"/>
      <c r="T1029" s="23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4" t="s">
        <v>170</v>
      </c>
      <c r="AU1029" s="234" t="s">
        <v>83</v>
      </c>
      <c r="AV1029" s="13" t="s">
        <v>81</v>
      </c>
      <c r="AW1029" s="13" t="s">
        <v>35</v>
      </c>
      <c r="AX1029" s="13" t="s">
        <v>73</v>
      </c>
      <c r="AY1029" s="234" t="s">
        <v>159</v>
      </c>
    </row>
    <row r="1030" s="14" customFormat="1">
      <c r="A1030" s="14"/>
      <c r="B1030" s="235"/>
      <c r="C1030" s="236"/>
      <c r="D1030" s="226" t="s">
        <v>170</v>
      </c>
      <c r="E1030" s="237" t="s">
        <v>19</v>
      </c>
      <c r="F1030" s="238" t="s">
        <v>2078</v>
      </c>
      <c r="G1030" s="236"/>
      <c r="H1030" s="239">
        <v>0.39600000000000002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5" t="s">
        <v>170</v>
      </c>
      <c r="AU1030" s="245" t="s">
        <v>83</v>
      </c>
      <c r="AV1030" s="14" t="s">
        <v>83</v>
      </c>
      <c r="AW1030" s="14" t="s">
        <v>35</v>
      </c>
      <c r="AX1030" s="14" t="s">
        <v>73</v>
      </c>
      <c r="AY1030" s="245" t="s">
        <v>159</v>
      </c>
    </row>
    <row r="1031" s="14" customFormat="1">
      <c r="A1031" s="14"/>
      <c r="B1031" s="235"/>
      <c r="C1031" s="236"/>
      <c r="D1031" s="226" t="s">
        <v>170</v>
      </c>
      <c r="E1031" s="237" t="s">
        <v>19</v>
      </c>
      <c r="F1031" s="238" t="s">
        <v>609</v>
      </c>
      <c r="G1031" s="236"/>
      <c r="H1031" s="239">
        <v>0.83899999999999997</v>
      </c>
      <c r="I1031" s="240"/>
      <c r="J1031" s="236"/>
      <c r="K1031" s="236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5" t="s">
        <v>170</v>
      </c>
      <c r="AU1031" s="245" t="s">
        <v>83</v>
      </c>
      <c r="AV1031" s="14" t="s">
        <v>83</v>
      </c>
      <c r="AW1031" s="14" t="s">
        <v>35</v>
      </c>
      <c r="AX1031" s="14" t="s">
        <v>73</v>
      </c>
      <c r="AY1031" s="245" t="s">
        <v>159</v>
      </c>
    </row>
    <row r="1032" s="14" customFormat="1">
      <c r="A1032" s="14"/>
      <c r="B1032" s="235"/>
      <c r="C1032" s="236"/>
      <c r="D1032" s="226" t="s">
        <v>170</v>
      </c>
      <c r="E1032" s="237" t="s">
        <v>19</v>
      </c>
      <c r="F1032" s="238" t="s">
        <v>609</v>
      </c>
      <c r="G1032" s="236"/>
      <c r="H1032" s="239">
        <v>0.83899999999999997</v>
      </c>
      <c r="I1032" s="240"/>
      <c r="J1032" s="236"/>
      <c r="K1032" s="236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5" t="s">
        <v>170</v>
      </c>
      <c r="AU1032" s="245" t="s">
        <v>83</v>
      </c>
      <c r="AV1032" s="14" t="s">
        <v>83</v>
      </c>
      <c r="AW1032" s="14" t="s">
        <v>35</v>
      </c>
      <c r="AX1032" s="14" t="s">
        <v>73</v>
      </c>
      <c r="AY1032" s="245" t="s">
        <v>159</v>
      </c>
    </row>
    <row r="1033" s="14" customFormat="1">
      <c r="A1033" s="14"/>
      <c r="B1033" s="235"/>
      <c r="C1033" s="236"/>
      <c r="D1033" s="226" t="s">
        <v>170</v>
      </c>
      <c r="E1033" s="237" t="s">
        <v>19</v>
      </c>
      <c r="F1033" s="238" t="s">
        <v>609</v>
      </c>
      <c r="G1033" s="236"/>
      <c r="H1033" s="239">
        <v>0.83899999999999997</v>
      </c>
      <c r="I1033" s="240"/>
      <c r="J1033" s="236"/>
      <c r="K1033" s="236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5" t="s">
        <v>170</v>
      </c>
      <c r="AU1033" s="245" t="s">
        <v>83</v>
      </c>
      <c r="AV1033" s="14" t="s">
        <v>83</v>
      </c>
      <c r="AW1033" s="14" t="s">
        <v>35</v>
      </c>
      <c r="AX1033" s="14" t="s">
        <v>73</v>
      </c>
      <c r="AY1033" s="245" t="s">
        <v>159</v>
      </c>
    </row>
    <row r="1034" s="14" customFormat="1">
      <c r="A1034" s="14"/>
      <c r="B1034" s="235"/>
      <c r="C1034" s="236"/>
      <c r="D1034" s="226" t="s">
        <v>170</v>
      </c>
      <c r="E1034" s="237" t="s">
        <v>19</v>
      </c>
      <c r="F1034" s="238" t="s">
        <v>609</v>
      </c>
      <c r="G1034" s="236"/>
      <c r="H1034" s="239">
        <v>0.83899999999999997</v>
      </c>
      <c r="I1034" s="240"/>
      <c r="J1034" s="236"/>
      <c r="K1034" s="236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5" t="s">
        <v>170</v>
      </c>
      <c r="AU1034" s="245" t="s">
        <v>83</v>
      </c>
      <c r="AV1034" s="14" t="s">
        <v>83</v>
      </c>
      <c r="AW1034" s="14" t="s">
        <v>35</v>
      </c>
      <c r="AX1034" s="14" t="s">
        <v>73</v>
      </c>
      <c r="AY1034" s="245" t="s">
        <v>159</v>
      </c>
    </row>
    <row r="1035" s="14" customFormat="1">
      <c r="A1035" s="14"/>
      <c r="B1035" s="235"/>
      <c r="C1035" s="236"/>
      <c r="D1035" s="226" t="s">
        <v>170</v>
      </c>
      <c r="E1035" s="237" t="s">
        <v>19</v>
      </c>
      <c r="F1035" s="238" t="s">
        <v>609</v>
      </c>
      <c r="G1035" s="236"/>
      <c r="H1035" s="239">
        <v>0.83899999999999997</v>
      </c>
      <c r="I1035" s="240"/>
      <c r="J1035" s="236"/>
      <c r="K1035" s="236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5" t="s">
        <v>170</v>
      </c>
      <c r="AU1035" s="245" t="s">
        <v>83</v>
      </c>
      <c r="AV1035" s="14" t="s">
        <v>83</v>
      </c>
      <c r="AW1035" s="14" t="s">
        <v>35</v>
      </c>
      <c r="AX1035" s="14" t="s">
        <v>73</v>
      </c>
      <c r="AY1035" s="245" t="s">
        <v>159</v>
      </c>
    </row>
    <row r="1036" s="14" customFormat="1">
      <c r="A1036" s="14"/>
      <c r="B1036" s="235"/>
      <c r="C1036" s="236"/>
      <c r="D1036" s="226" t="s">
        <v>170</v>
      </c>
      <c r="E1036" s="237" t="s">
        <v>19</v>
      </c>
      <c r="F1036" s="238" t="s">
        <v>609</v>
      </c>
      <c r="G1036" s="236"/>
      <c r="H1036" s="239">
        <v>0.83899999999999997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5" t="s">
        <v>170</v>
      </c>
      <c r="AU1036" s="245" t="s">
        <v>83</v>
      </c>
      <c r="AV1036" s="14" t="s">
        <v>83</v>
      </c>
      <c r="AW1036" s="14" t="s">
        <v>35</v>
      </c>
      <c r="AX1036" s="14" t="s">
        <v>73</v>
      </c>
      <c r="AY1036" s="245" t="s">
        <v>159</v>
      </c>
    </row>
    <row r="1037" s="14" customFormat="1">
      <c r="A1037" s="14"/>
      <c r="B1037" s="235"/>
      <c r="C1037" s="236"/>
      <c r="D1037" s="226" t="s">
        <v>170</v>
      </c>
      <c r="E1037" s="237" t="s">
        <v>19</v>
      </c>
      <c r="F1037" s="238" t="s">
        <v>2079</v>
      </c>
      <c r="G1037" s="236"/>
      <c r="H1037" s="239">
        <v>0.50900000000000001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5" t="s">
        <v>170</v>
      </c>
      <c r="AU1037" s="245" t="s">
        <v>83</v>
      </c>
      <c r="AV1037" s="14" t="s">
        <v>83</v>
      </c>
      <c r="AW1037" s="14" t="s">
        <v>35</v>
      </c>
      <c r="AX1037" s="14" t="s">
        <v>73</v>
      </c>
      <c r="AY1037" s="245" t="s">
        <v>159</v>
      </c>
    </row>
    <row r="1038" s="14" customFormat="1">
      <c r="A1038" s="14"/>
      <c r="B1038" s="235"/>
      <c r="C1038" s="236"/>
      <c r="D1038" s="226" t="s">
        <v>170</v>
      </c>
      <c r="E1038" s="237" t="s">
        <v>19</v>
      </c>
      <c r="F1038" s="238" t="s">
        <v>2081</v>
      </c>
      <c r="G1038" s="236"/>
      <c r="H1038" s="239">
        <v>0.498</v>
      </c>
      <c r="I1038" s="240"/>
      <c r="J1038" s="236"/>
      <c r="K1038" s="236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5" t="s">
        <v>170</v>
      </c>
      <c r="AU1038" s="245" t="s">
        <v>83</v>
      </c>
      <c r="AV1038" s="14" t="s">
        <v>83</v>
      </c>
      <c r="AW1038" s="14" t="s">
        <v>35</v>
      </c>
      <c r="AX1038" s="14" t="s">
        <v>73</v>
      </c>
      <c r="AY1038" s="245" t="s">
        <v>159</v>
      </c>
    </row>
    <row r="1039" s="14" customFormat="1">
      <c r="A1039" s="14"/>
      <c r="B1039" s="235"/>
      <c r="C1039" s="236"/>
      <c r="D1039" s="226" t="s">
        <v>170</v>
      </c>
      <c r="E1039" s="237" t="s">
        <v>19</v>
      </c>
      <c r="F1039" s="238" t="s">
        <v>2081</v>
      </c>
      <c r="G1039" s="236"/>
      <c r="H1039" s="239">
        <v>0.498</v>
      </c>
      <c r="I1039" s="240"/>
      <c r="J1039" s="236"/>
      <c r="K1039" s="236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5" t="s">
        <v>170</v>
      </c>
      <c r="AU1039" s="245" t="s">
        <v>83</v>
      </c>
      <c r="AV1039" s="14" t="s">
        <v>83</v>
      </c>
      <c r="AW1039" s="14" t="s">
        <v>35</v>
      </c>
      <c r="AX1039" s="14" t="s">
        <v>73</v>
      </c>
      <c r="AY1039" s="245" t="s">
        <v>159</v>
      </c>
    </row>
    <row r="1040" s="14" customFormat="1">
      <c r="A1040" s="14"/>
      <c r="B1040" s="235"/>
      <c r="C1040" s="236"/>
      <c r="D1040" s="226" t="s">
        <v>170</v>
      </c>
      <c r="E1040" s="237" t="s">
        <v>19</v>
      </c>
      <c r="F1040" s="238" t="s">
        <v>2081</v>
      </c>
      <c r="G1040" s="236"/>
      <c r="H1040" s="239">
        <v>0.498</v>
      </c>
      <c r="I1040" s="240"/>
      <c r="J1040" s="236"/>
      <c r="K1040" s="236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5" t="s">
        <v>170</v>
      </c>
      <c r="AU1040" s="245" t="s">
        <v>83</v>
      </c>
      <c r="AV1040" s="14" t="s">
        <v>83</v>
      </c>
      <c r="AW1040" s="14" t="s">
        <v>35</v>
      </c>
      <c r="AX1040" s="14" t="s">
        <v>73</v>
      </c>
      <c r="AY1040" s="245" t="s">
        <v>159</v>
      </c>
    </row>
    <row r="1041" s="14" customFormat="1">
      <c r="A1041" s="14"/>
      <c r="B1041" s="235"/>
      <c r="C1041" s="236"/>
      <c r="D1041" s="226" t="s">
        <v>170</v>
      </c>
      <c r="E1041" s="237" t="s">
        <v>19</v>
      </c>
      <c r="F1041" s="238" t="s">
        <v>609</v>
      </c>
      <c r="G1041" s="236"/>
      <c r="H1041" s="239">
        <v>0.83899999999999997</v>
      </c>
      <c r="I1041" s="240"/>
      <c r="J1041" s="236"/>
      <c r="K1041" s="236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5" t="s">
        <v>170</v>
      </c>
      <c r="AU1041" s="245" t="s">
        <v>83</v>
      </c>
      <c r="AV1041" s="14" t="s">
        <v>83</v>
      </c>
      <c r="AW1041" s="14" t="s">
        <v>35</v>
      </c>
      <c r="AX1041" s="14" t="s">
        <v>73</v>
      </c>
      <c r="AY1041" s="245" t="s">
        <v>159</v>
      </c>
    </row>
    <row r="1042" s="16" customFormat="1">
      <c r="A1042" s="16"/>
      <c r="B1042" s="268"/>
      <c r="C1042" s="269"/>
      <c r="D1042" s="226" t="s">
        <v>170</v>
      </c>
      <c r="E1042" s="270" t="s">
        <v>19</v>
      </c>
      <c r="F1042" s="271" t="s">
        <v>1900</v>
      </c>
      <c r="G1042" s="269"/>
      <c r="H1042" s="272">
        <v>17.126000000000001</v>
      </c>
      <c r="I1042" s="273"/>
      <c r="J1042" s="269"/>
      <c r="K1042" s="269"/>
      <c r="L1042" s="274"/>
      <c r="M1042" s="275"/>
      <c r="N1042" s="276"/>
      <c r="O1042" s="276"/>
      <c r="P1042" s="276"/>
      <c r="Q1042" s="276"/>
      <c r="R1042" s="276"/>
      <c r="S1042" s="276"/>
      <c r="T1042" s="277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78" t="s">
        <v>170</v>
      </c>
      <c r="AU1042" s="278" t="s">
        <v>83</v>
      </c>
      <c r="AV1042" s="16" t="s">
        <v>189</v>
      </c>
      <c r="AW1042" s="16" t="s">
        <v>35</v>
      </c>
      <c r="AX1042" s="16" t="s">
        <v>73</v>
      </c>
      <c r="AY1042" s="278" t="s">
        <v>159</v>
      </c>
    </row>
    <row r="1043" s="14" customFormat="1">
      <c r="A1043" s="14"/>
      <c r="B1043" s="235"/>
      <c r="C1043" s="236"/>
      <c r="D1043" s="226" t="s">
        <v>170</v>
      </c>
      <c r="E1043" s="237" t="s">
        <v>19</v>
      </c>
      <c r="F1043" s="238" t="s">
        <v>2082</v>
      </c>
      <c r="G1043" s="236"/>
      <c r="H1043" s="239">
        <v>-45.835999999999999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5" t="s">
        <v>170</v>
      </c>
      <c r="AU1043" s="245" t="s">
        <v>83</v>
      </c>
      <c r="AV1043" s="14" t="s">
        <v>83</v>
      </c>
      <c r="AW1043" s="14" t="s">
        <v>35</v>
      </c>
      <c r="AX1043" s="14" t="s">
        <v>73</v>
      </c>
      <c r="AY1043" s="245" t="s">
        <v>159</v>
      </c>
    </row>
    <row r="1044" s="16" customFormat="1">
      <c r="A1044" s="16"/>
      <c r="B1044" s="268"/>
      <c r="C1044" s="269"/>
      <c r="D1044" s="226" t="s">
        <v>170</v>
      </c>
      <c r="E1044" s="270" t="s">
        <v>19</v>
      </c>
      <c r="F1044" s="271" t="s">
        <v>1900</v>
      </c>
      <c r="G1044" s="269"/>
      <c r="H1044" s="272">
        <v>-45.835999999999999</v>
      </c>
      <c r="I1044" s="273"/>
      <c r="J1044" s="269"/>
      <c r="K1044" s="269"/>
      <c r="L1044" s="274"/>
      <c r="M1044" s="275"/>
      <c r="N1044" s="276"/>
      <c r="O1044" s="276"/>
      <c r="P1044" s="276"/>
      <c r="Q1044" s="276"/>
      <c r="R1044" s="276"/>
      <c r="S1044" s="276"/>
      <c r="T1044" s="277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78" t="s">
        <v>170</v>
      </c>
      <c r="AU1044" s="278" t="s">
        <v>83</v>
      </c>
      <c r="AV1044" s="16" t="s">
        <v>189</v>
      </c>
      <c r="AW1044" s="16" t="s">
        <v>35</v>
      </c>
      <c r="AX1044" s="16" t="s">
        <v>73</v>
      </c>
      <c r="AY1044" s="278" t="s">
        <v>159</v>
      </c>
    </row>
    <row r="1045" s="15" customFormat="1">
      <c r="A1045" s="15"/>
      <c r="B1045" s="246"/>
      <c r="C1045" s="247"/>
      <c r="D1045" s="226" t="s">
        <v>170</v>
      </c>
      <c r="E1045" s="248" t="s">
        <v>19</v>
      </c>
      <c r="F1045" s="249" t="s">
        <v>178</v>
      </c>
      <c r="G1045" s="247"/>
      <c r="H1045" s="250">
        <v>306.33199999999999</v>
      </c>
      <c r="I1045" s="251"/>
      <c r="J1045" s="247"/>
      <c r="K1045" s="247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6" t="s">
        <v>170</v>
      </c>
      <c r="AU1045" s="256" t="s">
        <v>83</v>
      </c>
      <c r="AV1045" s="15" t="s">
        <v>166</v>
      </c>
      <c r="AW1045" s="15" t="s">
        <v>35</v>
      </c>
      <c r="AX1045" s="15" t="s">
        <v>81</v>
      </c>
      <c r="AY1045" s="256" t="s">
        <v>159</v>
      </c>
    </row>
    <row r="1046" s="2" customFormat="1" ht="24.15" customHeight="1">
      <c r="A1046" s="40"/>
      <c r="B1046" s="41"/>
      <c r="C1046" s="206" t="s">
        <v>975</v>
      </c>
      <c r="D1046" s="206" t="s">
        <v>161</v>
      </c>
      <c r="E1046" s="207" t="s">
        <v>2470</v>
      </c>
      <c r="F1046" s="208" t="s">
        <v>2471</v>
      </c>
      <c r="G1046" s="209" t="s">
        <v>164</v>
      </c>
      <c r="H1046" s="210">
        <v>306.33199999999999</v>
      </c>
      <c r="I1046" s="211"/>
      <c r="J1046" s="212">
        <f>ROUND(I1046*H1046,2)</f>
        <v>0</v>
      </c>
      <c r="K1046" s="208" t="s">
        <v>165</v>
      </c>
      <c r="L1046" s="46"/>
      <c r="M1046" s="213" t="s">
        <v>19</v>
      </c>
      <c r="N1046" s="214" t="s">
        <v>44</v>
      </c>
      <c r="O1046" s="86"/>
      <c r="P1046" s="215">
        <f>O1046*H1046</f>
        <v>0</v>
      </c>
      <c r="Q1046" s="215">
        <v>0.00034000000000000002</v>
      </c>
      <c r="R1046" s="215">
        <f>Q1046*H1046</f>
        <v>0.10415288</v>
      </c>
      <c r="S1046" s="215">
        <v>0</v>
      </c>
      <c r="T1046" s="216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17" t="s">
        <v>307</v>
      </c>
      <c r="AT1046" s="217" t="s">
        <v>161</v>
      </c>
      <c r="AU1046" s="217" t="s">
        <v>83</v>
      </c>
      <c r="AY1046" s="19" t="s">
        <v>159</v>
      </c>
      <c r="BE1046" s="218">
        <f>IF(N1046="základní",J1046,0)</f>
        <v>0</v>
      </c>
      <c r="BF1046" s="218">
        <f>IF(N1046="snížená",J1046,0)</f>
        <v>0</v>
      </c>
      <c r="BG1046" s="218">
        <f>IF(N1046="zákl. přenesená",J1046,0)</f>
        <v>0</v>
      </c>
      <c r="BH1046" s="218">
        <f>IF(N1046="sníž. přenesená",J1046,0)</f>
        <v>0</v>
      </c>
      <c r="BI1046" s="218">
        <f>IF(N1046="nulová",J1046,0)</f>
        <v>0</v>
      </c>
      <c r="BJ1046" s="19" t="s">
        <v>81</v>
      </c>
      <c r="BK1046" s="218">
        <f>ROUND(I1046*H1046,2)</f>
        <v>0</v>
      </c>
      <c r="BL1046" s="19" t="s">
        <v>307</v>
      </c>
      <c r="BM1046" s="217" t="s">
        <v>2472</v>
      </c>
    </row>
    <row r="1047" s="2" customFormat="1">
      <c r="A1047" s="40"/>
      <c r="B1047" s="41"/>
      <c r="C1047" s="42"/>
      <c r="D1047" s="219" t="s">
        <v>168</v>
      </c>
      <c r="E1047" s="42"/>
      <c r="F1047" s="220" t="s">
        <v>2473</v>
      </c>
      <c r="G1047" s="42"/>
      <c r="H1047" s="42"/>
      <c r="I1047" s="221"/>
      <c r="J1047" s="42"/>
      <c r="K1047" s="42"/>
      <c r="L1047" s="46"/>
      <c r="M1047" s="222"/>
      <c r="N1047" s="223"/>
      <c r="O1047" s="86"/>
      <c r="P1047" s="86"/>
      <c r="Q1047" s="86"/>
      <c r="R1047" s="86"/>
      <c r="S1047" s="86"/>
      <c r="T1047" s="87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168</v>
      </c>
      <c r="AU1047" s="19" t="s">
        <v>83</v>
      </c>
    </row>
    <row r="1048" s="13" customFormat="1">
      <c r="A1048" s="13"/>
      <c r="B1048" s="224"/>
      <c r="C1048" s="225"/>
      <c r="D1048" s="226" t="s">
        <v>170</v>
      </c>
      <c r="E1048" s="227" t="s">
        <v>19</v>
      </c>
      <c r="F1048" s="228" t="s">
        <v>1950</v>
      </c>
      <c r="G1048" s="225"/>
      <c r="H1048" s="227" t="s">
        <v>19</v>
      </c>
      <c r="I1048" s="229"/>
      <c r="J1048" s="225"/>
      <c r="K1048" s="225"/>
      <c r="L1048" s="230"/>
      <c r="M1048" s="231"/>
      <c r="N1048" s="232"/>
      <c r="O1048" s="232"/>
      <c r="P1048" s="232"/>
      <c r="Q1048" s="232"/>
      <c r="R1048" s="232"/>
      <c r="S1048" s="232"/>
      <c r="T1048" s="23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4" t="s">
        <v>170</v>
      </c>
      <c r="AU1048" s="234" t="s">
        <v>83</v>
      </c>
      <c r="AV1048" s="13" t="s">
        <v>81</v>
      </c>
      <c r="AW1048" s="13" t="s">
        <v>35</v>
      </c>
      <c r="AX1048" s="13" t="s">
        <v>73</v>
      </c>
      <c r="AY1048" s="234" t="s">
        <v>159</v>
      </c>
    </row>
    <row r="1049" s="14" customFormat="1">
      <c r="A1049" s="14"/>
      <c r="B1049" s="235"/>
      <c r="C1049" s="236"/>
      <c r="D1049" s="226" t="s">
        <v>170</v>
      </c>
      <c r="E1049" s="237" t="s">
        <v>19</v>
      </c>
      <c r="F1049" s="238" t="s">
        <v>2069</v>
      </c>
      <c r="G1049" s="236"/>
      <c r="H1049" s="239">
        <v>279.743</v>
      </c>
      <c r="I1049" s="240"/>
      <c r="J1049" s="236"/>
      <c r="K1049" s="236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5" t="s">
        <v>170</v>
      </c>
      <c r="AU1049" s="245" t="s">
        <v>83</v>
      </c>
      <c r="AV1049" s="14" t="s">
        <v>83</v>
      </c>
      <c r="AW1049" s="14" t="s">
        <v>35</v>
      </c>
      <c r="AX1049" s="14" t="s">
        <v>73</v>
      </c>
      <c r="AY1049" s="245" t="s">
        <v>159</v>
      </c>
    </row>
    <row r="1050" s="14" customFormat="1">
      <c r="A1050" s="14"/>
      <c r="B1050" s="235"/>
      <c r="C1050" s="236"/>
      <c r="D1050" s="226" t="s">
        <v>170</v>
      </c>
      <c r="E1050" s="237" t="s">
        <v>19</v>
      </c>
      <c r="F1050" s="238" t="s">
        <v>2070</v>
      </c>
      <c r="G1050" s="236"/>
      <c r="H1050" s="239">
        <v>70.497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5" t="s">
        <v>170</v>
      </c>
      <c r="AU1050" s="245" t="s">
        <v>83</v>
      </c>
      <c r="AV1050" s="14" t="s">
        <v>83</v>
      </c>
      <c r="AW1050" s="14" t="s">
        <v>35</v>
      </c>
      <c r="AX1050" s="14" t="s">
        <v>73</v>
      </c>
      <c r="AY1050" s="245" t="s">
        <v>159</v>
      </c>
    </row>
    <row r="1051" s="14" customFormat="1">
      <c r="A1051" s="14"/>
      <c r="B1051" s="235"/>
      <c r="C1051" s="236"/>
      <c r="D1051" s="226" t="s">
        <v>170</v>
      </c>
      <c r="E1051" s="237" t="s">
        <v>19</v>
      </c>
      <c r="F1051" s="238" t="s">
        <v>2071</v>
      </c>
      <c r="G1051" s="236"/>
      <c r="H1051" s="239">
        <v>-7.5990000000000002</v>
      </c>
      <c r="I1051" s="240"/>
      <c r="J1051" s="236"/>
      <c r="K1051" s="236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5" t="s">
        <v>170</v>
      </c>
      <c r="AU1051" s="245" t="s">
        <v>83</v>
      </c>
      <c r="AV1051" s="14" t="s">
        <v>83</v>
      </c>
      <c r="AW1051" s="14" t="s">
        <v>35</v>
      </c>
      <c r="AX1051" s="14" t="s">
        <v>73</v>
      </c>
      <c r="AY1051" s="245" t="s">
        <v>159</v>
      </c>
    </row>
    <row r="1052" s="14" customFormat="1">
      <c r="A1052" s="14"/>
      <c r="B1052" s="235"/>
      <c r="C1052" s="236"/>
      <c r="D1052" s="226" t="s">
        <v>170</v>
      </c>
      <c r="E1052" s="237" t="s">
        <v>19</v>
      </c>
      <c r="F1052" s="238" t="s">
        <v>2071</v>
      </c>
      <c r="G1052" s="236"/>
      <c r="H1052" s="239">
        <v>-7.5990000000000002</v>
      </c>
      <c r="I1052" s="240"/>
      <c r="J1052" s="236"/>
      <c r="K1052" s="236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5" t="s">
        <v>170</v>
      </c>
      <c r="AU1052" s="245" t="s">
        <v>83</v>
      </c>
      <c r="AV1052" s="14" t="s">
        <v>83</v>
      </c>
      <c r="AW1052" s="14" t="s">
        <v>35</v>
      </c>
      <c r="AX1052" s="14" t="s">
        <v>73</v>
      </c>
      <c r="AY1052" s="245" t="s">
        <v>159</v>
      </c>
    </row>
    <row r="1053" s="16" customFormat="1">
      <c r="A1053" s="16"/>
      <c r="B1053" s="268"/>
      <c r="C1053" s="269"/>
      <c r="D1053" s="226" t="s">
        <v>170</v>
      </c>
      <c r="E1053" s="270" t="s">
        <v>19</v>
      </c>
      <c r="F1053" s="271" t="s">
        <v>1900</v>
      </c>
      <c r="G1053" s="269"/>
      <c r="H1053" s="272">
        <v>335.04200000000003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T1053" s="278" t="s">
        <v>170</v>
      </c>
      <c r="AU1053" s="278" t="s">
        <v>83</v>
      </c>
      <c r="AV1053" s="16" t="s">
        <v>189</v>
      </c>
      <c r="AW1053" s="16" t="s">
        <v>35</v>
      </c>
      <c r="AX1053" s="16" t="s">
        <v>73</v>
      </c>
      <c r="AY1053" s="278" t="s">
        <v>159</v>
      </c>
    </row>
    <row r="1054" s="13" customFormat="1">
      <c r="A1054" s="13"/>
      <c r="B1054" s="224"/>
      <c r="C1054" s="225"/>
      <c r="D1054" s="226" t="s">
        <v>170</v>
      </c>
      <c r="E1054" s="227" t="s">
        <v>19</v>
      </c>
      <c r="F1054" s="228" t="s">
        <v>2023</v>
      </c>
      <c r="G1054" s="225"/>
      <c r="H1054" s="227" t="s">
        <v>19</v>
      </c>
      <c r="I1054" s="229"/>
      <c r="J1054" s="225"/>
      <c r="K1054" s="225"/>
      <c r="L1054" s="230"/>
      <c r="M1054" s="231"/>
      <c r="N1054" s="232"/>
      <c r="O1054" s="232"/>
      <c r="P1054" s="232"/>
      <c r="Q1054" s="232"/>
      <c r="R1054" s="232"/>
      <c r="S1054" s="232"/>
      <c r="T1054" s="23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4" t="s">
        <v>170</v>
      </c>
      <c r="AU1054" s="234" t="s">
        <v>83</v>
      </c>
      <c r="AV1054" s="13" t="s">
        <v>81</v>
      </c>
      <c r="AW1054" s="13" t="s">
        <v>35</v>
      </c>
      <c r="AX1054" s="13" t="s">
        <v>73</v>
      </c>
      <c r="AY1054" s="234" t="s">
        <v>159</v>
      </c>
    </row>
    <row r="1055" s="14" customFormat="1">
      <c r="A1055" s="14"/>
      <c r="B1055" s="235"/>
      <c r="C1055" s="236"/>
      <c r="D1055" s="226" t="s">
        <v>170</v>
      </c>
      <c r="E1055" s="237" t="s">
        <v>19</v>
      </c>
      <c r="F1055" s="238" t="s">
        <v>2072</v>
      </c>
      <c r="G1055" s="236"/>
      <c r="H1055" s="239">
        <v>0.29299999999999998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5" t="s">
        <v>170</v>
      </c>
      <c r="AU1055" s="245" t="s">
        <v>83</v>
      </c>
      <c r="AV1055" s="14" t="s">
        <v>83</v>
      </c>
      <c r="AW1055" s="14" t="s">
        <v>35</v>
      </c>
      <c r="AX1055" s="14" t="s">
        <v>73</v>
      </c>
      <c r="AY1055" s="245" t="s">
        <v>159</v>
      </c>
    </row>
    <row r="1056" s="14" customFormat="1">
      <c r="A1056" s="14"/>
      <c r="B1056" s="235"/>
      <c r="C1056" s="236"/>
      <c r="D1056" s="226" t="s">
        <v>170</v>
      </c>
      <c r="E1056" s="237" t="s">
        <v>19</v>
      </c>
      <c r="F1056" s="238" t="s">
        <v>2073</v>
      </c>
      <c r="G1056" s="236"/>
      <c r="H1056" s="239">
        <v>0.27000000000000002</v>
      </c>
      <c r="I1056" s="240"/>
      <c r="J1056" s="236"/>
      <c r="K1056" s="236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5" t="s">
        <v>170</v>
      </c>
      <c r="AU1056" s="245" t="s">
        <v>83</v>
      </c>
      <c r="AV1056" s="14" t="s">
        <v>83</v>
      </c>
      <c r="AW1056" s="14" t="s">
        <v>35</v>
      </c>
      <c r="AX1056" s="14" t="s">
        <v>73</v>
      </c>
      <c r="AY1056" s="245" t="s">
        <v>159</v>
      </c>
    </row>
    <row r="1057" s="14" customFormat="1">
      <c r="A1057" s="14"/>
      <c r="B1057" s="235"/>
      <c r="C1057" s="236"/>
      <c r="D1057" s="226" t="s">
        <v>170</v>
      </c>
      <c r="E1057" s="237" t="s">
        <v>19</v>
      </c>
      <c r="F1057" s="238" t="s">
        <v>2074</v>
      </c>
      <c r="G1057" s="236"/>
      <c r="H1057" s="239">
        <v>0.26300000000000001</v>
      </c>
      <c r="I1057" s="240"/>
      <c r="J1057" s="236"/>
      <c r="K1057" s="236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5" t="s">
        <v>170</v>
      </c>
      <c r="AU1057" s="245" t="s">
        <v>83</v>
      </c>
      <c r="AV1057" s="14" t="s">
        <v>83</v>
      </c>
      <c r="AW1057" s="14" t="s">
        <v>35</v>
      </c>
      <c r="AX1057" s="14" t="s">
        <v>73</v>
      </c>
      <c r="AY1057" s="245" t="s">
        <v>159</v>
      </c>
    </row>
    <row r="1058" s="14" customFormat="1">
      <c r="A1058" s="14"/>
      <c r="B1058" s="235"/>
      <c r="C1058" s="236"/>
      <c r="D1058" s="226" t="s">
        <v>170</v>
      </c>
      <c r="E1058" s="237" t="s">
        <v>19</v>
      </c>
      <c r="F1058" s="238" t="s">
        <v>2074</v>
      </c>
      <c r="G1058" s="236"/>
      <c r="H1058" s="239">
        <v>0.26300000000000001</v>
      </c>
      <c r="I1058" s="240"/>
      <c r="J1058" s="236"/>
      <c r="K1058" s="236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5" t="s">
        <v>170</v>
      </c>
      <c r="AU1058" s="245" t="s">
        <v>83</v>
      </c>
      <c r="AV1058" s="14" t="s">
        <v>83</v>
      </c>
      <c r="AW1058" s="14" t="s">
        <v>35</v>
      </c>
      <c r="AX1058" s="14" t="s">
        <v>73</v>
      </c>
      <c r="AY1058" s="245" t="s">
        <v>159</v>
      </c>
    </row>
    <row r="1059" s="14" customFormat="1">
      <c r="A1059" s="14"/>
      <c r="B1059" s="235"/>
      <c r="C1059" s="236"/>
      <c r="D1059" s="226" t="s">
        <v>170</v>
      </c>
      <c r="E1059" s="237" t="s">
        <v>19</v>
      </c>
      <c r="F1059" s="238" t="s">
        <v>2075</v>
      </c>
      <c r="G1059" s="236"/>
      <c r="H1059" s="239">
        <v>0.248</v>
      </c>
      <c r="I1059" s="240"/>
      <c r="J1059" s="236"/>
      <c r="K1059" s="236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5" t="s">
        <v>170</v>
      </c>
      <c r="AU1059" s="245" t="s">
        <v>83</v>
      </c>
      <c r="AV1059" s="14" t="s">
        <v>83</v>
      </c>
      <c r="AW1059" s="14" t="s">
        <v>35</v>
      </c>
      <c r="AX1059" s="14" t="s">
        <v>73</v>
      </c>
      <c r="AY1059" s="245" t="s">
        <v>159</v>
      </c>
    </row>
    <row r="1060" s="14" customFormat="1">
      <c r="A1060" s="14"/>
      <c r="B1060" s="235"/>
      <c r="C1060" s="236"/>
      <c r="D1060" s="226" t="s">
        <v>170</v>
      </c>
      <c r="E1060" s="237" t="s">
        <v>19</v>
      </c>
      <c r="F1060" s="238" t="s">
        <v>2076</v>
      </c>
      <c r="G1060" s="236"/>
      <c r="H1060" s="239">
        <v>0.39500000000000002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5" t="s">
        <v>170</v>
      </c>
      <c r="AU1060" s="245" t="s">
        <v>83</v>
      </c>
      <c r="AV1060" s="14" t="s">
        <v>83</v>
      </c>
      <c r="AW1060" s="14" t="s">
        <v>35</v>
      </c>
      <c r="AX1060" s="14" t="s">
        <v>73</v>
      </c>
      <c r="AY1060" s="245" t="s">
        <v>159</v>
      </c>
    </row>
    <row r="1061" s="14" customFormat="1">
      <c r="A1061" s="14"/>
      <c r="B1061" s="235"/>
      <c r="C1061" s="236"/>
      <c r="D1061" s="226" t="s">
        <v>170</v>
      </c>
      <c r="E1061" s="237" t="s">
        <v>19</v>
      </c>
      <c r="F1061" s="238" t="s">
        <v>2077</v>
      </c>
      <c r="G1061" s="236"/>
      <c r="H1061" s="239">
        <v>0.34200000000000003</v>
      </c>
      <c r="I1061" s="240"/>
      <c r="J1061" s="236"/>
      <c r="K1061" s="236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5" t="s">
        <v>170</v>
      </c>
      <c r="AU1061" s="245" t="s">
        <v>83</v>
      </c>
      <c r="AV1061" s="14" t="s">
        <v>83</v>
      </c>
      <c r="AW1061" s="14" t="s">
        <v>35</v>
      </c>
      <c r="AX1061" s="14" t="s">
        <v>73</v>
      </c>
      <c r="AY1061" s="245" t="s">
        <v>159</v>
      </c>
    </row>
    <row r="1062" s="13" customFormat="1">
      <c r="A1062" s="13"/>
      <c r="B1062" s="224"/>
      <c r="C1062" s="225"/>
      <c r="D1062" s="226" t="s">
        <v>170</v>
      </c>
      <c r="E1062" s="227" t="s">
        <v>19</v>
      </c>
      <c r="F1062" s="228" t="s">
        <v>2036</v>
      </c>
      <c r="G1062" s="225"/>
      <c r="H1062" s="227" t="s">
        <v>19</v>
      </c>
      <c r="I1062" s="229"/>
      <c r="J1062" s="225"/>
      <c r="K1062" s="225"/>
      <c r="L1062" s="230"/>
      <c r="M1062" s="231"/>
      <c r="N1062" s="232"/>
      <c r="O1062" s="232"/>
      <c r="P1062" s="232"/>
      <c r="Q1062" s="232"/>
      <c r="R1062" s="232"/>
      <c r="S1062" s="232"/>
      <c r="T1062" s="23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4" t="s">
        <v>170</v>
      </c>
      <c r="AU1062" s="234" t="s">
        <v>83</v>
      </c>
      <c r="AV1062" s="13" t="s">
        <v>81</v>
      </c>
      <c r="AW1062" s="13" t="s">
        <v>35</v>
      </c>
      <c r="AX1062" s="13" t="s">
        <v>73</v>
      </c>
      <c r="AY1062" s="234" t="s">
        <v>159</v>
      </c>
    </row>
    <row r="1063" s="14" customFormat="1">
      <c r="A1063" s="14"/>
      <c r="B1063" s="235"/>
      <c r="C1063" s="236"/>
      <c r="D1063" s="226" t="s">
        <v>170</v>
      </c>
      <c r="E1063" s="237" t="s">
        <v>19</v>
      </c>
      <c r="F1063" s="238" t="s">
        <v>2078</v>
      </c>
      <c r="G1063" s="236"/>
      <c r="H1063" s="239">
        <v>0.39600000000000002</v>
      </c>
      <c r="I1063" s="240"/>
      <c r="J1063" s="236"/>
      <c r="K1063" s="236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5" t="s">
        <v>170</v>
      </c>
      <c r="AU1063" s="245" t="s">
        <v>83</v>
      </c>
      <c r="AV1063" s="14" t="s">
        <v>83</v>
      </c>
      <c r="AW1063" s="14" t="s">
        <v>35</v>
      </c>
      <c r="AX1063" s="14" t="s">
        <v>73</v>
      </c>
      <c r="AY1063" s="245" t="s">
        <v>159</v>
      </c>
    </row>
    <row r="1064" s="14" customFormat="1">
      <c r="A1064" s="14"/>
      <c r="B1064" s="235"/>
      <c r="C1064" s="236"/>
      <c r="D1064" s="226" t="s">
        <v>170</v>
      </c>
      <c r="E1064" s="237" t="s">
        <v>19</v>
      </c>
      <c r="F1064" s="238" t="s">
        <v>589</v>
      </c>
      <c r="G1064" s="236"/>
      <c r="H1064" s="239">
        <v>0.82399999999999995</v>
      </c>
      <c r="I1064" s="240"/>
      <c r="J1064" s="236"/>
      <c r="K1064" s="236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5" t="s">
        <v>170</v>
      </c>
      <c r="AU1064" s="245" t="s">
        <v>83</v>
      </c>
      <c r="AV1064" s="14" t="s">
        <v>83</v>
      </c>
      <c r="AW1064" s="14" t="s">
        <v>35</v>
      </c>
      <c r="AX1064" s="14" t="s">
        <v>73</v>
      </c>
      <c r="AY1064" s="245" t="s">
        <v>159</v>
      </c>
    </row>
    <row r="1065" s="14" customFormat="1">
      <c r="A1065" s="14"/>
      <c r="B1065" s="235"/>
      <c r="C1065" s="236"/>
      <c r="D1065" s="226" t="s">
        <v>170</v>
      </c>
      <c r="E1065" s="237" t="s">
        <v>19</v>
      </c>
      <c r="F1065" s="238" t="s">
        <v>589</v>
      </c>
      <c r="G1065" s="236"/>
      <c r="H1065" s="239">
        <v>0.82399999999999995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5" t="s">
        <v>170</v>
      </c>
      <c r="AU1065" s="245" t="s">
        <v>83</v>
      </c>
      <c r="AV1065" s="14" t="s">
        <v>83</v>
      </c>
      <c r="AW1065" s="14" t="s">
        <v>35</v>
      </c>
      <c r="AX1065" s="14" t="s">
        <v>73</v>
      </c>
      <c r="AY1065" s="245" t="s">
        <v>159</v>
      </c>
    </row>
    <row r="1066" s="14" customFormat="1">
      <c r="A1066" s="14"/>
      <c r="B1066" s="235"/>
      <c r="C1066" s="236"/>
      <c r="D1066" s="226" t="s">
        <v>170</v>
      </c>
      <c r="E1066" s="237" t="s">
        <v>19</v>
      </c>
      <c r="F1066" s="238" t="s">
        <v>589</v>
      </c>
      <c r="G1066" s="236"/>
      <c r="H1066" s="239">
        <v>0.82399999999999995</v>
      </c>
      <c r="I1066" s="240"/>
      <c r="J1066" s="236"/>
      <c r="K1066" s="236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5" t="s">
        <v>170</v>
      </c>
      <c r="AU1066" s="245" t="s">
        <v>83</v>
      </c>
      <c r="AV1066" s="14" t="s">
        <v>83</v>
      </c>
      <c r="AW1066" s="14" t="s">
        <v>35</v>
      </c>
      <c r="AX1066" s="14" t="s">
        <v>73</v>
      </c>
      <c r="AY1066" s="245" t="s">
        <v>159</v>
      </c>
    </row>
    <row r="1067" s="14" customFormat="1">
      <c r="A1067" s="14"/>
      <c r="B1067" s="235"/>
      <c r="C1067" s="236"/>
      <c r="D1067" s="226" t="s">
        <v>170</v>
      </c>
      <c r="E1067" s="237" t="s">
        <v>19</v>
      </c>
      <c r="F1067" s="238" t="s">
        <v>2079</v>
      </c>
      <c r="G1067" s="236"/>
      <c r="H1067" s="239">
        <v>0.50900000000000001</v>
      </c>
      <c r="I1067" s="240"/>
      <c r="J1067" s="236"/>
      <c r="K1067" s="236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5" t="s">
        <v>170</v>
      </c>
      <c r="AU1067" s="245" t="s">
        <v>83</v>
      </c>
      <c r="AV1067" s="14" t="s">
        <v>83</v>
      </c>
      <c r="AW1067" s="14" t="s">
        <v>35</v>
      </c>
      <c r="AX1067" s="14" t="s">
        <v>73</v>
      </c>
      <c r="AY1067" s="245" t="s">
        <v>159</v>
      </c>
    </row>
    <row r="1068" s="14" customFormat="1">
      <c r="A1068" s="14"/>
      <c r="B1068" s="235"/>
      <c r="C1068" s="236"/>
      <c r="D1068" s="226" t="s">
        <v>170</v>
      </c>
      <c r="E1068" s="237" t="s">
        <v>19</v>
      </c>
      <c r="F1068" s="238" t="s">
        <v>601</v>
      </c>
      <c r="G1068" s="236"/>
      <c r="H1068" s="239">
        <v>0.82699999999999996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5" t="s">
        <v>170</v>
      </c>
      <c r="AU1068" s="245" t="s">
        <v>83</v>
      </c>
      <c r="AV1068" s="14" t="s">
        <v>83</v>
      </c>
      <c r="AW1068" s="14" t="s">
        <v>35</v>
      </c>
      <c r="AX1068" s="14" t="s">
        <v>73</v>
      </c>
      <c r="AY1068" s="245" t="s">
        <v>159</v>
      </c>
    </row>
    <row r="1069" s="14" customFormat="1">
      <c r="A1069" s="14"/>
      <c r="B1069" s="235"/>
      <c r="C1069" s="236"/>
      <c r="D1069" s="226" t="s">
        <v>170</v>
      </c>
      <c r="E1069" s="237" t="s">
        <v>19</v>
      </c>
      <c r="F1069" s="238" t="s">
        <v>601</v>
      </c>
      <c r="G1069" s="236"/>
      <c r="H1069" s="239">
        <v>0.82699999999999996</v>
      </c>
      <c r="I1069" s="240"/>
      <c r="J1069" s="236"/>
      <c r="K1069" s="236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5" t="s">
        <v>170</v>
      </c>
      <c r="AU1069" s="245" t="s">
        <v>83</v>
      </c>
      <c r="AV1069" s="14" t="s">
        <v>83</v>
      </c>
      <c r="AW1069" s="14" t="s">
        <v>35</v>
      </c>
      <c r="AX1069" s="14" t="s">
        <v>73</v>
      </c>
      <c r="AY1069" s="245" t="s">
        <v>159</v>
      </c>
    </row>
    <row r="1070" s="14" customFormat="1">
      <c r="A1070" s="14"/>
      <c r="B1070" s="235"/>
      <c r="C1070" s="236"/>
      <c r="D1070" s="226" t="s">
        <v>170</v>
      </c>
      <c r="E1070" s="237" t="s">
        <v>19</v>
      </c>
      <c r="F1070" s="238" t="s">
        <v>2079</v>
      </c>
      <c r="G1070" s="236"/>
      <c r="H1070" s="239">
        <v>0.50900000000000001</v>
      </c>
      <c r="I1070" s="240"/>
      <c r="J1070" s="236"/>
      <c r="K1070" s="236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5" t="s">
        <v>170</v>
      </c>
      <c r="AU1070" s="245" t="s">
        <v>83</v>
      </c>
      <c r="AV1070" s="14" t="s">
        <v>83</v>
      </c>
      <c r="AW1070" s="14" t="s">
        <v>35</v>
      </c>
      <c r="AX1070" s="14" t="s">
        <v>73</v>
      </c>
      <c r="AY1070" s="245" t="s">
        <v>159</v>
      </c>
    </row>
    <row r="1071" s="14" customFormat="1">
      <c r="A1071" s="14"/>
      <c r="B1071" s="235"/>
      <c r="C1071" s="236"/>
      <c r="D1071" s="226" t="s">
        <v>170</v>
      </c>
      <c r="E1071" s="237" t="s">
        <v>19</v>
      </c>
      <c r="F1071" s="238" t="s">
        <v>2080</v>
      </c>
      <c r="G1071" s="236"/>
      <c r="H1071" s="239">
        <v>0.41299999999999998</v>
      </c>
      <c r="I1071" s="240"/>
      <c r="J1071" s="236"/>
      <c r="K1071" s="236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5" t="s">
        <v>170</v>
      </c>
      <c r="AU1071" s="245" t="s">
        <v>83</v>
      </c>
      <c r="AV1071" s="14" t="s">
        <v>83</v>
      </c>
      <c r="AW1071" s="14" t="s">
        <v>35</v>
      </c>
      <c r="AX1071" s="14" t="s">
        <v>73</v>
      </c>
      <c r="AY1071" s="245" t="s">
        <v>159</v>
      </c>
    </row>
    <row r="1072" s="14" customFormat="1">
      <c r="A1072" s="14"/>
      <c r="B1072" s="235"/>
      <c r="C1072" s="236"/>
      <c r="D1072" s="226" t="s">
        <v>170</v>
      </c>
      <c r="E1072" s="237" t="s">
        <v>19</v>
      </c>
      <c r="F1072" s="238" t="s">
        <v>601</v>
      </c>
      <c r="G1072" s="236"/>
      <c r="H1072" s="239">
        <v>0.82699999999999996</v>
      </c>
      <c r="I1072" s="240"/>
      <c r="J1072" s="236"/>
      <c r="K1072" s="236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5" t="s">
        <v>170</v>
      </c>
      <c r="AU1072" s="245" t="s">
        <v>83</v>
      </c>
      <c r="AV1072" s="14" t="s">
        <v>83</v>
      </c>
      <c r="AW1072" s="14" t="s">
        <v>35</v>
      </c>
      <c r="AX1072" s="14" t="s">
        <v>73</v>
      </c>
      <c r="AY1072" s="245" t="s">
        <v>159</v>
      </c>
    </row>
    <row r="1073" s="13" customFormat="1">
      <c r="A1073" s="13"/>
      <c r="B1073" s="224"/>
      <c r="C1073" s="225"/>
      <c r="D1073" s="226" t="s">
        <v>170</v>
      </c>
      <c r="E1073" s="227" t="s">
        <v>19</v>
      </c>
      <c r="F1073" s="228" t="s">
        <v>2047</v>
      </c>
      <c r="G1073" s="225"/>
      <c r="H1073" s="227" t="s">
        <v>19</v>
      </c>
      <c r="I1073" s="229"/>
      <c r="J1073" s="225"/>
      <c r="K1073" s="225"/>
      <c r="L1073" s="230"/>
      <c r="M1073" s="231"/>
      <c r="N1073" s="232"/>
      <c r="O1073" s="232"/>
      <c r="P1073" s="232"/>
      <c r="Q1073" s="232"/>
      <c r="R1073" s="232"/>
      <c r="S1073" s="232"/>
      <c r="T1073" s="23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4" t="s">
        <v>170</v>
      </c>
      <c r="AU1073" s="234" t="s">
        <v>83</v>
      </c>
      <c r="AV1073" s="13" t="s">
        <v>81</v>
      </c>
      <c r="AW1073" s="13" t="s">
        <v>35</v>
      </c>
      <c r="AX1073" s="13" t="s">
        <v>73</v>
      </c>
      <c r="AY1073" s="234" t="s">
        <v>159</v>
      </c>
    </row>
    <row r="1074" s="14" customFormat="1">
      <c r="A1074" s="14"/>
      <c r="B1074" s="235"/>
      <c r="C1074" s="236"/>
      <c r="D1074" s="226" t="s">
        <v>170</v>
      </c>
      <c r="E1074" s="237" t="s">
        <v>19</v>
      </c>
      <c r="F1074" s="238" t="s">
        <v>2078</v>
      </c>
      <c r="G1074" s="236"/>
      <c r="H1074" s="239">
        <v>0.39600000000000002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5" t="s">
        <v>170</v>
      </c>
      <c r="AU1074" s="245" t="s">
        <v>83</v>
      </c>
      <c r="AV1074" s="14" t="s">
        <v>83</v>
      </c>
      <c r="AW1074" s="14" t="s">
        <v>35</v>
      </c>
      <c r="AX1074" s="14" t="s">
        <v>73</v>
      </c>
      <c r="AY1074" s="245" t="s">
        <v>159</v>
      </c>
    </row>
    <row r="1075" s="14" customFormat="1">
      <c r="A1075" s="14"/>
      <c r="B1075" s="235"/>
      <c r="C1075" s="236"/>
      <c r="D1075" s="226" t="s">
        <v>170</v>
      </c>
      <c r="E1075" s="237" t="s">
        <v>19</v>
      </c>
      <c r="F1075" s="238" t="s">
        <v>609</v>
      </c>
      <c r="G1075" s="236"/>
      <c r="H1075" s="239">
        <v>0.83899999999999997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5" t="s">
        <v>170</v>
      </c>
      <c r="AU1075" s="245" t="s">
        <v>83</v>
      </c>
      <c r="AV1075" s="14" t="s">
        <v>83</v>
      </c>
      <c r="AW1075" s="14" t="s">
        <v>35</v>
      </c>
      <c r="AX1075" s="14" t="s">
        <v>73</v>
      </c>
      <c r="AY1075" s="245" t="s">
        <v>159</v>
      </c>
    </row>
    <row r="1076" s="14" customFormat="1">
      <c r="A1076" s="14"/>
      <c r="B1076" s="235"/>
      <c r="C1076" s="236"/>
      <c r="D1076" s="226" t="s">
        <v>170</v>
      </c>
      <c r="E1076" s="237" t="s">
        <v>19</v>
      </c>
      <c r="F1076" s="238" t="s">
        <v>609</v>
      </c>
      <c r="G1076" s="236"/>
      <c r="H1076" s="239">
        <v>0.83899999999999997</v>
      </c>
      <c r="I1076" s="240"/>
      <c r="J1076" s="236"/>
      <c r="K1076" s="236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5" t="s">
        <v>170</v>
      </c>
      <c r="AU1076" s="245" t="s">
        <v>83</v>
      </c>
      <c r="AV1076" s="14" t="s">
        <v>83</v>
      </c>
      <c r="AW1076" s="14" t="s">
        <v>35</v>
      </c>
      <c r="AX1076" s="14" t="s">
        <v>73</v>
      </c>
      <c r="AY1076" s="245" t="s">
        <v>159</v>
      </c>
    </row>
    <row r="1077" s="14" customFormat="1">
      <c r="A1077" s="14"/>
      <c r="B1077" s="235"/>
      <c r="C1077" s="236"/>
      <c r="D1077" s="226" t="s">
        <v>170</v>
      </c>
      <c r="E1077" s="237" t="s">
        <v>19</v>
      </c>
      <c r="F1077" s="238" t="s">
        <v>609</v>
      </c>
      <c r="G1077" s="236"/>
      <c r="H1077" s="239">
        <v>0.83899999999999997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5" t="s">
        <v>170</v>
      </c>
      <c r="AU1077" s="245" t="s">
        <v>83</v>
      </c>
      <c r="AV1077" s="14" t="s">
        <v>83</v>
      </c>
      <c r="AW1077" s="14" t="s">
        <v>35</v>
      </c>
      <c r="AX1077" s="14" t="s">
        <v>73</v>
      </c>
      <c r="AY1077" s="245" t="s">
        <v>159</v>
      </c>
    </row>
    <row r="1078" s="14" customFormat="1">
      <c r="A1078" s="14"/>
      <c r="B1078" s="235"/>
      <c r="C1078" s="236"/>
      <c r="D1078" s="226" t="s">
        <v>170</v>
      </c>
      <c r="E1078" s="237" t="s">
        <v>19</v>
      </c>
      <c r="F1078" s="238" t="s">
        <v>609</v>
      </c>
      <c r="G1078" s="236"/>
      <c r="H1078" s="239">
        <v>0.83899999999999997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5" t="s">
        <v>170</v>
      </c>
      <c r="AU1078" s="245" t="s">
        <v>83</v>
      </c>
      <c r="AV1078" s="14" t="s">
        <v>83</v>
      </c>
      <c r="AW1078" s="14" t="s">
        <v>35</v>
      </c>
      <c r="AX1078" s="14" t="s">
        <v>73</v>
      </c>
      <c r="AY1078" s="245" t="s">
        <v>159</v>
      </c>
    </row>
    <row r="1079" s="14" customFormat="1">
      <c r="A1079" s="14"/>
      <c r="B1079" s="235"/>
      <c r="C1079" s="236"/>
      <c r="D1079" s="226" t="s">
        <v>170</v>
      </c>
      <c r="E1079" s="237" t="s">
        <v>19</v>
      </c>
      <c r="F1079" s="238" t="s">
        <v>609</v>
      </c>
      <c r="G1079" s="236"/>
      <c r="H1079" s="239">
        <v>0.83899999999999997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5" t="s">
        <v>170</v>
      </c>
      <c r="AU1079" s="245" t="s">
        <v>83</v>
      </c>
      <c r="AV1079" s="14" t="s">
        <v>83</v>
      </c>
      <c r="AW1079" s="14" t="s">
        <v>35</v>
      </c>
      <c r="AX1079" s="14" t="s">
        <v>73</v>
      </c>
      <c r="AY1079" s="245" t="s">
        <v>159</v>
      </c>
    </row>
    <row r="1080" s="14" customFormat="1">
      <c r="A1080" s="14"/>
      <c r="B1080" s="235"/>
      <c r="C1080" s="236"/>
      <c r="D1080" s="226" t="s">
        <v>170</v>
      </c>
      <c r="E1080" s="237" t="s">
        <v>19</v>
      </c>
      <c r="F1080" s="238" t="s">
        <v>609</v>
      </c>
      <c r="G1080" s="236"/>
      <c r="H1080" s="239">
        <v>0.83899999999999997</v>
      </c>
      <c r="I1080" s="240"/>
      <c r="J1080" s="236"/>
      <c r="K1080" s="236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5" t="s">
        <v>170</v>
      </c>
      <c r="AU1080" s="245" t="s">
        <v>83</v>
      </c>
      <c r="AV1080" s="14" t="s">
        <v>83</v>
      </c>
      <c r="AW1080" s="14" t="s">
        <v>35</v>
      </c>
      <c r="AX1080" s="14" t="s">
        <v>73</v>
      </c>
      <c r="AY1080" s="245" t="s">
        <v>159</v>
      </c>
    </row>
    <row r="1081" s="14" customFormat="1">
      <c r="A1081" s="14"/>
      <c r="B1081" s="235"/>
      <c r="C1081" s="236"/>
      <c r="D1081" s="226" t="s">
        <v>170</v>
      </c>
      <c r="E1081" s="237" t="s">
        <v>19</v>
      </c>
      <c r="F1081" s="238" t="s">
        <v>2079</v>
      </c>
      <c r="G1081" s="236"/>
      <c r="H1081" s="239">
        <v>0.50900000000000001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5" t="s">
        <v>170</v>
      </c>
      <c r="AU1081" s="245" t="s">
        <v>83</v>
      </c>
      <c r="AV1081" s="14" t="s">
        <v>83</v>
      </c>
      <c r="AW1081" s="14" t="s">
        <v>35</v>
      </c>
      <c r="AX1081" s="14" t="s">
        <v>73</v>
      </c>
      <c r="AY1081" s="245" t="s">
        <v>159</v>
      </c>
    </row>
    <row r="1082" s="14" customFormat="1">
      <c r="A1082" s="14"/>
      <c r="B1082" s="235"/>
      <c r="C1082" s="236"/>
      <c r="D1082" s="226" t="s">
        <v>170</v>
      </c>
      <c r="E1082" s="237" t="s">
        <v>19</v>
      </c>
      <c r="F1082" s="238" t="s">
        <v>2081</v>
      </c>
      <c r="G1082" s="236"/>
      <c r="H1082" s="239">
        <v>0.498</v>
      </c>
      <c r="I1082" s="240"/>
      <c r="J1082" s="236"/>
      <c r="K1082" s="236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5" t="s">
        <v>170</v>
      </c>
      <c r="AU1082" s="245" t="s">
        <v>83</v>
      </c>
      <c r="AV1082" s="14" t="s">
        <v>83</v>
      </c>
      <c r="AW1082" s="14" t="s">
        <v>35</v>
      </c>
      <c r="AX1082" s="14" t="s">
        <v>73</v>
      </c>
      <c r="AY1082" s="245" t="s">
        <v>159</v>
      </c>
    </row>
    <row r="1083" s="14" customFormat="1">
      <c r="A1083" s="14"/>
      <c r="B1083" s="235"/>
      <c r="C1083" s="236"/>
      <c r="D1083" s="226" t="s">
        <v>170</v>
      </c>
      <c r="E1083" s="237" t="s">
        <v>19</v>
      </c>
      <c r="F1083" s="238" t="s">
        <v>2081</v>
      </c>
      <c r="G1083" s="236"/>
      <c r="H1083" s="239">
        <v>0.498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5" t="s">
        <v>170</v>
      </c>
      <c r="AU1083" s="245" t="s">
        <v>83</v>
      </c>
      <c r="AV1083" s="14" t="s">
        <v>83</v>
      </c>
      <c r="AW1083" s="14" t="s">
        <v>35</v>
      </c>
      <c r="AX1083" s="14" t="s">
        <v>73</v>
      </c>
      <c r="AY1083" s="245" t="s">
        <v>159</v>
      </c>
    </row>
    <row r="1084" s="14" customFormat="1">
      <c r="A1084" s="14"/>
      <c r="B1084" s="235"/>
      <c r="C1084" s="236"/>
      <c r="D1084" s="226" t="s">
        <v>170</v>
      </c>
      <c r="E1084" s="237" t="s">
        <v>19</v>
      </c>
      <c r="F1084" s="238" t="s">
        <v>2081</v>
      </c>
      <c r="G1084" s="236"/>
      <c r="H1084" s="239">
        <v>0.498</v>
      </c>
      <c r="I1084" s="240"/>
      <c r="J1084" s="236"/>
      <c r="K1084" s="236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5" t="s">
        <v>170</v>
      </c>
      <c r="AU1084" s="245" t="s">
        <v>83</v>
      </c>
      <c r="AV1084" s="14" t="s">
        <v>83</v>
      </c>
      <c r="AW1084" s="14" t="s">
        <v>35</v>
      </c>
      <c r="AX1084" s="14" t="s">
        <v>73</v>
      </c>
      <c r="AY1084" s="245" t="s">
        <v>159</v>
      </c>
    </row>
    <row r="1085" s="14" customFormat="1">
      <c r="A1085" s="14"/>
      <c r="B1085" s="235"/>
      <c r="C1085" s="236"/>
      <c r="D1085" s="226" t="s">
        <v>170</v>
      </c>
      <c r="E1085" s="237" t="s">
        <v>19</v>
      </c>
      <c r="F1085" s="238" t="s">
        <v>609</v>
      </c>
      <c r="G1085" s="236"/>
      <c r="H1085" s="239">
        <v>0.83899999999999997</v>
      </c>
      <c r="I1085" s="240"/>
      <c r="J1085" s="236"/>
      <c r="K1085" s="236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5" t="s">
        <v>170</v>
      </c>
      <c r="AU1085" s="245" t="s">
        <v>83</v>
      </c>
      <c r="AV1085" s="14" t="s">
        <v>83</v>
      </c>
      <c r="AW1085" s="14" t="s">
        <v>35</v>
      </c>
      <c r="AX1085" s="14" t="s">
        <v>73</v>
      </c>
      <c r="AY1085" s="245" t="s">
        <v>159</v>
      </c>
    </row>
    <row r="1086" s="16" customFormat="1">
      <c r="A1086" s="16"/>
      <c r="B1086" s="268"/>
      <c r="C1086" s="269"/>
      <c r="D1086" s="226" t="s">
        <v>170</v>
      </c>
      <c r="E1086" s="270" t="s">
        <v>19</v>
      </c>
      <c r="F1086" s="271" t="s">
        <v>1900</v>
      </c>
      <c r="G1086" s="269"/>
      <c r="H1086" s="272">
        <v>17.126000000000001</v>
      </c>
      <c r="I1086" s="273"/>
      <c r="J1086" s="269"/>
      <c r="K1086" s="269"/>
      <c r="L1086" s="274"/>
      <c r="M1086" s="275"/>
      <c r="N1086" s="276"/>
      <c r="O1086" s="276"/>
      <c r="P1086" s="276"/>
      <c r="Q1086" s="276"/>
      <c r="R1086" s="276"/>
      <c r="S1086" s="276"/>
      <c r="T1086" s="277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8" t="s">
        <v>170</v>
      </c>
      <c r="AU1086" s="278" t="s">
        <v>83</v>
      </c>
      <c r="AV1086" s="16" t="s">
        <v>189</v>
      </c>
      <c r="AW1086" s="16" t="s">
        <v>35</v>
      </c>
      <c r="AX1086" s="16" t="s">
        <v>73</v>
      </c>
      <c r="AY1086" s="278" t="s">
        <v>159</v>
      </c>
    </row>
    <row r="1087" s="14" customFormat="1">
      <c r="A1087" s="14"/>
      <c r="B1087" s="235"/>
      <c r="C1087" s="236"/>
      <c r="D1087" s="226" t="s">
        <v>170</v>
      </c>
      <c r="E1087" s="237" t="s">
        <v>19</v>
      </c>
      <c r="F1087" s="238" t="s">
        <v>2082</v>
      </c>
      <c r="G1087" s="236"/>
      <c r="H1087" s="239">
        <v>-45.835999999999999</v>
      </c>
      <c r="I1087" s="240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5" t="s">
        <v>170</v>
      </c>
      <c r="AU1087" s="245" t="s">
        <v>83</v>
      </c>
      <c r="AV1087" s="14" t="s">
        <v>83</v>
      </c>
      <c r="AW1087" s="14" t="s">
        <v>35</v>
      </c>
      <c r="AX1087" s="14" t="s">
        <v>73</v>
      </c>
      <c r="AY1087" s="245" t="s">
        <v>159</v>
      </c>
    </row>
    <row r="1088" s="16" customFormat="1">
      <c r="A1088" s="16"/>
      <c r="B1088" s="268"/>
      <c r="C1088" s="269"/>
      <c r="D1088" s="226" t="s">
        <v>170</v>
      </c>
      <c r="E1088" s="270" t="s">
        <v>19</v>
      </c>
      <c r="F1088" s="271" t="s">
        <v>1900</v>
      </c>
      <c r="G1088" s="269"/>
      <c r="H1088" s="272">
        <v>-45.835999999999999</v>
      </c>
      <c r="I1088" s="273"/>
      <c r="J1088" s="269"/>
      <c r="K1088" s="269"/>
      <c r="L1088" s="274"/>
      <c r="M1088" s="275"/>
      <c r="N1088" s="276"/>
      <c r="O1088" s="276"/>
      <c r="P1088" s="276"/>
      <c r="Q1088" s="276"/>
      <c r="R1088" s="276"/>
      <c r="S1088" s="276"/>
      <c r="T1088" s="277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8" t="s">
        <v>170</v>
      </c>
      <c r="AU1088" s="278" t="s">
        <v>83</v>
      </c>
      <c r="AV1088" s="16" t="s">
        <v>189</v>
      </c>
      <c r="AW1088" s="16" t="s">
        <v>35</v>
      </c>
      <c r="AX1088" s="16" t="s">
        <v>73</v>
      </c>
      <c r="AY1088" s="278" t="s">
        <v>159</v>
      </c>
    </row>
    <row r="1089" s="15" customFormat="1">
      <c r="A1089" s="15"/>
      <c r="B1089" s="246"/>
      <c r="C1089" s="247"/>
      <c r="D1089" s="226" t="s">
        <v>170</v>
      </c>
      <c r="E1089" s="248" t="s">
        <v>19</v>
      </c>
      <c r="F1089" s="249" t="s">
        <v>178</v>
      </c>
      <c r="G1089" s="247"/>
      <c r="H1089" s="250">
        <v>306.33199999999999</v>
      </c>
      <c r="I1089" s="251"/>
      <c r="J1089" s="247"/>
      <c r="K1089" s="247"/>
      <c r="L1089" s="252"/>
      <c r="M1089" s="253"/>
      <c r="N1089" s="254"/>
      <c r="O1089" s="254"/>
      <c r="P1089" s="254"/>
      <c r="Q1089" s="254"/>
      <c r="R1089" s="254"/>
      <c r="S1089" s="254"/>
      <c r="T1089" s="25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56" t="s">
        <v>170</v>
      </c>
      <c r="AU1089" s="256" t="s">
        <v>83</v>
      </c>
      <c r="AV1089" s="15" t="s">
        <v>166</v>
      </c>
      <c r="AW1089" s="15" t="s">
        <v>35</v>
      </c>
      <c r="AX1089" s="15" t="s">
        <v>81</v>
      </c>
      <c r="AY1089" s="256" t="s">
        <v>159</v>
      </c>
    </row>
    <row r="1090" s="2" customFormat="1" ht="24.15" customHeight="1">
      <c r="A1090" s="40"/>
      <c r="B1090" s="41"/>
      <c r="C1090" s="206" t="s">
        <v>982</v>
      </c>
      <c r="D1090" s="206" t="s">
        <v>161</v>
      </c>
      <c r="E1090" s="207" t="s">
        <v>2474</v>
      </c>
      <c r="F1090" s="208" t="s">
        <v>2475</v>
      </c>
      <c r="G1090" s="209" t="s">
        <v>164</v>
      </c>
      <c r="H1090" s="210">
        <v>306.33199999999999</v>
      </c>
      <c r="I1090" s="211"/>
      <c r="J1090" s="212">
        <f>ROUND(I1090*H1090,2)</f>
        <v>0</v>
      </c>
      <c r="K1090" s="208" t="s">
        <v>165</v>
      </c>
      <c r="L1090" s="46"/>
      <c r="M1090" s="213" t="s">
        <v>19</v>
      </c>
      <c r="N1090" s="214" t="s">
        <v>44</v>
      </c>
      <c r="O1090" s="86"/>
      <c r="P1090" s="215">
        <f>O1090*H1090</f>
        <v>0</v>
      </c>
      <c r="Q1090" s="215">
        <v>0.00040999999999999999</v>
      </c>
      <c r="R1090" s="215">
        <f>Q1090*H1090</f>
        <v>0.12559612000000001</v>
      </c>
      <c r="S1090" s="215">
        <v>0</v>
      </c>
      <c r="T1090" s="216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17" t="s">
        <v>307</v>
      </c>
      <c r="AT1090" s="217" t="s">
        <v>161</v>
      </c>
      <c r="AU1090" s="217" t="s">
        <v>83</v>
      </c>
      <c r="AY1090" s="19" t="s">
        <v>159</v>
      </c>
      <c r="BE1090" s="218">
        <f>IF(N1090="základní",J1090,0)</f>
        <v>0</v>
      </c>
      <c r="BF1090" s="218">
        <f>IF(N1090="snížená",J1090,0)</f>
        <v>0</v>
      </c>
      <c r="BG1090" s="218">
        <f>IF(N1090="zákl. přenesená",J1090,0)</f>
        <v>0</v>
      </c>
      <c r="BH1090" s="218">
        <f>IF(N1090="sníž. přenesená",J1090,0)</f>
        <v>0</v>
      </c>
      <c r="BI1090" s="218">
        <f>IF(N1090="nulová",J1090,0)</f>
        <v>0</v>
      </c>
      <c r="BJ1090" s="19" t="s">
        <v>81</v>
      </c>
      <c r="BK1090" s="218">
        <f>ROUND(I1090*H1090,2)</f>
        <v>0</v>
      </c>
      <c r="BL1090" s="19" t="s">
        <v>307</v>
      </c>
      <c r="BM1090" s="217" t="s">
        <v>2476</v>
      </c>
    </row>
    <row r="1091" s="2" customFormat="1">
      <c r="A1091" s="40"/>
      <c r="B1091" s="41"/>
      <c r="C1091" s="42"/>
      <c r="D1091" s="219" t="s">
        <v>168</v>
      </c>
      <c r="E1091" s="42"/>
      <c r="F1091" s="220" t="s">
        <v>2477</v>
      </c>
      <c r="G1091" s="42"/>
      <c r="H1091" s="42"/>
      <c r="I1091" s="221"/>
      <c r="J1091" s="42"/>
      <c r="K1091" s="42"/>
      <c r="L1091" s="46"/>
      <c r="M1091" s="222"/>
      <c r="N1091" s="22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168</v>
      </c>
      <c r="AU1091" s="19" t="s">
        <v>83</v>
      </c>
    </row>
    <row r="1092" s="13" customFormat="1">
      <c r="A1092" s="13"/>
      <c r="B1092" s="224"/>
      <c r="C1092" s="225"/>
      <c r="D1092" s="226" t="s">
        <v>170</v>
      </c>
      <c r="E1092" s="227" t="s">
        <v>19</v>
      </c>
      <c r="F1092" s="228" t="s">
        <v>1950</v>
      </c>
      <c r="G1092" s="225"/>
      <c r="H1092" s="227" t="s">
        <v>19</v>
      </c>
      <c r="I1092" s="229"/>
      <c r="J1092" s="225"/>
      <c r="K1092" s="225"/>
      <c r="L1092" s="230"/>
      <c r="M1092" s="231"/>
      <c r="N1092" s="232"/>
      <c r="O1092" s="232"/>
      <c r="P1092" s="232"/>
      <c r="Q1092" s="232"/>
      <c r="R1092" s="232"/>
      <c r="S1092" s="232"/>
      <c r="T1092" s="23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4" t="s">
        <v>170</v>
      </c>
      <c r="AU1092" s="234" t="s">
        <v>83</v>
      </c>
      <c r="AV1092" s="13" t="s">
        <v>81</v>
      </c>
      <c r="AW1092" s="13" t="s">
        <v>35</v>
      </c>
      <c r="AX1092" s="13" t="s">
        <v>73</v>
      </c>
      <c r="AY1092" s="234" t="s">
        <v>159</v>
      </c>
    </row>
    <row r="1093" s="14" customFormat="1">
      <c r="A1093" s="14"/>
      <c r="B1093" s="235"/>
      <c r="C1093" s="236"/>
      <c r="D1093" s="226" t="s">
        <v>170</v>
      </c>
      <c r="E1093" s="237" t="s">
        <v>19</v>
      </c>
      <c r="F1093" s="238" t="s">
        <v>2069</v>
      </c>
      <c r="G1093" s="236"/>
      <c r="H1093" s="239">
        <v>279.743</v>
      </c>
      <c r="I1093" s="240"/>
      <c r="J1093" s="236"/>
      <c r="K1093" s="236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45" t="s">
        <v>170</v>
      </c>
      <c r="AU1093" s="245" t="s">
        <v>83</v>
      </c>
      <c r="AV1093" s="14" t="s">
        <v>83</v>
      </c>
      <c r="AW1093" s="14" t="s">
        <v>35</v>
      </c>
      <c r="AX1093" s="14" t="s">
        <v>73</v>
      </c>
      <c r="AY1093" s="245" t="s">
        <v>159</v>
      </c>
    </row>
    <row r="1094" s="14" customFormat="1">
      <c r="A1094" s="14"/>
      <c r="B1094" s="235"/>
      <c r="C1094" s="236"/>
      <c r="D1094" s="226" t="s">
        <v>170</v>
      </c>
      <c r="E1094" s="237" t="s">
        <v>19</v>
      </c>
      <c r="F1094" s="238" t="s">
        <v>2070</v>
      </c>
      <c r="G1094" s="236"/>
      <c r="H1094" s="239">
        <v>70.497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5" t="s">
        <v>170</v>
      </c>
      <c r="AU1094" s="245" t="s">
        <v>83</v>
      </c>
      <c r="AV1094" s="14" t="s">
        <v>83</v>
      </c>
      <c r="AW1094" s="14" t="s">
        <v>35</v>
      </c>
      <c r="AX1094" s="14" t="s">
        <v>73</v>
      </c>
      <c r="AY1094" s="245" t="s">
        <v>159</v>
      </c>
    </row>
    <row r="1095" s="14" customFormat="1">
      <c r="A1095" s="14"/>
      <c r="B1095" s="235"/>
      <c r="C1095" s="236"/>
      <c r="D1095" s="226" t="s">
        <v>170</v>
      </c>
      <c r="E1095" s="237" t="s">
        <v>19</v>
      </c>
      <c r="F1095" s="238" t="s">
        <v>2071</v>
      </c>
      <c r="G1095" s="236"/>
      <c r="H1095" s="239">
        <v>-7.5990000000000002</v>
      </c>
      <c r="I1095" s="240"/>
      <c r="J1095" s="236"/>
      <c r="K1095" s="236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5" t="s">
        <v>170</v>
      </c>
      <c r="AU1095" s="245" t="s">
        <v>83</v>
      </c>
      <c r="AV1095" s="14" t="s">
        <v>83</v>
      </c>
      <c r="AW1095" s="14" t="s">
        <v>35</v>
      </c>
      <c r="AX1095" s="14" t="s">
        <v>73</v>
      </c>
      <c r="AY1095" s="245" t="s">
        <v>159</v>
      </c>
    </row>
    <row r="1096" s="14" customFormat="1">
      <c r="A1096" s="14"/>
      <c r="B1096" s="235"/>
      <c r="C1096" s="236"/>
      <c r="D1096" s="226" t="s">
        <v>170</v>
      </c>
      <c r="E1096" s="237" t="s">
        <v>19</v>
      </c>
      <c r="F1096" s="238" t="s">
        <v>2071</v>
      </c>
      <c r="G1096" s="236"/>
      <c r="H1096" s="239">
        <v>-7.5990000000000002</v>
      </c>
      <c r="I1096" s="240"/>
      <c r="J1096" s="236"/>
      <c r="K1096" s="236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5" t="s">
        <v>170</v>
      </c>
      <c r="AU1096" s="245" t="s">
        <v>83</v>
      </c>
      <c r="AV1096" s="14" t="s">
        <v>83</v>
      </c>
      <c r="AW1096" s="14" t="s">
        <v>35</v>
      </c>
      <c r="AX1096" s="14" t="s">
        <v>73</v>
      </c>
      <c r="AY1096" s="245" t="s">
        <v>159</v>
      </c>
    </row>
    <row r="1097" s="16" customFormat="1">
      <c r="A1097" s="16"/>
      <c r="B1097" s="268"/>
      <c r="C1097" s="269"/>
      <c r="D1097" s="226" t="s">
        <v>170</v>
      </c>
      <c r="E1097" s="270" t="s">
        <v>19</v>
      </c>
      <c r="F1097" s="271" t="s">
        <v>1900</v>
      </c>
      <c r="G1097" s="269"/>
      <c r="H1097" s="272">
        <v>335.04200000000003</v>
      </c>
      <c r="I1097" s="273"/>
      <c r="J1097" s="269"/>
      <c r="K1097" s="269"/>
      <c r="L1097" s="274"/>
      <c r="M1097" s="275"/>
      <c r="N1097" s="276"/>
      <c r="O1097" s="276"/>
      <c r="P1097" s="276"/>
      <c r="Q1097" s="276"/>
      <c r="R1097" s="276"/>
      <c r="S1097" s="276"/>
      <c r="T1097" s="277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T1097" s="278" t="s">
        <v>170</v>
      </c>
      <c r="AU1097" s="278" t="s">
        <v>83</v>
      </c>
      <c r="AV1097" s="16" t="s">
        <v>189</v>
      </c>
      <c r="AW1097" s="16" t="s">
        <v>35</v>
      </c>
      <c r="AX1097" s="16" t="s">
        <v>73</v>
      </c>
      <c r="AY1097" s="278" t="s">
        <v>159</v>
      </c>
    </row>
    <row r="1098" s="13" customFormat="1">
      <c r="A1098" s="13"/>
      <c r="B1098" s="224"/>
      <c r="C1098" s="225"/>
      <c r="D1098" s="226" t="s">
        <v>170</v>
      </c>
      <c r="E1098" s="227" t="s">
        <v>19</v>
      </c>
      <c r="F1098" s="228" t="s">
        <v>2023</v>
      </c>
      <c r="G1098" s="225"/>
      <c r="H1098" s="227" t="s">
        <v>19</v>
      </c>
      <c r="I1098" s="229"/>
      <c r="J1098" s="225"/>
      <c r="K1098" s="225"/>
      <c r="L1098" s="230"/>
      <c r="M1098" s="231"/>
      <c r="N1098" s="232"/>
      <c r="O1098" s="232"/>
      <c r="P1098" s="232"/>
      <c r="Q1098" s="232"/>
      <c r="R1098" s="232"/>
      <c r="S1098" s="232"/>
      <c r="T1098" s="23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4" t="s">
        <v>170</v>
      </c>
      <c r="AU1098" s="234" t="s">
        <v>83</v>
      </c>
      <c r="AV1098" s="13" t="s">
        <v>81</v>
      </c>
      <c r="AW1098" s="13" t="s">
        <v>35</v>
      </c>
      <c r="AX1098" s="13" t="s">
        <v>73</v>
      </c>
      <c r="AY1098" s="234" t="s">
        <v>159</v>
      </c>
    </row>
    <row r="1099" s="14" customFormat="1">
      <c r="A1099" s="14"/>
      <c r="B1099" s="235"/>
      <c r="C1099" s="236"/>
      <c r="D1099" s="226" t="s">
        <v>170</v>
      </c>
      <c r="E1099" s="237" t="s">
        <v>19</v>
      </c>
      <c r="F1099" s="238" t="s">
        <v>2072</v>
      </c>
      <c r="G1099" s="236"/>
      <c r="H1099" s="239">
        <v>0.29299999999999998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5" t="s">
        <v>170</v>
      </c>
      <c r="AU1099" s="245" t="s">
        <v>83</v>
      </c>
      <c r="AV1099" s="14" t="s">
        <v>83</v>
      </c>
      <c r="AW1099" s="14" t="s">
        <v>35</v>
      </c>
      <c r="AX1099" s="14" t="s">
        <v>73</v>
      </c>
      <c r="AY1099" s="245" t="s">
        <v>159</v>
      </c>
    </row>
    <row r="1100" s="14" customFormat="1">
      <c r="A1100" s="14"/>
      <c r="B1100" s="235"/>
      <c r="C1100" s="236"/>
      <c r="D1100" s="226" t="s">
        <v>170</v>
      </c>
      <c r="E1100" s="237" t="s">
        <v>19</v>
      </c>
      <c r="F1100" s="238" t="s">
        <v>2073</v>
      </c>
      <c r="G1100" s="236"/>
      <c r="H1100" s="239">
        <v>0.27000000000000002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5" t="s">
        <v>170</v>
      </c>
      <c r="AU1100" s="245" t="s">
        <v>83</v>
      </c>
      <c r="AV1100" s="14" t="s">
        <v>83</v>
      </c>
      <c r="AW1100" s="14" t="s">
        <v>35</v>
      </c>
      <c r="AX1100" s="14" t="s">
        <v>73</v>
      </c>
      <c r="AY1100" s="245" t="s">
        <v>159</v>
      </c>
    </row>
    <row r="1101" s="14" customFormat="1">
      <c r="A1101" s="14"/>
      <c r="B1101" s="235"/>
      <c r="C1101" s="236"/>
      <c r="D1101" s="226" t="s">
        <v>170</v>
      </c>
      <c r="E1101" s="237" t="s">
        <v>19</v>
      </c>
      <c r="F1101" s="238" t="s">
        <v>2074</v>
      </c>
      <c r="G1101" s="236"/>
      <c r="H1101" s="239">
        <v>0.26300000000000001</v>
      </c>
      <c r="I1101" s="240"/>
      <c r="J1101" s="236"/>
      <c r="K1101" s="236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5" t="s">
        <v>170</v>
      </c>
      <c r="AU1101" s="245" t="s">
        <v>83</v>
      </c>
      <c r="AV1101" s="14" t="s">
        <v>83</v>
      </c>
      <c r="AW1101" s="14" t="s">
        <v>35</v>
      </c>
      <c r="AX1101" s="14" t="s">
        <v>73</v>
      </c>
      <c r="AY1101" s="245" t="s">
        <v>159</v>
      </c>
    </row>
    <row r="1102" s="14" customFormat="1">
      <c r="A1102" s="14"/>
      <c r="B1102" s="235"/>
      <c r="C1102" s="236"/>
      <c r="D1102" s="226" t="s">
        <v>170</v>
      </c>
      <c r="E1102" s="237" t="s">
        <v>19</v>
      </c>
      <c r="F1102" s="238" t="s">
        <v>2074</v>
      </c>
      <c r="G1102" s="236"/>
      <c r="H1102" s="239">
        <v>0.26300000000000001</v>
      </c>
      <c r="I1102" s="240"/>
      <c r="J1102" s="236"/>
      <c r="K1102" s="236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5" t="s">
        <v>170</v>
      </c>
      <c r="AU1102" s="245" t="s">
        <v>83</v>
      </c>
      <c r="AV1102" s="14" t="s">
        <v>83</v>
      </c>
      <c r="AW1102" s="14" t="s">
        <v>35</v>
      </c>
      <c r="AX1102" s="14" t="s">
        <v>73</v>
      </c>
      <c r="AY1102" s="245" t="s">
        <v>159</v>
      </c>
    </row>
    <row r="1103" s="14" customFormat="1">
      <c r="A1103" s="14"/>
      <c r="B1103" s="235"/>
      <c r="C1103" s="236"/>
      <c r="D1103" s="226" t="s">
        <v>170</v>
      </c>
      <c r="E1103" s="237" t="s">
        <v>19</v>
      </c>
      <c r="F1103" s="238" t="s">
        <v>2075</v>
      </c>
      <c r="G1103" s="236"/>
      <c r="H1103" s="239">
        <v>0.248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5" t="s">
        <v>170</v>
      </c>
      <c r="AU1103" s="245" t="s">
        <v>83</v>
      </c>
      <c r="AV1103" s="14" t="s">
        <v>83</v>
      </c>
      <c r="AW1103" s="14" t="s">
        <v>35</v>
      </c>
      <c r="AX1103" s="14" t="s">
        <v>73</v>
      </c>
      <c r="AY1103" s="245" t="s">
        <v>159</v>
      </c>
    </row>
    <row r="1104" s="14" customFormat="1">
      <c r="A1104" s="14"/>
      <c r="B1104" s="235"/>
      <c r="C1104" s="236"/>
      <c r="D1104" s="226" t="s">
        <v>170</v>
      </c>
      <c r="E1104" s="237" t="s">
        <v>19</v>
      </c>
      <c r="F1104" s="238" t="s">
        <v>2076</v>
      </c>
      <c r="G1104" s="236"/>
      <c r="H1104" s="239">
        <v>0.39500000000000002</v>
      </c>
      <c r="I1104" s="240"/>
      <c r="J1104" s="236"/>
      <c r="K1104" s="236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5" t="s">
        <v>170</v>
      </c>
      <c r="AU1104" s="245" t="s">
        <v>83</v>
      </c>
      <c r="AV1104" s="14" t="s">
        <v>83</v>
      </c>
      <c r="AW1104" s="14" t="s">
        <v>35</v>
      </c>
      <c r="AX1104" s="14" t="s">
        <v>73</v>
      </c>
      <c r="AY1104" s="245" t="s">
        <v>159</v>
      </c>
    </row>
    <row r="1105" s="14" customFormat="1">
      <c r="A1105" s="14"/>
      <c r="B1105" s="235"/>
      <c r="C1105" s="236"/>
      <c r="D1105" s="226" t="s">
        <v>170</v>
      </c>
      <c r="E1105" s="237" t="s">
        <v>19</v>
      </c>
      <c r="F1105" s="238" t="s">
        <v>2077</v>
      </c>
      <c r="G1105" s="236"/>
      <c r="H1105" s="239">
        <v>0.34200000000000003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5" t="s">
        <v>170</v>
      </c>
      <c r="AU1105" s="245" t="s">
        <v>83</v>
      </c>
      <c r="AV1105" s="14" t="s">
        <v>83</v>
      </c>
      <c r="AW1105" s="14" t="s">
        <v>35</v>
      </c>
      <c r="AX1105" s="14" t="s">
        <v>73</v>
      </c>
      <c r="AY1105" s="245" t="s">
        <v>159</v>
      </c>
    </row>
    <row r="1106" s="13" customFormat="1">
      <c r="A1106" s="13"/>
      <c r="B1106" s="224"/>
      <c r="C1106" s="225"/>
      <c r="D1106" s="226" t="s">
        <v>170</v>
      </c>
      <c r="E1106" s="227" t="s">
        <v>19</v>
      </c>
      <c r="F1106" s="228" t="s">
        <v>2036</v>
      </c>
      <c r="G1106" s="225"/>
      <c r="H1106" s="227" t="s">
        <v>19</v>
      </c>
      <c r="I1106" s="229"/>
      <c r="J1106" s="225"/>
      <c r="K1106" s="225"/>
      <c r="L1106" s="230"/>
      <c r="M1106" s="231"/>
      <c r="N1106" s="232"/>
      <c r="O1106" s="232"/>
      <c r="P1106" s="232"/>
      <c r="Q1106" s="232"/>
      <c r="R1106" s="232"/>
      <c r="S1106" s="232"/>
      <c r="T1106" s="23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4" t="s">
        <v>170</v>
      </c>
      <c r="AU1106" s="234" t="s">
        <v>83</v>
      </c>
      <c r="AV1106" s="13" t="s">
        <v>81</v>
      </c>
      <c r="AW1106" s="13" t="s">
        <v>35</v>
      </c>
      <c r="AX1106" s="13" t="s">
        <v>73</v>
      </c>
      <c r="AY1106" s="234" t="s">
        <v>159</v>
      </c>
    </row>
    <row r="1107" s="14" customFormat="1">
      <c r="A1107" s="14"/>
      <c r="B1107" s="235"/>
      <c r="C1107" s="236"/>
      <c r="D1107" s="226" t="s">
        <v>170</v>
      </c>
      <c r="E1107" s="237" t="s">
        <v>19</v>
      </c>
      <c r="F1107" s="238" t="s">
        <v>2078</v>
      </c>
      <c r="G1107" s="236"/>
      <c r="H1107" s="239">
        <v>0.39600000000000002</v>
      </c>
      <c r="I1107" s="240"/>
      <c r="J1107" s="236"/>
      <c r="K1107" s="236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5" t="s">
        <v>170</v>
      </c>
      <c r="AU1107" s="245" t="s">
        <v>83</v>
      </c>
      <c r="AV1107" s="14" t="s">
        <v>83</v>
      </c>
      <c r="AW1107" s="14" t="s">
        <v>35</v>
      </c>
      <c r="AX1107" s="14" t="s">
        <v>73</v>
      </c>
      <c r="AY1107" s="245" t="s">
        <v>159</v>
      </c>
    </row>
    <row r="1108" s="14" customFormat="1">
      <c r="A1108" s="14"/>
      <c r="B1108" s="235"/>
      <c r="C1108" s="236"/>
      <c r="D1108" s="226" t="s">
        <v>170</v>
      </c>
      <c r="E1108" s="237" t="s">
        <v>19</v>
      </c>
      <c r="F1108" s="238" t="s">
        <v>589</v>
      </c>
      <c r="G1108" s="236"/>
      <c r="H1108" s="239">
        <v>0.82399999999999995</v>
      </c>
      <c r="I1108" s="240"/>
      <c r="J1108" s="236"/>
      <c r="K1108" s="236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5" t="s">
        <v>170</v>
      </c>
      <c r="AU1108" s="245" t="s">
        <v>83</v>
      </c>
      <c r="AV1108" s="14" t="s">
        <v>83</v>
      </c>
      <c r="AW1108" s="14" t="s">
        <v>35</v>
      </c>
      <c r="AX1108" s="14" t="s">
        <v>73</v>
      </c>
      <c r="AY1108" s="245" t="s">
        <v>159</v>
      </c>
    </row>
    <row r="1109" s="14" customFormat="1">
      <c r="A1109" s="14"/>
      <c r="B1109" s="235"/>
      <c r="C1109" s="236"/>
      <c r="D1109" s="226" t="s">
        <v>170</v>
      </c>
      <c r="E1109" s="237" t="s">
        <v>19</v>
      </c>
      <c r="F1109" s="238" t="s">
        <v>589</v>
      </c>
      <c r="G1109" s="236"/>
      <c r="H1109" s="239">
        <v>0.82399999999999995</v>
      </c>
      <c r="I1109" s="240"/>
      <c r="J1109" s="236"/>
      <c r="K1109" s="236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5" t="s">
        <v>170</v>
      </c>
      <c r="AU1109" s="245" t="s">
        <v>83</v>
      </c>
      <c r="AV1109" s="14" t="s">
        <v>83</v>
      </c>
      <c r="AW1109" s="14" t="s">
        <v>35</v>
      </c>
      <c r="AX1109" s="14" t="s">
        <v>73</v>
      </c>
      <c r="AY1109" s="245" t="s">
        <v>159</v>
      </c>
    </row>
    <row r="1110" s="14" customFormat="1">
      <c r="A1110" s="14"/>
      <c r="B1110" s="235"/>
      <c r="C1110" s="236"/>
      <c r="D1110" s="226" t="s">
        <v>170</v>
      </c>
      <c r="E1110" s="237" t="s">
        <v>19</v>
      </c>
      <c r="F1110" s="238" t="s">
        <v>589</v>
      </c>
      <c r="G1110" s="236"/>
      <c r="H1110" s="239">
        <v>0.82399999999999995</v>
      </c>
      <c r="I1110" s="240"/>
      <c r="J1110" s="236"/>
      <c r="K1110" s="236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5" t="s">
        <v>170</v>
      </c>
      <c r="AU1110" s="245" t="s">
        <v>83</v>
      </c>
      <c r="AV1110" s="14" t="s">
        <v>83</v>
      </c>
      <c r="AW1110" s="14" t="s">
        <v>35</v>
      </c>
      <c r="AX1110" s="14" t="s">
        <v>73</v>
      </c>
      <c r="AY1110" s="245" t="s">
        <v>159</v>
      </c>
    </row>
    <row r="1111" s="14" customFormat="1">
      <c r="A1111" s="14"/>
      <c r="B1111" s="235"/>
      <c r="C1111" s="236"/>
      <c r="D1111" s="226" t="s">
        <v>170</v>
      </c>
      <c r="E1111" s="237" t="s">
        <v>19</v>
      </c>
      <c r="F1111" s="238" t="s">
        <v>2079</v>
      </c>
      <c r="G1111" s="236"/>
      <c r="H1111" s="239">
        <v>0.50900000000000001</v>
      </c>
      <c r="I1111" s="240"/>
      <c r="J1111" s="236"/>
      <c r="K1111" s="236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5" t="s">
        <v>170</v>
      </c>
      <c r="AU1111" s="245" t="s">
        <v>83</v>
      </c>
      <c r="AV1111" s="14" t="s">
        <v>83</v>
      </c>
      <c r="AW1111" s="14" t="s">
        <v>35</v>
      </c>
      <c r="AX1111" s="14" t="s">
        <v>73</v>
      </c>
      <c r="AY1111" s="245" t="s">
        <v>159</v>
      </c>
    </row>
    <row r="1112" s="14" customFormat="1">
      <c r="A1112" s="14"/>
      <c r="B1112" s="235"/>
      <c r="C1112" s="236"/>
      <c r="D1112" s="226" t="s">
        <v>170</v>
      </c>
      <c r="E1112" s="237" t="s">
        <v>19</v>
      </c>
      <c r="F1112" s="238" t="s">
        <v>601</v>
      </c>
      <c r="G1112" s="236"/>
      <c r="H1112" s="239">
        <v>0.82699999999999996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5" t="s">
        <v>170</v>
      </c>
      <c r="AU1112" s="245" t="s">
        <v>83</v>
      </c>
      <c r="AV1112" s="14" t="s">
        <v>83</v>
      </c>
      <c r="AW1112" s="14" t="s">
        <v>35</v>
      </c>
      <c r="AX1112" s="14" t="s">
        <v>73</v>
      </c>
      <c r="AY1112" s="245" t="s">
        <v>159</v>
      </c>
    </row>
    <row r="1113" s="14" customFormat="1">
      <c r="A1113" s="14"/>
      <c r="B1113" s="235"/>
      <c r="C1113" s="236"/>
      <c r="D1113" s="226" t="s">
        <v>170</v>
      </c>
      <c r="E1113" s="237" t="s">
        <v>19</v>
      </c>
      <c r="F1113" s="238" t="s">
        <v>601</v>
      </c>
      <c r="G1113" s="236"/>
      <c r="H1113" s="239">
        <v>0.82699999999999996</v>
      </c>
      <c r="I1113" s="240"/>
      <c r="J1113" s="236"/>
      <c r="K1113" s="236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5" t="s">
        <v>170</v>
      </c>
      <c r="AU1113" s="245" t="s">
        <v>83</v>
      </c>
      <c r="AV1113" s="14" t="s">
        <v>83</v>
      </c>
      <c r="AW1113" s="14" t="s">
        <v>35</v>
      </c>
      <c r="AX1113" s="14" t="s">
        <v>73</v>
      </c>
      <c r="AY1113" s="245" t="s">
        <v>159</v>
      </c>
    </row>
    <row r="1114" s="14" customFormat="1">
      <c r="A1114" s="14"/>
      <c r="B1114" s="235"/>
      <c r="C1114" s="236"/>
      <c r="D1114" s="226" t="s">
        <v>170</v>
      </c>
      <c r="E1114" s="237" t="s">
        <v>19</v>
      </c>
      <c r="F1114" s="238" t="s">
        <v>2079</v>
      </c>
      <c r="G1114" s="236"/>
      <c r="H1114" s="239">
        <v>0.50900000000000001</v>
      </c>
      <c r="I1114" s="240"/>
      <c r="J1114" s="236"/>
      <c r="K1114" s="236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5" t="s">
        <v>170</v>
      </c>
      <c r="AU1114" s="245" t="s">
        <v>83</v>
      </c>
      <c r="AV1114" s="14" t="s">
        <v>83</v>
      </c>
      <c r="AW1114" s="14" t="s">
        <v>35</v>
      </c>
      <c r="AX1114" s="14" t="s">
        <v>73</v>
      </c>
      <c r="AY1114" s="245" t="s">
        <v>159</v>
      </c>
    </row>
    <row r="1115" s="14" customFormat="1">
      <c r="A1115" s="14"/>
      <c r="B1115" s="235"/>
      <c r="C1115" s="236"/>
      <c r="D1115" s="226" t="s">
        <v>170</v>
      </c>
      <c r="E1115" s="237" t="s">
        <v>19</v>
      </c>
      <c r="F1115" s="238" t="s">
        <v>2080</v>
      </c>
      <c r="G1115" s="236"/>
      <c r="H1115" s="239">
        <v>0.41299999999999998</v>
      </c>
      <c r="I1115" s="240"/>
      <c r="J1115" s="236"/>
      <c r="K1115" s="236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5" t="s">
        <v>170</v>
      </c>
      <c r="AU1115" s="245" t="s">
        <v>83</v>
      </c>
      <c r="AV1115" s="14" t="s">
        <v>83</v>
      </c>
      <c r="AW1115" s="14" t="s">
        <v>35</v>
      </c>
      <c r="AX1115" s="14" t="s">
        <v>73</v>
      </c>
      <c r="AY1115" s="245" t="s">
        <v>159</v>
      </c>
    </row>
    <row r="1116" s="14" customFormat="1">
      <c r="A1116" s="14"/>
      <c r="B1116" s="235"/>
      <c r="C1116" s="236"/>
      <c r="D1116" s="226" t="s">
        <v>170</v>
      </c>
      <c r="E1116" s="237" t="s">
        <v>19</v>
      </c>
      <c r="F1116" s="238" t="s">
        <v>601</v>
      </c>
      <c r="G1116" s="236"/>
      <c r="H1116" s="239">
        <v>0.82699999999999996</v>
      </c>
      <c r="I1116" s="240"/>
      <c r="J1116" s="236"/>
      <c r="K1116" s="236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5" t="s">
        <v>170</v>
      </c>
      <c r="AU1116" s="245" t="s">
        <v>83</v>
      </c>
      <c r="AV1116" s="14" t="s">
        <v>83</v>
      </c>
      <c r="AW1116" s="14" t="s">
        <v>35</v>
      </c>
      <c r="AX1116" s="14" t="s">
        <v>73</v>
      </c>
      <c r="AY1116" s="245" t="s">
        <v>159</v>
      </c>
    </row>
    <row r="1117" s="13" customFormat="1">
      <c r="A1117" s="13"/>
      <c r="B1117" s="224"/>
      <c r="C1117" s="225"/>
      <c r="D1117" s="226" t="s">
        <v>170</v>
      </c>
      <c r="E1117" s="227" t="s">
        <v>19</v>
      </c>
      <c r="F1117" s="228" t="s">
        <v>2047</v>
      </c>
      <c r="G1117" s="225"/>
      <c r="H1117" s="227" t="s">
        <v>19</v>
      </c>
      <c r="I1117" s="229"/>
      <c r="J1117" s="225"/>
      <c r="K1117" s="225"/>
      <c r="L1117" s="230"/>
      <c r="M1117" s="231"/>
      <c r="N1117" s="232"/>
      <c r="O1117" s="232"/>
      <c r="P1117" s="232"/>
      <c r="Q1117" s="232"/>
      <c r="R1117" s="232"/>
      <c r="S1117" s="232"/>
      <c r="T1117" s="23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4" t="s">
        <v>170</v>
      </c>
      <c r="AU1117" s="234" t="s">
        <v>83</v>
      </c>
      <c r="AV1117" s="13" t="s">
        <v>81</v>
      </c>
      <c r="AW1117" s="13" t="s">
        <v>35</v>
      </c>
      <c r="AX1117" s="13" t="s">
        <v>73</v>
      </c>
      <c r="AY1117" s="234" t="s">
        <v>159</v>
      </c>
    </row>
    <row r="1118" s="14" customFormat="1">
      <c r="A1118" s="14"/>
      <c r="B1118" s="235"/>
      <c r="C1118" s="236"/>
      <c r="D1118" s="226" t="s">
        <v>170</v>
      </c>
      <c r="E1118" s="237" t="s">
        <v>19</v>
      </c>
      <c r="F1118" s="238" t="s">
        <v>2078</v>
      </c>
      <c r="G1118" s="236"/>
      <c r="H1118" s="239">
        <v>0.39600000000000002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5" t="s">
        <v>170</v>
      </c>
      <c r="AU1118" s="245" t="s">
        <v>83</v>
      </c>
      <c r="AV1118" s="14" t="s">
        <v>83</v>
      </c>
      <c r="AW1118" s="14" t="s">
        <v>35</v>
      </c>
      <c r="AX1118" s="14" t="s">
        <v>73</v>
      </c>
      <c r="AY1118" s="245" t="s">
        <v>159</v>
      </c>
    </row>
    <row r="1119" s="14" customFormat="1">
      <c r="A1119" s="14"/>
      <c r="B1119" s="235"/>
      <c r="C1119" s="236"/>
      <c r="D1119" s="226" t="s">
        <v>170</v>
      </c>
      <c r="E1119" s="237" t="s">
        <v>19</v>
      </c>
      <c r="F1119" s="238" t="s">
        <v>609</v>
      </c>
      <c r="G1119" s="236"/>
      <c r="H1119" s="239">
        <v>0.83899999999999997</v>
      </c>
      <c r="I1119" s="240"/>
      <c r="J1119" s="236"/>
      <c r="K1119" s="236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5" t="s">
        <v>170</v>
      </c>
      <c r="AU1119" s="245" t="s">
        <v>83</v>
      </c>
      <c r="AV1119" s="14" t="s">
        <v>83</v>
      </c>
      <c r="AW1119" s="14" t="s">
        <v>35</v>
      </c>
      <c r="AX1119" s="14" t="s">
        <v>73</v>
      </c>
      <c r="AY1119" s="245" t="s">
        <v>159</v>
      </c>
    </row>
    <row r="1120" s="14" customFormat="1">
      <c r="A1120" s="14"/>
      <c r="B1120" s="235"/>
      <c r="C1120" s="236"/>
      <c r="D1120" s="226" t="s">
        <v>170</v>
      </c>
      <c r="E1120" s="237" t="s">
        <v>19</v>
      </c>
      <c r="F1120" s="238" t="s">
        <v>609</v>
      </c>
      <c r="G1120" s="236"/>
      <c r="H1120" s="239">
        <v>0.83899999999999997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5" t="s">
        <v>170</v>
      </c>
      <c r="AU1120" s="245" t="s">
        <v>83</v>
      </c>
      <c r="AV1120" s="14" t="s">
        <v>83</v>
      </c>
      <c r="AW1120" s="14" t="s">
        <v>35</v>
      </c>
      <c r="AX1120" s="14" t="s">
        <v>73</v>
      </c>
      <c r="AY1120" s="245" t="s">
        <v>159</v>
      </c>
    </row>
    <row r="1121" s="14" customFormat="1">
      <c r="A1121" s="14"/>
      <c r="B1121" s="235"/>
      <c r="C1121" s="236"/>
      <c r="D1121" s="226" t="s">
        <v>170</v>
      </c>
      <c r="E1121" s="237" t="s">
        <v>19</v>
      </c>
      <c r="F1121" s="238" t="s">
        <v>609</v>
      </c>
      <c r="G1121" s="236"/>
      <c r="H1121" s="239">
        <v>0.83899999999999997</v>
      </c>
      <c r="I1121" s="240"/>
      <c r="J1121" s="236"/>
      <c r="K1121" s="236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5" t="s">
        <v>170</v>
      </c>
      <c r="AU1121" s="245" t="s">
        <v>83</v>
      </c>
      <c r="AV1121" s="14" t="s">
        <v>83</v>
      </c>
      <c r="AW1121" s="14" t="s">
        <v>35</v>
      </c>
      <c r="AX1121" s="14" t="s">
        <v>73</v>
      </c>
      <c r="AY1121" s="245" t="s">
        <v>159</v>
      </c>
    </row>
    <row r="1122" s="14" customFormat="1">
      <c r="A1122" s="14"/>
      <c r="B1122" s="235"/>
      <c r="C1122" s="236"/>
      <c r="D1122" s="226" t="s">
        <v>170</v>
      </c>
      <c r="E1122" s="237" t="s">
        <v>19</v>
      </c>
      <c r="F1122" s="238" t="s">
        <v>609</v>
      </c>
      <c r="G1122" s="236"/>
      <c r="H1122" s="239">
        <v>0.83899999999999997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5" t="s">
        <v>170</v>
      </c>
      <c r="AU1122" s="245" t="s">
        <v>83</v>
      </c>
      <c r="AV1122" s="14" t="s">
        <v>83</v>
      </c>
      <c r="AW1122" s="14" t="s">
        <v>35</v>
      </c>
      <c r="AX1122" s="14" t="s">
        <v>73</v>
      </c>
      <c r="AY1122" s="245" t="s">
        <v>159</v>
      </c>
    </row>
    <row r="1123" s="14" customFormat="1">
      <c r="A1123" s="14"/>
      <c r="B1123" s="235"/>
      <c r="C1123" s="236"/>
      <c r="D1123" s="226" t="s">
        <v>170</v>
      </c>
      <c r="E1123" s="237" t="s">
        <v>19</v>
      </c>
      <c r="F1123" s="238" t="s">
        <v>609</v>
      </c>
      <c r="G1123" s="236"/>
      <c r="H1123" s="239">
        <v>0.83899999999999997</v>
      </c>
      <c r="I1123" s="240"/>
      <c r="J1123" s="236"/>
      <c r="K1123" s="236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5" t="s">
        <v>170</v>
      </c>
      <c r="AU1123" s="245" t="s">
        <v>83</v>
      </c>
      <c r="AV1123" s="14" t="s">
        <v>83</v>
      </c>
      <c r="AW1123" s="14" t="s">
        <v>35</v>
      </c>
      <c r="AX1123" s="14" t="s">
        <v>73</v>
      </c>
      <c r="AY1123" s="245" t="s">
        <v>159</v>
      </c>
    </row>
    <row r="1124" s="14" customFormat="1">
      <c r="A1124" s="14"/>
      <c r="B1124" s="235"/>
      <c r="C1124" s="236"/>
      <c r="D1124" s="226" t="s">
        <v>170</v>
      </c>
      <c r="E1124" s="237" t="s">
        <v>19</v>
      </c>
      <c r="F1124" s="238" t="s">
        <v>609</v>
      </c>
      <c r="G1124" s="236"/>
      <c r="H1124" s="239">
        <v>0.83899999999999997</v>
      </c>
      <c r="I1124" s="240"/>
      <c r="J1124" s="236"/>
      <c r="K1124" s="236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5" t="s">
        <v>170</v>
      </c>
      <c r="AU1124" s="245" t="s">
        <v>83</v>
      </c>
      <c r="AV1124" s="14" t="s">
        <v>83</v>
      </c>
      <c r="AW1124" s="14" t="s">
        <v>35</v>
      </c>
      <c r="AX1124" s="14" t="s">
        <v>73</v>
      </c>
      <c r="AY1124" s="245" t="s">
        <v>159</v>
      </c>
    </row>
    <row r="1125" s="14" customFormat="1">
      <c r="A1125" s="14"/>
      <c r="B1125" s="235"/>
      <c r="C1125" s="236"/>
      <c r="D1125" s="226" t="s">
        <v>170</v>
      </c>
      <c r="E1125" s="237" t="s">
        <v>19</v>
      </c>
      <c r="F1125" s="238" t="s">
        <v>2079</v>
      </c>
      <c r="G1125" s="236"/>
      <c r="H1125" s="239">
        <v>0.50900000000000001</v>
      </c>
      <c r="I1125" s="240"/>
      <c r="J1125" s="236"/>
      <c r="K1125" s="236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5" t="s">
        <v>170</v>
      </c>
      <c r="AU1125" s="245" t="s">
        <v>83</v>
      </c>
      <c r="AV1125" s="14" t="s">
        <v>83</v>
      </c>
      <c r="AW1125" s="14" t="s">
        <v>35</v>
      </c>
      <c r="AX1125" s="14" t="s">
        <v>73</v>
      </c>
      <c r="AY1125" s="245" t="s">
        <v>159</v>
      </c>
    </row>
    <row r="1126" s="14" customFormat="1">
      <c r="A1126" s="14"/>
      <c r="B1126" s="235"/>
      <c r="C1126" s="236"/>
      <c r="D1126" s="226" t="s">
        <v>170</v>
      </c>
      <c r="E1126" s="237" t="s">
        <v>19</v>
      </c>
      <c r="F1126" s="238" t="s">
        <v>2081</v>
      </c>
      <c r="G1126" s="236"/>
      <c r="H1126" s="239">
        <v>0.498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5" t="s">
        <v>170</v>
      </c>
      <c r="AU1126" s="245" t="s">
        <v>83</v>
      </c>
      <c r="AV1126" s="14" t="s">
        <v>83</v>
      </c>
      <c r="AW1126" s="14" t="s">
        <v>35</v>
      </c>
      <c r="AX1126" s="14" t="s">
        <v>73</v>
      </c>
      <c r="AY1126" s="245" t="s">
        <v>159</v>
      </c>
    </row>
    <row r="1127" s="14" customFormat="1">
      <c r="A1127" s="14"/>
      <c r="B1127" s="235"/>
      <c r="C1127" s="236"/>
      <c r="D1127" s="226" t="s">
        <v>170</v>
      </c>
      <c r="E1127" s="237" t="s">
        <v>19</v>
      </c>
      <c r="F1127" s="238" t="s">
        <v>2081</v>
      </c>
      <c r="G1127" s="236"/>
      <c r="H1127" s="239">
        <v>0.498</v>
      </c>
      <c r="I1127" s="240"/>
      <c r="J1127" s="236"/>
      <c r="K1127" s="236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5" t="s">
        <v>170</v>
      </c>
      <c r="AU1127" s="245" t="s">
        <v>83</v>
      </c>
      <c r="AV1127" s="14" t="s">
        <v>83</v>
      </c>
      <c r="AW1127" s="14" t="s">
        <v>35</v>
      </c>
      <c r="AX1127" s="14" t="s">
        <v>73</v>
      </c>
      <c r="AY1127" s="245" t="s">
        <v>159</v>
      </c>
    </row>
    <row r="1128" s="14" customFormat="1">
      <c r="A1128" s="14"/>
      <c r="B1128" s="235"/>
      <c r="C1128" s="236"/>
      <c r="D1128" s="226" t="s">
        <v>170</v>
      </c>
      <c r="E1128" s="237" t="s">
        <v>19</v>
      </c>
      <c r="F1128" s="238" t="s">
        <v>2081</v>
      </c>
      <c r="G1128" s="236"/>
      <c r="H1128" s="239">
        <v>0.498</v>
      </c>
      <c r="I1128" s="240"/>
      <c r="J1128" s="236"/>
      <c r="K1128" s="236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5" t="s">
        <v>170</v>
      </c>
      <c r="AU1128" s="245" t="s">
        <v>83</v>
      </c>
      <c r="AV1128" s="14" t="s">
        <v>83</v>
      </c>
      <c r="AW1128" s="14" t="s">
        <v>35</v>
      </c>
      <c r="AX1128" s="14" t="s">
        <v>73</v>
      </c>
      <c r="AY1128" s="245" t="s">
        <v>159</v>
      </c>
    </row>
    <row r="1129" s="14" customFormat="1">
      <c r="A1129" s="14"/>
      <c r="B1129" s="235"/>
      <c r="C1129" s="236"/>
      <c r="D1129" s="226" t="s">
        <v>170</v>
      </c>
      <c r="E1129" s="237" t="s">
        <v>19</v>
      </c>
      <c r="F1129" s="238" t="s">
        <v>609</v>
      </c>
      <c r="G1129" s="236"/>
      <c r="H1129" s="239">
        <v>0.83899999999999997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5" t="s">
        <v>170</v>
      </c>
      <c r="AU1129" s="245" t="s">
        <v>83</v>
      </c>
      <c r="AV1129" s="14" t="s">
        <v>83</v>
      </c>
      <c r="AW1129" s="14" t="s">
        <v>35</v>
      </c>
      <c r="AX1129" s="14" t="s">
        <v>73</v>
      </c>
      <c r="AY1129" s="245" t="s">
        <v>159</v>
      </c>
    </row>
    <row r="1130" s="16" customFormat="1">
      <c r="A1130" s="16"/>
      <c r="B1130" s="268"/>
      <c r="C1130" s="269"/>
      <c r="D1130" s="226" t="s">
        <v>170</v>
      </c>
      <c r="E1130" s="270" t="s">
        <v>19</v>
      </c>
      <c r="F1130" s="271" t="s">
        <v>1900</v>
      </c>
      <c r="G1130" s="269"/>
      <c r="H1130" s="272">
        <v>17.126000000000001</v>
      </c>
      <c r="I1130" s="273"/>
      <c r="J1130" s="269"/>
      <c r="K1130" s="269"/>
      <c r="L1130" s="274"/>
      <c r="M1130" s="275"/>
      <c r="N1130" s="276"/>
      <c r="O1130" s="276"/>
      <c r="P1130" s="276"/>
      <c r="Q1130" s="276"/>
      <c r="R1130" s="276"/>
      <c r="S1130" s="276"/>
      <c r="T1130" s="277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78" t="s">
        <v>170</v>
      </c>
      <c r="AU1130" s="278" t="s">
        <v>83</v>
      </c>
      <c r="AV1130" s="16" t="s">
        <v>189</v>
      </c>
      <c r="AW1130" s="16" t="s">
        <v>35</v>
      </c>
      <c r="AX1130" s="16" t="s">
        <v>73</v>
      </c>
      <c r="AY1130" s="278" t="s">
        <v>159</v>
      </c>
    </row>
    <row r="1131" s="14" customFormat="1">
      <c r="A1131" s="14"/>
      <c r="B1131" s="235"/>
      <c r="C1131" s="236"/>
      <c r="D1131" s="226" t="s">
        <v>170</v>
      </c>
      <c r="E1131" s="237" t="s">
        <v>19</v>
      </c>
      <c r="F1131" s="238" t="s">
        <v>2082</v>
      </c>
      <c r="G1131" s="236"/>
      <c r="H1131" s="239">
        <v>-45.835999999999999</v>
      </c>
      <c r="I1131" s="240"/>
      <c r="J1131" s="236"/>
      <c r="K1131" s="236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5" t="s">
        <v>170</v>
      </c>
      <c r="AU1131" s="245" t="s">
        <v>83</v>
      </c>
      <c r="AV1131" s="14" t="s">
        <v>83</v>
      </c>
      <c r="AW1131" s="14" t="s">
        <v>35</v>
      </c>
      <c r="AX1131" s="14" t="s">
        <v>73</v>
      </c>
      <c r="AY1131" s="245" t="s">
        <v>159</v>
      </c>
    </row>
    <row r="1132" s="16" customFormat="1">
      <c r="A1132" s="16"/>
      <c r="B1132" s="268"/>
      <c r="C1132" s="269"/>
      <c r="D1132" s="226" t="s">
        <v>170</v>
      </c>
      <c r="E1132" s="270" t="s">
        <v>19</v>
      </c>
      <c r="F1132" s="271" t="s">
        <v>1900</v>
      </c>
      <c r="G1132" s="269"/>
      <c r="H1132" s="272">
        <v>-45.835999999999999</v>
      </c>
      <c r="I1132" s="273"/>
      <c r="J1132" s="269"/>
      <c r="K1132" s="269"/>
      <c r="L1132" s="274"/>
      <c r="M1132" s="275"/>
      <c r="N1132" s="276"/>
      <c r="O1132" s="276"/>
      <c r="P1132" s="276"/>
      <c r="Q1132" s="276"/>
      <c r="R1132" s="276"/>
      <c r="S1132" s="276"/>
      <c r="T1132" s="277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78" t="s">
        <v>170</v>
      </c>
      <c r="AU1132" s="278" t="s">
        <v>83</v>
      </c>
      <c r="AV1132" s="16" t="s">
        <v>189</v>
      </c>
      <c r="AW1132" s="16" t="s">
        <v>35</v>
      </c>
      <c r="AX1132" s="16" t="s">
        <v>73</v>
      </c>
      <c r="AY1132" s="278" t="s">
        <v>159</v>
      </c>
    </row>
    <row r="1133" s="15" customFormat="1">
      <c r="A1133" s="15"/>
      <c r="B1133" s="246"/>
      <c r="C1133" s="247"/>
      <c r="D1133" s="226" t="s">
        <v>170</v>
      </c>
      <c r="E1133" s="248" t="s">
        <v>19</v>
      </c>
      <c r="F1133" s="249" t="s">
        <v>178</v>
      </c>
      <c r="G1133" s="247"/>
      <c r="H1133" s="250">
        <v>306.33199999999999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56" t="s">
        <v>170</v>
      </c>
      <c r="AU1133" s="256" t="s">
        <v>83</v>
      </c>
      <c r="AV1133" s="15" t="s">
        <v>166</v>
      </c>
      <c r="AW1133" s="15" t="s">
        <v>35</v>
      </c>
      <c r="AX1133" s="15" t="s">
        <v>81</v>
      </c>
      <c r="AY1133" s="256" t="s">
        <v>159</v>
      </c>
    </row>
    <row r="1134" s="2" customFormat="1" ht="24.15" customHeight="1">
      <c r="A1134" s="40"/>
      <c r="B1134" s="41"/>
      <c r="C1134" s="206" t="s">
        <v>987</v>
      </c>
      <c r="D1134" s="206" t="s">
        <v>161</v>
      </c>
      <c r="E1134" s="207" t="s">
        <v>2478</v>
      </c>
      <c r="F1134" s="208" t="s">
        <v>2479</v>
      </c>
      <c r="G1134" s="209" t="s">
        <v>164</v>
      </c>
      <c r="H1134" s="210">
        <v>306.33199999999999</v>
      </c>
      <c r="I1134" s="211"/>
      <c r="J1134" s="212">
        <f>ROUND(I1134*H1134,2)</f>
        <v>0</v>
      </c>
      <c r="K1134" s="208" t="s">
        <v>165</v>
      </c>
      <c r="L1134" s="46"/>
      <c r="M1134" s="213" t="s">
        <v>19</v>
      </c>
      <c r="N1134" s="214" t="s">
        <v>44</v>
      </c>
      <c r="O1134" s="86"/>
      <c r="P1134" s="215">
        <f>O1134*H1134</f>
        <v>0</v>
      </c>
      <c r="Q1134" s="215">
        <v>3.0000000000000001E-05</v>
      </c>
      <c r="R1134" s="215">
        <f>Q1134*H1134</f>
        <v>0.0091899600000000005</v>
      </c>
      <c r="S1134" s="215">
        <v>0</v>
      </c>
      <c r="T1134" s="21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17" t="s">
        <v>307</v>
      </c>
      <c r="AT1134" s="217" t="s">
        <v>161</v>
      </c>
      <c r="AU1134" s="217" t="s">
        <v>83</v>
      </c>
      <c r="AY1134" s="19" t="s">
        <v>159</v>
      </c>
      <c r="BE1134" s="218">
        <f>IF(N1134="základní",J1134,0)</f>
        <v>0</v>
      </c>
      <c r="BF1134" s="218">
        <f>IF(N1134="snížená",J1134,0)</f>
        <v>0</v>
      </c>
      <c r="BG1134" s="218">
        <f>IF(N1134="zákl. přenesená",J1134,0)</f>
        <v>0</v>
      </c>
      <c r="BH1134" s="218">
        <f>IF(N1134="sníž. přenesená",J1134,0)</f>
        <v>0</v>
      </c>
      <c r="BI1134" s="218">
        <f>IF(N1134="nulová",J1134,0)</f>
        <v>0</v>
      </c>
      <c r="BJ1134" s="19" t="s">
        <v>81</v>
      </c>
      <c r="BK1134" s="218">
        <f>ROUND(I1134*H1134,2)</f>
        <v>0</v>
      </c>
      <c r="BL1134" s="19" t="s">
        <v>307</v>
      </c>
      <c r="BM1134" s="217" t="s">
        <v>2480</v>
      </c>
    </row>
    <row r="1135" s="2" customFormat="1">
      <c r="A1135" s="40"/>
      <c r="B1135" s="41"/>
      <c r="C1135" s="42"/>
      <c r="D1135" s="219" t="s">
        <v>168</v>
      </c>
      <c r="E1135" s="42"/>
      <c r="F1135" s="220" t="s">
        <v>2481</v>
      </c>
      <c r="G1135" s="42"/>
      <c r="H1135" s="42"/>
      <c r="I1135" s="221"/>
      <c r="J1135" s="42"/>
      <c r="K1135" s="42"/>
      <c r="L1135" s="46"/>
      <c r="M1135" s="222"/>
      <c r="N1135" s="223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168</v>
      </c>
      <c r="AU1135" s="19" t="s">
        <v>83</v>
      </c>
    </row>
    <row r="1136" s="13" customFormat="1">
      <c r="A1136" s="13"/>
      <c r="B1136" s="224"/>
      <c r="C1136" s="225"/>
      <c r="D1136" s="226" t="s">
        <v>170</v>
      </c>
      <c r="E1136" s="227" t="s">
        <v>19</v>
      </c>
      <c r="F1136" s="228" t="s">
        <v>1950</v>
      </c>
      <c r="G1136" s="225"/>
      <c r="H1136" s="227" t="s">
        <v>19</v>
      </c>
      <c r="I1136" s="229"/>
      <c r="J1136" s="225"/>
      <c r="K1136" s="225"/>
      <c r="L1136" s="230"/>
      <c r="M1136" s="231"/>
      <c r="N1136" s="232"/>
      <c r="O1136" s="232"/>
      <c r="P1136" s="232"/>
      <c r="Q1136" s="232"/>
      <c r="R1136" s="232"/>
      <c r="S1136" s="232"/>
      <c r="T1136" s="23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4" t="s">
        <v>170</v>
      </c>
      <c r="AU1136" s="234" t="s">
        <v>83</v>
      </c>
      <c r="AV1136" s="13" t="s">
        <v>81</v>
      </c>
      <c r="AW1136" s="13" t="s">
        <v>35</v>
      </c>
      <c r="AX1136" s="13" t="s">
        <v>73</v>
      </c>
      <c r="AY1136" s="234" t="s">
        <v>159</v>
      </c>
    </row>
    <row r="1137" s="14" customFormat="1">
      <c r="A1137" s="14"/>
      <c r="B1137" s="235"/>
      <c r="C1137" s="236"/>
      <c r="D1137" s="226" t="s">
        <v>170</v>
      </c>
      <c r="E1137" s="237" t="s">
        <v>19</v>
      </c>
      <c r="F1137" s="238" t="s">
        <v>2069</v>
      </c>
      <c r="G1137" s="236"/>
      <c r="H1137" s="239">
        <v>279.743</v>
      </c>
      <c r="I1137" s="240"/>
      <c r="J1137" s="236"/>
      <c r="K1137" s="236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5" t="s">
        <v>170</v>
      </c>
      <c r="AU1137" s="245" t="s">
        <v>83</v>
      </c>
      <c r="AV1137" s="14" t="s">
        <v>83</v>
      </c>
      <c r="AW1137" s="14" t="s">
        <v>35</v>
      </c>
      <c r="AX1137" s="14" t="s">
        <v>73</v>
      </c>
      <c r="AY1137" s="245" t="s">
        <v>159</v>
      </c>
    </row>
    <row r="1138" s="14" customFormat="1">
      <c r="A1138" s="14"/>
      <c r="B1138" s="235"/>
      <c r="C1138" s="236"/>
      <c r="D1138" s="226" t="s">
        <v>170</v>
      </c>
      <c r="E1138" s="237" t="s">
        <v>19</v>
      </c>
      <c r="F1138" s="238" t="s">
        <v>2070</v>
      </c>
      <c r="G1138" s="236"/>
      <c r="H1138" s="239">
        <v>70.497</v>
      </c>
      <c r="I1138" s="240"/>
      <c r="J1138" s="236"/>
      <c r="K1138" s="236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5" t="s">
        <v>170</v>
      </c>
      <c r="AU1138" s="245" t="s">
        <v>83</v>
      </c>
      <c r="AV1138" s="14" t="s">
        <v>83</v>
      </c>
      <c r="AW1138" s="14" t="s">
        <v>35</v>
      </c>
      <c r="AX1138" s="14" t="s">
        <v>73</v>
      </c>
      <c r="AY1138" s="245" t="s">
        <v>159</v>
      </c>
    </row>
    <row r="1139" s="14" customFormat="1">
      <c r="A1139" s="14"/>
      <c r="B1139" s="235"/>
      <c r="C1139" s="236"/>
      <c r="D1139" s="226" t="s">
        <v>170</v>
      </c>
      <c r="E1139" s="237" t="s">
        <v>19</v>
      </c>
      <c r="F1139" s="238" t="s">
        <v>2071</v>
      </c>
      <c r="G1139" s="236"/>
      <c r="H1139" s="239">
        <v>-7.5990000000000002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5" t="s">
        <v>170</v>
      </c>
      <c r="AU1139" s="245" t="s">
        <v>83</v>
      </c>
      <c r="AV1139" s="14" t="s">
        <v>83</v>
      </c>
      <c r="AW1139" s="14" t="s">
        <v>35</v>
      </c>
      <c r="AX1139" s="14" t="s">
        <v>73</v>
      </c>
      <c r="AY1139" s="245" t="s">
        <v>159</v>
      </c>
    </row>
    <row r="1140" s="14" customFormat="1">
      <c r="A1140" s="14"/>
      <c r="B1140" s="235"/>
      <c r="C1140" s="236"/>
      <c r="D1140" s="226" t="s">
        <v>170</v>
      </c>
      <c r="E1140" s="237" t="s">
        <v>19</v>
      </c>
      <c r="F1140" s="238" t="s">
        <v>2071</v>
      </c>
      <c r="G1140" s="236"/>
      <c r="H1140" s="239">
        <v>-7.5990000000000002</v>
      </c>
      <c r="I1140" s="240"/>
      <c r="J1140" s="236"/>
      <c r="K1140" s="236"/>
      <c r="L1140" s="241"/>
      <c r="M1140" s="242"/>
      <c r="N1140" s="243"/>
      <c r="O1140" s="243"/>
      <c r="P1140" s="243"/>
      <c r="Q1140" s="243"/>
      <c r="R1140" s="243"/>
      <c r="S1140" s="243"/>
      <c r="T1140" s="24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5" t="s">
        <v>170</v>
      </c>
      <c r="AU1140" s="245" t="s">
        <v>83</v>
      </c>
      <c r="AV1140" s="14" t="s">
        <v>83</v>
      </c>
      <c r="AW1140" s="14" t="s">
        <v>35</v>
      </c>
      <c r="AX1140" s="14" t="s">
        <v>73</v>
      </c>
      <c r="AY1140" s="245" t="s">
        <v>159</v>
      </c>
    </row>
    <row r="1141" s="16" customFormat="1">
      <c r="A1141" s="16"/>
      <c r="B1141" s="268"/>
      <c r="C1141" s="269"/>
      <c r="D1141" s="226" t="s">
        <v>170</v>
      </c>
      <c r="E1141" s="270" t="s">
        <v>19</v>
      </c>
      <c r="F1141" s="271" t="s">
        <v>1900</v>
      </c>
      <c r="G1141" s="269"/>
      <c r="H1141" s="272">
        <v>335.04200000000003</v>
      </c>
      <c r="I1141" s="273"/>
      <c r="J1141" s="269"/>
      <c r="K1141" s="269"/>
      <c r="L1141" s="274"/>
      <c r="M1141" s="275"/>
      <c r="N1141" s="276"/>
      <c r="O1141" s="276"/>
      <c r="P1141" s="276"/>
      <c r="Q1141" s="276"/>
      <c r="R1141" s="276"/>
      <c r="S1141" s="276"/>
      <c r="T1141" s="277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78" t="s">
        <v>170</v>
      </c>
      <c r="AU1141" s="278" t="s">
        <v>83</v>
      </c>
      <c r="AV1141" s="16" t="s">
        <v>189</v>
      </c>
      <c r="AW1141" s="16" t="s">
        <v>35</v>
      </c>
      <c r="AX1141" s="16" t="s">
        <v>73</v>
      </c>
      <c r="AY1141" s="278" t="s">
        <v>159</v>
      </c>
    </row>
    <row r="1142" s="13" customFormat="1">
      <c r="A1142" s="13"/>
      <c r="B1142" s="224"/>
      <c r="C1142" s="225"/>
      <c r="D1142" s="226" t="s">
        <v>170</v>
      </c>
      <c r="E1142" s="227" t="s">
        <v>19</v>
      </c>
      <c r="F1142" s="228" t="s">
        <v>2023</v>
      </c>
      <c r="G1142" s="225"/>
      <c r="H1142" s="227" t="s">
        <v>19</v>
      </c>
      <c r="I1142" s="229"/>
      <c r="J1142" s="225"/>
      <c r="K1142" s="225"/>
      <c r="L1142" s="230"/>
      <c r="M1142" s="231"/>
      <c r="N1142" s="232"/>
      <c r="O1142" s="232"/>
      <c r="P1142" s="232"/>
      <c r="Q1142" s="232"/>
      <c r="R1142" s="232"/>
      <c r="S1142" s="232"/>
      <c r="T1142" s="23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4" t="s">
        <v>170</v>
      </c>
      <c r="AU1142" s="234" t="s">
        <v>83</v>
      </c>
      <c r="AV1142" s="13" t="s">
        <v>81</v>
      </c>
      <c r="AW1142" s="13" t="s">
        <v>35</v>
      </c>
      <c r="AX1142" s="13" t="s">
        <v>73</v>
      </c>
      <c r="AY1142" s="234" t="s">
        <v>159</v>
      </c>
    </row>
    <row r="1143" s="14" customFormat="1">
      <c r="A1143" s="14"/>
      <c r="B1143" s="235"/>
      <c r="C1143" s="236"/>
      <c r="D1143" s="226" t="s">
        <v>170</v>
      </c>
      <c r="E1143" s="237" t="s">
        <v>19</v>
      </c>
      <c r="F1143" s="238" t="s">
        <v>2072</v>
      </c>
      <c r="G1143" s="236"/>
      <c r="H1143" s="239">
        <v>0.29299999999999998</v>
      </c>
      <c r="I1143" s="240"/>
      <c r="J1143" s="236"/>
      <c r="K1143" s="236"/>
      <c r="L1143" s="241"/>
      <c r="M1143" s="242"/>
      <c r="N1143" s="243"/>
      <c r="O1143" s="243"/>
      <c r="P1143" s="243"/>
      <c r="Q1143" s="243"/>
      <c r="R1143" s="243"/>
      <c r="S1143" s="243"/>
      <c r="T1143" s="24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5" t="s">
        <v>170</v>
      </c>
      <c r="AU1143" s="245" t="s">
        <v>83</v>
      </c>
      <c r="AV1143" s="14" t="s">
        <v>83</v>
      </c>
      <c r="AW1143" s="14" t="s">
        <v>35</v>
      </c>
      <c r="AX1143" s="14" t="s">
        <v>73</v>
      </c>
      <c r="AY1143" s="245" t="s">
        <v>159</v>
      </c>
    </row>
    <row r="1144" s="14" customFormat="1">
      <c r="A1144" s="14"/>
      <c r="B1144" s="235"/>
      <c r="C1144" s="236"/>
      <c r="D1144" s="226" t="s">
        <v>170</v>
      </c>
      <c r="E1144" s="237" t="s">
        <v>19</v>
      </c>
      <c r="F1144" s="238" t="s">
        <v>2073</v>
      </c>
      <c r="G1144" s="236"/>
      <c r="H1144" s="239">
        <v>0.27000000000000002</v>
      </c>
      <c r="I1144" s="240"/>
      <c r="J1144" s="236"/>
      <c r="K1144" s="236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5" t="s">
        <v>170</v>
      </c>
      <c r="AU1144" s="245" t="s">
        <v>83</v>
      </c>
      <c r="AV1144" s="14" t="s">
        <v>83</v>
      </c>
      <c r="AW1144" s="14" t="s">
        <v>35</v>
      </c>
      <c r="AX1144" s="14" t="s">
        <v>73</v>
      </c>
      <c r="AY1144" s="245" t="s">
        <v>159</v>
      </c>
    </row>
    <row r="1145" s="14" customFormat="1">
      <c r="A1145" s="14"/>
      <c r="B1145" s="235"/>
      <c r="C1145" s="236"/>
      <c r="D1145" s="226" t="s">
        <v>170</v>
      </c>
      <c r="E1145" s="237" t="s">
        <v>19</v>
      </c>
      <c r="F1145" s="238" t="s">
        <v>2074</v>
      </c>
      <c r="G1145" s="236"/>
      <c r="H1145" s="239">
        <v>0.26300000000000001</v>
      </c>
      <c r="I1145" s="240"/>
      <c r="J1145" s="236"/>
      <c r="K1145" s="236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5" t="s">
        <v>170</v>
      </c>
      <c r="AU1145" s="245" t="s">
        <v>83</v>
      </c>
      <c r="AV1145" s="14" t="s">
        <v>83</v>
      </c>
      <c r="AW1145" s="14" t="s">
        <v>35</v>
      </c>
      <c r="AX1145" s="14" t="s">
        <v>73</v>
      </c>
      <c r="AY1145" s="245" t="s">
        <v>159</v>
      </c>
    </row>
    <row r="1146" s="14" customFormat="1">
      <c r="A1146" s="14"/>
      <c r="B1146" s="235"/>
      <c r="C1146" s="236"/>
      <c r="D1146" s="226" t="s">
        <v>170</v>
      </c>
      <c r="E1146" s="237" t="s">
        <v>19</v>
      </c>
      <c r="F1146" s="238" t="s">
        <v>2074</v>
      </c>
      <c r="G1146" s="236"/>
      <c r="H1146" s="239">
        <v>0.26300000000000001</v>
      </c>
      <c r="I1146" s="240"/>
      <c r="J1146" s="236"/>
      <c r="K1146" s="236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5" t="s">
        <v>170</v>
      </c>
      <c r="AU1146" s="245" t="s">
        <v>83</v>
      </c>
      <c r="AV1146" s="14" t="s">
        <v>83</v>
      </c>
      <c r="AW1146" s="14" t="s">
        <v>35</v>
      </c>
      <c r="AX1146" s="14" t="s">
        <v>73</v>
      </c>
      <c r="AY1146" s="245" t="s">
        <v>159</v>
      </c>
    </row>
    <row r="1147" s="14" customFormat="1">
      <c r="A1147" s="14"/>
      <c r="B1147" s="235"/>
      <c r="C1147" s="236"/>
      <c r="D1147" s="226" t="s">
        <v>170</v>
      </c>
      <c r="E1147" s="237" t="s">
        <v>19</v>
      </c>
      <c r="F1147" s="238" t="s">
        <v>2075</v>
      </c>
      <c r="G1147" s="236"/>
      <c r="H1147" s="239">
        <v>0.248</v>
      </c>
      <c r="I1147" s="240"/>
      <c r="J1147" s="236"/>
      <c r="K1147" s="236"/>
      <c r="L1147" s="241"/>
      <c r="M1147" s="242"/>
      <c r="N1147" s="243"/>
      <c r="O1147" s="243"/>
      <c r="P1147" s="243"/>
      <c r="Q1147" s="243"/>
      <c r="R1147" s="243"/>
      <c r="S1147" s="243"/>
      <c r="T1147" s="24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5" t="s">
        <v>170</v>
      </c>
      <c r="AU1147" s="245" t="s">
        <v>83</v>
      </c>
      <c r="AV1147" s="14" t="s">
        <v>83</v>
      </c>
      <c r="AW1147" s="14" t="s">
        <v>35</v>
      </c>
      <c r="AX1147" s="14" t="s">
        <v>73</v>
      </c>
      <c r="AY1147" s="245" t="s">
        <v>159</v>
      </c>
    </row>
    <row r="1148" s="14" customFormat="1">
      <c r="A1148" s="14"/>
      <c r="B1148" s="235"/>
      <c r="C1148" s="236"/>
      <c r="D1148" s="226" t="s">
        <v>170</v>
      </c>
      <c r="E1148" s="237" t="s">
        <v>19</v>
      </c>
      <c r="F1148" s="238" t="s">
        <v>2076</v>
      </c>
      <c r="G1148" s="236"/>
      <c r="H1148" s="239">
        <v>0.39500000000000002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5" t="s">
        <v>170</v>
      </c>
      <c r="AU1148" s="245" t="s">
        <v>83</v>
      </c>
      <c r="AV1148" s="14" t="s">
        <v>83</v>
      </c>
      <c r="AW1148" s="14" t="s">
        <v>35</v>
      </c>
      <c r="AX1148" s="14" t="s">
        <v>73</v>
      </c>
      <c r="AY1148" s="245" t="s">
        <v>159</v>
      </c>
    </row>
    <row r="1149" s="14" customFormat="1">
      <c r="A1149" s="14"/>
      <c r="B1149" s="235"/>
      <c r="C1149" s="236"/>
      <c r="D1149" s="226" t="s">
        <v>170</v>
      </c>
      <c r="E1149" s="237" t="s">
        <v>19</v>
      </c>
      <c r="F1149" s="238" t="s">
        <v>2077</v>
      </c>
      <c r="G1149" s="236"/>
      <c r="H1149" s="239">
        <v>0.34200000000000003</v>
      </c>
      <c r="I1149" s="240"/>
      <c r="J1149" s="236"/>
      <c r="K1149" s="236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5" t="s">
        <v>170</v>
      </c>
      <c r="AU1149" s="245" t="s">
        <v>83</v>
      </c>
      <c r="AV1149" s="14" t="s">
        <v>83</v>
      </c>
      <c r="AW1149" s="14" t="s">
        <v>35</v>
      </c>
      <c r="AX1149" s="14" t="s">
        <v>73</v>
      </c>
      <c r="AY1149" s="245" t="s">
        <v>159</v>
      </c>
    </row>
    <row r="1150" s="13" customFormat="1">
      <c r="A1150" s="13"/>
      <c r="B1150" s="224"/>
      <c r="C1150" s="225"/>
      <c r="D1150" s="226" t="s">
        <v>170</v>
      </c>
      <c r="E1150" s="227" t="s">
        <v>19</v>
      </c>
      <c r="F1150" s="228" t="s">
        <v>2036</v>
      </c>
      <c r="G1150" s="225"/>
      <c r="H1150" s="227" t="s">
        <v>19</v>
      </c>
      <c r="I1150" s="229"/>
      <c r="J1150" s="225"/>
      <c r="K1150" s="225"/>
      <c r="L1150" s="230"/>
      <c r="M1150" s="231"/>
      <c r="N1150" s="232"/>
      <c r="O1150" s="232"/>
      <c r="P1150" s="232"/>
      <c r="Q1150" s="232"/>
      <c r="R1150" s="232"/>
      <c r="S1150" s="232"/>
      <c r="T1150" s="23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4" t="s">
        <v>170</v>
      </c>
      <c r="AU1150" s="234" t="s">
        <v>83</v>
      </c>
      <c r="AV1150" s="13" t="s">
        <v>81</v>
      </c>
      <c r="AW1150" s="13" t="s">
        <v>35</v>
      </c>
      <c r="AX1150" s="13" t="s">
        <v>73</v>
      </c>
      <c r="AY1150" s="234" t="s">
        <v>159</v>
      </c>
    </row>
    <row r="1151" s="14" customFormat="1">
      <c r="A1151" s="14"/>
      <c r="B1151" s="235"/>
      <c r="C1151" s="236"/>
      <c r="D1151" s="226" t="s">
        <v>170</v>
      </c>
      <c r="E1151" s="237" t="s">
        <v>19</v>
      </c>
      <c r="F1151" s="238" t="s">
        <v>2078</v>
      </c>
      <c r="G1151" s="236"/>
      <c r="H1151" s="239">
        <v>0.39600000000000002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5" t="s">
        <v>170</v>
      </c>
      <c r="AU1151" s="245" t="s">
        <v>83</v>
      </c>
      <c r="AV1151" s="14" t="s">
        <v>83</v>
      </c>
      <c r="AW1151" s="14" t="s">
        <v>35</v>
      </c>
      <c r="AX1151" s="14" t="s">
        <v>73</v>
      </c>
      <c r="AY1151" s="245" t="s">
        <v>159</v>
      </c>
    </row>
    <row r="1152" s="14" customFormat="1">
      <c r="A1152" s="14"/>
      <c r="B1152" s="235"/>
      <c r="C1152" s="236"/>
      <c r="D1152" s="226" t="s">
        <v>170</v>
      </c>
      <c r="E1152" s="237" t="s">
        <v>19</v>
      </c>
      <c r="F1152" s="238" t="s">
        <v>589</v>
      </c>
      <c r="G1152" s="236"/>
      <c r="H1152" s="239">
        <v>0.82399999999999995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5" t="s">
        <v>170</v>
      </c>
      <c r="AU1152" s="245" t="s">
        <v>83</v>
      </c>
      <c r="AV1152" s="14" t="s">
        <v>83</v>
      </c>
      <c r="AW1152" s="14" t="s">
        <v>35</v>
      </c>
      <c r="AX1152" s="14" t="s">
        <v>73</v>
      </c>
      <c r="AY1152" s="245" t="s">
        <v>159</v>
      </c>
    </row>
    <row r="1153" s="14" customFormat="1">
      <c r="A1153" s="14"/>
      <c r="B1153" s="235"/>
      <c r="C1153" s="236"/>
      <c r="D1153" s="226" t="s">
        <v>170</v>
      </c>
      <c r="E1153" s="237" t="s">
        <v>19</v>
      </c>
      <c r="F1153" s="238" t="s">
        <v>589</v>
      </c>
      <c r="G1153" s="236"/>
      <c r="H1153" s="239">
        <v>0.82399999999999995</v>
      </c>
      <c r="I1153" s="240"/>
      <c r="J1153" s="236"/>
      <c r="K1153" s="236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5" t="s">
        <v>170</v>
      </c>
      <c r="AU1153" s="245" t="s">
        <v>83</v>
      </c>
      <c r="AV1153" s="14" t="s">
        <v>83</v>
      </c>
      <c r="AW1153" s="14" t="s">
        <v>35</v>
      </c>
      <c r="AX1153" s="14" t="s">
        <v>73</v>
      </c>
      <c r="AY1153" s="245" t="s">
        <v>159</v>
      </c>
    </row>
    <row r="1154" s="14" customFormat="1">
      <c r="A1154" s="14"/>
      <c r="B1154" s="235"/>
      <c r="C1154" s="236"/>
      <c r="D1154" s="226" t="s">
        <v>170</v>
      </c>
      <c r="E1154" s="237" t="s">
        <v>19</v>
      </c>
      <c r="F1154" s="238" t="s">
        <v>589</v>
      </c>
      <c r="G1154" s="236"/>
      <c r="H1154" s="239">
        <v>0.82399999999999995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5" t="s">
        <v>170</v>
      </c>
      <c r="AU1154" s="245" t="s">
        <v>83</v>
      </c>
      <c r="AV1154" s="14" t="s">
        <v>83</v>
      </c>
      <c r="AW1154" s="14" t="s">
        <v>35</v>
      </c>
      <c r="AX1154" s="14" t="s">
        <v>73</v>
      </c>
      <c r="AY1154" s="245" t="s">
        <v>159</v>
      </c>
    </row>
    <row r="1155" s="14" customFormat="1">
      <c r="A1155" s="14"/>
      <c r="B1155" s="235"/>
      <c r="C1155" s="236"/>
      <c r="D1155" s="226" t="s">
        <v>170</v>
      </c>
      <c r="E1155" s="237" t="s">
        <v>19</v>
      </c>
      <c r="F1155" s="238" t="s">
        <v>2079</v>
      </c>
      <c r="G1155" s="236"/>
      <c r="H1155" s="239">
        <v>0.50900000000000001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5" t="s">
        <v>170</v>
      </c>
      <c r="AU1155" s="245" t="s">
        <v>83</v>
      </c>
      <c r="AV1155" s="14" t="s">
        <v>83</v>
      </c>
      <c r="AW1155" s="14" t="s">
        <v>35</v>
      </c>
      <c r="AX1155" s="14" t="s">
        <v>73</v>
      </c>
      <c r="AY1155" s="245" t="s">
        <v>159</v>
      </c>
    </row>
    <row r="1156" s="14" customFormat="1">
      <c r="A1156" s="14"/>
      <c r="B1156" s="235"/>
      <c r="C1156" s="236"/>
      <c r="D1156" s="226" t="s">
        <v>170</v>
      </c>
      <c r="E1156" s="237" t="s">
        <v>19</v>
      </c>
      <c r="F1156" s="238" t="s">
        <v>601</v>
      </c>
      <c r="G1156" s="236"/>
      <c r="H1156" s="239">
        <v>0.82699999999999996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5" t="s">
        <v>170</v>
      </c>
      <c r="AU1156" s="245" t="s">
        <v>83</v>
      </c>
      <c r="AV1156" s="14" t="s">
        <v>83</v>
      </c>
      <c r="AW1156" s="14" t="s">
        <v>35</v>
      </c>
      <c r="AX1156" s="14" t="s">
        <v>73</v>
      </c>
      <c r="AY1156" s="245" t="s">
        <v>159</v>
      </c>
    </row>
    <row r="1157" s="14" customFormat="1">
      <c r="A1157" s="14"/>
      <c r="B1157" s="235"/>
      <c r="C1157" s="236"/>
      <c r="D1157" s="226" t="s">
        <v>170</v>
      </c>
      <c r="E1157" s="237" t="s">
        <v>19</v>
      </c>
      <c r="F1157" s="238" t="s">
        <v>601</v>
      </c>
      <c r="G1157" s="236"/>
      <c r="H1157" s="239">
        <v>0.82699999999999996</v>
      </c>
      <c r="I1157" s="240"/>
      <c r="J1157" s="236"/>
      <c r="K1157" s="236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5" t="s">
        <v>170</v>
      </c>
      <c r="AU1157" s="245" t="s">
        <v>83</v>
      </c>
      <c r="AV1157" s="14" t="s">
        <v>83</v>
      </c>
      <c r="AW1157" s="14" t="s">
        <v>35</v>
      </c>
      <c r="AX1157" s="14" t="s">
        <v>73</v>
      </c>
      <c r="AY1157" s="245" t="s">
        <v>159</v>
      </c>
    </row>
    <row r="1158" s="14" customFormat="1">
      <c r="A1158" s="14"/>
      <c r="B1158" s="235"/>
      <c r="C1158" s="236"/>
      <c r="D1158" s="226" t="s">
        <v>170</v>
      </c>
      <c r="E1158" s="237" t="s">
        <v>19</v>
      </c>
      <c r="F1158" s="238" t="s">
        <v>2079</v>
      </c>
      <c r="G1158" s="236"/>
      <c r="H1158" s="239">
        <v>0.50900000000000001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5" t="s">
        <v>170</v>
      </c>
      <c r="AU1158" s="245" t="s">
        <v>83</v>
      </c>
      <c r="AV1158" s="14" t="s">
        <v>83</v>
      </c>
      <c r="AW1158" s="14" t="s">
        <v>35</v>
      </c>
      <c r="AX1158" s="14" t="s">
        <v>73</v>
      </c>
      <c r="AY1158" s="245" t="s">
        <v>159</v>
      </c>
    </row>
    <row r="1159" s="14" customFormat="1">
      <c r="A1159" s="14"/>
      <c r="B1159" s="235"/>
      <c r="C1159" s="236"/>
      <c r="D1159" s="226" t="s">
        <v>170</v>
      </c>
      <c r="E1159" s="237" t="s">
        <v>19</v>
      </c>
      <c r="F1159" s="238" t="s">
        <v>2080</v>
      </c>
      <c r="G1159" s="236"/>
      <c r="H1159" s="239">
        <v>0.41299999999999998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5" t="s">
        <v>170</v>
      </c>
      <c r="AU1159" s="245" t="s">
        <v>83</v>
      </c>
      <c r="AV1159" s="14" t="s">
        <v>83</v>
      </c>
      <c r="AW1159" s="14" t="s">
        <v>35</v>
      </c>
      <c r="AX1159" s="14" t="s">
        <v>73</v>
      </c>
      <c r="AY1159" s="245" t="s">
        <v>159</v>
      </c>
    </row>
    <row r="1160" s="14" customFormat="1">
      <c r="A1160" s="14"/>
      <c r="B1160" s="235"/>
      <c r="C1160" s="236"/>
      <c r="D1160" s="226" t="s">
        <v>170</v>
      </c>
      <c r="E1160" s="237" t="s">
        <v>19</v>
      </c>
      <c r="F1160" s="238" t="s">
        <v>601</v>
      </c>
      <c r="G1160" s="236"/>
      <c r="H1160" s="239">
        <v>0.82699999999999996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5" t="s">
        <v>170</v>
      </c>
      <c r="AU1160" s="245" t="s">
        <v>83</v>
      </c>
      <c r="AV1160" s="14" t="s">
        <v>83</v>
      </c>
      <c r="AW1160" s="14" t="s">
        <v>35</v>
      </c>
      <c r="AX1160" s="14" t="s">
        <v>73</v>
      </c>
      <c r="AY1160" s="245" t="s">
        <v>159</v>
      </c>
    </row>
    <row r="1161" s="13" customFormat="1">
      <c r="A1161" s="13"/>
      <c r="B1161" s="224"/>
      <c r="C1161" s="225"/>
      <c r="D1161" s="226" t="s">
        <v>170</v>
      </c>
      <c r="E1161" s="227" t="s">
        <v>19</v>
      </c>
      <c r="F1161" s="228" t="s">
        <v>2047</v>
      </c>
      <c r="G1161" s="225"/>
      <c r="H1161" s="227" t="s">
        <v>19</v>
      </c>
      <c r="I1161" s="229"/>
      <c r="J1161" s="225"/>
      <c r="K1161" s="225"/>
      <c r="L1161" s="230"/>
      <c r="M1161" s="231"/>
      <c r="N1161" s="232"/>
      <c r="O1161" s="232"/>
      <c r="P1161" s="232"/>
      <c r="Q1161" s="232"/>
      <c r="R1161" s="232"/>
      <c r="S1161" s="232"/>
      <c r="T1161" s="23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4" t="s">
        <v>170</v>
      </c>
      <c r="AU1161" s="234" t="s">
        <v>83</v>
      </c>
      <c r="AV1161" s="13" t="s">
        <v>81</v>
      </c>
      <c r="AW1161" s="13" t="s">
        <v>35</v>
      </c>
      <c r="AX1161" s="13" t="s">
        <v>73</v>
      </c>
      <c r="AY1161" s="234" t="s">
        <v>159</v>
      </c>
    </row>
    <row r="1162" s="14" customFormat="1">
      <c r="A1162" s="14"/>
      <c r="B1162" s="235"/>
      <c r="C1162" s="236"/>
      <c r="D1162" s="226" t="s">
        <v>170</v>
      </c>
      <c r="E1162" s="237" t="s">
        <v>19</v>
      </c>
      <c r="F1162" s="238" t="s">
        <v>2078</v>
      </c>
      <c r="G1162" s="236"/>
      <c r="H1162" s="239">
        <v>0.39600000000000002</v>
      </c>
      <c r="I1162" s="240"/>
      <c r="J1162" s="236"/>
      <c r="K1162" s="236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5" t="s">
        <v>170</v>
      </c>
      <c r="AU1162" s="245" t="s">
        <v>83</v>
      </c>
      <c r="AV1162" s="14" t="s">
        <v>83</v>
      </c>
      <c r="AW1162" s="14" t="s">
        <v>35</v>
      </c>
      <c r="AX1162" s="14" t="s">
        <v>73</v>
      </c>
      <c r="AY1162" s="245" t="s">
        <v>159</v>
      </c>
    </row>
    <row r="1163" s="14" customFormat="1">
      <c r="A1163" s="14"/>
      <c r="B1163" s="235"/>
      <c r="C1163" s="236"/>
      <c r="D1163" s="226" t="s">
        <v>170</v>
      </c>
      <c r="E1163" s="237" t="s">
        <v>19</v>
      </c>
      <c r="F1163" s="238" t="s">
        <v>609</v>
      </c>
      <c r="G1163" s="236"/>
      <c r="H1163" s="239">
        <v>0.83899999999999997</v>
      </c>
      <c r="I1163" s="240"/>
      <c r="J1163" s="236"/>
      <c r="K1163" s="236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5" t="s">
        <v>170</v>
      </c>
      <c r="AU1163" s="245" t="s">
        <v>83</v>
      </c>
      <c r="AV1163" s="14" t="s">
        <v>83</v>
      </c>
      <c r="AW1163" s="14" t="s">
        <v>35</v>
      </c>
      <c r="AX1163" s="14" t="s">
        <v>73</v>
      </c>
      <c r="AY1163" s="245" t="s">
        <v>159</v>
      </c>
    </row>
    <row r="1164" s="14" customFormat="1">
      <c r="A1164" s="14"/>
      <c r="B1164" s="235"/>
      <c r="C1164" s="236"/>
      <c r="D1164" s="226" t="s">
        <v>170</v>
      </c>
      <c r="E1164" s="237" t="s">
        <v>19</v>
      </c>
      <c r="F1164" s="238" t="s">
        <v>609</v>
      </c>
      <c r="G1164" s="236"/>
      <c r="H1164" s="239">
        <v>0.83899999999999997</v>
      </c>
      <c r="I1164" s="240"/>
      <c r="J1164" s="236"/>
      <c r="K1164" s="236"/>
      <c r="L1164" s="241"/>
      <c r="M1164" s="242"/>
      <c r="N1164" s="243"/>
      <c r="O1164" s="243"/>
      <c r="P1164" s="243"/>
      <c r="Q1164" s="243"/>
      <c r="R1164" s="243"/>
      <c r="S1164" s="243"/>
      <c r="T1164" s="24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5" t="s">
        <v>170</v>
      </c>
      <c r="AU1164" s="245" t="s">
        <v>83</v>
      </c>
      <c r="AV1164" s="14" t="s">
        <v>83</v>
      </c>
      <c r="AW1164" s="14" t="s">
        <v>35</v>
      </c>
      <c r="AX1164" s="14" t="s">
        <v>73</v>
      </c>
      <c r="AY1164" s="245" t="s">
        <v>159</v>
      </c>
    </row>
    <row r="1165" s="14" customFormat="1">
      <c r="A1165" s="14"/>
      <c r="B1165" s="235"/>
      <c r="C1165" s="236"/>
      <c r="D1165" s="226" t="s">
        <v>170</v>
      </c>
      <c r="E1165" s="237" t="s">
        <v>19</v>
      </c>
      <c r="F1165" s="238" t="s">
        <v>609</v>
      </c>
      <c r="G1165" s="236"/>
      <c r="H1165" s="239">
        <v>0.83899999999999997</v>
      </c>
      <c r="I1165" s="240"/>
      <c r="J1165" s="236"/>
      <c r="K1165" s="236"/>
      <c r="L1165" s="241"/>
      <c r="M1165" s="242"/>
      <c r="N1165" s="243"/>
      <c r="O1165" s="243"/>
      <c r="P1165" s="243"/>
      <c r="Q1165" s="243"/>
      <c r="R1165" s="243"/>
      <c r="S1165" s="243"/>
      <c r="T1165" s="24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5" t="s">
        <v>170</v>
      </c>
      <c r="AU1165" s="245" t="s">
        <v>83</v>
      </c>
      <c r="AV1165" s="14" t="s">
        <v>83</v>
      </c>
      <c r="AW1165" s="14" t="s">
        <v>35</v>
      </c>
      <c r="AX1165" s="14" t="s">
        <v>73</v>
      </c>
      <c r="AY1165" s="245" t="s">
        <v>159</v>
      </c>
    </row>
    <row r="1166" s="14" customFormat="1">
      <c r="A1166" s="14"/>
      <c r="B1166" s="235"/>
      <c r="C1166" s="236"/>
      <c r="D1166" s="226" t="s">
        <v>170</v>
      </c>
      <c r="E1166" s="237" t="s">
        <v>19</v>
      </c>
      <c r="F1166" s="238" t="s">
        <v>609</v>
      </c>
      <c r="G1166" s="236"/>
      <c r="H1166" s="239">
        <v>0.83899999999999997</v>
      </c>
      <c r="I1166" s="240"/>
      <c r="J1166" s="236"/>
      <c r="K1166" s="236"/>
      <c r="L1166" s="241"/>
      <c r="M1166" s="242"/>
      <c r="N1166" s="243"/>
      <c r="O1166" s="243"/>
      <c r="P1166" s="243"/>
      <c r="Q1166" s="243"/>
      <c r="R1166" s="243"/>
      <c r="S1166" s="243"/>
      <c r="T1166" s="24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5" t="s">
        <v>170</v>
      </c>
      <c r="AU1166" s="245" t="s">
        <v>83</v>
      </c>
      <c r="AV1166" s="14" t="s">
        <v>83</v>
      </c>
      <c r="AW1166" s="14" t="s">
        <v>35</v>
      </c>
      <c r="AX1166" s="14" t="s">
        <v>73</v>
      </c>
      <c r="AY1166" s="245" t="s">
        <v>159</v>
      </c>
    </row>
    <row r="1167" s="14" customFormat="1">
      <c r="A1167" s="14"/>
      <c r="B1167" s="235"/>
      <c r="C1167" s="236"/>
      <c r="D1167" s="226" t="s">
        <v>170</v>
      </c>
      <c r="E1167" s="237" t="s">
        <v>19</v>
      </c>
      <c r="F1167" s="238" t="s">
        <v>609</v>
      </c>
      <c r="G1167" s="236"/>
      <c r="H1167" s="239">
        <v>0.83899999999999997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5" t="s">
        <v>170</v>
      </c>
      <c r="AU1167" s="245" t="s">
        <v>83</v>
      </c>
      <c r="AV1167" s="14" t="s">
        <v>83</v>
      </c>
      <c r="AW1167" s="14" t="s">
        <v>35</v>
      </c>
      <c r="AX1167" s="14" t="s">
        <v>73</v>
      </c>
      <c r="AY1167" s="245" t="s">
        <v>159</v>
      </c>
    </row>
    <row r="1168" s="14" customFormat="1">
      <c r="A1168" s="14"/>
      <c r="B1168" s="235"/>
      <c r="C1168" s="236"/>
      <c r="D1168" s="226" t="s">
        <v>170</v>
      </c>
      <c r="E1168" s="237" t="s">
        <v>19</v>
      </c>
      <c r="F1168" s="238" t="s">
        <v>609</v>
      </c>
      <c r="G1168" s="236"/>
      <c r="H1168" s="239">
        <v>0.83899999999999997</v>
      </c>
      <c r="I1168" s="240"/>
      <c r="J1168" s="236"/>
      <c r="K1168" s="236"/>
      <c r="L1168" s="241"/>
      <c r="M1168" s="242"/>
      <c r="N1168" s="243"/>
      <c r="O1168" s="243"/>
      <c r="P1168" s="243"/>
      <c r="Q1168" s="243"/>
      <c r="R1168" s="243"/>
      <c r="S1168" s="243"/>
      <c r="T1168" s="24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5" t="s">
        <v>170</v>
      </c>
      <c r="AU1168" s="245" t="s">
        <v>83</v>
      </c>
      <c r="AV1168" s="14" t="s">
        <v>83</v>
      </c>
      <c r="AW1168" s="14" t="s">
        <v>35</v>
      </c>
      <c r="AX1168" s="14" t="s">
        <v>73</v>
      </c>
      <c r="AY1168" s="245" t="s">
        <v>159</v>
      </c>
    </row>
    <row r="1169" s="14" customFormat="1">
      <c r="A1169" s="14"/>
      <c r="B1169" s="235"/>
      <c r="C1169" s="236"/>
      <c r="D1169" s="226" t="s">
        <v>170</v>
      </c>
      <c r="E1169" s="237" t="s">
        <v>19</v>
      </c>
      <c r="F1169" s="238" t="s">
        <v>2079</v>
      </c>
      <c r="G1169" s="236"/>
      <c r="H1169" s="239">
        <v>0.50900000000000001</v>
      </c>
      <c r="I1169" s="240"/>
      <c r="J1169" s="236"/>
      <c r="K1169" s="236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5" t="s">
        <v>170</v>
      </c>
      <c r="AU1169" s="245" t="s">
        <v>83</v>
      </c>
      <c r="AV1169" s="14" t="s">
        <v>83</v>
      </c>
      <c r="AW1169" s="14" t="s">
        <v>35</v>
      </c>
      <c r="AX1169" s="14" t="s">
        <v>73</v>
      </c>
      <c r="AY1169" s="245" t="s">
        <v>159</v>
      </c>
    </row>
    <row r="1170" s="14" customFormat="1">
      <c r="A1170" s="14"/>
      <c r="B1170" s="235"/>
      <c r="C1170" s="236"/>
      <c r="D1170" s="226" t="s">
        <v>170</v>
      </c>
      <c r="E1170" s="237" t="s">
        <v>19</v>
      </c>
      <c r="F1170" s="238" t="s">
        <v>2081</v>
      </c>
      <c r="G1170" s="236"/>
      <c r="H1170" s="239">
        <v>0.498</v>
      </c>
      <c r="I1170" s="240"/>
      <c r="J1170" s="236"/>
      <c r="K1170" s="236"/>
      <c r="L1170" s="241"/>
      <c r="M1170" s="242"/>
      <c r="N1170" s="243"/>
      <c r="O1170" s="243"/>
      <c r="P1170" s="243"/>
      <c r="Q1170" s="243"/>
      <c r="R1170" s="243"/>
      <c r="S1170" s="243"/>
      <c r="T1170" s="24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5" t="s">
        <v>170</v>
      </c>
      <c r="AU1170" s="245" t="s">
        <v>83</v>
      </c>
      <c r="AV1170" s="14" t="s">
        <v>83</v>
      </c>
      <c r="AW1170" s="14" t="s">
        <v>35</v>
      </c>
      <c r="AX1170" s="14" t="s">
        <v>73</v>
      </c>
      <c r="AY1170" s="245" t="s">
        <v>159</v>
      </c>
    </row>
    <row r="1171" s="14" customFormat="1">
      <c r="A1171" s="14"/>
      <c r="B1171" s="235"/>
      <c r="C1171" s="236"/>
      <c r="D1171" s="226" t="s">
        <v>170</v>
      </c>
      <c r="E1171" s="237" t="s">
        <v>19</v>
      </c>
      <c r="F1171" s="238" t="s">
        <v>2081</v>
      </c>
      <c r="G1171" s="236"/>
      <c r="H1171" s="239">
        <v>0.498</v>
      </c>
      <c r="I1171" s="240"/>
      <c r="J1171" s="236"/>
      <c r="K1171" s="236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5" t="s">
        <v>170</v>
      </c>
      <c r="AU1171" s="245" t="s">
        <v>83</v>
      </c>
      <c r="AV1171" s="14" t="s">
        <v>83</v>
      </c>
      <c r="AW1171" s="14" t="s">
        <v>35</v>
      </c>
      <c r="AX1171" s="14" t="s">
        <v>73</v>
      </c>
      <c r="AY1171" s="245" t="s">
        <v>159</v>
      </c>
    </row>
    <row r="1172" s="14" customFormat="1">
      <c r="A1172" s="14"/>
      <c r="B1172" s="235"/>
      <c r="C1172" s="236"/>
      <c r="D1172" s="226" t="s">
        <v>170</v>
      </c>
      <c r="E1172" s="237" t="s">
        <v>19</v>
      </c>
      <c r="F1172" s="238" t="s">
        <v>2081</v>
      </c>
      <c r="G1172" s="236"/>
      <c r="H1172" s="239">
        <v>0.498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5" t="s">
        <v>170</v>
      </c>
      <c r="AU1172" s="245" t="s">
        <v>83</v>
      </c>
      <c r="AV1172" s="14" t="s">
        <v>83</v>
      </c>
      <c r="AW1172" s="14" t="s">
        <v>35</v>
      </c>
      <c r="AX1172" s="14" t="s">
        <v>73</v>
      </c>
      <c r="AY1172" s="245" t="s">
        <v>159</v>
      </c>
    </row>
    <row r="1173" s="14" customFormat="1">
      <c r="A1173" s="14"/>
      <c r="B1173" s="235"/>
      <c r="C1173" s="236"/>
      <c r="D1173" s="226" t="s">
        <v>170</v>
      </c>
      <c r="E1173" s="237" t="s">
        <v>19</v>
      </c>
      <c r="F1173" s="238" t="s">
        <v>609</v>
      </c>
      <c r="G1173" s="236"/>
      <c r="H1173" s="239">
        <v>0.83899999999999997</v>
      </c>
      <c r="I1173" s="240"/>
      <c r="J1173" s="236"/>
      <c r="K1173" s="236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5" t="s">
        <v>170</v>
      </c>
      <c r="AU1173" s="245" t="s">
        <v>83</v>
      </c>
      <c r="AV1173" s="14" t="s">
        <v>83</v>
      </c>
      <c r="AW1173" s="14" t="s">
        <v>35</v>
      </c>
      <c r="AX1173" s="14" t="s">
        <v>73</v>
      </c>
      <c r="AY1173" s="245" t="s">
        <v>159</v>
      </c>
    </row>
    <row r="1174" s="16" customFormat="1">
      <c r="A1174" s="16"/>
      <c r="B1174" s="268"/>
      <c r="C1174" s="269"/>
      <c r="D1174" s="226" t="s">
        <v>170</v>
      </c>
      <c r="E1174" s="270" t="s">
        <v>19</v>
      </c>
      <c r="F1174" s="271" t="s">
        <v>1900</v>
      </c>
      <c r="G1174" s="269"/>
      <c r="H1174" s="272">
        <v>17.126000000000001</v>
      </c>
      <c r="I1174" s="273"/>
      <c r="J1174" s="269"/>
      <c r="K1174" s="269"/>
      <c r="L1174" s="274"/>
      <c r="M1174" s="275"/>
      <c r="N1174" s="276"/>
      <c r="O1174" s="276"/>
      <c r="P1174" s="276"/>
      <c r="Q1174" s="276"/>
      <c r="R1174" s="276"/>
      <c r="S1174" s="276"/>
      <c r="T1174" s="277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78" t="s">
        <v>170</v>
      </c>
      <c r="AU1174" s="278" t="s">
        <v>83</v>
      </c>
      <c r="AV1174" s="16" t="s">
        <v>189</v>
      </c>
      <c r="AW1174" s="16" t="s">
        <v>35</v>
      </c>
      <c r="AX1174" s="16" t="s">
        <v>73</v>
      </c>
      <c r="AY1174" s="278" t="s">
        <v>159</v>
      </c>
    </row>
    <row r="1175" s="14" customFormat="1">
      <c r="A1175" s="14"/>
      <c r="B1175" s="235"/>
      <c r="C1175" s="236"/>
      <c r="D1175" s="226" t="s">
        <v>170</v>
      </c>
      <c r="E1175" s="237" t="s">
        <v>19</v>
      </c>
      <c r="F1175" s="238" t="s">
        <v>2082</v>
      </c>
      <c r="G1175" s="236"/>
      <c r="H1175" s="239">
        <v>-45.835999999999999</v>
      </c>
      <c r="I1175" s="240"/>
      <c r="J1175" s="236"/>
      <c r="K1175" s="236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5" t="s">
        <v>170</v>
      </c>
      <c r="AU1175" s="245" t="s">
        <v>83</v>
      </c>
      <c r="AV1175" s="14" t="s">
        <v>83</v>
      </c>
      <c r="AW1175" s="14" t="s">
        <v>35</v>
      </c>
      <c r="AX1175" s="14" t="s">
        <v>73</v>
      </c>
      <c r="AY1175" s="245" t="s">
        <v>159</v>
      </c>
    </row>
    <row r="1176" s="16" customFormat="1">
      <c r="A1176" s="16"/>
      <c r="B1176" s="268"/>
      <c r="C1176" s="269"/>
      <c r="D1176" s="226" t="s">
        <v>170</v>
      </c>
      <c r="E1176" s="270" t="s">
        <v>19</v>
      </c>
      <c r="F1176" s="271" t="s">
        <v>1900</v>
      </c>
      <c r="G1176" s="269"/>
      <c r="H1176" s="272">
        <v>-45.835999999999999</v>
      </c>
      <c r="I1176" s="273"/>
      <c r="J1176" s="269"/>
      <c r="K1176" s="269"/>
      <c r="L1176" s="274"/>
      <c r="M1176" s="275"/>
      <c r="N1176" s="276"/>
      <c r="O1176" s="276"/>
      <c r="P1176" s="276"/>
      <c r="Q1176" s="276"/>
      <c r="R1176" s="276"/>
      <c r="S1176" s="276"/>
      <c r="T1176" s="277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T1176" s="278" t="s">
        <v>170</v>
      </c>
      <c r="AU1176" s="278" t="s">
        <v>83</v>
      </c>
      <c r="AV1176" s="16" t="s">
        <v>189</v>
      </c>
      <c r="AW1176" s="16" t="s">
        <v>35</v>
      </c>
      <c r="AX1176" s="16" t="s">
        <v>73</v>
      </c>
      <c r="AY1176" s="278" t="s">
        <v>159</v>
      </c>
    </row>
    <row r="1177" s="15" customFormat="1">
      <c r="A1177" s="15"/>
      <c r="B1177" s="246"/>
      <c r="C1177" s="247"/>
      <c r="D1177" s="226" t="s">
        <v>170</v>
      </c>
      <c r="E1177" s="248" t="s">
        <v>19</v>
      </c>
      <c r="F1177" s="249" t="s">
        <v>178</v>
      </c>
      <c r="G1177" s="247"/>
      <c r="H1177" s="250">
        <v>306.33199999999999</v>
      </c>
      <c r="I1177" s="251"/>
      <c r="J1177" s="247"/>
      <c r="K1177" s="247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6" t="s">
        <v>170</v>
      </c>
      <c r="AU1177" s="256" t="s">
        <v>83</v>
      </c>
      <c r="AV1177" s="15" t="s">
        <v>166</v>
      </c>
      <c r="AW1177" s="15" t="s">
        <v>35</v>
      </c>
      <c r="AX1177" s="15" t="s">
        <v>81</v>
      </c>
      <c r="AY1177" s="256" t="s">
        <v>159</v>
      </c>
    </row>
    <row r="1178" s="12" customFormat="1" ht="22.8" customHeight="1">
      <c r="A1178" s="12"/>
      <c r="B1178" s="190"/>
      <c r="C1178" s="191"/>
      <c r="D1178" s="192" t="s">
        <v>72</v>
      </c>
      <c r="E1178" s="204" t="s">
        <v>1893</v>
      </c>
      <c r="F1178" s="204" t="s">
        <v>1894</v>
      </c>
      <c r="G1178" s="191"/>
      <c r="H1178" s="191"/>
      <c r="I1178" s="194"/>
      <c r="J1178" s="205">
        <f>BK1178</f>
        <v>0</v>
      </c>
      <c r="K1178" s="191"/>
      <c r="L1178" s="196"/>
      <c r="M1178" s="197"/>
      <c r="N1178" s="198"/>
      <c r="O1178" s="198"/>
      <c r="P1178" s="199">
        <f>SUM(P1179:P1242)</f>
        <v>0</v>
      </c>
      <c r="Q1178" s="198"/>
      <c r="R1178" s="199">
        <f>SUM(R1179:R1242)</f>
        <v>0.019139119999999996</v>
      </c>
      <c r="S1178" s="198"/>
      <c r="T1178" s="200">
        <f>SUM(T1179:T1242)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1" t="s">
        <v>83</v>
      </c>
      <c r="AT1178" s="202" t="s">
        <v>72</v>
      </c>
      <c r="AU1178" s="202" t="s">
        <v>81</v>
      </c>
      <c r="AY1178" s="201" t="s">
        <v>159</v>
      </c>
      <c r="BK1178" s="203">
        <f>SUM(BK1179:BK1242)</f>
        <v>0</v>
      </c>
    </row>
    <row r="1179" s="2" customFormat="1" ht="24.15" customHeight="1">
      <c r="A1179" s="40"/>
      <c r="B1179" s="41"/>
      <c r="C1179" s="206" t="s">
        <v>996</v>
      </c>
      <c r="D1179" s="206" t="s">
        <v>161</v>
      </c>
      <c r="E1179" s="207" t="s">
        <v>1903</v>
      </c>
      <c r="F1179" s="208" t="s">
        <v>1904</v>
      </c>
      <c r="G1179" s="209" t="s">
        <v>164</v>
      </c>
      <c r="H1179" s="210">
        <v>73.611999999999995</v>
      </c>
      <c r="I1179" s="211"/>
      <c r="J1179" s="212">
        <f>ROUND(I1179*H1179,2)</f>
        <v>0</v>
      </c>
      <c r="K1179" s="208" t="s">
        <v>165</v>
      </c>
      <c r="L1179" s="46"/>
      <c r="M1179" s="213" t="s">
        <v>19</v>
      </c>
      <c r="N1179" s="214" t="s">
        <v>44</v>
      </c>
      <c r="O1179" s="86"/>
      <c r="P1179" s="215">
        <f>O1179*H1179</f>
        <v>0</v>
      </c>
      <c r="Q1179" s="215">
        <v>0.00025999999999999998</v>
      </c>
      <c r="R1179" s="215">
        <f>Q1179*H1179</f>
        <v>0.019139119999999996</v>
      </c>
      <c r="S1179" s="215">
        <v>0</v>
      </c>
      <c r="T1179" s="21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17" t="s">
        <v>307</v>
      </c>
      <c r="AT1179" s="217" t="s">
        <v>161</v>
      </c>
      <c r="AU1179" s="217" t="s">
        <v>83</v>
      </c>
      <c r="AY1179" s="19" t="s">
        <v>159</v>
      </c>
      <c r="BE1179" s="218">
        <f>IF(N1179="základní",J1179,0)</f>
        <v>0</v>
      </c>
      <c r="BF1179" s="218">
        <f>IF(N1179="snížená",J1179,0)</f>
        <v>0</v>
      </c>
      <c r="BG1179" s="218">
        <f>IF(N1179="zákl. přenesená",J1179,0)</f>
        <v>0</v>
      </c>
      <c r="BH1179" s="218">
        <f>IF(N1179="sníž. přenesená",J1179,0)</f>
        <v>0</v>
      </c>
      <c r="BI1179" s="218">
        <f>IF(N1179="nulová",J1179,0)</f>
        <v>0</v>
      </c>
      <c r="BJ1179" s="19" t="s">
        <v>81</v>
      </c>
      <c r="BK1179" s="218">
        <f>ROUND(I1179*H1179,2)</f>
        <v>0</v>
      </c>
      <c r="BL1179" s="19" t="s">
        <v>307</v>
      </c>
      <c r="BM1179" s="217" t="s">
        <v>2482</v>
      </c>
    </row>
    <row r="1180" s="2" customFormat="1">
      <c r="A1180" s="40"/>
      <c r="B1180" s="41"/>
      <c r="C1180" s="42"/>
      <c r="D1180" s="219" t="s">
        <v>168</v>
      </c>
      <c r="E1180" s="42"/>
      <c r="F1180" s="220" t="s">
        <v>1906</v>
      </c>
      <c r="G1180" s="42"/>
      <c r="H1180" s="42"/>
      <c r="I1180" s="221"/>
      <c r="J1180" s="42"/>
      <c r="K1180" s="42"/>
      <c r="L1180" s="46"/>
      <c r="M1180" s="222"/>
      <c r="N1180" s="223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168</v>
      </c>
      <c r="AU1180" s="19" t="s">
        <v>83</v>
      </c>
    </row>
    <row r="1181" s="13" customFormat="1">
      <c r="A1181" s="13"/>
      <c r="B1181" s="224"/>
      <c r="C1181" s="225"/>
      <c r="D1181" s="226" t="s">
        <v>170</v>
      </c>
      <c r="E1181" s="227" t="s">
        <v>19</v>
      </c>
      <c r="F1181" s="228" t="s">
        <v>1950</v>
      </c>
      <c r="G1181" s="225"/>
      <c r="H1181" s="227" t="s">
        <v>19</v>
      </c>
      <c r="I1181" s="229"/>
      <c r="J1181" s="225"/>
      <c r="K1181" s="225"/>
      <c r="L1181" s="230"/>
      <c r="M1181" s="231"/>
      <c r="N1181" s="232"/>
      <c r="O1181" s="232"/>
      <c r="P1181" s="232"/>
      <c r="Q1181" s="232"/>
      <c r="R1181" s="232"/>
      <c r="S1181" s="232"/>
      <c r="T1181" s="23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4" t="s">
        <v>170</v>
      </c>
      <c r="AU1181" s="234" t="s">
        <v>83</v>
      </c>
      <c r="AV1181" s="13" t="s">
        <v>81</v>
      </c>
      <c r="AW1181" s="13" t="s">
        <v>35</v>
      </c>
      <c r="AX1181" s="13" t="s">
        <v>73</v>
      </c>
      <c r="AY1181" s="234" t="s">
        <v>159</v>
      </c>
    </row>
    <row r="1182" s="13" customFormat="1">
      <c r="A1182" s="13"/>
      <c r="B1182" s="224"/>
      <c r="C1182" s="225"/>
      <c r="D1182" s="226" t="s">
        <v>170</v>
      </c>
      <c r="E1182" s="227" t="s">
        <v>19</v>
      </c>
      <c r="F1182" s="228" t="s">
        <v>2147</v>
      </c>
      <c r="G1182" s="225"/>
      <c r="H1182" s="227" t="s">
        <v>19</v>
      </c>
      <c r="I1182" s="229"/>
      <c r="J1182" s="225"/>
      <c r="K1182" s="225"/>
      <c r="L1182" s="230"/>
      <c r="M1182" s="231"/>
      <c r="N1182" s="232"/>
      <c r="O1182" s="232"/>
      <c r="P1182" s="232"/>
      <c r="Q1182" s="232"/>
      <c r="R1182" s="232"/>
      <c r="S1182" s="232"/>
      <c r="T1182" s="23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4" t="s">
        <v>170</v>
      </c>
      <c r="AU1182" s="234" t="s">
        <v>83</v>
      </c>
      <c r="AV1182" s="13" t="s">
        <v>81</v>
      </c>
      <c r="AW1182" s="13" t="s">
        <v>35</v>
      </c>
      <c r="AX1182" s="13" t="s">
        <v>73</v>
      </c>
      <c r="AY1182" s="234" t="s">
        <v>159</v>
      </c>
    </row>
    <row r="1183" s="13" customFormat="1">
      <c r="A1183" s="13"/>
      <c r="B1183" s="224"/>
      <c r="C1183" s="225"/>
      <c r="D1183" s="226" t="s">
        <v>170</v>
      </c>
      <c r="E1183" s="227" t="s">
        <v>19</v>
      </c>
      <c r="F1183" s="228" t="s">
        <v>2023</v>
      </c>
      <c r="G1183" s="225"/>
      <c r="H1183" s="227" t="s">
        <v>19</v>
      </c>
      <c r="I1183" s="229"/>
      <c r="J1183" s="225"/>
      <c r="K1183" s="225"/>
      <c r="L1183" s="230"/>
      <c r="M1183" s="231"/>
      <c r="N1183" s="232"/>
      <c r="O1183" s="232"/>
      <c r="P1183" s="232"/>
      <c r="Q1183" s="232"/>
      <c r="R1183" s="232"/>
      <c r="S1183" s="232"/>
      <c r="T1183" s="23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4" t="s">
        <v>170</v>
      </c>
      <c r="AU1183" s="234" t="s">
        <v>83</v>
      </c>
      <c r="AV1183" s="13" t="s">
        <v>81</v>
      </c>
      <c r="AW1183" s="13" t="s">
        <v>35</v>
      </c>
      <c r="AX1183" s="13" t="s">
        <v>73</v>
      </c>
      <c r="AY1183" s="234" t="s">
        <v>159</v>
      </c>
    </row>
    <row r="1184" s="14" customFormat="1">
      <c r="A1184" s="14"/>
      <c r="B1184" s="235"/>
      <c r="C1184" s="236"/>
      <c r="D1184" s="226" t="s">
        <v>170</v>
      </c>
      <c r="E1184" s="237" t="s">
        <v>19</v>
      </c>
      <c r="F1184" s="238" t="s">
        <v>2024</v>
      </c>
      <c r="G1184" s="236"/>
      <c r="H1184" s="239">
        <v>0.878</v>
      </c>
      <c r="I1184" s="240"/>
      <c r="J1184" s="236"/>
      <c r="K1184" s="236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5" t="s">
        <v>170</v>
      </c>
      <c r="AU1184" s="245" t="s">
        <v>83</v>
      </c>
      <c r="AV1184" s="14" t="s">
        <v>83</v>
      </c>
      <c r="AW1184" s="14" t="s">
        <v>35</v>
      </c>
      <c r="AX1184" s="14" t="s">
        <v>73</v>
      </c>
      <c r="AY1184" s="245" t="s">
        <v>159</v>
      </c>
    </row>
    <row r="1185" s="14" customFormat="1">
      <c r="A1185" s="14"/>
      <c r="B1185" s="235"/>
      <c r="C1185" s="236"/>
      <c r="D1185" s="226" t="s">
        <v>170</v>
      </c>
      <c r="E1185" s="237" t="s">
        <v>19</v>
      </c>
      <c r="F1185" s="238" t="s">
        <v>2025</v>
      </c>
      <c r="G1185" s="236"/>
      <c r="H1185" s="239">
        <v>0.79500000000000004</v>
      </c>
      <c r="I1185" s="240"/>
      <c r="J1185" s="236"/>
      <c r="K1185" s="236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5" t="s">
        <v>170</v>
      </c>
      <c r="AU1185" s="245" t="s">
        <v>83</v>
      </c>
      <c r="AV1185" s="14" t="s">
        <v>83</v>
      </c>
      <c r="AW1185" s="14" t="s">
        <v>35</v>
      </c>
      <c r="AX1185" s="14" t="s">
        <v>73</v>
      </c>
      <c r="AY1185" s="245" t="s">
        <v>159</v>
      </c>
    </row>
    <row r="1186" s="14" customFormat="1">
      <c r="A1186" s="14"/>
      <c r="B1186" s="235"/>
      <c r="C1186" s="236"/>
      <c r="D1186" s="226" t="s">
        <v>170</v>
      </c>
      <c r="E1186" s="237" t="s">
        <v>19</v>
      </c>
      <c r="F1186" s="238" t="s">
        <v>2026</v>
      </c>
      <c r="G1186" s="236"/>
      <c r="H1186" s="239">
        <v>0.81000000000000005</v>
      </c>
      <c r="I1186" s="240"/>
      <c r="J1186" s="236"/>
      <c r="K1186" s="236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5" t="s">
        <v>170</v>
      </c>
      <c r="AU1186" s="245" t="s">
        <v>83</v>
      </c>
      <c r="AV1186" s="14" t="s">
        <v>83</v>
      </c>
      <c r="AW1186" s="14" t="s">
        <v>35</v>
      </c>
      <c r="AX1186" s="14" t="s">
        <v>73</v>
      </c>
      <c r="AY1186" s="245" t="s">
        <v>159</v>
      </c>
    </row>
    <row r="1187" s="14" customFormat="1">
      <c r="A1187" s="14"/>
      <c r="B1187" s="235"/>
      <c r="C1187" s="236"/>
      <c r="D1187" s="226" t="s">
        <v>170</v>
      </c>
      <c r="E1187" s="237" t="s">
        <v>19</v>
      </c>
      <c r="F1187" s="238" t="s">
        <v>2027</v>
      </c>
      <c r="G1187" s="236"/>
      <c r="H1187" s="239">
        <v>0.71999999999999997</v>
      </c>
      <c r="I1187" s="240"/>
      <c r="J1187" s="236"/>
      <c r="K1187" s="236"/>
      <c r="L1187" s="241"/>
      <c r="M1187" s="242"/>
      <c r="N1187" s="243"/>
      <c r="O1187" s="243"/>
      <c r="P1187" s="243"/>
      <c r="Q1187" s="243"/>
      <c r="R1187" s="243"/>
      <c r="S1187" s="243"/>
      <c r="T1187" s="24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5" t="s">
        <v>170</v>
      </c>
      <c r="AU1187" s="245" t="s">
        <v>83</v>
      </c>
      <c r="AV1187" s="14" t="s">
        <v>83</v>
      </c>
      <c r="AW1187" s="14" t="s">
        <v>35</v>
      </c>
      <c r="AX1187" s="14" t="s">
        <v>73</v>
      </c>
      <c r="AY1187" s="245" t="s">
        <v>159</v>
      </c>
    </row>
    <row r="1188" s="14" customFormat="1">
      <c r="A1188" s="14"/>
      <c r="B1188" s="235"/>
      <c r="C1188" s="236"/>
      <c r="D1188" s="226" t="s">
        <v>170</v>
      </c>
      <c r="E1188" s="237" t="s">
        <v>19</v>
      </c>
      <c r="F1188" s="238" t="s">
        <v>2028</v>
      </c>
      <c r="G1188" s="236"/>
      <c r="H1188" s="239">
        <v>0.78800000000000003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5" t="s">
        <v>170</v>
      </c>
      <c r="AU1188" s="245" t="s">
        <v>83</v>
      </c>
      <c r="AV1188" s="14" t="s">
        <v>83</v>
      </c>
      <c r="AW1188" s="14" t="s">
        <v>35</v>
      </c>
      <c r="AX1188" s="14" t="s">
        <v>73</v>
      </c>
      <c r="AY1188" s="245" t="s">
        <v>159</v>
      </c>
    </row>
    <row r="1189" s="14" customFormat="1">
      <c r="A1189" s="14"/>
      <c r="B1189" s="235"/>
      <c r="C1189" s="236"/>
      <c r="D1189" s="226" t="s">
        <v>170</v>
      </c>
      <c r="E1189" s="237" t="s">
        <v>19</v>
      </c>
      <c r="F1189" s="238" t="s">
        <v>2029</v>
      </c>
      <c r="G1189" s="236"/>
      <c r="H1189" s="239">
        <v>0.70499999999999996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5" t="s">
        <v>170</v>
      </c>
      <c r="AU1189" s="245" t="s">
        <v>83</v>
      </c>
      <c r="AV1189" s="14" t="s">
        <v>83</v>
      </c>
      <c r="AW1189" s="14" t="s">
        <v>35</v>
      </c>
      <c r="AX1189" s="14" t="s">
        <v>73</v>
      </c>
      <c r="AY1189" s="245" t="s">
        <v>159</v>
      </c>
    </row>
    <row r="1190" s="14" customFormat="1">
      <c r="A1190" s="14"/>
      <c r="B1190" s="235"/>
      <c r="C1190" s="236"/>
      <c r="D1190" s="226" t="s">
        <v>170</v>
      </c>
      <c r="E1190" s="237" t="s">
        <v>19</v>
      </c>
      <c r="F1190" s="238" t="s">
        <v>2028</v>
      </c>
      <c r="G1190" s="236"/>
      <c r="H1190" s="239">
        <v>0.78800000000000003</v>
      </c>
      <c r="I1190" s="240"/>
      <c r="J1190" s="236"/>
      <c r="K1190" s="236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5" t="s">
        <v>170</v>
      </c>
      <c r="AU1190" s="245" t="s">
        <v>83</v>
      </c>
      <c r="AV1190" s="14" t="s">
        <v>83</v>
      </c>
      <c r="AW1190" s="14" t="s">
        <v>35</v>
      </c>
      <c r="AX1190" s="14" t="s">
        <v>73</v>
      </c>
      <c r="AY1190" s="245" t="s">
        <v>159</v>
      </c>
    </row>
    <row r="1191" s="14" customFormat="1">
      <c r="A1191" s="14"/>
      <c r="B1191" s="235"/>
      <c r="C1191" s="236"/>
      <c r="D1191" s="226" t="s">
        <v>170</v>
      </c>
      <c r="E1191" s="237" t="s">
        <v>19</v>
      </c>
      <c r="F1191" s="238" t="s">
        <v>2029</v>
      </c>
      <c r="G1191" s="236"/>
      <c r="H1191" s="239">
        <v>0.70499999999999996</v>
      </c>
      <c r="I1191" s="240"/>
      <c r="J1191" s="236"/>
      <c r="K1191" s="236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5" t="s">
        <v>170</v>
      </c>
      <c r="AU1191" s="245" t="s">
        <v>83</v>
      </c>
      <c r="AV1191" s="14" t="s">
        <v>83</v>
      </c>
      <c r="AW1191" s="14" t="s">
        <v>35</v>
      </c>
      <c r="AX1191" s="14" t="s">
        <v>73</v>
      </c>
      <c r="AY1191" s="245" t="s">
        <v>159</v>
      </c>
    </row>
    <row r="1192" s="14" customFormat="1">
      <c r="A1192" s="14"/>
      <c r="B1192" s="235"/>
      <c r="C1192" s="236"/>
      <c r="D1192" s="226" t="s">
        <v>170</v>
      </c>
      <c r="E1192" s="237" t="s">
        <v>19</v>
      </c>
      <c r="F1192" s="238" t="s">
        <v>2030</v>
      </c>
      <c r="G1192" s="236"/>
      <c r="H1192" s="239">
        <v>0.74299999999999999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5" t="s">
        <v>170</v>
      </c>
      <c r="AU1192" s="245" t="s">
        <v>83</v>
      </c>
      <c r="AV1192" s="14" t="s">
        <v>83</v>
      </c>
      <c r="AW1192" s="14" t="s">
        <v>35</v>
      </c>
      <c r="AX1192" s="14" t="s">
        <v>73</v>
      </c>
      <c r="AY1192" s="245" t="s">
        <v>159</v>
      </c>
    </row>
    <row r="1193" s="14" customFormat="1">
      <c r="A1193" s="14"/>
      <c r="B1193" s="235"/>
      <c r="C1193" s="236"/>
      <c r="D1193" s="226" t="s">
        <v>170</v>
      </c>
      <c r="E1193" s="237" t="s">
        <v>19</v>
      </c>
      <c r="F1193" s="238" t="s">
        <v>2031</v>
      </c>
      <c r="G1193" s="236"/>
      <c r="H1193" s="239">
        <v>0.67500000000000004</v>
      </c>
      <c r="I1193" s="240"/>
      <c r="J1193" s="236"/>
      <c r="K1193" s="236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5" t="s">
        <v>170</v>
      </c>
      <c r="AU1193" s="245" t="s">
        <v>83</v>
      </c>
      <c r="AV1193" s="14" t="s">
        <v>83</v>
      </c>
      <c r="AW1193" s="14" t="s">
        <v>35</v>
      </c>
      <c r="AX1193" s="14" t="s">
        <v>73</v>
      </c>
      <c r="AY1193" s="245" t="s">
        <v>159</v>
      </c>
    </row>
    <row r="1194" s="14" customFormat="1">
      <c r="A1194" s="14"/>
      <c r="B1194" s="235"/>
      <c r="C1194" s="236"/>
      <c r="D1194" s="226" t="s">
        <v>170</v>
      </c>
      <c r="E1194" s="237" t="s">
        <v>19</v>
      </c>
      <c r="F1194" s="238" t="s">
        <v>2032</v>
      </c>
      <c r="G1194" s="236"/>
      <c r="H1194" s="239">
        <v>1.1839999999999999</v>
      </c>
      <c r="I1194" s="240"/>
      <c r="J1194" s="236"/>
      <c r="K1194" s="236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5" t="s">
        <v>170</v>
      </c>
      <c r="AU1194" s="245" t="s">
        <v>83</v>
      </c>
      <c r="AV1194" s="14" t="s">
        <v>83</v>
      </c>
      <c r="AW1194" s="14" t="s">
        <v>35</v>
      </c>
      <c r="AX1194" s="14" t="s">
        <v>73</v>
      </c>
      <c r="AY1194" s="245" t="s">
        <v>159</v>
      </c>
    </row>
    <row r="1195" s="14" customFormat="1">
      <c r="A1195" s="14"/>
      <c r="B1195" s="235"/>
      <c r="C1195" s="236"/>
      <c r="D1195" s="226" t="s">
        <v>170</v>
      </c>
      <c r="E1195" s="237" t="s">
        <v>19</v>
      </c>
      <c r="F1195" s="238" t="s">
        <v>2033</v>
      </c>
      <c r="G1195" s="236"/>
      <c r="H1195" s="239">
        <v>0.96899999999999997</v>
      </c>
      <c r="I1195" s="240"/>
      <c r="J1195" s="236"/>
      <c r="K1195" s="236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5" t="s">
        <v>170</v>
      </c>
      <c r="AU1195" s="245" t="s">
        <v>83</v>
      </c>
      <c r="AV1195" s="14" t="s">
        <v>83</v>
      </c>
      <c r="AW1195" s="14" t="s">
        <v>35</v>
      </c>
      <c r="AX1195" s="14" t="s">
        <v>73</v>
      </c>
      <c r="AY1195" s="245" t="s">
        <v>159</v>
      </c>
    </row>
    <row r="1196" s="14" customFormat="1">
      <c r="A1196" s="14"/>
      <c r="B1196" s="235"/>
      <c r="C1196" s="236"/>
      <c r="D1196" s="226" t="s">
        <v>170</v>
      </c>
      <c r="E1196" s="237" t="s">
        <v>19</v>
      </c>
      <c r="F1196" s="238" t="s">
        <v>2034</v>
      </c>
      <c r="G1196" s="236"/>
      <c r="H1196" s="239">
        <v>1.026</v>
      </c>
      <c r="I1196" s="240"/>
      <c r="J1196" s="236"/>
      <c r="K1196" s="236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5" t="s">
        <v>170</v>
      </c>
      <c r="AU1196" s="245" t="s">
        <v>83</v>
      </c>
      <c r="AV1196" s="14" t="s">
        <v>83</v>
      </c>
      <c r="AW1196" s="14" t="s">
        <v>35</v>
      </c>
      <c r="AX1196" s="14" t="s">
        <v>73</v>
      </c>
      <c r="AY1196" s="245" t="s">
        <v>159</v>
      </c>
    </row>
    <row r="1197" s="14" customFormat="1">
      <c r="A1197" s="14"/>
      <c r="B1197" s="235"/>
      <c r="C1197" s="236"/>
      <c r="D1197" s="226" t="s">
        <v>170</v>
      </c>
      <c r="E1197" s="237" t="s">
        <v>19</v>
      </c>
      <c r="F1197" s="238" t="s">
        <v>2035</v>
      </c>
      <c r="G1197" s="236"/>
      <c r="H1197" s="239">
        <v>0.86399999999999999</v>
      </c>
      <c r="I1197" s="240"/>
      <c r="J1197" s="236"/>
      <c r="K1197" s="236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45" t="s">
        <v>170</v>
      </c>
      <c r="AU1197" s="245" t="s">
        <v>83</v>
      </c>
      <c r="AV1197" s="14" t="s">
        <v>83</v>
      </c>
      <c r="AW1197" s="14" t="s">
        <v>35</v>
      </c>
      <c r="AX1197" s="14" t="s">
        <v>73</v>
      </c>
      <c r="AY1197" s="245" t="s">
        <v>159</v>
      </c>
    </row>
    <row r="1198" s="13" customFormat="1">
      <c r="A1198" s="13"/>
      <c r="B1198" s="224"/>
      <c r="C1198" s="225"/>
      <c r="D1198" s="226" t="s">
        <v>170</v>
      </c>
      <c r="E1198" s="227" t="s">
        <v>19</v>
      </c>
      <c r="F1198" s="228" t="s">
        <v>2036</v>
      </c>
      <c r="G1198" s="225"/>
      <c r="H1198" s="227" t="s">
        <v>19</v>
      </c>
      <c r="I1198" s="229"/>
      <c r="J1198" s="225"/>
      <c r="K1198" s="225"/>
      <c r="L1198" s="230"/>
      <c r="M1198" s="231"/>
      <c r="N1198" s="232"/>
      <c r="O1198" s="232"/>
      <c r="P1198" s="232"/>
      <c r="Q1198" s="232"/>
      <c r="R1198" s="232"/>
      <c r="S1198" s="232"/>
      <c r="T1198" s="23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4" t="s">
        <v>170</v>
      </c>
      <c r="AU1198" s="234" t="s">
        <v>83</v>
      </c>
      <c r="AV1198" s="13" t="s">
        <v>81</v>
      </c>
      <c r="AW1198" s="13" t="s">
        <v>35</v>
      </c>
      <c r="AX1198" s="13" t="s">
        <v>73</v>
      </c>
      <c r="AY1198" s="234" t="s">
        <v>159</v>
      </c>
    </row>
    <row r="1199" s="14" customFormat="1">
      <c r="A1199" s="14"/>
      <c r="B1199" s="235"/>
      <c r="C1199" s="236"/>
      <c r="D1199" s="226" t="s">
        <v>170</v>
      </c>
      <c r="E1199" s="237" t="s">
        <v>19</v>
      </c>
      <c r="F1199" s="238" t="s">
        <v>2037</v>
      </c>
      <c r="G1199" s="236"/>
      <c r="H1199" s="239">
        <v>0.79200000000000004</v>
      </c>
      <c r="I1199" s="240"/>
      <c r="J1199" s="236"/>
      <c r="K1199" s="236"/>
      <c r="L1199" s="241"/>
      <c r="M1199" s="242"/>
      <c r="N1199" s="243"/>
      <c r="O1199" s="243"/>
      <c r="P1199" s="243"/>
      <c r="Q1199" s="243"/>
      <c r="R1199" s="243"/>
      <c r="S1199" s="243"/>
      <c r="T1199" s="24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5" t="s">
        <v>170</v>
      </c>
      <c r="AU1199" s="245" t="s">
        <v>83</v>
      </c>
      <c r="AV1199" s="14" t="s">
        <v>83</v>
      </c>
      <c r="AW1199" s="14" t="s">
        <v>35</v>
      </c>
      <c r="AX1199" s="14" t="s">
        <v>73</v>
      </c>
      <c r="AY1199" s="245" t="s">
        <v>159</v>
      </c>
    </row>
    <row r="1200" s="14" customFormat="1">
      <c r="A1200" s="14"/>
      <c r="B1200" s="235"/>
      <c r="C1200" s="236"/>
      <c r="D1200" s="226" t="s">
        <v>170</v>
      </c>
      <c r="E1200" s="237" t="s">
        <v>19</v>
      </c>
      <c r="F1200" s="238" t="s">
        <v>2038</v>
      </c>
      <c r="G1200" s="236"/>
      <c r="H1200" s="239">
        <v>0.97199999999999998</v>
      </c>
      <c r="I1200" s="240"/>
      <c r="J1200" s="236"/>
      <c r="K1200" s="236"/>
      <c r="L1200" s="241"/>
      <c r="M1200" s="242"/>
      <c r="N1200" s="243"/>
      <c r="O1200" s="243"/>
      <c r="P1200" s="243"/>
      <c r="Q1200" s="243"/>
      <c r="R1200" s="243"/>
      <c r="S1200" s="243"/>
      <c r="T1200" s="24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5" t="s">
        <v>170</v>
      </c>
      <c r="AU1200" s="245" t="s">
        <v>83</v>
      </c>
      <c r="AV1200" s="14" t="s">
        <v>83</v>
      </c>
      <c r="AW1200" s="14" t="s">
        <v>35</v>
      </c>
      <c r="AX1200" s="14" t="s">
        <v>73</v>
      </c>
      <c r="AY1200" s="245" t="s">
        <v>159</v>
      </c>
    </row>
    <row r="1201" s="14" customFormat="1">
      <c r="A1201" s="14"/>
      <c r="B1201" s="235"/>
      <c r="C1201" s="236"/>
      <c r="D1201" s="226" t="s">
        <v>170</v>
      </c>
      <c r="E1201" s="237" t="s">
        <v>19</v>
      </c>
      <c r="F1201" s="238" t="s">
        <v>2039</v>
      </c>
      <c r="G1201" s="236"/>
      <c r="H1201" s="239">
        <v>1.647</v>
      </c>
      <c r="I1201" s="240"/>
      <c r="J1201" s="236"/>
      <c r="K1201" s="236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5" t="s">
        <v>170</v>
      </c>
      <c r="AU1201" s="245" t="s">
        <v>83</v>
      </c>
      <c r="AV1201" s="14" t="s">
        <v>83</v>
      </c>
      <c r="AW1201" s="14" t="s">
        <v>35</v>
      </c>
      <c r="AX1201" s="14" t="s">
        <v>73</v>
      </c>
      <c r="AY1201" s="245" t="s">
        <v>159</v>
      </c>
    </row>
    <row r="1202" s="14" customFormat="1">
      <c r="A1202" s="14"/>
      <c r="B1202" s="235"/>
      <c r="C1202" s="236"/>
      <c r="D1202" s="226" t="s">
        <v>170</v>
      </c>
      <c r="E1202" s="237" t="s">
        <v>19</v>
      </c>
      <c r="F1202" s="238" t="s">
        <v>2040</v>
      </c>
      <c r="G1202" s="236"/>
      <c r="H1202" s="239">
        <v>1.827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5" t="s">
        <v>170</v>
      </c>
      <c r="AU1202" s="245" t="s">
        <v>83</v>
      </c>
      <c r="AV1202" s="14" t="s">
        <v>83</v>
      </c>
      <c r="AW1202" s="14" t="s">
        <v>35</v>
      </c>
      <c r="AX1202" s="14" t="s">
        <v>73</v>
      </c>
      <c r="AY1202" s="245" t="s">
        <v>159</v>
      </c>
    </row>
    <row r="1203" s="14" customFormat="1">
      <c r="A1203" s="14"/>
      <c r="B1203" s="235"/>
      <c r="C1203" s="236"/>
      <c r="D1203" s="226" t="s">
        <v>170</v>
      </c>
      <c r="E1203" s="237" t="s">
        <v>19</v>
      </c>
      <c r="F1203" s="238" t="s">
        <v>2039</v>
      </c>
      <c r="G1203" s="236"/>
      <c r="H1203" s="239">
        <v>1.647</v>
      </c>
      <c r="I1203" s="240"/>
      <c r="J1203" s="236"/>
      <c r="K1203" s="236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5" t="s">
        <v>170</v>
      </c>
      <c r="AU1203" s="245" t="s">
        <v>83</v>
      </c>
      <c r="AV1203" s="14" t="s">
        <v>83</v>
      </c>
      <c r="AW1203" s="14" t="s">
        <v>35</v>
      </c>
      <c r="AX1203" s="14" t="s">
        <v>73</v>
      </c>
      <c r="AY1203" s="245" t="s">
        <v>159</v>
      </c>
    </row>
    <row r="1204" s="14" customFormat="1">
      <c r="A1204" s="14"/>
      <c r="B1204" s="235"/>
      <c r="C1204" s="236"/>
      <c r="D1204" s="226" t="s">
        <v>170</v>
      </c>
      <c r="E1204" s="237" t="s">
        <v>19</v>
      </c>
      <c r="F1204" s="238" t="s">
        <v>2040</v>
      </c>
      <c r="G1204" s="236"/>
      <c r="H1204" s="239">
        <v>1.827</v>
      </c>
      <c r="I1204" s="240"/>
      <c r="J1204" s="236"/>
      <c r="K1204" s="236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5" t="s">
        <v>170</v>
      </c>
      <c r="AU1204" s="245" t="s">
        <v>83</v>
      </c>
      <c r="AV1204" s="14" t="s">
        <v>83</v>
      </c>
      <c r="AW1204" s="14" t="s">
        <v>35</v>
      </c>
      <c r="AX1204" s="14" t="s">
        <v>73</v>
      </c>
      <c r="AY1204" s="245" t="s">
        <v>159</v>
      </c>
    </row>
    <row r="1205" s="14" customFormat="1">
      <c r="A1205" s="14"/>
      <c r="B1205" s="235"/>
      <c r="C1205" s="236"/>
      <c r="D1205" s="226" t="s">
        <v>170</v>
      </c>
      <c r="E1205" s="237" t="s">
        <v>19</v>
      </c>
      <c r="F1205" s="238" t="s">
        <v>2039</v>
      </c>
      <c r="G1205" s="236"/>
      <c r="H1205" s="239">
        <v>1.647</v>
      </c>
      <c r="I1205" s="240"/>
      <c r="J1205" s="236"/>
      <c r="K1205" s="236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5" t="s">
        <v>170</v>
      </c>
      <c r="AU1205" s="245" t="s">
        <v>83</v>
      </c>
      <c r="AV1205" s="14" t="s">
        <v>83</v>
      </c>
      <c r="AW1205" s="14" t="s">
        <v>35</v>
      </c>
      <c r="AX1205" s="14" t="s">
        <v>73</v>
      </c>
      <c r="AY1205" s="245" t="s">
        <v>159</v>
      </c>
    </row>
    <row r="1206" s="14" customFormat="1">
      <c r="A1206" s="14"/>
      <c r="B1206" s="235"/>
      <c r="C1206" s="236"/>
      <c r="D1206" s="226" t="s">
        <v>170</v>
      </c>
      <c r="E1206" s="237" t="s">
        <v>19</v>
      </c>
      <c r="F1206" s="238" t="s">
        <v>2040</v>
      </c>
      <c r="G1206" s="236"/>
      <c r="H1206" s="239">
        <v>1.827</v>
      </c>
      <c r="I1206" s="240"/>
      <c r="J1206" s="236"/>
      <c r="K1206" s="236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5" t="s">
        <v>170</v>
      </c>
      <c r="AU1206" s="245" t="s">
        <v>83</v>
      </c>
      <c r="AV1206" s="14" t="s">
        <v>83</v>
      </c>
      <c r="AW1206" s="14" t="s">
        <v>35</v>
      </c>
      <c r="AX1206" s="14" t="s">
        <v>73</v>
      </c>
      <c r="AY1206" s="245" t="s">
        <v>159</v>
      </c>
    </row>
    <row r="1207" s="14" customFormat="1">
      <c r="A1207" s="14"/>
      <c r="B1207" s="235"/>
      <c r="C1207" s="236"/>
      <c r="D1207" s="226" t="s">
        <v>170</v>
      </c>
      <c r="E1207" s="237" t="s">
        <v>19</v>
      </c>
      <c r="F1207" s="238" t="s">
        <v>2041</v>
      </c>
      <c r="G1207" s="236"/>
      <c r="H1207" s="239">
        <v>1.0169999999999999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5" t="s">
        <v>170</v>
      </c>
      <c r="AU1207" s="245" t="s">
        <v>83</v>
      </c>
      <c r="AV1207" s="14" t="s">
        <v>83</v>
      </c>
      <c r="AW1207" s="14" t="s">
        <v>35</v>
      </c>
      <c r="AX1207" s="14" t="s">
        <v>73</v>
      </c>
      <c r="AY1207" s="245" t="s">
        <v>159</v>
      </c>
    </row>
    <row r="1208" s="14" customFormat="1">
      <c r="A1208" s="14"/>
      <c r="B1208" s="235"/>
      <c r="C1208" s="236"/>
      <c r="D1208" s="226" t="s">
        <v>170</v>
      </c>
      <c r="E1208" s="237" t="s">
        <v>19</v>
      </c>
      <c r="F1208" s="238" t="s">
        <v>2042</v>
      </c>
      <c r="G1208" s="236"/>
      <c r="H1208" s="239">
        <v>1.1970000000000001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5" t="s">
        <v>170</v>
      </c>
      <c r="AU1208" s="245" t="s">
        <v>83</v>
      </c>
      <c r="AV1208" s="14" t="s">
        <v>83</v>
      </c>
      <c r="AW1208" s="14" t="s">
        <v>35</v>
      </c>
      <c r="AX1208" s="14" t="s">
        <v>73</v>
      </c>
      <c r="AY1208" s="245" t="s">
        <v>159</v>
      </c>
    </row>
    <row r="1209" s="14" customFormat="1">
      <c r="A1209" s="14"/>
      <c r="B1209" s="235"/>
      <c r="C1209" s="236"/>
      <c r="D1209" s="226" t="s">
        <v>170</v>
      </c>
      <c r="E1209" s="237" t="s">
        <v>19</v>
      </c>
      <c r="F1209" s="238" t="s">
        <v>2043</v>
      </c>
      <c r="G1209" s="236"/>
      <c r="H1209" s="239">
        <v>1.653</v>
      </c>
      <c r="I1209" s="240"/>
      <c r="J1209" s="236"/>
      <c r="K1209" s="236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5" t="s">
        <v>170</v>
      </c>
      <c r="AU1209" s="245" t="s">
        <v>83</v>
      </c>
      <c r="AV1209" s="14" t="s">
        <v>83</v>
      </c>
      <c r="AW1209" s="14" t="s">
        <v>35</v>
      </c>
      <c r="AX1209" s="14" t="s">
        <v>73</v>
      </c>
      <c r="AY1209" s="245" t="s">
        <v>159</v>
      </c>
    </row>
    <row r="1210" s="14" customFormat="1">
      <c r="A1210" s="14"/>
      <c r="B1210" s="235"/>
      <c r="C1210" s="236"/>
      <c r="D1210" s="226" t="s">
        <v>170</v>
      </c>
      <c r="E1210" s="237" t="s">
        <v>19</v>
      </c>
      <c r="F1210" s="238" t="s">
        <v>2044</v>
      </c>
      <c r="G1210" s="236"/>
      <c r="H1210" s="239">
        <v>1.833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5" t="s">
        <v>170</v>
      </c>
      <c r="AU1210" s="245" t="s">
        <v>83</v>
      </c>
      <c r="AV1210" s="14" t="s">
        <v>83</v>
      </c>
      <c r="AW1210" s="14" t="s">
        <v>35</v>
      </c>
      <c r="AX1210" s="14" t="s">
        <v>73</v>
      </c>
      <c r="AY1210" s="245" t="s">
        <v>159</v>
      </c>
    </row>
    <row r="1211" s="14" customFormat="1">
      <c r="A1211" s="14"/>
      <c r="B1211" s="235"/>
      <c r="C1211" s="236"/>
      <c r="D1211" s="226" t="s">
        <v>170</v>
      </c>
      <c r="E1211" s="237" t="s">
        <v>19</v>
      </c>
      <c r="F1211" s="238" t="s">
        <v>2043</v>
      </c>
      <c r="G1211" s="236"/>
      <c r="H1211" s="239">
        <v>1.653</v>
      </c>
      <c r="I1211" s="240"/>
      <c r="J1211" s="236"/>
      <c r="K1211" s="236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5" t="s">
        <v>170</v>
      </c>
      <c r="AU1211" s="245" t="s">
        <v>83</v>
      </c>
      <c r="AV1211" s="14" t="s">
        <v>83</v>
      </c>
      <c r="AW1211" s="14" t="s">
        <v>35</v>
      </c>
      <c r="AX1211" s="14" t="s">
        <v>73</v>
      </c>
      <c r="AY1211" s="245" t="s">
        <v>159</v>
      </c>
    </row>
    <row r="1212" s="14" customFormat="1">
      <c r="A1212" s="14"/>
      <c r="B1212" s="235"/>
      <c r="C1212" s="236"/>
      <c r="D1212" s="226" t="s">
        <v>170</v>
      </c>
      <c r="E1212" s="237" t="s">
        <v>19</v>
      </c>
      <c r="F1212" s="238" t="s">
        <v>2044</v>
      </c>
      <c r="G1212" s="236"/>
      <c r="H1212" s="239">
        <v>1.833</v>
      </c>
      <c r="I1212" s="240"/>
      <c r="J1212" s="236"/>
      <c r="K1212" s="236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5" t="s">
        <v>170</v>
      </c>
      <c r="AU1212" s="245" t="s">
        <v>83</v>
      </c>
      <c r="AV1212" s="14" t="s">
        <v>83</v>
      </c>
      <c r="AW1212" s="14" t="s">
        <v>35</v>
      </c>
      <c r="AX1212" s="14" t="s">
        <v>73</v>
      </c>
      <c r="AY1212" s="245" t="s">
        <v>159</v>
      </c>
    </row>
    <row r="1213" s="14" customFormat="1">
      <c r="A1213" s="14"/>
      <c r="B1213" s="235"/>
      <c r="C1213" s="236"/>
      <c r="D1213" s="226" t="s">
        <v>170</v>
      </c>
      <c r="E1213" s="237" t="s">
        <v>19</v>
      </c>
      <c r="F1213" s="238" t="s">
        <v>2041</v>
      </c>
      <c r="G1213" s="236"/>
      <c r="H1213" s="239">
        <v>1.0169999999999999</v>
      </c>
      <c r="I1213" s="240"/>
      <c r="J1213" s="236"/>
      <c r="K1213" s="236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5" t="s">
        <v>170</v>
      </c>
      <c r="AU1213" s="245" t="s">
        <v>83</v>
      </c>
      <c r="AV1213" s="14" t="s">
        <v>83</v>
      </c>
      <c r="AW1213" s="14" t="s">
        <v>35</v>
      </c>
      <c r="AX1213" s="14" t="s">
        <v>73</v>
      </c>
      <c r="AY1213" s="245" t="s">
        <v>159</v>
      </c>
    </row>
    <row r="1214" s="14" customFormat="1">
      <c r="A1214" s="14"/>
      <c r="B1214" s="235"/>
      <c r="C1214" s="236"/>
      <c r="D1214" s="226" t="s">
        <v>170</v>
      </c>
      <c r="E1214" s="237" t="s">
        <v>19</v>
      </c>
      <c r="F1214" s="238" t="s">
        <v>2042</v>
      </c>
      <c r="G1214" s="236"/>
      <c r="H1214" s="239">
        <v>1.1970000000000001</v>
      </c>
      <c r="I1214" s="240"/>
      <c r="J1214" s="236"/>
      <c r="K1214" s="236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5" t="s">
        <v>170</v>
      </c>
      <c r="AU1214" s="245" t="s">
        <v>83</v>
      </c>
      <c r="AV1214" s="14" t="s">
        <v>83</v>
      </c>
      <c r="AW1214" s="14" t="s">
        <v>35</v>
      </c>
      <c r="AX1214" s="14" t="s">
        <v>73</v>
      </c>
      <c r="AY1214" s="245" t="s">
        <v>159</v>
      </c>
    </row>
    <row r="1215" s="14" customFormat="1">
      <c r="A1215" s="14"/>
      <c r="B1215" s="235"/>
      <c r="C1215" s="236"/>
      <c r="D1215" s="226" t="s">
        <v>170</v>
      </c>
      <c r="E1215" s="237" t="s">
        <v>19</v>
      </c>
      <c r="F1215" s="238" t="s">
        <v>2045</v>
      </c>
      <c r="G1215" s="236"/>
      <c r="H1215" s="239">
        <v>0.82499999999999996</v>
      </c>
      <c r="I1215" s="240"/>
      <c r="J1215" s="236"/>
      <c r="K1215" s="236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5" t="s">
        <v>170</v>
      </c>
      <c r="AU1215" s="245" t="s">
        <v>83</v>
      </c>
      <c r="AV1215" s="14" t="s">
        <v>83</v>
      </c>
      <c r="AW1215" s="14" t="s">
        <v>35</v>
      </c>
      <c r="AX1215" s="14" t="s">
        <v>73</v>
      </c>
      <c r="AY1215" s="245" t="s">
        <v>159</v>
      </c>
    </row>
    <row r="1216" s="14" customFormat="1">
      <c r="A1216" s="14"/>
      <c r="B1216" s="235"/>
      <c r="C1216" s="236"/>
      <c r="D1216" s="226" t="s">
        <v>170</v>
      </c>
      <c r="E1216" s="237" t="s">
        <v>19</v>
      </c>
      <c r="F1216" s="238" t="s">
        <v>2046</v>
      </c>
      <c r="G1216" s="236"/>
      <c r="H1216" s="239">
        <v>1.0049999999999999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5" t="s">
        <v>170</v>
      </c>
      <c r="AU1216" s="245" t="s">
        <v>83</v>
      </c>
      <c r="AV1216" s="14" t="s">
        <v>83</v>
      </c>
      <c r="AW1216" s="14" t="s">
        <v>35</v>
      </c>
      <c r="AX1216" s="14" t="s">
        <v>73</v>
      </c>
      <c r="AY1216" s="245" t="s">
        <v>159</v>
      </c>
    </row>
    <row r="1217" s="14" customFormat="1">
      <c r="A1217" s="14"/>
      <c r="B1217" s="235"/>
      <c r="C1217" s="236"/>
      <c r="D1217" s="226" t="s">
        <v>170</v>
      </c>
      <c r="E1217" s="237" t="s">
        <v>19</v>
      </c>
      <c r="F1217" s="238" t="s">
        <v>2043</v>
      </c>
      <c r="G1217" s="236"/>
      <c r="H1217" s="239">
        <v>1.653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5" t="s">
        <v>170</v>
      </c>
      <c r="AU1217" s="245" t="s">
        <v>83</v>
      </c>
      <c r="AV1217" s="14" t="s">
        <v>83</v>
      </c>
      <c r="AW1217" s="14" t="s">
        <v>35</v>
      </c>
      <c r="AX1217" s="14" t="s">
        <v>73</v>
      </c>
      <c r="AY1217" s="245" t="s">
        <v>159</v>
      </c>
    </row>
    <row r="1218" s="14" customFormat="1">
      <c r="A1218" s="14"/>
      <c r="B1218" s="235"/>
      <c r="C1218" s="236"/>
      <c r="D1218" s="226" t="s">
        <v>170</v>
      </c>
      <c r="E1218" s="237" t="s">
        <v>19</v>
      </c>
      <c r="F1218" s="238" t="s">
        <v>2044</v>
      </c>
      <c r="G1218" s="236"/>
      <c r="H1218" s="239">
        <v>1.833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5" t="s">
        <v>170</v>
      </c>
      <c r="AU1218" s="245" t="s">
        <v>83</v>
      </c>
      <c r="AV1218" s="14" t="s">
        <v>83</v>
      </c>
      <c r="AW1218" s="14" t="s">
        <v>35</v>
      </c>
      <c r="AX1218" s="14" t="s">
        <v>73</v>
      </c>
      <c r="AY1218" s="245" t="s">
        <v>159</v>
      </c>
    </row>
    <row r="1219" s="13" customFormat="1">
      <c r="A1219" s="13"/>
      <c r="B1219" s="224"/>
      <c r="C1219" s="225"/>
      <c r="D1219" s="226" t="s">
        <v>170</v>
      </c>
      <c r="E1219" s="227" t="s">
        <v>19</v>
      </c>
      <c r="F1219" s="228" t="s">
        <v>2047</v>
      </c>
      <c r="G1219" s="225"/>
      <c r="H1219" s="227" t="s">
        <v>19</v>
      </c>
      <c r="I1219" s="229"/>
      <c r="J1219" s="225"/>
      <c r="K1219" s="225"/>
      <c r="L1219" s="230"/>
      <c r="M1219" s="231"/>
      <c r="N1219" s="232"/>
      <c r="O1219" s="232"/>
      <c r="P1219" s="232"/>
      <c r="Q1219" s="232"/>
      <c r="R1219" s="232"/>
      <c r="S1219" s="232"/>
      <c r="T1219" s="23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4" t="s">
        <v>170</v>
      </c>
      <c r="AU1219" s="234" t="s">
        <v>83</v>
      </c>
      <c r="AV1219" s="13" t="s">
        <v>81</v>
      </c>
      <c r="AW1219" s="13" t="s">
        <v>35</v>
      </c>
      <c r="AX1219" s="13" t="s">
        <v>73</v>
      </c>
      <c r="AY1219" s="234" t="s">
        <v>159</v>
      </c>
    </row>
    <row r="1220" s="14" customFormat="1">
      <c r="A1220" s="14"/>
      <c r="B1220" s="235"/>
      <c r="C1220" s="236"/>
      <c r="D1220" s="226" t="s">
        <v>170</v>
      </c>
      <c r="E1220" s="237" t="s">
        <v>19</v>
      </c>
      <c r="F1220" s="238" t="s">
        <v>2037</v>
      </c>
      <c r="G1220" s="236"/>
      <c r="H1220" s="239">
        <v>0.79200000000000004</v>
      </c>
      <c r="I1220" s="240"/>
      <c r="J1220" s="236"/>
      <c r="K1220" s="236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5" t="s">
        <v>170</v>
      </c>
      <c r="AU1220" s="245" t="s">
        <v>83</v>
      </c>
      <c r="AV1220" s="14" t="s">
        <v>83</v>
      </c>
      <c r="AW1220" s="14" t="s">
        <v>35</v>
      </c>
      <c r="AX1220" s="14" t="s">
        <v>73</v>
      </c>
      <c r="AY1220" s="245" t="s">
        <v>159</v>
      </c>
    </row>
    <row r="1221" s="14" customFormat="1">
      <c r="A1221" s="14"/>
      <c r="B1221" s="235"/>
      <c r="C1221" s="236"/>
      <c r="D1221" s="226" t="s">
        <v>170</v>
      </c>
      <c r="E1221" s="237" t="s">
        <v>19</v>
      </c>
      <c r="F1221" s="238" t="s">
        <v>2038</v>
      </c>
      <c r="G1221" s="236"/>
      <c r="H1221" s="239">
        <v>0.97199999999999998</v>
      </c>
      <c r="I1221" s="240"/>
      <c r="J1221" s="236"/>
      <c r="K1221" s="236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5" t="s">
        <v>170</v>
      </c>
      <c r="AU1221" s="245" t="s">
        <v>83</v>
      </c>
      <c r="AV1221" s="14" t="s">
        <v>83</v>
      </c>
      <c r="AW1221" s="14" t="s">
        <v>35</v>
      </c>
      <c r="AX1221" s="14" t="s">
        <v>73</v>
      </c>
      <c r="AY1221" s="245" t="s">
        <v>159</v>
      </c>
    </row>
    <row r="1222" s="14" customFormat="1">
      <c r="A1222" s="14"/>
      <c r="B1222" s="235"/>
      <c r="C1222" s="236"/>
      <c r="D1222" s="226" t="s">
        <v>170</v>
      </c>
      <c r="E1222" s="237" t="s">
        <v>19</v>
      </c>
      <c r="F1222" s="238" t="s">
        <v>2048</v>
      </c>
      <c r="G1222" s="236"/>
      <c r="H1222" s="239">
        <v>1.6770000000000001</v>
      </c>
      <c r="I1222" s="240"/>
      <c r="J1222" s="236"/>
      <c r="K1222" s="236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5" t="s">
        <v>170</v>
      </c>
      <c r="AU1222" s="245" t="s">
        <v>83</v>
      </c>
      <c r="AV1222" s="14" t="s">
        <v>83</v>
      </c>
      <c r="AW1222" s="14" t="s">
        <v>35</v>
      </c>
      <c r="AX1222" s="14" t="s">
        <v>73</v>
      </c>
      <c r="AY1222" s="245" t="s">
        <v>159</v>
      </c>
    </row>
    <row r="1223" s="14" customFormat="1">
      <c r="A1223" s="14"/>
      <c r="B1223" s="235"/>
      <c r="C1223" s="236"/>
      <c r="D1223" s="226" t="s">
        <v>170</v>
      </c>
      <c r="E1223" s="237" t="s">
        <v>19</v>
      </c>
      <c r="F1223" s="238" t="s">
        <v>2049</v>
      </c>
      <c r="G1223" s="236"/>
      <c r="H1223" s="239">
        <v>1.857</v>
      </c>
      <c r="I1223" s="240"/>
      <c r="J1223" s="236"/>
      <c r="K1223" s="236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45" t="s">
        <v>170</v>
      </c>
      <c r="AU1223" s="245" t="s">
        <v>83</v>
      </c>
      <c r="AV1223" s="14" t="s">
        <v>83</v>
      </c>
      <c r="AW1223" s="14" t="s">
        <v>35</v>
      </c>
      <c r="AX1223" s="14" t="s">
        <v>73</v>
      </c>
      <c r="AY1223" s="245" t="s">
        <v>159</v>
      </c>
    </row>
    <row r="1224" s="14" customFormat="1">
      <c r="A1224" s="14"/>
      <c r="B1224" s="235"/>
      <c r="C1224" s="236"/>
      <c r="D1224" s="226" t="s">
        <v>170</v>
      </c>
      <c r="E1224" s="237" t="s">
        <v>19</v>
      </c>
      <c r="F1224" s="238" t="s">
        <v>2048</v>
      </c>
      <c r="G1224" s="236"/>
      <c r="H1224" s="239">
        <v>1.6770000000000001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5" t="s">
        <v>170</v>
      </c>
      <c r="AU1224" s="245" t="s">
        <v>83</v>
      </c>
      <c r="AV1224" s="14" t="s">
        <v>83</v>
      </c>
      <c r="AW1224" s="14" t="s">
        <v>35</v>
      </c>
      <c r="AX1224" s="14" t="s">
        <v>73</v>
      </c>
      <c r="AY1224" s="245" t="s">
        <v>159</v>
      </c>
    </row>
    <row r="1225" s="14" customFormat="1">
      <c r="A1225" s="14"/>
      <c r="B1225" s="235"/>
      <c r="C1225" s="236"/>
      <c r="D1225" s="226" t="s">
        <v>170</v>
      </c>
      <c r="E1225" s="237" t="s">
        <v>19</v>
      </c>
      <c r="F1225" s="238" t="s">
        <v>2049</v>
      </c>
      <c r="G1225" s="236"/>
      <c r="H1225" s="239">
        <v>1.857</v>
      </c>
      <c r="I1225" s="240"/>
      <c r="J1225" s="236"/>
      <c r="K1225" s="236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5" t="s">
        <v>170</v>
      </c>
      <c r="AU1225" s="245" t="s">
        <v>83</v>
      </c>
      <c r="AV1225" s="14" t="s">
        <v>83</v>
      </c>
      <c r="AW1225" s="14" t="s">
        <v>35</v>
      </c>
      <c r="AX1225" s="14" t="s">
        <v>73</v>
      </c>
      <c r="AY1225" s="245" t="s">
        <v>159</v>
      </c>
    </row>
    <row r="1226" s="14" customFormat="1">
      <c r="A1226" s="14"/>
      <c r="B1226" s="235"/>
      <c r="C1226" s="236"/>
      <c r="D1226" s="226" t="s">
        <v>170</v>
      </c>
      <c r="E1226" s="237" t="s">
        <v>19</v>
      </c>
      <c r="F1226" s="238" t="s">
        <v>2048</v>
      </c>
      <c r="G1226" s="236"/>
      <c r="H1226" s="239">
        <v>1.6770000000000001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5" t="s">
        <v>170</v>
      </c>
      <c r="AU1226" s="245" t="s">
        <v>83</v>
      </c>
      <c r="AV1226" s="14" t="s">
        <v>83</v>
      </c>
      <c r="AW1226" s="14" t="s">
        <v>35</v>
      </c>
      <c r="AX1226" s="14" t="s">
        <v>73</v>
      </c>
      <c r="AY1226" s="245" t="s">
        <v>159</v>
      </c>
    </row>
    <row r="1227" s="14" customFormat="1">
      <c r="A1227" s="14"/>
      <c r="B1227" s="235"/>
      <c r="C1227" s="236"/>
      <c r="D1227" s="226" t="s">
        <v>170</v>
      </c>
      <c r="E1227" s="237" t="s">
        <v>19</v>
      </c>
      <c r="F1227" s="238" t="s">
        <v>2049</v>
      </c>
      <c r="G1227" s="236"/>
      <c r="H1227" s="239">
        <v>1.857</v>
      </c>
      <c r="I1227" s="240"/>
      <c r="J1227" s="236"/>
      <c r="K1227" s="236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5" t="s">
        <v>170</v>
      </c>
      <c r="AU1227" s="245" t="s">
        <v>83</v>
      </c>
      <c r="AV1227" s="14" t="s">
        <v>83</v>
      </c>
      <c r="AW1227" s="14" t="s">
        <v>35</v>
      </c>
      <c r="AX1227" s="14" t="s">
        <v>73</v>
      </c>
      <c r="AY1227" s="245" t="s">
        <v>159</v>
      </c>
    </row>
    <row r="1228" s="14" customFormat="1">
      <c r="A1228" s="14"/>
      <c r="B1228" s="235"/>
      <c r="C1228" s="236"/>
      <c r="D1228" s="226" t="s">
        <v>170</v>
      </c>
      <c r="E1228" s="237" t="s">
        <v>19</v>
      </c>
      <c r="F1228" s="238" t="s">
        <v>2048</v>
      </c>
      <c r="G1228" s="236"/>
      <c r="H1228" s="239">
        <v>1.6770000000000001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5" t="s">
        <v>170</v>
      </c>
      <c r="AU1228" s="245" t="s">
        <v>83</v>
      </c>
      <c r="AV1228" s="14" t="s">
        <v>83</v>
      </c>
      <c r="AW1228" s="14" t="s">
        <v>35</v>
      </c>
      <c r="AX1228" s="14" t="s">
        <v>73</v>
      </c>
      <c r="AY1228" s="245" t="s">
        <v>159</v>
      </c>
    </row>
    <row r="1229" s="14" customFormat="1">
      <c r="A1229" s="14"/>
      <c r="B1229" s="235"/>
      <c r="C1229" s="236"/>
      <c r="D1229" s="226" t="s">
        <v>170</v>
      </c>
      <c r="E1229" s="237" t="s">
        <v>19</v>
      </c>
      <c r="F1229" s="238" t="s">
        <v>2049</v>
      </c>
      <c r="G1229" s="236"/>
      <c r="H1229" s="239">
        <v>1.857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5" t="s">
        <v>170</v>
      </c>
      <c r="AU1229" s="245" t="s">
        <v>83</v>
      </c>
      <c r="AV1229" s="14" t="s">
        <v>83</v>
      </c>
      <c r="AW1229" s="14" t="s">
        <v>35</v>
      </c>
      <c r="AX1229" s="14" t="s">
        <v>73</v>
      </c>
      <c r="AY1229" s="245" t="s">
        <v>159</v>
      </c>
    </row>
    <row r="1230" s="14" customFormat="1">
      <c r="A1230" s="14"/>
      <c r="B1230" s="235"/>
      <c r="C1230" s="236"/>
      <c r="D1230" s="226" t="s">
        <v>170</v>
      </c>
      <c r="E1230" s="237" t="s">
        <v>19</v>
      </c>
      <c r="F1230" s="238" t="s">
        <v>2048</v>
      </c>
      <c r="G1230" s="236"/>
      <c r="H1230" s="239">
        <v>1.6770000000000001</v>
      </c>
      <c r="I1230" s="240"/>
      <c r="J1230" s="236"/>
      <c r="K1230" s="236"/>
      <c r="L1230" s="241"/>
      <c r="M1230" s="242"/>
      <c r="N1230" s="243"/>
      <c r="O1230" s="243"/>
      <c r="P1230" s="243"/>
      <c r="Q1230" s="243"/>
      <c r="R1230" s="243"/>
      <c r="S1230" s="243"/>
      <c r="T1230" s="24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5" t="s">
        <v>170</v>
      </c>
      <c r="AU1230" s="245" t="s">
        <v>83</v>
      </c>
      <c r="AV1230" s="14" t="s">
        <v>83</v>
      </c>
      <c r="AW1230" s="14" t="s">
        <v>35</v>
      </c>
      <c r="AX1230" s="14" t="s">
        <v>73</v>
      </c>
      <c r="AY1230" s="245" t="s">
        <v>159</v>
      </c>
    </row>
    <row r="1231" s="14" customFormat="1">
      <c r="A1231" s="14"/>
      <c r="B1231" s="235"/>
      <c r="C1231" s="236"/>
      <c r="D1231" s="226" t="s">
        <v>170</v>
      </c>
      <c r="E1231" s="237" t="s">
        <v>19</v>
      </c>
      <c r="F1231" s="238" t="s">
        <v>2049</v>
      </c>
      <c r="G1231" s="236"/>
      <c r="H1231" s="239">
        <v>1.857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5" t="s">
        <v>170</v>
      </c>
      <c r="AU1231" s="245" t="s">
        <v>83</v>
      </c>
      <c r="AV1231" s="14" t="s">
        <v>83</v>
      </c>
      <c r="AW1231" s="14" t="s">
        <v>35</v>
      </c>
      <c r="AX1231" s="14" t="s">
        <v>73</v>
      </c>
      <c r="AY1231" s="245" t="s">
        <v>159</v>
      </c>
    </row>
    <row r="1232" s="14" customFormat="1">
      <c r="A1232" s="14"/>
      <c r="B1232" s="235"/>
      <c r="C1232" s="236"/>
      <c r="D1232" s="226" t="s">
        <v>170</v>
      </c>
      <c r="E1232" s="237" t="s">
        <v>19</v>
      </c>
      <c r="F1232" s="238" t="s">
        <v>2048</v>
      </c>
      <c r="G1232" s="236"/>
      <c r="H1232" s="239">
        <v>1.6770000000000001</v>
      </c>
      <c r="I1232" s="240"/>
      <c r="J1232" s="236"/>
      <c r="K1232" s="236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5" t="s">
        <v>170</v>
      </c>
      <c r="AU1232" s="245" t="s">
        <v>83</v>
      </c>
      <c r="AV1232" s="14" t="s">
        <v>83</v>
      </c>
      <c r="AW1232" s="14" t="s">
        <v>35</v>
      </c>
      <c r="AX1232" s="14" t="s">
        <v>73</v>
      </c>
      <c r="AY1232" s="245" t="s">
        <v>159</v>
      </c>
    </row>
    <row r="1233" s="14" customFormat="1">
      <c r="A1233" s="14"/>
      <c r="B1233" s="235"/>
      <c r="C1233" s="236"/>
      <c r="D1233" s="226" t="s">
        <v>170</v>
      </c>
      <c r="E1233" s="237" t="s">
        <v>19</v>
      </c>
      <c r="F1233" s="238" t="s">
        <v>2049</v>
      </c>
      <c r="G1233" s="236"/>
      <c r="H1233" s="239">
        <v>1.857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5" t="s">
        <v>170</v>
      </c>
      <c r="AU1233" s="245" t="s">
        <v>83</v>
      </c>
      <c r="AV1233" s="14" t="s">
        <v>83</v>
      </c>
      <c r="AW1233" s="14" t="s">
        <v>35</v>
      </c>
      <c r="AX1233" s="14" t="s">
        <v>73</v>
      </c>
      <c r="AY1233" s="245" t="s">
        <v>159</v>
      </c>
    </row>
    <row r="1234" s="14" customFormat="1">
      <c r="A1234" s="14"/>
      <c r="B1234" s="235"/>
      <c r="C1234" s="236"/>
      <c r="D1234" s="226" t="s">
        <v>170</v>
      </c>
      <c r="E1234" s="237" t="s">
        <v>19</v>
      </c>
      <c r="F1234" s="238" t="s">
        <v>2041</v>
      </c>
      <c r="G1234" s="236"/>
      <c r="H1234" s="239">
        <v>1.0169999999999999</v>
      </c>
      <c r="I1234" s="240"/>
      <c r="J1234" s="236"/>
      <c r="K1234" s="236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5" t="s">
        <v>170</v>
      </c>
      <c r="AU1234" s="245" t="s">
        <v>83</v>
      </c>
      <c r="AV1234" s="14" t="s">
        <v>83</v>
      </c>
      <c r="AW1234" s="14" t="s">
        <v>35</v>
      </c>
      <c r="AX1234" s="14" t="s">
        <v>73</v>
      </c>
      <c r="AY1234" s="245" t="s">
        <v>159</v>
      </c>
    </row>
    <row r="1235" s="14" customFormat="1">
      <c r="A1235" s="14"/>
      <c r="B1235" s="235"/>
      <c r="C1235" s="236"/>
      <c r="D1235" s="226" t="s">
        <v>170</v>
      </c>
      <c r="E1235" s="237" t="s">
        <v>19</v>
      </c>
      <c r="F1235" s="238" t="s">
        <v>2042</v>
      </c>
      <c r="G1235" s="236"/>
      <c r="H1235" s="239">
        <v>1.1970000000000001</v>
      </c>
      <c r="I1235" s="240"/>
      <c r="J1235" s="236"/>
      <c r="K1235" s="236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5" t="s">
        <v>170</v>
      </c>
      <c r="AU1235" s="245" t="s">
        <v>83</v>
      </c>
      <c r="AV1235" s="14" t="s">
        <v>83</v>
      </c>
      <c r="AW1235" s="14" t="s">
        <v>35</v>
      </c>
      <c r="AX1235" s="14" t="s">
        <v>73</v>
      </c>
      <c r="AY1235" s="245" t="s">
        <v>159</v>
      </c>
    </row>
    <row r="1236" s="14" customFormat="1">
      <c r="A1236" s="14"/>
      <c r="B1236" s="235"/>
      <c r="C1236" s="236"/>
      <c r="D1236" s="226" t="s">
        <v>170</v>
      </c>
      <c r="E1236" s="237" t="s">
        <v>19</v>
      </c>
      <c r="F1236" s="238" t="s">
        <v>2050</v>
      </c>
      <c r="G1236" s="236"/>
      <c r="H1236" s="239">
        <v>0.996</v>
      </c>
      <c r="I1236" s="240"/>
      <c r="J1236" s="236"/>
      <c r="K1236" s="236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5" t="s">
        <v>170</v>
      </c>
      <c r="AU1236" s="245" t="s">
        <v>83</v>
      </c>
      <c r="AV1236" s="14" t="s">
        <v>83</v>
      </c>
      <c r="AW1236" s="14" t="s">
        <v>35</v>
      </c>
      <c r="AX1236" s="14" t="s">
        <v>73</v>
      </c>
      <c r="AY1236" s="245" t="s">
        <v>159</v>
      </c>
    </row>
    <row r="1237" s="14" customFormat="1">
      <c r="A1237" s="14"/>
      <c r="B1237" s="235"/>
      <c r="C1237" s="236"/>
      <c r="D1237" s="226" t="s">
        <v>170</v>
      </c>
      <c r="E1237" s="237" t="s">
        <v>19</v>
      </c>
      <c r="F1237" s="238" t="s">
        <v>2051</v>
      </c>
      <c r="G1237" s="236"/>
      <c r="H1237" s="239">
        <v>1.1759999999999999</v>
      </c>
      <c r="I1237" s="240"/>
      <c r="J1237" s="236"/>
      <c r="K1237" s="236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5" t="s">
        <v>170</v>
      </c>
      <c r="AU1237" s="245" t="s">
        <v>83</v>
      </c>
      <c r="AV1237" s="14" t="s">
        <v>83</v>
      </c>
      <c r="AW1237" s="14" t="s">
        <v>35</v>
      </c>
      <c r="AX1237" s="14" t="s">
        <v>73</v>
      </c>
      <c r="AY1237" s="245" t="s">
        <v>159</v>
      </c>
    </row>
    <row r="1238" s="14" customFormat="1">
      <c r="A1238" s="14"/>
      <c r="B1238" s="235"/>
      <c r="C1238" s="236"/>
      <c r="D1238" s="226" t="s">
        <v>170</v>
      </c>
      <c r="E1238" s="237" t="s">
        <v>19</v>
      </c>
      <c r="F1238" s="238" t="s">
        <v>2050</v>
      </c>
      <c r="G1238" s="236"/>
      <c r="H1238" s="239">
        <v>0.996</v>
      </c>
      <c r="I1238" s="240"/>
      <c r="J1238" s="236"/>
      <c r="K1238" s="236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5" t="s">
        <v>170</v>
      </c>
      <c r="AU1238" s="245" t="s">
        <v>83</v>
      </c>
      <c r="AV1238" s="14" t="s">
        <v>83</v>
      </c>
      <c r="AW1238" s="14" t="s">
        <v>35</v>
      </c>
      <c r="AX1238" s="14" t="s">
        <v>73</v>
      </c>
      <c r="AY1238" s="245" t="s">
        <v>159</v>
      </c>
    </row>
    <row r="1239" s="14" customFormat="1">
      <c r="A1239" s="14"/>
      <c r="B1239" s="235"/>
      <c r="C1239" s="236"/>
      <c r="D1239" s="226" t="s">
        <v>170</v>
      </c>
      <c r="E1239" s="237" t="s">
        <v>19</v>
      </c>
      <c r="F1239" s="238" t="s">
        <v>2051</v>
      </c>
      <c r="G1239" s="236"/>
      <c r="H1239" s="239">
        <v>1.1759999999999999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5" t="s">
        <v>170</v>
      </c>
      <c r="AU1239" s="245" t="s">
        <v>83</v>
      </c>
      <c r="AV1239" s="14" t="s">
        <v>83</v>
      </c>
      <c r="AW1239" s="14" t="s">
        <v>35</v>
      </c>
      <c r="AX1239" s="14" t="s">
        <v>73</v>
      </c>
      <c r="AY1239" s="245" t="s">
        <v>159</v>
      </c>
    </row>
    <row r="1240" s="14" customFormat="1">
      <c r="A1240" s="14"/>
      <c r="B1240" s="235"/>
      <c r="C1240" s="236"/>
      <c r="D1240" s="226" t="s">
        <v>170</v>
      </c>
      <c r="E1240" s="237" t="s">
        <v>19</v>
      </c>
      <c r="F1240" s="238" t="s">
        <v>2048</v>
      </c>
      <c r="G1240" s="236"/>
      <c r="H1240" s="239">
        <v>1.6770000000000001</v>
      </c>
      <c r="I1240" s="240"/>
      <c r="J1240" s="236"/>
      <c r="K1240" s="236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5" t="s">
        <v>170</v>
      </c>
      <c r="AU1240" s="245" t="s">
        <v>83</v>
      </c>
      <c r="AV1240" s="14" t="s">
        <v>83</v>
      </c>
      <c r="AW1240" s="14" t="s">
        <v>35</v>
      </c>
      <c r="AX1240" s="14" t="s">
        <v>73</v>
      </c>
      <c r="AY1240" s="245" t="s">
        <v>159</v>
      </c>
    </row>
    <row r="1241" s="14" customFormat="1">
      <c r="A1241" s="14"/>
      <c r="B1241" s="235"/>
      <c r="C1241" s="236"/>
      <c r="D1241" s="226" t="s">
        <v>170</v>
      </c>
      <c r="E1241" s="237" t="s">
        <v>19</v>
      </c>
      <c r="F1241" s="238" t="s">
        <v>2049</v>
      </c>
      <c r="G1241" s="236"/>
      <c r="H1241" s="239">
        <v>1.857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5" t="s">
        <v>170</v>
      </c>
      <c r="AU1241" s="245" t="s">
        <v>83</v>
      </c>
      <c r="AV1241" s="14" t="s">
        <v>83</v>
      </c>
      <c r="AW1241" s="14" t="s">
        <v>35</v>
      </c>
      <c r="AX1241" s="14" t="s">
        <v>73</v>
      </c>
      <c r="AY1241" s="245" t="s">
        <v>159</v>
      </c>
    </row>
    <row r="1242" s="15" customFormat="1">
      <c r="A1242" s="15"/>
      <c r="B1242" s="246"/>
      <c r="C1242" s="247"/>
      <c r="D1242" s="226" t="s">
        <v>170</v>
      </c>
      <c r="E1242" s="248" t="s">
        <v>19</v>
      </c>
      <c r="F1242" s="249" t="s">
        <v>178</v>
      </c>
      <c r="G1242" s="247"/>
      <c r="H1242" s="250">
        <v>73.611999999999995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6" t="s">
        <v>170</v>
      </c>
      <c r="AU1242" s="256" t="s">
        <v>83</v>
      </c>
      <c r="AV1242" s="15" t="s">
        <v>166</v>
      </c>
      <c r="AW1242" s="15" t="s">
        <v>35</v>
      </c>
      <c r="AX1242" s="15" t="s">
        <v>81</v>
      </c>
      <c r="AY1242" s="256" t="s">
        <v>159</v>
      </c>
    </row>
    <row r="1243" s="12" customFormat="1" ht="25.92" customHeight="1">
      <c r="A1243" s="12"/>
      <c r="B1243" s="190"/>
      <c r="C1243" s="191"/>
      <c r="D1243" s="192" t="s">
        <v>72</v>
      </c>
      <c r="E1243" s="193" t="s">
        <v>1933</v>
      </c>
      <c r="F1243" s="193" t="s">
        <v>1934</v>
      </c>
      <c r="G1243" s="191"/>
      <c r="H1243" s="191"/>
      <c r="I1243" s="194"/>
      <c r="J1243" s="195">
        <f>BK1243</f>
        <v>0</v>
      </c>
      <c r="K1243" s="191"/>
      <c r="L1243" s="196"/>
      <c r="M1243" s="197"/>
      <c r="N1243" s="198"/>
      <c r="O1243" s="198"/>
      <c r="P1243" s="199">
        <f>SUM(P1244:P1245)</f>
        <v>0</v>
      </c>
      <c r="Q1243" s="198"/>
      <c r="R1243" s="199">
        <f>SUM(R1244:R1245)</f>
        <v>0</v>
      </c>
      <c r="S1243" s="198"/>
      <c r="T1243" s="200">
        <f>SUM(T1244:T1245)</f>
        <v>0</v>
      </c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R1243" s="201" t="s">
        <v>213</v>
      </c>
      <c r="AT1243" s="202" t="s">
        <v>72</v>
      </c>
      <c r="AU1243" s="202" t="s">
        <v>73</v>
      </c>
      <c r="AY1243" s="201" t="s">
        <v>159</v>
      </c>
      <c r="BK1243" s="203">
        <f>SUM(BK1244:BK1245)</f>
        <v>0</v>
      </c>
    </row>
    <row r="1244" s="2" customFormat="1" ht="16.5" customHeight="1">
      <c r="A1244" s="40"/>
      <c r="B1244" s="41"/>
      <c r="C1244" s="206" t="s">
        <v>1002</v>
      </c>
      <c r="D1244" s="206" t="s">
        <v>161</v>
      </c>
      <c r="E1244" s="207" t="s">
        <v>1936</v>
      </c>
      <c r="F1244" s="208" t="s">
        <v>1937</v>
      </c>
      <c r="G1244" s="209" t="s">
        <v>1050</v>
      </c>
      <c r="H1244" s="267"/>
      <c r="I1244" s="211"/>
      <c r="J1244" s="212">
        <f>ROUND(I1244*H1244,2)</f>
        <v>0</v>
      </c>
      <c r="K1244" s="208" t="s">
        <v>19</v>
      </c>
      <c r="L1244" s="46"/>
      <c r="M1244" s="213" t="s">
        <v>19</v>
      </c>
      <c r="N1244" s="214" t="s">
        <v>44</v>
      </c>
      <c r="O1244" s="86"/>
      <c r="P1244" s="215">
        <f>O1244*H1244</f>
        <v>0</v>
      </c>
      <c r="Q1244" s="215">
        <v>0</v>
      </c>
      <c r="R1244" s="215">
        <f>Q1244*H1244</f>
        <v>0</v>
      </c>
      <c r="S1244" s="215">
        <v>0</v>
      </c>
      <c r="T1244" s="216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17" t="s">
        <v>166</v>
      </c>
      <c r="AT1244" s="217" t="s">
        <v>161</v>
      </c>
      <c r="AU1244" s="217" t="s">
        <v>81</v>
      </c>
      <c r="AY1244" s="19" t="s">
        <v>159</v>
      </c>
      <c r="BE1244" s="218">
        <f>IF(N1244="základní",J1244,0)</f>
        <v>0</v>
      </c>
      <c r="BF1244" s="218">
        <f>IF(N1244="snížená",J1244,0)</f>
        <v>0</v>
      </c>
      <c r="BG1244" s="218">
        <f>IF(N1244="zákl. přenesená",J1244,0)</f>
        <v>0</v>
      </c>
      <c r="BH1244" s="218">
        <f>IF(N1244="sníž. přenesená",J1244,0)</f>
        <v>0</v>
      </c>
      <c r="BI1244" s="218">
        <f>IF(N1244="nulová",J1244,0)</f>
        <v>0</v>
      </c>
      <c r="BJ1244" s="19" t="s">
        <v>81</v>
      </c>
      <c r="BK1244" s="218">
        <f>ROUND(I1244*H1244,2)</f>
        <v>0</v>
      </c>
      <c r="BL1244" s="19" t="s">
        <v>166</v>
      </c>
      <c r="BM1244" s="217" t="s">
        <v>2483</v>
      </c>
    </row>
    <row r="1245" s="2" customFormat="1" ht="16.5" customHeight="1">
      <c r="A1245" s="40"/>
      <c r="B1245" s="41"/>
      <c r="C1245" s="206" t="s">
        <v>1007</v>
      </c>
      <c r="D1245" s="206" t="s">
        <v>161</v>
      </c>
      <c r="E1245" s="207" t="s">
        <v>1940</v>
      </c>
      <c r="F1245" s="208" t="s">
        <v>1941</v>
      </c>
      <c r="G1245" s="209" t="s">
        <v>1050</v>
      </c>
      <c r="H1245" s="267"/>
      <c r="I1245" s="211"/>
      <c r="J1245" s="212">
        <f>ROUND(I1245*H1245,2)</f>
        <v>0</v>
      </c>
      <c r="K1245" s="208" t="s">
        <v>19</v>
      </c>
      <c r="L1245" s="46"/>
      <c r="M1245" s="279" t="s">
        <v>19</v>
      </c>
      <c r="N1245" s="280" t="s">
        <v>44</v>
      </c>
      <c r="O1245" s="281"/>
      <c r="P1245" s="282">
        <f>O1245*H1245</f>
        <v>0</v>
      </c>
      <c r="Q1245" s="282">
        <v>0</v>
      </c>
      <c r="R1245" s="282">
        <f>Q1245*H1245</f>
        <v>0</v>
      </c>
      <c r="S1245" s="282">
        <v>0</v>
      </c>
      <c r="T1245" s="283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17" t="s">
        <v>166</v>
      </c>
      <c r="AT1245" s="217" t="s">
        <v>161</v>
      </c>
      <c r="AU1245" s="217" t="s">
        <v>81</v>
      </c>
      <c r="AY1245" s="19" t="s">
        <v>159</v>
      </c>
      <c r="BE1245" s="218">
        <f>IF(N1245="základní",J1245,0)</f>
        <v>0</v>
      </c>
      <c r="BF1245" s="218">
        <f>IF(N1245="snížená",J1245,0)</f>
        <v>0</v>
      </c>
      <c r="BG1245" s="218">
        <f>IF(N1245="zákl. přenesená",J1245,0)</f>
        <v>0</v>
      </c>
      <c r="BH1245" s="218">
        <f>IF(N1245="sníž. přenesená",J1245,0)</f>
        <v>0</v>
      </c>
      <c r="BI1245" s="218">
        <f>IF(N1245="nulová",J1245,0)</f>
        <v>0</v>
      </c>
      <c r="BJ1245" s="19" t="s">
        <v>81</v>
      </c>
      <c r="BK1245" s="218">
        <f>ROUND(I1245*H1245,2)</f>
        <v>0</v>
      </c>
      <c r="BL1245" s="19" t="s">
        <v>166</v>
      </c>
      <c r="BM1245" s="217" t="s">
        <v>2484</v>
      </c>
    </row>
    <row r="1246" s="2" customFormat="1" ht="6.96" customHeight="1">
      <c r="A1246" s="40"/>
      <c r="B1246" s="61"/>
      <c r="C1246" s="62"/>
      <c r="D1246" s="62"/>
      <c r="E1246" s="62"/>
      <c r="F1246" s="62"/>
      <c r="G1246" s="62"/>
      <c r="H1246" s="62"/>
      <c r="I1246" s="62"/>
      <c r="J1246" s="62"/>
      <c r="K1246" s="62"/>
      <c r="L1246" s="46"/>
      <c r="M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</sheetData>
  <sheetProtection sheet="1" autoFilter="0" formatColumns="0" formatRows="0" objects="1" scenarios="1" spinCount="100000" saltValue="y0XoedilQFgp66agfYlIlY02CfzXrCDjznd1QuW308Ztv1Iunqm4BAHAmI/PMHVKjRyxVbQLSKVAUYEiqMMirg==" hashValue="3jW8A4aomy/JuRUoFdNhxeHWJ2Y+Ft5AYIcT/5RsLZ1qvI2Hg+lkOmjmyoETU/LH66gsuw9373Eutp8jMsgkzA==" algorithmName="SHA-512" password="CC35"/>
  <autoFilter ref="C95:K124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2_02/113106171"/>
    <hyperlink ref="F106" r:id="rId2" display="https://podminky.urs.cz/item/CS_URS_2022_02/113107113"/>
    <hyperlink ref="F112" r:id="rId3" display="https://podminky.urs.cz/item/CS_URS_2022_02/132254104"/>
    <hyperlink ref="F118" r:id="rId4" display="https://podminky.urs.cz/item/CS_URS_2022_02/139001101"/>
    <hyperlink ref="F124" r:id="rId5" display="https://podminky.urs.cz/item/CS_URS_2022_02/139911103"/>
    <hyperlink ref="F136" r:id="rId6" display="https://podminky.urs.cz/item/CS_URS_2022_02/151101201"/>
    <hyperlink ref="F141" r:id="rId7" display="https://podminky.urs.cz/item/CS_URS_2022_02/151101211"/>
    <hyperlink ref="F146" r:id="rId8" display="https://podminky.urs.cz/item/CS_URS_2022_02/151101401"/>
    <hyperlink ref="F151" r:id="rId9" display="https://podminky.urs.cz/item/CS_URS_2022_02/151101411"/>
    <hyperlink ref="F156" r:id="rId10" display="https://podminky.urs.cz/item/CS_URS_2022_02/161151103"/>
    <hyperlink ref="F162" r:id="rId11" display="https://podminky.urs.cz/item/CS_URS_2022_02/162251102"/>
    <hyperlink ref="F168" r:id="rId12" display="https://podminky.urs.cz/item/CS_URS_2022_02/171251201"/>
    <hyperlink ref="F174" r:id="rId13" display="https://podminky.urs.cz/item/CS_URS_2022_02/174151101"/>
    <hyperlink ref="F181" r:id="rId14" display="https://podminky.urs.cz/item/CS_URS_2022_02/564710003"/>
    <hyperlink ref="F190" r:id="rId15" display="https://podminky.urs.cz/item/CS_URS_2022_02/564871011"/>
    <hyperlink ref="F196" r:id="rId16" display="https://podminky.urs.cz/item/CS_URS_2022_02/596212210"/>
    <hyperlink ref="F209" r:id="rId17" display="https://podminky.urs.cz/item/CS_URS_2022_02/612325302"/>
    <hyperlink ref="F272" r:id="rId18" display="https://podminky.urs.cz/item/CS_URS_2022_02/619991001"/>
    <hyperlink ref="F281" r:id="rId19" display="https://podminky.urs.cz/item/CS_URS_2022_02/622131101"/>
    <hyperlink ref="F287" r:id="rId20" display="https://podminky.urs.cz/item/CS_URS_2022_02/622326552"/>
    <hyperlink ref="F331" r:id="rId21" display="https://podminky.urs.cz/item/CS_URS_2022_02/622331111"/>
    <hyperlink ref="F337" r:id="rId22" display="https://podminky.urs.cz/item/CS_URS_2022_02/629991011"/>
    <hyperlink ref="F351" r:id="rId23" display="https://podminky.urs.cz/item/CS_URS_2022_02/629995101"/>
    <hyperlink ref="F399" r:id="rId24" display="https://podminky.urs.cz/item/CS_URS_2022_02/637211122"/>
    <hyperlink ref="F405" r:id="rId25" display="https://podminky.urs.cz/item/CS_URS_2022_02/637211412"/>
    <hyperlink ref="F412" r:id="rId26" display="https://podminky.urs.cz/item/CS_URS_2022_02/637311131"/>
    <hyperlink ref="F419" r:id="rId27" display="https://podminky.urs.cz/item/CS_URS_2022_02/871265211"/>
    <hyperlink ref="F427" r:id="rId28" display="https://podminky.urs.cz/item/CS_URS_2022_02/941221111"/>
    <hyperlink ref="F431" r:id="rId29" display="https://podminky.urs.cz/item/CS_URS_2022_02/941221211"/>
    <hyperlink ref="F435" r:id="rId30" display="https://podminky.urs.cz/item/CS_URS_2022_02/941221312"/>
    <hyperlink ref="F439" r:id="rId31" display="https://podminky.urs.cz/item/CS_URS_2022_02/941221811"/>
    <hyperlink ref="F443" r:id="rId32" display="https://podminky.urs.cz/item/CS_URS_2022_02/944611111"/>
    <hyperlink ref="F447" r:id="rId33" display="https://podminky.urs.cz/item/CS_URS_2022_02/944611211"/>
    <hyperlink ref="F451" r:id="rId34" display="https://podminky.urs.cz/item/CS_URS_2022_02/944611811"/>
    <hyperlink ref="F455" r:id="rId35" display="https://podminky.urs.cz/item/CS_URS_2022_02/949101111"/>
    <hyperlink ref="F465" r:id="rId36" display="https://podminky.urs.cz/item/CS_URS_2022_02/965042241"/>
    <hyperlink ref="F479" r:id="rId37" display="https://podminky.urs.cz/item/CS_URS_2022_02/968062244"/>
    <hyperlink ref="F487" r:id="rId38" display="https://podminky.urs.cz/item/CS_URS_2022_02/968062354"/>
    <hyperlink ref="F505" r:id="rId39" display="https://podminky.urs.cz/item/CS_URS_2022_02/968062356"/>
    <hyperlink ref="F513" r:id="rId40" display="https://podminky.urs.cz/item/CS_URS_2022_02/978019331"/>
    <hyperlink ref="F557" r:id="rId41" display="https://podminky.urs.cz/item/CS_URS_2022_02/978059511"/>
    <hyperlink ref="F567" r:id="rId42" display="https://podminky.urs.cz/item/CS_URS_2022_02/997013213"/>
    <hyperlink ref="F569" r:id="rId43" display="https://podminky.urs.cz/item/CS_URS_2022_02/997013501"/>
    <hyperlink ref="F571" r:id="rId44" display="https://podminky.urs.cz/item/CS_URS_2022_02/997013509"/>
    <hyperlink ref="F575" r:id="rId45" display="https://podminky.urs.cz/item/CS_URS_2022_02/997013631"/>
    <hyperlink ref="F578" r:id="rId46" display="https://podminky.urs.cz/item/CS_URS_2022_02/998018002"/>
    <hyperlink ref="F580" r:id="rId47" display="https://podminky.urs.cz/item/CS_URS_2022_02/998223011"/>
    <hyperlink ref="F584" r:id="rId48" display="https://podminky.urs.cz/item/CS_URS_2022_02/711112001"/>
    <hyperlink ref="F596" r:id="rId49" display="https://podminky.urs.cz/item/CS_URS_2022_02/711142559"/>
    <hyperlink ref="F608" r:id="rId50" display="https://podminky.urs.cz/item/CS_URS_2022_02/711161212"/>
    <hyperlink ref="F614" r:id="rId51" display="https://podminky.urs.cz/item/CS_URS_2022_02/711161384"/>
    <hyperlink ref="F621" r:id="rId52" display="https://podminky.urs.cz/item/CS_URS_2022_02/998711202"/>
    <hyperlink ref="F624" r:id="rId53" display="https://podminky.urs.cz/item/CS_URS_2022_02/721273153"/>
    <hyperlink ref="F629" r:id="rId54" display="https://podminky.urs.cz/item/CS_URS_2022_02/998721202"/>
    <hyperlink ref="F632" r:id="rId55" display="https://podminky.urs.cz/item/CS_URS_2022_02/761661001"/>
    <hyperlink ref="F641" r:id="rId56" display="https://podminky.urs.cz/item/CS_URS_2022_02/761661021"/>
    <hyperlink ref="F652" r:id="rId57" display="https://podminky.urs.cz/item/CS_URS_2022_02/761661803"/>
    <hyperlink ref="F658" r:id="rId58" display="https://podminky.urs.cz/item/CS_URS_2022_02/761661903"/>
    <hyperlink ref="F664" r:id="rId59" display="https://podminky.urs.cz/item/CS_URS_2022_02/998761202"/>
    <hyperlink ref="F667" r:id="rId60" display="https://podminky.urs.cz/item/CS_URS_2022_02/764002821"/>
    <hyperlink ref="F672" r:id="rId61" display="https://podminky.urs.cz/item/CS_URS_2022_02/764002851"/>
    <hyperlink ref="F676" r:id="rId62" display="https://podminky.urs.cz/item/CS_URS_2022_02/764002861"/>
    <hyperlink ref="F680" r:id="rId63" display="https://podminky.urs.cz/item/CS_URS_2022_02/764004801"/>
    <hyperlink ref="F684" r:id="rId64" display="https://podminky.urs.cz/item/CS_URS_2022_02/764004861"/>
    <hyperlink ref="F720" r:id="rId65" display="https://podminky.urs.cz/item/CS_URS_2022_02/764216665"/>
    <hyperlink ref="F747" r:id="rId66" display="https://podminky.urs.cz/item/CS_URS_2022_02/764511601"/>
    <hyperlink ref="F753" r:id="rId67" display="https://podminky.urs.cz/item/CS_URS_2022_02/764511642"/>
    <hyperlink ref="F759" r:id="rId68" display="https://podminky.urs.cz/item/CS_URS_2022_02/764518622"/>
    <hyperlink ref="F765" r:id="rId69" display="https://podminky.urs.cz/item/CS_URS_2022_02/998764202"/>
    <hyperlink ref="F768" r:id="rId70" display="https://podminky.urs.cz/item/CS_URS_2022_02/766441811"/>
    <hyperlink ref="F772" r:id="rId71" display="https://podminky.urs.cz/item/CS_URS_2022_02/766441821"/>
    <hyperlink ref="F776" r:id="rId72" display="https://podminky.urs.cz/item/CS_URS_2022_02/766622132"/>
    <hyperlink ref="F791" r:id="rId73" display="https://podminky.urs.cz/item/CS_URS_2022_02/766622216"/>
    <hyperlink ref="F847" r:id="rId74" display="https://podminky.urs.cz/item/CS_URS_2022_02/766694121"/>
    <hyperlink ref="F901" r:id="rId75" display="https://podminky.urs.cz/item/CS_URS_2022_02/766694122"/>
    <hyperlink ref="F926" r:id="rId76" display="https://podminky.urs.cz/item/CS_URS_2022_02/998766202"/>
    <hyperlink ref="F929" r:id="rId77" display="https://podminky.urs.cz/item/CS_URS_2022_02/783501321"/>
    <hyperlink ref="F934" r:id="rId78" display="https://podminky.urs.cz/item/CS_URS_2022_02/783501323"/>
    <hyperlink ref="F939" r:id="rId79" display="https://podminky.urs.cz/item/CS_URS_2022_02/783501523"/>
    <hyperlink ref="F944" r:id="rId80" display="https://podminky.urs.cz/item/CS_URS_2022_02/783513003"/>
    <hyperlink ref="F949" r:id="rId81" display="https://podminky.urs.cz/item/CS_URS_2022_02/783517003"/>
    <hyperlink ref="F954" r:id="rId82" display="https://podminky.urs.cz/item/CS_URS_2022_02/783591113"/>
    <hyperlink ref="F959" r:id="rId83" display="https://podminky.urs.cz/item/CS_URS_2022_02/783801203"/>
    <hyperlink ref="F1003" r:id="rId84" display="https://podminky.urs.cz/item/CS_URS_2022_02/783801401"/>
    <hyperlink ref="F1047" r:id="rId85" display="https://podminky.urs.cz/item/CS_URS_2022_02/783823177"/>
    <hyperlink ref="F1091" r:id="rId86" display="https://podminky.urs.cz/item/CS_URS_2022_02/783827167"/>
    <hyperlink ref="F1135" r:id="rId87" display="https://podminky.urs.cz/item/CS_URS_2022_02/783827169"/>
    <hyperlink ref="F1180" r:id="rId88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>47813750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Slezská nemocnice v Opavě, p.o., Olomoucká 470/86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60766859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ing.arch.Martin Janda,Lomná 1895.Frenštát p.R.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ROUND((SUM(BE92:BE234)),  2)</f>
        <v>0</v>
      </c>
      <c r="G33" s="40"/>
      <c r="H33" s="40"/>
      <c r="I33" s="150">
        <v>0.20999999999999999</v>
      </c>
      <c r="J33" s="149">
        <f>ROUND(((SUM(BE92:BE234))*I33),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ROUND((SUM(BF92:BF234)),  2)</f>
        <v>0</v>
      </c>
      <c r="G34" s="40"/>
      <c r="H34" s="40"/>
      <c r="I34" s="150">
        <v>0.14999999999999999</v>
      </c>
      <c r="J34" s="149">
        <f>ROUND(((SUM(BF92:BF234))*I34),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ROUND((SUM(BG92:BG234)),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ROUND((SUM(BH92:BH234)),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ROUND((SUM(BI92:BI234)),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Elektoinstalace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2486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2487</v>
      </c>
      <c r="E61" s="170"/>
      <c r="F61" s="170"/>
      <c r="G61" s="170"/>
      <c r="H61" s="170"/>
      <c r="I61" s="170"/>
      <c r="J61" s="171">
        <f>J95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2488</v>
      </c>
      <c r="E62" s="170"/>
      <c r="F62" s="170"/>
      <c r="G62" s="170"/>
      <c r="H62" s="170"/>
      <c r="I62" s="170"/>
      <c r="J62" s="171">
        <f>J111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2489</v>
      </c>
      <c r="E63" s="170"/>
      <c r="F63" s="170"/>
      <c r="G63" s="170"/>
      <c r="H63" s="170"/>
      <c r="I63" s="170"/>
      <c r="J63" s="171">
        <f>J131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2490</v>
      </c>
      <c r="E64" s="170"/>
      <c r="F64" s="170"/>
      <c r="G64" s="170"/>
      <c r="H64" s="170"/>
      <c r="I64" s="170"/>
      <c r="J64" s="171">
        <f>J145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2491</v>
      </c>
      <c r="E65" s="170"/>
      <c r="F65" s="170"/>
      <c r="G65" s="170"/>
      <c r="H65" s="170"/>
      <c r="I65" s="170"/>
      <c r="J65" s="171">
        <f>J159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2492</v>
      </c>
      <c r="E66" s="170"/>
      <c r="F66" s="170"/>
      <c r="G66" s="170"/>
      <c r="H66" s="170"/>
      <c r="I66" s="170"/>
      <c r="J66" s="171">
        <f>J168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7"/>
      <c r="C67" s="168"/>
      <c r="D67" s="169" t="s">
        <v>2493</v>
      </c>
      <c r="E67" s="170"/>
      <c r="F67" s="170"/>
      <c r="G67" s="170"/>
      <c r="H67" s="170"/>
      <c r="I67" s="170"/>
      <c r="J67" s="171">
        <f>J183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2494</v>
      </c>
      <c r="E68" s="170"/>
      <c r="F68" s="170"/>
      <c r="G68" s="170"/>
      <c r="H68" s="170"/>
      <c r="I68" s="170"/>
      <c r="J68" s="171">
        <f>J186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2495</v>
      </c>
      <c r="E69" s="170"/>
      <c r="F69" s="170"/>
      <c r="G69" s="170"/>
      <c r="H69" s="170"/>
      <c r="I69" s="170"/>
      <c r="J69" s="171">
        <f>J198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2496</v>
      </c>
      <c r="E70" s="170"/>
      <c r="F70" s="170"/>
      <c r="G70" s="170"/>
      <c r="H70" s="170"/>
      <c r="I70" s="170"/>
      <c r="J70" s="171">
        <f>J217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7"/>
      <c r="C71" s="168"/>
      <c r="D71" s="169" t="s">
        <v>2497</v>
      </c>
      <c r="E71" s="170"/>
      <c r="F71" s="170"/>
      <c r="G71" s="170"/>
      <c r="H71" s="170"/>
      <c r="I71" s="170"/>
      <c r="J71" s="171">
        <f>J229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7"/>
      <c r="C72" s="168"/>
      <c r="D72" s="169" t="s">
        <v>142</v>
      </c>
      <c r="E72" s="170"/>
      <c r="F72" s="170"/>
      <c r="G72" s="170"/>
      <c r="H72" s="170"/>
      <c r="I72" s="170"/>
      <c r="J72" s="171">
        <f>J231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144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6.25" customHeight="1">
      <c r="A82" s="40"/>
      <c r="B82" s="41"/>
      <c r="C82" s="42"/>
      <c r="D82" s="42"/>
      <c r="E82" s="162" t="str">
        <f>E7</f>
        <v>Stavební úpravy a udržovací práce na objektu pavilonu W, přístavba nového vstupu a nový přístupový chodník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03 - Elektoinstalace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1. 8. 2022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25</v>
      </c>
      <c r="D88" s="42"/>
      <c r="E88" s="42"/>
      <c r="F88" s="29" t="str">
        <f>E15</f>
        <v>Slezská nemocnice v Opavě, p.o., Olomoucká 470/86</v>
      </c>
      <c r="G88" s="42"/>
      <c r="H88" s="42"/>
      <c r="I88" s="34" t="s">
        <v>32</v>
      </c>
      <c r="J88" s="38" t="str">
        <f>E21</f>
        <v>ing.arch.Martin Janda,Lomná 1895.Frenštát p.R.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36</v>
      </c>
      <c r="J89" s="38" t="str">
        <f>E24</f>
        <v xml:space="preserve"> 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145</v>
      </c>
      <c r="D91" s="182" t="s">
        <v>58</v>
      </c>
      <c r="E91" s="182" t="s">
        <v>54</v>
      </c>
      <c r="F91" s="182" t="s">
        <v>55</v>
      </c>
      <c r="G91" s="182" t="s">
        <v>146</v>
      </c>
      <c r="H91" s="182" t="s">
        <v>147</v>
      </c>
      <c r="I91" s="182" t="s">
        <v>148</v>
      </c>
      <c r="J91" s="182" t="s">
        <v>114</v>
      </c>
      <c r="K91" s="183" t="s">
        <v>149</v>
      </c>
      <c r="L91" s="184"/>
      <c r="M91" s="94" t="s">
        <v>19</v>
      </c>
      <c r="N91" s="95" t="s">
        <v>43</v>
      </c>
      <c r="O91" s="95" t="s">
        <v>150</v>
      </c>
      <c r="P91" s="95" t="s">
        <v>151</v>
      </c>
      <c r="Q91" s="95" t="s">
        <v>152</v>
      </c>
      <c r="R91" s="95" t="s">
        <v>153</v>
      </c>
      <c r="S91" s="95" t="s">
        <v>154</v>
      </c>
      <c r="T91" s="96" t="s">
        <v>155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156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P93+P95+P111+P131+P145+P159+P168+P183+P186+P198+P217+P229+P231</f>
        <v>0</v>
      </c>
      <c r="Q92" s="98"/>
      <c r="R92" s="187">
        <f>R93+R95+R111+R131+R145+R159+R168+R183+R186+R198+R217+R229+R231</f>
        <v>0</v>
      </c>
      <c r="S92" s="98"/>
      <c r="T92" s="188">
        <f>T93+T95+T111+T131+T145+T159+T168+T183+T186+T198+T217+T229+T231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115</v>
      </c>
      <c r="BK92" s="189">
        <f>BK93+BK95+BK111+BK131+BK145+BK159+BK168+BK183+BK186+BK198+BK217+BK229+BK231</f>
        <v>0</v>
      </c>
    </row>
    <row r="93" s="12" customFormat="1" ht="25.92" customHeight="1">
      <c r="A93" s="12"/>
      <c r="B93" s="190"/>
      <c r="C93" s="191"/>
      <c r="D93" s="192" t="s">
        <v>72</v>
      </c>
      <c r="E93" s="193" t="s">
        <v>2498</v>
      </c>
      <c r="F93" s="193" t="s">
        <v>2499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73</v>
      </c>
      <c r="AY93" s="201" t="s">
        <v>159</v>
      </c>
      <c r="BK93" s="203">
        <f>BK94</f>
        <v>0</v>
      </c>
    </row>
    <row r="94" s="2" customFormat="1" ht="16.5" customHeight="1">
      <c r="A94" s="40"/>
      <c r="B94" s="41"/>
      <c r="C94" s="206" t="s">
        <v>81</v>
      </c>
      <c r="D94" s="206" t="s">
        <v>161</v>
      </c>
      <c r="E94" s="207" t="s">
        <v>2498</v>
      </c>
      <c r="F94" s="208" t="s">
        <v>2500</v>
      </c>
      <c r="G94" s="209" t="s">
        <v>2501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166</v>
      </c>
      <c r="AT94" s="217" t="s">
        <v>161</v>
      </c>
      <c r="AU94" s="217" t="s">
        <v>81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166</v>
      </c>
      <c r="BM94" s="217" t="s">
        <v>83</v>
      </c>
    </row>
    <row r="95" s="12" customFormat="1" ht="25.92" customHeight="1">
      <c r="A95" s="12"/>
      <c r="B95" s="190"/>
      <c r="C95" s="191"/>
      <c r="D95" s="192" t="s">
        <v>72</v>
      </c>
      <c r="E95" s="193" t="s">
        <v>2502</v>
      </c>
      <c r="F95" s="193" t="s">
        <v>2503</v>
      </c>
      <c r="G95" s="191"/>
      <c r="H95" s="191"/>
      <c r="I95" s="194"/>
      <c r="J95" s="195">
        <f>BK95</f>
        <v>0</v>
      </c>
      <c r="K95" s="191"/>
      <c r="L95" s="196"/>
      <c r="M95" s="197"/>
      <c r="N95" s="198"/>
      <c r="O95" s="198"/>
      <c r="P95" s="199">
        <f>SUM(P96:P110)</f>
        <v>0</v>
      </c>
      <c r="Q95" s="198"/>
      <c r="R95" s="199">
        <f>SUM(R96:R110)</f>
        <v>0</v>
      </c>
      <c r="S95" s="198"/>
      <c r="T95" s="200">
        <f>SUM(T96:T110)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81</v>
      </c>
      <c r="AT95" s="202" t="s">
        <v>72</v>
      </c>
      <c r="AU95" s="202" t="s">
        <v>73</v>
      </c>
      <c r="AY95" s="201" t="s">
        <v>159</v>
      </c>
      <c r="BK95" s="203">
        <f>SUM(BK96:BK110)</f>
        <v>0</v>
      </c>
    </row>
    <row r="96" s="2" customFormat="1" ht="16.5" customHeight="1">
      <c r="A96" s="40"/>
      <c r="B96" s="41"/>
      <c r="C96" s="206" t="s">
        <v>83</v>
      </c>
      <c r="D96" s="206" t="s">
        <v>161</v>
      </c>
      <c r="E96" s="207" t="s">
        <v>2504</v>
      </c>
      <c r="F96" s="208" t="s">
        <v>2505</v>
      </c>
      <c r="G96" s="209" t="s">
        <v>2506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166</v>
      </c>
      <c r="AT96" s="217" t="s">
        <v>161</v>
      </c>
      <c r="AU96" s="217" t="s">
        <v>81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166</v>
      </c>
      <c r="BM96" s="217" t="s">
        <v>166</v>
      </c>
    </row>
    <row r="97" s="2" customFormat="1" ht="16.5" customHeight="1">
      <c r="A97" s="40"/>
      <c r="B97" s="41"/>
      <c r="C97" s="206" t="s">
        <v>189</v>
      </c>
      <c r="D97" s="206" t="s">
        <v>161</v>
      </c>
      <c r="E97" s="207" t="s">
        <v>2502</v>
      </c>
      <c r="F97" s="208" t="s">
        <v>2507</v>
      </c>
      <c r="G97" s="209" t="s">
        <v>2506</v>
      </c>
      <c r="H97" s="210">
        <v>6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166</v>
      </c>
      <c r="AT97" s="217" t="s">
        <v>161</v>
      </c>
      <c r="AU97" s="217" t="s">
        <v>81</v>
      </c>
      <c r="AY97" s="19" t="s">
        <v>159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166</v>
      </c>
      <c r="BM97" s="217" t="s">
        <v>219</v>
      </c>
    </row>
    <row r="98" s="2" customFormat="1" ht="16.5" customHeight="1">
      <c r="A98" s="40"/>
      <c r="B98" s="41"/>
      <c r="C98" s="206" t="s">
        <v>166</v>
      </c>
      <c r="D98" s="206" t="s">
        <v>161</v>
      </c>
      <c r="E98" s="207" t="s">
        <v>2508</v>
      </c>
      <c r="F98" s="208" t="s">
        <v>2509</v>
      </c>
      <c r="G98" s="209" t="s">
        <v>2506</v>
      </c>
      <c r="H98" s="210">
        <v>3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81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231</v>
      </c>
    </row>
    <row r="99" s="2" customFormat="1" ht="16.5" customHeight="1">
      <c r="A99" s="40"/>
      <c r="B99" s="41"/>
      <c r="C99" s="206" t="s">
        <v>213</v>
      </c>
      <c r="D99" s="206" t="s">
        <v>161</v>
      </c>
      <c r="E99" s="207" t="s">
        <v>2510</v>
      </c>
      <c r="F99" s="208" t="s">
        <v>2511</v>
      </c>
      <c r="G99" s="209" t="s">
        <v>2506</v>
      </c>
      <c r="H99" s="210">
        <v>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81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248</v>
      </c>
    </row>
    <row r="100" s="2" customFormat="1" ht="16.5" customHeight="1">
      <c r="A100" s="40"/>
      <c r="B100" s="41"/>
      <c r="C100" s="206" t="s">
        <v>219</v>
      </c>
      <c r="D100" s="206" t="s">
        <v>161</v>
      </c>
      <c r="E100" s="207" t="s">
        <v>2512</v>
      </c>
      <c r="F100" s="208" t="s">
        <v>2513</v>
      </c>
      <c r="G100" s="209" t="s">
        <v>322</v>
      </c>
      <c r="H100" s="210">
        <v>20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166</v>
      </c>
      <c r="AT100" s="217" t="s">
        <v>161</v>
      </c>
      <c r="AU100" s="217" t="s">
        <v>81</v>
      </c>
      <c r="AY100" s="19" t="s">
        <v>159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166</v>
      </c>
      <c r="BM100" s="217" t="s">
        <v>260</v>
      </c>
    </row>
    <row r="101" s="2" customFormat="1" ht="16.5" customHeight="1">
      <c r="A101" s="40"/>
      <c r="B101" s="41"/>
      <c r="C101" s="206" t="s">
        <v>226</v>
      </c>
      <c r="D101" s="206" t="s">
        <v>161</v>
      </c>
      <c r="E101" s="207" t="s">
        <v>2514</v>
      </c>
      <c r="F101" s="208" t="s">
        <v>2515</v>
      </c>
      <c r="G101" s="209" t="s">
        <v>322</v>
      </c>
      <c r="H101" s="210">
        <v>15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166</v>
      </c>
      <c r="AT101" s="217" t="s">
        <v>161</v>
      </c>
      <c r="AU101" s="217" t="s">
        <v>81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166</v>
      </c>
      <c r="BM101" s="217" t="s">
        <v>272</v>
      </c>
    </row>
    <row r="102" s="2" customFormat="1" ht="16.5" customHeight="1">
      <c r="A102" s="40"/>
      <c r="B102" s="41"/>
      <c r="C102" s="206" t="s">
        <v>231</v>
      </c>
      <c r="D102" s="206" t="s">
        <v>161</v>
      </c>
      <c r="E102" s="207" t="s">
        <v>2516</v>
      </c>
      <c r="F102" s="208" t="s">
        <v>2517</v>
      </c>
      <c r="G102" s="209" t="s">
        <v>2506</v>
      </c>
      <c r="H102" s="210">
        <v>4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166</v>
      </c>
      <c r="AT102" s="217" t="s">
        <v>161</v>
      </c>
      <c r="AU102" s="217" t="s">
        <v>81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166</v>
      </c>
      <c r="BM102" s="217" t="s">
        <v>307</v>
      </c>
    </row>
    <row r="103" s="2" customFormat="1" ht="16.5" customHeight="1">
      <c r="A103" s="40"/>
      <c r="B103" s="41"/>
      <c r="C103" s="206" t="s">
        <v>239</v>
      </c>
      <c r="D103" s="206" t="s">
        <v>161</v>
      </c>
      <c r="E103" s="207" t="s">
        <v>2518</v>
      </c>
      <c r="F103" s="208" t="s">
        <v>2519</v>
      </c>
      <c r="G103" s="209" t="s">
        <v>2506</v>
      </c>
      <c r="H103" s="210">
        <v>2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81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319</v>
      </c>
    </row>
    <row r="104" s="2" customFormat="1" ht="16.5" customHeight="1">
      <c r="A104" s="40"/>
      <c r="B104" s="41"/>
      <c r="C104" s="206" t="s">
        <v>248</v>
      </c>
      <c r="D104" s="206" t="s">
        <v>161</v>
      </c>
      <c r="E104" s="207" t="s">
        <v>2520</v>
      </c>
      <c r="F104" s="208" t="s">
        <v>2521</v>
      </c>
      <c r="G104" s="209" t="s">
        <v>322</v>
      </c>
      <c r="H104" s="210">
        <v>15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166</v>
      </c>
      <c r="AT104" s="217" t="s">
        <v>161</v>
      </c>
      <c r="AU104" s="217" t="s">
        <v>81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166</v>
      </c>
      <c r="BM104" s="217" t="s">
        <v>333</v>
      </c>
    </row>
    <row r="105" s="2" customFormat="1" ht="16.5" customHeight="1">
      <c r="A105" s="40"/>
      <c r="B105" s="41"/>
      <c r="C105" s="206" t="s">
        <v>254</v>
      </c>
      <c r="D105" s="206" t="s">
        <v>161</v>
      </c>
      <c r="E105" s="207" t="s">
        <v>2522</v>
      </c>
      <c r="F105" s="208" t="s">
        <v>2523</v>
      </c>
      <c r="G105" s="209" t="s">
        <v>322</v>
      </c>
      <c r="H105" s="210">
        <v>15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81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349</v>
      </c>
    </row>
    <row r="106" s="2" customFormat="1" ht="16.5" customHeight="1">
      <c r="A106" s="40"/>
      <c r="B106" s="41"/>
      <c r="C106" s="206" t="s">
        <v>260</v>
      </c>
      <c r="D106" s="206" t="s">
        <v>161</v>
      </c>
      <c r="E106" s="207" t="s">
        <v>2524</v>
      </c>
      <c r="F106" s="208" t="s">
        <v>2525</v>
      </c>
      <c r="G106" s="209" t="s">
        <v>1726</v>
      </c>
      <c r="H106" s="210">
        <v>40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166</v>
      </c>
      <c r="AT106" s="217" t="s">
        <v>161</v>
      </c>
      <c r="AU106" s="217" t="s">
        <v>81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166</v>
      </c>
      <c r="BM106" s="217" t="s">
        <v>361</v>
      </c>
    </row>
    <row r="107" s="2" customFormat="1" ht="16.5" customHeight="1">
      <c r="A107" s="40"/>
      <c r="B107" s="41"/>
      <c r="C107" s="206" t="s">
        <v>265</v>
      </c>
      <c r="D107" s="206" t="s">
        <v>161</v>
      </c>
      <c r="E107" s="207" t="s">
        <v>2526</v>
      </c>
      <c r="F107" s="208" t="s">
        <v>2527</v>
      </c>
      <c r="G107" s="209" t="s">
        <v>322</v>
      </c>
      <c r="H107" s="210">
        <v>15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81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374</v>
      </c>
    </row>
    <row r="108" s="2" customFormat="1" ht="16.5" customHeight="1">
      <c r="A108" s="40"/>
      <c r="B108" s="41"/>
      <c r="C108" s="206" t="s">
        <v>272</v>
      </c>
      <c r="D108" s="206" t="s">
        <v>161</v>
      </c>
      <c r="E108" s="207" t="s">
        <v>2528</v>
      </c>
      <c r="F108" s="208" t="s">
        <v>2529</v>
      </c>
      <c r="G108" s="209" t="s">
        <v>322</v>
      </c>
      <c r="H108" s="210">
        <v>15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166</v>
      </c>
      <c r="AT108" s="217" t="s">
        <v>161</v>
      </c>
      <c r="AU108" s="217" t="s">
        <v>81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166</v>
      </c>
      <c r="BM108" s="217" t="s">
        <v>385</v>
      </c>
    </row>
    <row r="109" s="2" customFormat="1" ht="16.5" customHeight="1">
      <c r="A109" s="40"/>
      <c r="B109" s="41"/>
      <c r="C109" s="206" t="s">
        <v>8</v>
      </c>
      <c r="D109" s="206" t="s">
        <v>161</v>
      </c>
      <c r="E109" s="207" t="s">
        <v>2530</v>
      </c>
      <c r="F109" s="208" t="s">
        <v>2531</v>
      </c>
      <c r="G109" s="209" t="s">
        <v>322</v>
      </c>
      <c r="H109" s="210">
        <v>15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81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407</v>
      </c>
    </row>
    <row r="110" s="2" customFormat="1" ht="16.5" customHeight="1">
      <c r="A110" s="40"/>
      <c r="B110" s="41"/>
      <c r="C110" s="206" t="s">
        <v>307</v>
      </c>
      <c r="D110" s="206" t="s">
        <v>161</v>
      </c>
      <c r="E110" s="207" t="s">
        <v>2532</v>
      </c>
      <c r="F110" s="208" t="s">
        <v>2533</v>
      </c>
      <c r="G110" s="209" t="s">
        <v>181</v>
      </c>
      <c r="H110" s="210">
        <v>1.5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166</v>
      </c>
      <c r="AT110" s="217" t="s">
        <v>161</v>
      </c>
      <c r="AU110" s="217" t="s">
        <v>81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166</v>
      </c>
      <c r="BM110" s="217" t="s">
        <v>424</v>
      </c>
    </row>
    <row r="111" s="12" customFormat="1" ht="25.92" customHeight="1">
      <c r="A111" s="12"/>
      <c r="B111" s="190"/>
      <c r="C111" s="191"/>
      <c r="D111" s="192" t="s">
        <v>72</v>
      </c>
      <c r="E111" s="193" t="s">
        <v>2508</v>
      </c>
      <c r="F111" s="193" t="s">
        <v>2534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SUM(P112:P130)</f>
        <v>0</v>
      </c>
      <c r="Q111" s="198"/>
      <c r="R111" s="199">
        <f>SUM(R112:R130)</f>
        <v>0</v>
      </c>
      <c r="S111" s="198"/>
      <c r="T111" s="200">
        <f>SUM(T112:T130)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81</v>
      </c>
      <c r="AT111" s="202" t="s">
        <v>72</v>
      </c>
      <c r="AU111" s="202" t="s">
        <v>73</v>
      </c>
      <c r="AY111" s="201" t="s">
        <v>159</v>
      </c>
      <c r="BK111" s="203">
        <f>SUM(BK112:BK130)</f>
        <v>0</v>
      </c>
    </row>
    <row r="112" s="2" customFormat="1" ht="16.5" customHeight="1">
      <c r="A112" s="40"/>
      <c r="B112" s="41"/>
      <c r="C112" s="206" t="s">
        <v>312</v>
      </c>
      <c r="D112" s="206" t="s">
        <v>161</v>
      </c>
      <c r="E112" s="207" t="s">
        <v>2535</v>
      </c>
      <c r="F112" s="208" t="s">
        <v>2536</v>
      </c>
      <c r="G112" s="209" t="s">
        <v>2506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166</v>
      </c>
      <c r="AT112" s="217" t="s">
        <v>161</v>
      </c>
      <c r="AU112" s="217" t="s">
        <v>81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166</v>
      </c>
      <c r="BM112" s="217" t="s">
        <v>437</v>
      </c>
    </row>
    <row r="113" s="2" customFormat="1">
      <c r="A113" s="40"/>
      <c r="B113" s="41"/>
      <c r="C113" s="42"/>
      <c r="D113" s="226" t="s">
        <v>2537</v>
      </c>
      <c r="E113" s="42"/>
      <c r="F113" s="284" t="s">
        <v>2538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2537</v>
      </c>
      <c r="AU113" s="19" t="s">
        <v>81</v>
      </c>
    </row>
    <row r="114" s="2" customFormat="1" ht="16.5" customHeight="1">
      <c r="A114" s="40"/>
      <c r="B114" s="41"/>
      <c r="C114" s="206" t="s">
        <v>319</v>
      </c>
      <c r="D114" s="206" t="s">
        <v>161</v>
      </c>
      <c r="E114" s="207" t="s">
        <v>2539</v>
      </c>
      <c r="F114" s="208" t="s">
        <v>2540</v>
      </c>
      <c r="G114" s="209" t="s">
        <v>322</v>
      </c>
      <c r="H114" s="210">
        <v>1.5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166</v>
      </c>
      <c r="AT114" s="217" t="s">
        <v>161</v>
      </c>
      <c r="AU114" s="217" t="s">
        <v>81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166</v>
      </c>
      <c r="BM114" s="217" t="s">
        <v>448</v>
      </c>
    </row>
    <row r="115" s="2" customFormat="1" ht="16.5" customHeight="1">
      <c r="A115" s="40"/>
      <c r="B115" s="41"/>
      <c r="C115" s="206" t="s">
        <v>327</v>
      </c>
      <c r="D115" s="206" t="s">
        <v>161</v>
      </c>
      <c r="E115" s="207" t="s">
        <v>2541</v>
      </c>
      <c r="F115" s="208" t="s">
        <v>2542</v>
      </c>
      <c r="G115" s="209" t="s">
        <v>2506</v>
      </c>
      <c r="H115" s="210">
        <v>4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166</v>
      </c>
      <c r="AT115" s="217" t="s">
        <v>161</v>
      </c>
      <c r="AU115" s="217" t="s">
        <v>81</v>
      </c>
      <c r="AY115" s="19" t="s">
        <v>159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166</v>
      </c>
      <c r="BM115" s="217" t="s">
        <v>464</v>
      </c>
    </row>
    <row r="116" s="2" customFormat="1" ht="16.5" customHeight="1">
      <c r="A116" s="40"/>
      <c r="B116" s="41"/>
      <c r="C116" s="206" t="s">
        <v>333</v>
      </c>
      <c r="D116" s="206" t="s">
        <v>161</v>
      </c>
      <c r="E116" s="207" t="s">
        <v>2543</v>
      </c>
      <c r="F116" s="208" t="s">
        <v>2544</v>
      </c>
      <c r="G116" s="209" t="s">
        <v>2506</v>
      </c>
      <c r="H116" s="210">
        <v>4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166</v>
      </c>
      <c r="AT116" s="217" t="s">
        <v>161</v>
      </c>
      <c r="AU116" s="217" t="s">
        <v>81</v>
      </c>
      <c r="AY116" s="19" t="s">
        <v>159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166</v>
      </c>
      <c r="BM116" s="217" t="s">
        <v>478</v>
      </c>
    </row>
    <row r="117" s="2" customFormat="1" ht="16.5" customHeight="1">
      <c r="A117" s="40"/>
      <c r="B117" s="41"/>
      <c r="C117" s="206" t="s">
        <v>7</v>
      </c>
      <c r="D117" s="206" t="s">
        <v>161</v>
      </c>
      <c r="E117" s="207" t="s">
        <v>2545</v>
      </c>
      <c r="F117" s="208" t="s">
        <v>2546</v>
      </c>
      <c r="G117" s="209" t="s">
        <v>2506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166</v>
      </c>
      <c r="AT117" s="217" t="s">
        <v>161</v>
      </c>
      <c r="AU117" s="217" t="s">
        <v>81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166</v>
      </c>
      <c r="BM117" s="217" t="s">
        <v>488</v>
      </c>
    </row>
    <row r="118" s="2" customFormat="1" ht="16.5" customHeight="1">
      <c r="A118" s="40"/>
      <c r="B118" s="41"/>
      <c r="C118" s="206" t="s">
        <v>349</v>
      </c>
      <c r="D118" s="206" t="s">
        <v>161</v>
      </c>
      <c r="E118" s="207" t="s">
        <v>2547</v>
      </c>
      <c r="F118" s="208" t="s">
        <v>2548</v>
      </c>
      <c r="G118" s="209" t="s">
        <v>2506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166</v>
      </c>
      <c r="AT118" s="217" t="s">
        <v>161</v>
      </c>
      <c r="AU118" s="217" t="s">
        <v>81</v>
      </c>
      <c r="AY118" s="19" t="s">
        <v>159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166</v>
      </c>
      <c r="BM118" s="217" t="s">
        <v>504</v>
      </c>
    </row>
    <row r="119" s="2" customFormat="1" ht="16.5" customHeight="1">
      <c r="A119" s="40"/>
      <c r="B119" s="41"/>
      <c r="C119" s="206" t="s">
        <v>354</v>
      </c>
      <c r="D119" s="206" t="s">
        <v>161</v>
      </c>
      <c r="E119" s="207" t="s">
        <v>2549</v>
      </c>
      <c r="F119" s="208" t="s">
        <v>2550</v>
      </c>
      <c r="G119" s="209" t="s">
        <v>2506</v>
      </c>
      <c r="H119" s="210">
        <v>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166</v>
      </c>
      <c r="AT119" s="217" t="s">
        <v>161</v>
      </c>
      <c r="AU119" s="217" t="s">
        <v>81</v>
      </c>
      <c r="AY119" s="19" t="s">
        <v>159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166</v>
      </c>
      <c r="BM119" s="217" t="s">
        <v>527</v>
      </c>
    </row>
    <row r="120" s="2" customFormat="1" ht="16.5" customHeight="1">
      <c r="A120" s="40"/>
      <c r="B120" s="41"/>
      <c r="C120" s="206" t="s">
        <v>361</v>
      </c>
      <c r="D120" s="206" t="s">
        <v>161</v>
      </c>
      <c r="E120" s="207" t="s">
        <v>2551</v>
      </c>
      <c r="F120" s="208" t="s">
        <v>2552</v>
      </c>
      <c r="G120" s="209" t="s">
        <v>2506</v>
      </c>
      <c r="H120" s="210">
        <v>3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166</v>
      </c>
      <c r="AT120" s="217" t="s">
        <v>161</v>
      </c>
      <c r="AU120" s="217" t="s">
        <v>81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166</v>
      </c>
      <c r="BM120" s="217" t="s">
        <v>544</v>
      </c>
    </row>
    <row r="121" s="2" customFormat="1" ht="16.5" customHeight="1">
      <c r="A121" s="40"/>
      <c r="B121" s="41"/>
      <c r="C121" s="206" t="s">
        <v>369</v>
      </c>
      <c r="D121" s="206" t="s">
        <v>161</v>
      </c>
      <c r="E121" s="207" t="s">
        <v>2553</v>
      </c>
      <c r="F121" s="208" t="s">
        <v>2554</v>
      </c>
      <c r="G121" s="209" t="s">
        <v>2506</v>
      </c>
      <c r="H121" s="210">
        <v>2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166</v>
      </c>
      <c r="AT121" s="217" t="s">
        <v>161</v>
      </c>
      <c r="AU121" s="217" t="s">
        <v>81</v>
      </c>
      <c r="AY121" s="19" t="s">
        <v>159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166</v>
      </c>
      <c r="BM121" s="217" t="s">
        <v>557</v>
      </c>
    </row>
    <row r="122" s="2" customFormat="1" ht="16.5" customHeight="1">
      <c r="A122" s="40"/>
      <c r="B122" s="41"/>
      <c r="C122" s="206" t="s">
        <v>374</v>
      </c>
      <c r="D122" s="206" t="s">
        <v>161</v>
      </c>
      <c r="E122" s="207" t="s">
        <v>2555</v>
      </c>
      <c r="F122" s="208" t="s">
        <v>2556</v>
      </c>
      <c r="G122" s="209" t="s">
        <v>2506</v>
      </c>
      <c r="H122" s="210">
        <v>7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166</v>
      </c>
      <c r="AT122" s="217" t="s">
        <v>161</v>
      </c>
      <c r="AU122" s="217" t="s">
        <v>81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166</v>
      </c>
      <c r="BM122" s="217" t="s">
        <v>574</v>
      </c>
    </row>
    <row r="123" s="2" customFormat="1" ht="16.5" customHeight="1">
      <c r="A123" s="40"/>
      <c r="B123" s="41"/>
      <c r="C123" s="206" t="s">
        <v>379</v>
      </c>
      <c r="D123" s="206" t="s">
        <v>161</v>
      </c>
      <c r="E123" s="207" t="s">
        <v>2557</v>
      </c>
      <c r="F123" s="208" t="s">
        <v>2558</v>
      </c>
      <c r="G123" s="209" t="s">
        <v>2506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166</v>
      </c>
      <c r="AT123" s="217" t="s">
        <v>161</v>
      </c>
      <c r="AU123" s="217" t="s">
        <v>81</v>
      </c>
      <c r="AY123" s="19" t="s">
        <v>159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166</v>
      </c>
      <c r="BM123" s="217" t="s">
        <v>619</v>
      </c>
    </row>
    <row r="124" s="2" customFormat="1" ht="16.5" customHeight="1">
      <c r="A124" s="40"/>
      <c r="B124" s="41"/>
      <c r="C124" s="206" t="s">
        <v>385</v>
      </c>
      <c r="D124" s="206" t="s">
        <v>161</v>
      </c>
      <c r="E124" s="207" t="s">
        <v>2559</v>
      </c>
      <c r="F124" s="208" t="s">
        <v>2560</v>
      </c>
      <c r="G124" s="209" t="s">
        <v>2506</v>
      </c>
      <c r="H124" s="210">
        <v>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166</v>
      </c>
      <c r="AT124" s="217" t="s">
        <v>161</v>
      </c>
      <c r="AU124" s="217" t="s">
        <v>81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166</v>
      </c>
      <c r="BM124" s="217" t="s">
        <v>634</v>
      </c>
    </row>
    <row r="125" s="2" customFormat="1" ht="16.5" customHeight="1">
      <c r="A125" s="40"/>
      <c r="B125" s="41"/>
      <c r="C125" s="206" t="s">
        <v>398</v>
      </c>
      <c r="D125" s="206" t="s">
        <v>161</v>
      </c>
      <c r="E125" s="207" t="s">
        <v>2561</v>
      </c>
      <c r="F125" s="208" t="s">
        <v>2562</v>
      </c>
      <c r="G125" s="209" t="s">
        <v>2506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166</v>
      </c>
      <c r="AT125" s="217" t="s">
        <v>161</v>
      </c>
      <c r="AU125" s="217" t="s">
        <v>81</v>
      </c>
      <c r="AY125" s="19" t="s">
        <v>159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166</v>
      </c>
      <c r="BM125" s="217" t="s">
        <v>648</v>
      </c>
    </row>
    <row r="126" s="2" customFormat="1" ht="16.5" customHeight="1">
      <c r="A126" s="40"/>
      <c r="B126" s="41"/>
      <c r="C126" s="206" t="s">
        <v>407</v>
      </c>
      <c r="D126" s="206" t="s">
        <v>161</v>
      </c>
      <c r="E126" s="207" t="s">
        <v>2563</v>
      </c>
      <c r="F126" s="208" t="s">
        <v>2564</v>
      </c>
      <c r="G126" s="209" t="s">
        <v>2506</v>
      </c>
      <c r="H126" s="210">
        <v>6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44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166</v>
      </c>
      <c r="AT126" s="217" t="s">
        <v>161</v>
      </c>
      <c r="AU126" s="217" t="s">
        <v>81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166</v>
      </c>
      <c r="BM126" s="217" t="s">
        <v>659</v>
      </c>
    </row>
    <row r="127" s="2" customFormat="1" ht="16.5" customHeight="1">
      <c r="A127" s="40"/>
      <c r="B127" s="41"/>
      <c r="C127" s="206" t="s">
        <v>413</v>
      </c>
      <c r="D127" s="206" t="s">
        <v>161</v>
      </c>
      <c r="E127" s="207" t="s">
        <v>2565</v>
      </c>
      <c r="F127" s="208" t="s">
        <v>2566</v>
      </c>
      <c r="G127" s="209" t="s">
        <v>2506</v>
      </c>
      <c r="H127" s="210">
        <v>1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166</v>
      </c>
      <c r="AT127" s="217" t="s">
        <v>161</v>
      </c>
      <c r="AU127" s="217" t="s">
        <v>81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166</v>
      </c>
      <c r="BM127" s="217" t="s">
        <v>669</v>
      </c>
    </row>
    <row r="128" s="2" customFormat="1" ht="16.5" customHeight="1">
      <c r="A128" s="40"/>
      <c r="B128" s="41"/>
      <c r="C128" s="206" t="s">
        <v>424</v>
      </c>
      <c r="D128" s="206" t="s">
        <v>161</v>
      </c>
      <c r="E128" s="207" t="s">
        <v>2567</v>
      </c>
      <c r="F128" s="208" t="s">
        <v>2568</v>
      </c>
      <c r="G128" s="209" t="s">
        <v>2506</v>
      </c>
      <c r="H128" s="210">
        <v>1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166</v>
      </c>
      <c r="AT128" s="217" t="s">
        <v>161</v>
      </c>
      <c r="AU128" s="217" t="s">
        <v>81</v>
      </c>
      <c r="AY128" s="19" t="s">
        <v>159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166</v>
      </c>
      <c r="BM128" s="217" t="s">
        <v>681</v>
      </c>
    </row>
    <row r="129" s="2" customFormat="1" ht="16.5" customHeight="1">
      <c r="A129" s="40"/>
      <c r="B129" s="41"/>
      <c r="C129" s="206" t="s">
        <v>430</v>
      </c>
      <c r="D129" s="206" t="s">
        <v>161</v>
      </c>
      <c r="E129" s="207" t="s">
        <v>2569</v>
      </c>
      <c r="F129" s="208" t="s">
        <v>2570</v>
      </c>
      <c r="G129" s="209" t="s">
        <v>2506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166</v>
      </c>
      <c r="AT129" s="217" t="s">
        <v>161</v>
      </c>
      <c r="AU129" s="217" t="s">
        <v>81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166</v>
      </c>
      <c r="BM129" s="217" t="s">
        <v>694</v>
      </c>
    </row>
    <row r="130" s="2" customFormat="1" ht="16.5" customHeight="1">
      <c r="A130" s="40"/>
      <c r="B130" s="41"/>
      <c r="C130" s="206" t="s">
        <v>437</v>
      </c>
      <c r="D130" s="206" t="s">
        <v>161</v>
      </c>
      <c r="E130" s="207" t="s">
        <v>2571</v>
      </c>
      <c r="F130" s="208" t="s">
        <v>2572</v>
      </c>
      <c r="G130" s="209" t="s">
        <v>2506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166</v>
      </c>
      <c r="AT130" s="217" t="s">
        <v>161</v>
      </c>
      <c r="AU130" s="217" t="s">
        <v>81</v>
      </c>
      <c r="AY130" s="19" t="s">
        <v>159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166</v>
      </c>
      <c r="BM130" s="217" t="s">
        <v>707</v>
      </c>
    </row>
    <row r="131" s="12" customFormat="1" ht="25.92" customHeight="1">
      <c r="A131" s="12"/>
      <c r="B131" s="190"/>
      <c r="C131" s="191"/>
      <c r="D131" s="192" t="s">
        <v>72</v>
      </c>
      <c r="E131" s="193" t="s">
        <v>2510</v>
      </c>
      <c r="F131" s="193" t="s">
        <v>2573</v>
      </c>
      <c r="G131" s="191"/>
      <c r="H131" s="191"/>
      <c r="I131" s="194"/>
      <c r="J131" s="195">
        <f>BK131</f>
        <v>0</v>
      </c>
      <c r="K131" s="191"/>
      <c r="L131" s="196"/>
      <c r="M131" s="197"/>
      <c r="N131" s="198"/>
      <c r="O131" s="198"/>
      <c r="P131" s="199">
        <f>SUM(P132:P144)</f>
        <v>0</v>
      </c>
      <c r="Q131" s="198"/>
      <c r="R131" s="199">
        <f>SUM(R132:R144)</f>
        <v>0</v>
      </c>
      <c r="S131" s="198"/>
      <c r="T131" s="20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81</v>
      </c>
      <c r="AT131" s="202" t="s">
        <v>72</v>
      </c>
      <c r="AU131" s="202" t="s">
        <v>73</v>
      </c>
      <c r="AY131" s="201" t="s">
        <v>159</v>
      </c>
      <c r="BK131" s="203">
        <f>SUM(BK132:BK144)</f>
        <v>0</v>
      </c>
    </row>
    <row r="132" s="2" customFormat="1" ht="16.5" customHeight="1">
      <c r="A132" s="40"/>
      <c r="B132" s="41"/>
      <c r="C132" s="206" t="s">
        <v>442</v>
      </c>
      <c r="D132" s="206" t="s">
        <v>161</v>
      </c>
      <c r="E132" s="207" t="s">
        <v>2574</v>
      </c>
      <c r="F132" s="208" t="s">
        <v>2575</v>
      </c>
      <c r="G132" s="209" t="s">
        <v>2506</v>
      </c>
      <c r="H132" s="210">
        <v>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166</v>
      </c>
      <c r="AT132" s="217" t="s">
        <v>161</v>
      </c>
      <c r="AU132" s="217" t="s">
        <v>81</v>
      </c>
      <c r="AY132" s="19" t="s">
        <v>159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166</v>
      </c>
      <c r="BM132" s="217" t="s">
        <v>720</v>
      </c>
    </row>
    <row r="133" s="2" customFormat="1">
      <c r="A133" s="40"/>
      <c r="B133" s="41"/>
      <c r="C133" s="42"/>
      <c r="D133" s="226" t="s">
        <v>2537</v>
      </c>
      <c r="E133" s="42"/>
      <c r="F133" s="284" t="s">
        <v>2576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2537</v>
      </c>
      <c r="AU133" s="19" t="s">
        <v>81</v>
      </c>
    </row>
    <row r="134" s="2" customFormat="1" ht="16.5" customHeight="1">
      <c r="A134" s="40"/>
      <c r="B134" s="41"/>
      <c r="C134" s="206" t="s">
        <v>448</v>
      </c>
      <c r="D134" s="206" t="s">
        <v>161</v>
      </c>
      <c r="E134" s="207" t="s">
        <v>2539</v>
      </c>
      <c r="F134" s="208" t="s">
        <v>2540</v>
      </c>
      <c r="G134" s="209" t="s">
        <v>322</v>
      </c>
      <c r="H134" s="210">
        <v>3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166</v>
      </c>
      <c r="AT134" s="217" t="s">
        <v>161</v>
      </c>
      <c r="AU134" s="217" t="s">
        <v>81</v>
      </c>
      <c r="AY134" s="19" t="s">
        <v>159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166</v>
      </c>
      <c r="BM134" s="217" t="s">
        <v>731</v>
      </c>
    </row>
    <row r="135" s="2" customFormat="1" ht="16.5" customHeight="1">
      <c r="A135" s="40"/>
      <c r="B135" s="41"/>
      <c r="C135" s="206" t="s">
        <v>456</v>
      </c>
      <c r="D135" s="206" t="s">
        <v>161</v>
      </c>
      <c r="E135" s="207" t="s">
        <v>2541</v>
      </c>
      <c r="F135" s="208" t="s">
        <v>2542</v>
      </c>
      <c r="G135" s="209" t="s">
        <v>2506</v>
      </c>
      <c r="H135" s="210">
        <v>3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166</v>
      </c>
      <c r="AT135" s="217" t="s">
        <v>161</v>
      </c>
      <c r="AU135" s="217" t="s">
        <v>81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166</v>
      </c>
      <c r="BM135" s="217" t="s">
        <v>741</v>
      </c>
    </row>
    <row r="136" s="2" customFormat="1" ht="16.5" customHeight="1">
      <c r="A136" s="40"/>
      <c r="B136" s="41"/>
      <c r="C136" s="206" t="s">
        <v>464</v>
      </c>
      <c r="D136" s="206" t="s">
        <v>161</v>
      </c>
      <c r="E136" s="207" t="s">
        <v>2543</v>
      </c>
      <c r="F136" s="208" t="s">
        <v>2544</v>
      </c>
      <c r="G136" s="209" t="s">
        <v>2506</v>
      </c>
      <c r="H136" s="210">
        <v>3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166</v>
      </c>
      <c r="AT136" s="217" t="s">
        <v>161</v>
      </c>
      <c r="AU136" s="217" t="s">
        <v>81</v>
      </c>
      <c r="AY136" s="19" t="s">
        <v>159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166</v>
      </c>
      <c r="BM136" s="217" t="s">
        <v>755</v>
      </c>
    </row>
    <row r="137" s="2" customFormat="1" ht="16.5" customHeight="1">
      <c r="A137" s="40"/>
      <c r="B137" s="41"/>
      <c r="C137" s="206" t="s">
        <v>472</v>
      </c>
      <c r="D137" s="206" t="s">
        <v>161</v>
      </c>
      <c r="E137" s="207" t="s">
        <v>2577</v>
      </c>
      <c r="F137" s="208" t="s">
        <v>2578</v>
      </c>
      <c r="G137" s="209" t="s">
        <v>2506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166</v>
      </c>
      <c r="AT137" s="217" t="s">
        <v>161</v>
      </c>
      <c r="AU137" s="217" t="s">
        <v>81</v>
      </c>
      <c r="AY137" s="19" t="s">
        <v>159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166</v>
      </c>
      <c r="BM137" s="217" t="s">
        <v>766</v>
      </c>
    </row>
    <row r="138" s="2" customFormat="1" ht="16.5" customHeight="1">
      <c r="A138" s="40"/>
      <c r="B138" s="41"/>
      <c r="C138" s="206" t="s">
        <v>478</v>
      </c>
      <c r="D138" s="206" t="s">
        <v>161</v>
      </c>
      <c r="E138" s="207" t="s">
        <v>2547</v>
      </c>
      <c r="F138" s="208" t="s">
        <v>2548</v>
      </c>
      <c r="G138" s="209" t="s">
        <v>2506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166</v>
      </c>
      <c r="AT138" s="217" t="s">
        <v>161</v>
      </c>
      <c r="AU138" s="217" t="s">
        <v>81</v>
      </c>
      <c r="AY138" s="19" t="s">
        <v>159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166</v>
      </c>
      <c r="BM138" s="217" t="s">
        <v>779</v>
      </c>
    </row>
    <row r="139" s="2" customFormat="1" ht="16.5" customHeight="1">
      <c r="A139" s="40"/>
      <c r="B139" s="41"/>
      <c r="C139" s="206" t="s">
        <v>483</v>
      </c>
      <c r="D139" s="206" t="s">
        <v>161</v>
      </c>
      <c r="E139" s="207" t="s">
        <v>2549</v>
      </c>
      <c r="F139" s="208" t="s">
        <v>2550</v>
      </c>
      <c r="G139" s="209" t="s">
        <v>2506</v>
      </c>
      <c r="H139" s="210">
        <v>2</v>
      </c>
      <c r="I139" s="211"/>
      <c r="J139" s="212">
        <f>ROUND(I139*H139,2)</f>
        <v>0</v>
      </c>
      <c r="K139" s="208" t="s">
        <v>19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166</v>
      </c>
      <c r="AT139" s="217" t="s">
        <v>161</v>
      </c>
      <c r="AU139" s="217" t="s">
        <v>81</v>
      </c>
      <c r="AY139" s="19" t="s">
        <v>159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166</v>
      </c>
      <c r="BM139" s="217" t="s">
        <v>790</v>
      </c>
    </row>
    <row r="140" s="2" customFormat="1" ht="16.5" customHeight="1">
      <c r="A140" s="40"/>
      <c r="B140" s="41"/>
      <c r="C140" s="206" t="s">
        <v>488</v>
      </c>
      <c r="D140" s="206" t="s">
        <v>161</v>
      </c>
      <c r="E140" s="207" t="s">
        <v>2551</v>
      </c>
      <c r="F140" s="208" t="s">
        <v>2552</v>
      </c>
      <c r="G140" s="209" t="s">
        <v>2506</v>
      </c>
      <c r="H140" s="210">
        <v>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166</v>
      </c>
      <c r="AT140" s="217" t="s">
        <v>161</v>
      </c>
      <c r="AU140" s="217" t="s">
        <v>81</v>
      </c>
      <c r="AY140" s="19" t="s">
        <v>159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166</v>
      </c>
      <c r="BM140" s="217" t="s">
        <v>801</v>
      </c>
    </row>
    <row r="141" s="2" customFormat="1" ht="16.5" customHeight="1">
      <c r="A141" s="40"/>
      <c r="B141" s="41"/>
      <c r="C141" s="206" t="s">
        <v>494</v>
      </c>
      <c r="D141" s="206" t="s">
        <v>161</v>
      </c>
      <c r="E141" s="207" t="s">
        <v>239</v>
      </c>
      <c r="F141" s="208" t="s">
        <v>2562</v>
      </c>
      <c r="G141" s="209" t="s">
        <v>2506</v>
      </c>
      <c r="H141" s="210">
        <v>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166</v>
      </c>
      <c r="AT141" s="217" t="s">
        <v>161</v>
      </c>
      <c r="AU141" s="217" t="s">
        <v>81</v>
      </c>
      <c r="AY141" s="19" t="s">
        <v>159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166</v>
      </c>
      <c r="BM141" s="217" t="s">
        <v>812</v>
      </c>
    </row>
    <row r="142" s="2" customFormat="1" ht="16.5" customHeight="1">
      <c r="A142" s="40"/>
      <c r="B142" s="41"/>
      <c r="C142" s="206" t="s">
        <v>504</v>
      </c>
      <c r="D142" s="206" t="s">
        <v>161</v>
      </c>
      <c r="E142" s="207" t="s">
        <v>2579</v>
      </c>
      <c r="F142" s="208" t="s">
        <v>2564</v>
      </c>
      <c r="G142" s="209" t="s">
        <v>2506</v>
      </c>
      <c r="H142" s="210">
        <v>6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166</v>
      </c>
      <c r="AT142" s="217" t="s">
        <v>161</v>
      </c>
      <c r="AU142" s="217" t="s">
        <v>81</v>
      </c>
      <c r="AY142" s="19" t="s">
        <v>159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166</v>
      </c>
      <c r="BM142" s="217" t="s">
        <v>823</v>
      </c>
    </row>
    <row r="143" s="2" customFormat="1" ht="16.5" customHeight="1">
      <c r="A143" s="40"/>
      <c r="B143" s="41"/>
      <c r="C143" s="206" t="s">
        <v>515</v>
      </c>
      <c r="D143" s="206" t="s">
        <v>161</v>
      </c>
      <c r="E143" s="207" t="s">
        <v>2569</v>
      </c>
      <c r="F143" s="208" t="s">
        <v>2570</v>
      </c>
      <c r="G143" s="209" t="s">
        <v>2506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166</v>
      </c>
      <c r="AT143" s="217" t="s">
        <v>161</v>
      </c>
      <c r="AU143" s="217" t="s">
        <v>81</v>
      </c>
      <c r="AY143" s="19" t="s">
        <v>159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166</v>
      </c>
      <c r="BM143" s="217" t="s">
        <v>833</v>
      </c>
    </row>
    <row r="144" s="2" customFormat="1" ht="16.5" customHeight="1">
      <c r="A144" s="40"/>
      <c r="B144" s="41"/>
      <c r="C144" s="206" t="s">
        <v>527</v>
      </c>
      <c r="D144" s="206" t="s">
        <v>161</v>
      </c>
      <c r="E144" s="207" t="s">
        <v>2571</v>
      </c>
      <c r="F144" s="208" t="s">
        <v>2572</v>
      </c>
      <c r="G144" s="209" t="s">
        <v>2506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166</v>
      </c>
      <c r="AT144" s="217" t="s">
        <v>161</v>
      </c>
      <c r="AU144" s="217" t="s">
        <v>81</v>
      </c>
      <c r="AY144" s="19" t="s">
        <v>159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166</v>
      </c>
      <c r="BM144" s="217" t="s">
        <v>843</v>
      </c>
    </row>
    <row r="145" s="12" customFormat="1" ht="25.92" customHeight="1">
      <c r="A145" s="12"/>
      <c r="B145" s="190"/>
      <c r="C145" s="191"/>
      <c r="D145" s="192" t="s">
        <v>72</v>
      </c>
      <c r="E145" s="193" t="s">
        <v>2512</v>
      </c>
      <c r="F145" s="193" t="s">
        <v>2580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SUM(P146:P158)</f>
        <v>0</v>
      </c>
      <c r="Q145" s="198"/>
      <c r="R145" s="199">
        <f>SUM(R146:R158)</f>
        <v>0</v>
      </c>
      <c r="S145" s="198"/>
      <c r="T145" s="200">
        <f>SUM(T146:T158)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81</v>
      </c>
      <c r="AT145" s="202" t="s">
        <v>72</v>
      </c>
      <c r="AU145" s="202" t="s">
        <v>73</v>
      </c>
      <c r="AY145" s="201" t="s">
        <v>159</v>
      </c>
      <c r="BK145" s="203">
        <f>SUM(BK146:BK158)</f>
        <v>0</v>
      </c>
    </row>
    <row r="146" s="2" customFormat="1" ht="16.5" customHeight="1">
      <c r="A146" s="40"/>
      <c r="B146" s="41"/>
      <c r="C146" s="206" t="s">
        <v>539</v>
      </c>
      <c r="D146" s="206" t="s">
        <v>161</v>
      </c>
      <c r="E146" s="207" t="s">
        <v>2574</v>
      </c>
      <c r="F146" s="208" t="s">
        <v>2575</v>
      </c>
      <c r="G146" s="209" t="s">
        <v>2506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166</v>
      </c>
      <c r="AT146" s="217" t="s">
        <v>161</v>
      </c>
      <c r="AU146" s="217" t="s">
        <v>81</v>
      </c>
      <c r="AY146" s="19" t="s">
        <v>159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166</v>
      </c>
      <c r="BM146" s="217" t="s">
        <v>855</v>
      </c>
    </row>
    <row r="147" s="2" customFormat="1">
      <c r="A147" s="40"/>
      <c r="B147" s="41"/>
      <c r="C147" s="42"/>
      <c r="D147" s="226" t="s">
        <v>2537</v>
      </c>
      <c r="E147" s="42"/>
      <c r="F147" s="284" t="s">
        <v>2576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2537</v>
      </c>
      <c r="AU147" s="19" t="s">
        <v>81</v>
      </c>
    </row>
    <row r="148" s="2" customFormat="1" ht="16.5" customHeight="1">
      <c r="A148" s="40"/>
      <c r="B148" s="41"/>
      <c r="C148" s="206" t="s">
        <v>544</v>
      </c>
      <c r="D148" s="206" t="s">
        <v>161</v>
      </c>
      <c r="E148" s="207" t="s">
        <v>2539</v>
      </c>
      <c r="F148" s="208" t="s">
        <v>2540</v>
      </c>
      <c r="G148" s="209" t="s">
        <v>322</v>
      </c>
      <c r="H148" s="210">
        <v>3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166</v>
      </c>
      <c r="AT148" s="217" t="s">
        <v>161</v>
      </c>
      <c r="AU148" s="217" t="s">
        <v>81</v>
      </c>
      <c r="AY148" s="19" t="s">
        <v>159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166</v>
      </c>
      <c r="BM148" s="217" t="s">
        <v>870</v>
      </c>
    </row>
    <row r="149" s="2" customFormat="1" ht="16.5" customHeight="1">
      <c r="A149" s="40"/>
      <c r="B149" s="41"/>
      <c r="C149" s="206" t="s">
        <v>552</v>
      </c>
      <c r="D149" s="206" t="s">
        <v>161</v>
      </c>
      <c r="E149" s="207" t="s">
        <v>2541</v>
      </c>
      <c r="F149" s="208" t="s">
        <v>2542</v>
      </c>
      <c r="G149" s="209" t="s">
        <v>2506</v>
      </c>
      <c r="H149" s="210">
        <v>3</v>
      </c>
      <c r="I149" s="211"/>
      <c r="J149" s="212">
        <f>ROUND(I149*H149,2)</f>
        <v>0</v>
      </c>
      <c r="K149" s="208" t="s">
        <v>19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166</v>
      </c>
      <c r="AT149" s="217" t="s">
        <v>161</v>
      </c>
      <c r="AU149" s="217" t="s">
        <v>81</v>
      </c>
      <c r="AY149" s="19" t="s">
        <v>159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166</v>
      </c>
      <c r="BM149" s="217" t="s">
        <v>885</v>
      </c>
    </row>
    <row r="150" s="2" customFormat="1" ht="16.5" customHeight="1">
      <c r="A150" s="40"/>
      <c r="B150" s="41"/>
      <c r="C150" s="206" t="s">
        <v>557</v>
      </c>
      <c r="D150" s="206" t="s">
        <v>161</v>
      </c>
      <c r="E150" s="207" t="s">
        <v>2543</v>
      </c>
      <c r="F150" s="208" t="s">
        <v>2544</v>
      </c>
      <c r="G150" s="209" t="s">
        <v>2506</v>
      </c>
      <c r="H150" s="210">
        <v>3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166</v>
      </c>
      <c r="AT150" s="217" t="s">
        <v>161</v>
      </c>
      <c r="AU150" s="217" t="s">
        <v>81</v>
      </c>
      <c r="AY150" s="19" t="s">
        <v>159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166</v>
      </c>
      <c r="BM150" s="217" t="s">
        <v>898</v>
      </c>
    </row>
    <row r="151" s="2" customFormat="1" ht="16.5" customHeight="1">
      <c r="A151" s="40"/>
      <c r="B151" s="41"/>
      <c r="C151" s="206" t="s">
        <v>569</v>
      </c>
      <c r="D151" s="206" t="s">
        <v>161</v>
      </c>
      <c r="E151" s="207" t="s">
        <v>2577</v>
      </c>
      <c r="F151" s="208" t="s">
        <v>2578</v>
      </c>
      <c r="G151" s="209" t="s">
        <v>2506</v>
      </c>
      <c r="H151" s="210">
        <v>1</v>
      </c>
      <c r="I151" s="211"/>
      <c r="J151" s="212">
        <f>ROUND(I151*H151,2)</f>
        <v>0</v>
      </c>
      <c r="K151" s="208" t="s">
        <v>19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166</v>
      </c>
      <c r="AT151" s="217" t="s">
        <v>161</v>
      </c>
      <c r="AU151" s="217" t="s">
        <v>81</v>
      </c>
      <c r="AY151" s="19" t="s">
        <v>159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166</v>
      </c>
      <c r="BM151" s="217" t="s">
        <v>914</v>
      </c>
    </row>
    <row r="152" s="2" customFormat="1" ht="16.5" customHeight="1">
      <c r="A152" s="40"/>
      <c r="B152" s="41"/>
      <c r="C152" s="206" t="s">
        <v>574</v>
      </c>
      <c r="D152" s="206" t="s">
        <v>161</v>
      </c>
      <c r="E152" s="207" t="s">
        <v>2547</v>
      </c>
      <c r="F152" s="208" t="s">
        <v>2548</v>
      </c>
      <c r="G152" s="209" t="s">
        <v>2506</v>
      </c>
      <c r="H152" s="210">
        <v>1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166</v>
      </c>
      <c r="AT152" s="217" t="s">
        <v>161</v>
      </c>
      <c r="AU152" s="217" t="s">
        <v>81</v>
      </c>
      <c r="AY152" s="19" t="s">
        <v>159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166</v>
      </c>
      <c r="BM152" s="217" t="s">
        <v>925</v>
      </c>
    </row>
    <row r="153" s="2" customFormat="1" ht="16.5" customHeight="1">
      <c r="A153" s="40"/>
      <c r="B153" s="41"/>
      <c r="C153" s="206" t="s">
        <v>580</v>
      </c>
      <c r="D153" s="206" t="s">
        <v>161</v>
      </c>
      <c r="E153" s="207" t="s">
        <v>2549</v>
      </c>
      <c r="F153" s="208" t="s">
        <v>2550</v>
      </c>
      <c r="G153" s="209" t="s">
        <v>2506</v>
      </c>
      <c r="H153" s="210">
        <v>2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166</v>
      </c>
      <c r="AT153" s="217" t="s">
        <v>161</v>
      </c>
      <c r="AU153" s="217" t="s">
        <v>81</v>
      </c>
      <c r="AY153" s="19" t="s">
        <v>159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166</v>
      </c>
      <c r="BM153" s="217" t="s">
        <v>949</v>
      </c>
    </row>
    <row r="154" s="2" customFormat="1" ht="16.5" customHeight="1">
      <c r="A154" s="40"/>
      <c r="B154" s="41"/>
      <c r="C154" s="206" t="s">
        <v>619</v>
      </c>
      <c r="D154" s="206" t="s">
        <v>161</v>
      </c>
      <c r="E154" s="207" t="s">
        <v>2551</v>
      </c>
      <c r="F154" s="208" t="s">
        <v>2552</v>
      </c>
      <c r="G154" s="209" t="s">
        <v>2506</v>
      </c>
      <c r="H154" s="210">
        <v>3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166</v>
      </c>
      <c r="AT154" s="217" t="s">
        <v>161</v>
      </c>
      <c r="AU154" s="217" t="s">
        <v>81</v>
      </c>
      <c r="AY154" s="19" t="s">
        <v>159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166</v>
      </c>
      <c r="BM154" s="217" t="s">
        <v>964</v>
      </c>
    </row>
    <row r="155" s="2" customFormat="1" ht="16.5" customHeight="1">
      <c r="A155" s="40"/>
      <c r="B155" s="41"/>
      <c r="C155" s="206" t="s">
        <v>626</v>
      </c>
      <c r="D155" s="206" t="s">
        <v>161</v>
      </c>
      <c r="E155" s="207" t="s">
        <v>239</v>
      </c>
      <c r="F155" s="208" t="s">
        <v>2562</v>
      </c>
      <c r="G155" s="209" t="s">
        <v>2506</v>
      </c>
      <c r="H155" s="210">
        <v>1</v>
      </c>
      <c r="I155" s="211"/>
      <c r="J155" s="212">
        <f>ROUND(I155*H155,2)</f>
        <v>0</v>
      </c>
      <c r="K155" s="208" t="s">
        <v>19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166</v>
      </c>
      <c r="AT155" s="217" t="s">
        <v>161</v>
      </c>
      <c r="AU155" s="217" t="s">
        <v>81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166</v>
      </c>
      <c r="BM155" s="217" t="s">
        <v>975</v>
      </c>
    </row>
    <row r="156" s="2" customFormat="1" ht="16.5" customHeight="1">
      <c r="A156" s="40"/>
      <c r="B156" s="41"/>
      <c r="C156" s="206" t="s">
        <v>634</v>
      </c>
      <c r="D156" s="206" t="s">
        <v>161</v>
      </c>
      <c r="E156" s="207" t="s">
        <v>2579</v>
      </c>
      <c r="F156" s="208" t="s">
        <v>2564</v>
      </c>
      <c r="G156" s="209" t="s">
        <v>2506</v>
      </c>
      <c r="H156" s="210">
        <v>6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166</v>
      </c>
      <c r="AT156" s="217" t="s">
        <v>161</v>
      </c>
      <c r="AU156" s="217" t="s">
        <v>81</v>
      </c>
      <c r="AY156" s="19" t="s">
        <v>159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166</v>
      </c>
      <c r="BM156" s="217" t="s">
        <v>987</v>
      </c>
    </row>
    <row r="157" s="2" customFormat="1" ht="16.5" customHeight="1">
      <c r="A157" s="40"/>
      <c r="B157" s="41"/>
      <c r="C157" s="206" t="s">
        <v>641</v>
      </c>
      <c r="D157" s="206" t="s">
        <v>161</v>
      </c>
      <c r="E157" s="207" t="s">
        <v>2569</v>
      </c>
      <c r="F157" s="208" t="s">
        <v>2570</v>
      </c>
      <c r="G157" s="209" t="s">
        <v>2506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166</v>
      </c>
      <c r="AT157" s="217" t="s">
        <v>161</v>
      </c>
      <c r="AU157" s="217" t="s">
        <v>81</v>
      </c>
      <c r="AY157" s="19" t="s">
        <v>159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ROUND(I157*H157,2)</f>
        <v>0</v>
      </c>
      <c r="BL157" s="19" t="s">
        <v>166</v>
      </c>
      <c r="BM157" s="217" t="s">
        <v>1002</v>
      </c>
    </row>
    <row r="158" s="2" customFormat="1" ht="16.5" customHeight="1">
      <c r="A158" s="40"/>
      <c r="B158" s="41"/>
      <c r="C158" s="206" t="s">
        <v>648</v>
      </c>
      <c r="D158" s="206" t="s">
        <v>161</v>
      </c>
      <c r="E158" s="207" t="s">
        <v>2571</v>
      </c>
      <c r="F158" s="208" t="s">
        <v>2572</v>
      </c>
      <c r="G158" s="209" t="s">
        <v>2506</v>
      </c>
      <c r="H158" s="210">
        <v>1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166</v>
      </c>
      <c r="AT158" s="217" t="s">
        <v>161</v>
      </c>
      <c r="AU158" s="217" t="s">
        <v>81</v>
      </c>
      <c r="AY158" s="19" t="s">
        <v>159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166</v>
      </c>
      <c r="BM158" s="217" t="s">
        <v>1014</v>
      </c>
    </row>
    <row r="159" s="12" customFormat="1" ht="25.92" customHeight="1">
      <c r="A159" s="12"/>
      <c r="B159" s="190"/>
      <c r="C159" s="191"/>
      <c r="D159" s="192" t="s">
        <v>72</v>
      </c>
      <c r="E159" s="193" t="s">
        <v>2514</v>
      </c>
      <c r="F159" s="193" t="s">
        <v>2581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SUM(P160:P167)</f>
        <v>0</v>
      </c>
      <c r="Q159" s="198"/>
      <c r="R159" s="199">
        <f>SUM(R160:R167)</f>
        <v>0</v>
      </c>
      <c r="S159" s="198"/>
      <c r="T159" s="200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81</v>
      </c>
      <c r="AT159" s="202" t="s">
        <v>72</v>
      </c>
      <c r="AU159" s="202" t="s">
        <v>73</v>
      </c>
      <c r="AY159" s="201" t="s">
        <v>159</v>
      </c>
      <c r="BK159" s="203">
        <f>SUM(BK160:BK167)</f>
        <v>0</v>
      </c>
    </row>
    <row r="160" s="2" customFormat="1" ht="24.15" customHeight="1">
      <c r="A160" s="40"/>
      <c r="B160" s="41"/>
      <c r="C160" s="206" t="s">
        <v>654</v>
      </c>
      <c r="D160" s="206" t="s">
        <v>161</v>
      </c>
      <c r="E160" s="207" t="s">
        <v>2582</v>
      </c>
      <c r="F160" s="208" t="s">
        <v>2583</v>
      </c>
      <c r="G160" s="209" t="s">
        <v>2506</v>
      </c>
      <c r="H160" s="210">
        <v>25</v>
      </c>
      <c r="I160" s="211"/>
      <c r="J160" s="212">
        <f>ROUND(I160*H160,2)</f>
        <v>0</v>
      </c>
      <c r="K160" s="208" t="s">
        <v>19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166</v>
      </c>
      <c r="AT160" s="217" t="s">
        <v>161</v>
      </c>
      <c r="AU160" s="217" t="s">
        <v>81</v>
      </c>
      <c r="AY160" s="19" t="s">
        <v>159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166</v>
      </c>
      <c r="BM160" s="217" t="s">
        <v>1024</v>
      </c>
    </row>
    <row r="161" s="2" customFormat="1" ht="24.15" customHeight="1">
      <c r="A161" s="40"/>
      <c r="B161" s="41"/>
      <c r="C161" s="206" t="s">
        <v>659</v>
      </c>
      <c r="D161" s="206" t="s">
        <v>161</v>
      </c>
      <c r="E161" s="207" t="s">
        <v>2584</v>
      </c>
      <c r="F161" s="208" t="s">
        <v>2585</v>
      </c>
      <c r="G161" s="209" t="s">
        <v>2506</v>
      </c>
      <c r="H161" s="210">
        <v>8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166</v>
      </c>
      <c r="AT161" s="217" t="s">
        <v>161</v>
      </c>
      <c r="AU161" s="217" t="s">
        <v>81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166</v>
      </c>
      <c r="BM161" s="217" t="s">
        <v>1036</v>
      </c>
    </row>
    <row r="162" s="2" customFormat="1" ht="24.15" customHeight="1">
      <c r="A162" s="40"/>
      <c r="B162" s="41"/>
      <c r="C162" s="206" t="s">
        <v>664</v>
      </c>
      <c r="D162" s="206" t="s">
        <v>161</v>
      </c>
      <c r="E162" s="207" t="s">
        <v>2586</v>
      </c>
      <c r="F162" s="208" t="s">
        <v>2587</v>
      </c>
      <c r="G162" s="209" t="s">
        <v>2506</v>
      </c>
      <c r="H162" s="210">
        <v>15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166</v>
      </c>
      <c r="AT162" s="217" t="s">
        <v>161</v>
      </c>
      <c r="AU162" s="217" t="s">
        <v>81</v>
      </c>
      <c r="AY162" s="19" t="s">
        <v>159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166</v>
      </c>
      <c r="BM162" s="217" t="s">
        <v>1047</v>
      </c>
    </row>
    <row r="163" s="2" customFormat="1" ht="24.15" customHeight="1">
      <c r="A163" s="40"/>
      <c r="B163" s="41"/>
      <c r="C163" s="206" t="s">
        <v>669</v>
      </c>
      <c r="D163" s="206" t="s">
        <v>161</v>
      </c>
      <c r="E163" s="207" t="s">
        <v>2588</v>
      </c>
      <c r="F163" s="208" t="s">
        <v>2589</v>
      </c>
      <c r="G163" s="209" t="s">
        <v>2506</v>
      </c>
      <c r="H163" s="210">
        <v>14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166</v>
      </c>
      <c r="AT163" s="217" t="s">
        <v>161</v>
      </c>
      <c r="AU163" s="217" t="s">
        <v>81</v>
      </c>
      <c r="AY163" s="19" t="s">
        <v>159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166</v>
      </c>
      <c r="BM163" s="217" t="s">
        <v>1061</v>
      </c>
    </row>
    <row r="164" s="2" customFormat="1" ht="24.15" customHeight="1">
      <c r="A164" s="40"/>
      <c r="B164" s="41"/>
      <c r="C164" s="206" t="s">
        <v>674</v>
      </c>
      <c r="D164" s="206" t="s">
        <v>161</v>
      </c>
      <c r="E164" s="207" t="s">
        <v>2590</v>
      </c>
      <c r="F164" s="208" t="s">
        <v>2591</v>
      </c>
      <c r="G164" s="209" t="s">
        <v>2506</v>
      </c>
      <c r="H164" s="210">
        <v>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166</v>
      </c>
      <c r="AT164" s="217" t="s">
        <v>161</v>
      </c>
      <c r="AU164" s="217" t="s">
        <v>81</v>
      </c>
      <c r="AY164" s="19" t="s">
        <v>159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166</v>
      </c>
      <c r="BM164" s="217" t="s">
        <v>1071</v>
      </c>
    </row>
    <row r="165" s="2" customFormat="1" ht="24.15" customHeight="1">
      <c r="A165" s="40"/>
      <c r="B165" s="41"/>
      <c r="C165" s="206" t="s">
        <v>681</v>
      </c>
      <c r="D165" s="206" t="s">
        <v>161</v>
      </c>
      <c r="E165" s="207" t="s">
        <v>2592</v>
      </c>
      <c r="F165" s="208" t="s">
        <v>2593</v>
      </c>
      <c r="G165" s="209" t="s">
        <v>2506</v>
      </c>
      <c r="H165" s="210">
        <v>1</v>
      </c>
      <c r="I165" s="211"/>
      <c r="J165" s="212">
        <f>ROUND(I165*H165,2)</f>
        <v>0</v>
      </c>
      <c r="K165" s="208" t="s">
        <v>19</v>
      </c>
      <c r="L165" s="46"/>
      <c r="M165" s="213" t="s">
        <v>19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166</v>
      </c>
      <c r="AT165" s="217" t="s">
        <v>161</v>
      </c>
      <c r="AU165" s="217" t="s">
        <v>81</v>
      </c>
      <c r="AY165" s="19" t="s">
        <v>159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166</v>
      </c>
      <c r="BM165" s="217" t="s">
        <v>1080</v>
      </c>
    </row>
    <row r="166" s="2" customFormat="1" ht="24.15" customHeight="1">
      <c r="A166" s="40"/>
      <c r="B166" s="41"/>
      <c r="C166" s="206" t="s">
        <v>688</v>
      </c>
      <c r="D166" s="206" t="s">
        <v>161</v>
      </c>
      <c r="E166" s="207" t="s">
        <v>2594</v>
      </c>
      <c r="F166" s="208" t="s">
        <v>2595</v>
      </c>
      <c r="G166" s="209" t="s">
        <v>2506</v>
      </c>
      <c r="H166" s="210">
        <v>8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166</v>
      </c>
      <c r="AT166" s="217" t="s">
        <v>161</v>
      </c>
      <c r="AU166" s="217" t="s">
        <v>81</v>
      </c>
      <c r="AY166" s="19" t="s">
        <v>159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166</v>
      </c>
      <c r="BM166" s="217" t="s">
        <v>1091</v>
      </c>
    </row>
    <row r="167" s="2" customFormat="1" ht="24.15" customHeight="1">
      <c r="A167" s="40"/>
      <c r="B167" s="41"/>
      <c r="C167" s="206" t="s">
        <v>694</v>
      </c>
      <c r="D167" s="206" t="s">
        <v>161</v>
      </c>
      <c r="E167" s="207" t="s">
        <v>2596</v>
      </c>
      <c r="F167" s="208" t="s">
        <v>2597</v>
      </c>
      <c r="G167" s="209" t="s">
        <v>2506</v>
      </c>
      <c r="H167" s="210">
        <v>15</v>
      </c>
      <c r="I167" s="211"/>
      <c r="J167" s="212">
        <f>ROUND(I167*H167,2)</f>
        <v>0</v>
      </c>
      <c r="K167" s="208" t="s">
        <v>19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166</v>
      </c>
      <c r="AT167" s="217" t="s">
        <v>161</v>
      </c>
      <c r="AU167" s="217" t="s">
        <v>81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166</v>
      </c>
      <c r="BM167" s="217" t="s">
        <v>1101</v>
      </c>
    </row>
    <row r="168" s="12" customFormat="1" ht="25.92" customHeight="1">
      <c r="A168" s="12"/>
      <c r="B168" s="190"/>
      <c r="C168" s="191"/>
      <c r="D168" s="192" t="s">
        <v>72</v>
      </c>
      <c r="E168" s="193" t="s">
        <v>2518</v>
      </c>
      <c r="F168" s="193" t="s">
        <v>2598</v>
      </c>
      <c r="G168" s="191"/>
      <c r="H168" s="191"/>
      <c r="I168" s="194"/>
      <c r="J168" s="195">
        <f>BK168</f>
        <v>0</v>
      </c>
      <c r="K168" s="191"/>
      <c r="L168" s="196"/>
      <c r="M168" s="197"/>
      <c r="N168" s="198"/>
      <c r="O168" s="198"/>
      <c r="P168" s="199">
        <f>SUM(P169:P182)</f>
        <v>0</v>
      </c>
      <c r="Q168" s="198"/>
      <c r="R168" s="199">
        <f>SUM(R169:R182)</f>
        <v>0</v>
      </c>
      <c r="S168" s="198"/>
      <c r="T168" s="200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81</v>
      </c>
      <c r="AT168" s="202" t="s">
        <v>72</v>
      </c>
      <c r="AU168" s="202" t="s">
        <v>73</v>
      </c>
      <c r="AY168" s="201" t="s">
        <v>159</v>
      </c>
      <c r="BK168" s="203">
        <f>SUM(BK169:BK182)</f>
        <v>0</v>
      </c>
    </row>
    <row r="169" s="2" customFormat="1" ht="16.5" customHeight="1">
      <c r="A169" s="40"/>
      <c r="B169" s="41"/>
      <c r="C169" s="206" t="s">
        <v>699</v>
      </c>
      <c r="D169" s="206" t="s">
        <v>161</v>
      </c>
      <c r="E169" s="207" t="s">
        <v>2599</v>
      </c>
      <c r="F169" s="208" t="s">
        <v>2600</v>
      </c>
      <c r="G169" s="209" t="s">
        <v>2506</v>
      </c>
      <c r="H169" s="210">
        <v>4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166</v>
      </c>
      <c r="AT169" s="217" t="s">
        <v>161</v>
      </c>
      <c r="AU169" s="217" t="s">
        <v>81</v>
      </c>
      <c r="AY169" s="19" t="s">
        <v>159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166</v>
      </c>
      <c r="BM169" s="217" t="s">
        <v>1113</v>
      </c>
    </row>
    <row r="170" s="2" customFormat="1" ht="16.5" customHeight="1">
      <c r="A170" s="40"/>
      <c r="B170" s="41"/>
      <c r="C170" s="206" t="s">
        <v>707</v>
      </c>
      <c r="D170" s="206" t="s">
        <v>161</v>
      </c>
      <c r="E170" s="207" t="s">
        <v>2601</v>
      </c>
      <c r="F170" s="208" t="s">
        <v>2602</v>
      </c>
      <c r="G170" s="209" t="s">
        <v>2506</v>
      </c>
      <c r="H170" s="210">
        <v>10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166</v>
      </c>
      <c r="AT170" s="217" t="s">
        <v>161</v>
      </c>
      <c r="AU170" s="217" t="s">
        <v>81</v>
      </c>
      <c r="AY170" s="19" t="s">
        <v>159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166</v>
      </c>
      <c r="BM170" s="217" t="s">
        <v>1129</v>
      </c>
    </row>
    <row r="171" s="2" customFormat="1" ht="16.5" customHeight="1">
      <c r="A171" s="40"/>
      <c r="B171" s="41"/>
      <c r="C171" s="206" t="s">
        <v>714</v>
      </c>
      <c r="D171" s="206" t="s">
        <v>161</v>
      </c>
      <c r="E171" s="207" t="s">
        <v>2603</v>
      </c>
      <c r="F171" s="208" t="s">
        <v>2604</v>
      </c>
      <c r="G171" s="209" t="s">
        <v>2506</v>
      </c>
      <c r="H171" s="210">
        <v>6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166</v>
      </c>
      <c r="AT171" s="217" t="s">
        <v>161</v>
      </c>
      <c r="AU171" s="217" t="s">
        <v>81</v>
      </c>
      <c r="AY171" s="19" t="s">
        <v>159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166</v>
      </c>
      <c r="BM171" s="217" t="s">
        <v>1140</v>
      </c>
    </row>
    <row r="172" s="2" customFormat="1" ht="16.5" customHeight="1">
      <c r="A172" s="40"/>
      <c r="B172" s="41"/>
      <c r="C172" s="206" t="s">
        <v>720</v>
      </c>
      <c r="D172" s="206" t="s">
        <v>161</v>
      </c>
      <c r="E172" s="207" t="s">
        <v>2605</v>
      </c>
      <c r="F172" s="208" t="s">
        <v>2606</v>
      </c>
      <c r="G172" s="209" t="s">
        <v>2506</v>
      </c>
      <c r="H172" s="210">
        <v>6</v>
      </c>
      <c r="I172" s="211"/>
      <c r="J172" s="212">
        <f>ROUND(I172*H172,2)</f>
        <v>0</v>
      </c>
      <c r="K172" s="208" t="s">
        <v>19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166</v>
      </c>
      <c r="AT172" s="217" t="s">
        <v>161</v>
      </c>
      <c r="AU172" s="217" t="s">
        <v>81</v>
      </c>
      <c r="AY172" s="19" t="s">
        <v>159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166</v>
      </c>
      <c r="BM172" s="217" t="s">
        <v>1150</v>
      </c>
    </row>
    <row r="173" s="2" customFormat="1" ht="16.5" customHeight="1">
      <c r="A173" s="40"/>
      <c r="B173" s="41"/>
      <c r="C173" s="206" t="s">
        <v>726</v>
      </c>
      <c r="D173" s="206" t="s">
        <v>161</v>
      </c>
      <c r="E173" s="207" t="s">
        <v>2607</v>
      </c>
      <c r="F173" s="208" t="s">
        <v>2608</v>
      </c>
      <c r="G173" s="209" t="s">
        <v>2506</v>
      </c>
      <c r="H173" s="210">
        <v>12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166</v>
      </c>
      <c r="AT173" s="217" t="s">
        <v>161</v>
      </c>
      <c r="AU173" s="217" t="s">
        <v>81</v>
      </c>
      <c r="AY173" s="19" t="s">
        <v>159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166</v>
      </c>
      <c r="BM173" s="217" t="s">
        <v>1162</v>
      </c>
    </row>
    <row r="174" s="2" customFormat="1" ht="16.5" customHeight="1">
      <c r="A174" s="40"/>
      <c r="B174" s="41"/>
      <c r="C174" s="206" t="s">
        <v>731</v>
      </c>
      <c r="D174" s="206" t="s">
        <v>161</v>
      </c>
      <c r="E174" s="207" t="s">
        <v>2609</v>
      </c>
      <c r="F174" s="208" t="s">
        <v>2610</v>
      </c>
      <c r="G174" s="209" t="s">
        <v>2506</v>
      </c>
      <c r="H174" s="210">
        <v>28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166</v>
      </c>
      <c r="AT174" s="217" t="s">
        <v>161</v>
      </c>
      <c r="AU174" s="217" t="s">
        <v>81</v>
      </c>
      <c r="AY174" s="19" t="s">
        <v>159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166</v>
      </c>
      <c r="BM174" s="217" t="s">
        <v>1176</v>
      </c>
    </row>
    <row r="175" s="2" customFormat="1" ht="16.5" customHeight="1">
      <c r="A175" s="40"/>
      <c r="B175" s="41"/>
      <c r="C175" s="206" t="s">
        <v>736</v>
      </c>
      <c r="D175" s="206" t="s">
        <v>161</v>
      </c>
      <c r="E175" s="207" t="s">
        <v>2611</v>
      </c>
      <c r="F175" s="208" t="s">
        <v>2612</v>
      </c>
      <c r="G175" s="209" t="s">
        <v>2506</v>
      </c>
      <c r="H175" s="210">
        <v>6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166</v>
      </c>
      <c r="AT175" s="217" t="s">
        <v>161</v>
      </c>
      <c r="AU175" s="217" t="s">
        <v>81</v>
      </c>
      <c r="AY175" s="19" t="s">
        <v>159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166</v>
      </c>
      <c r="BM175" s="217" t="s">
        <v>1191</v>
      </c>
    </row>
    <row r="176" s="2" customFormat="1" ht="16.5" customHeight="1">
      <c r="A176" s="40"/>
      <c r="B176" s="41"/>
      <c r="C176" s="206" t="s">
        <v>741</v>
      </c>
      <c r="D176" s="206" t="s">
        <v>161</v>
      </c>
      <c r="E176" s="207" t="s">
        <v>2613</v>
      </c>
      <c r="F176" s="208" t="s">
        <v>2614</v>
      </c>
      <c r="G176" s="209" t="s">
        <v>2506</v>
      </c>
      <c r="H176" s="210">
        <v>50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166</v>
      </c>
      <c r="AT176" s="217" t="s">
        <v>161</v>
      </c>
      <c r="AU176" s="217" t="s">
        <v>81</v>
      </c>
      <c r="AY176" s="19" t="s">
        <v>159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166</v>
      </c>
      <c r="BM176" s="217" t="s">
        <v>1203</v>
      </c>
    </row>
    <row r="177" s="2" customFormat="1" ht="16.5" customHeight="1">
      <c r="A177" s="40"/>
      <c r="B177" s="41"/>
      <c r="C177" s="206" t="s">
        <v>748</v>
      </c>
      <c r="D177" s="206" t="s">
        <v>161</v>
      </c>
      <c r="E177" s="207" t="s">
        <v>2615</v>
      </c>
      <c r="F177" s="208" t="s">
        <v>2616</v>
      </c>
      <c r="G177" s="209" t="s">
        <v>2506</v>
      </c>
      <c r="H177" s="210">
        <v>14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166</v>
      </c>
      <c r="AT177" s="217" t="s">
        <v>161</v>
      </c>
      <c r="AU177" s="217" t="s">
        <v>81</v>
      </c>
      <c r="AY177" s="19" t="s">
        <v>159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166</v>
      </c>
      <c r="BM177" s="217" t="s">
        <v>1213</v>
      </c>
    </row>
    <row r="178" s="2" customFormat="1" ht="16.5" customHeight="1">
      <c r="A178" s="40"/>
      <c r="B178" s="41"/>
      <c r="C178" s="206" t="s">
        <v>755</v>
      </c>
      <c r="D178" s="206" t="s">
        <v>161</v>
      </c>
      <c r="E178" s="207" t="s">
        <v>2617</v>
      </c>
      <c r="F178" s="208" t="s">
        <v>2618</v>
      </c>
      <c r="G178" s="209" t="s">
        <v>2506</v>
      </c>
      <c r="H178" s="210">
        <v>6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166</v>
      </c>
      <c r="AT178" s="217" t="s">
        <v>161</v>
      </c>
      <c r="AU178" s="217" t="s">
        <v>81</v>
      </c>
      <c r="AY178" s="19" t="s">
        <v>159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166</v>
      </c>
      <c r="BM178" s="217" t="s">
        <v>1224</v>
      </c>
    </row>
    <row r="179" s="2" customFormat="1" ht="16.5" customHeight="1">
      <c r="A179" s="40"/>
      <c r="B179" s="41"/>
      <c r="C179" s="206" t="s">
        <v>761</v>
      </c>
      <c r="D179" s="206" t="s">
        <v>161</v>
      </c>
      <c r="E179" s="207" t="s">
        <v>2619</v>
      </c>
      <c r="F179" s="208" t="s">
        <v>2620</v>
      </c>
      <c r="G179" s="209" t="s">
        <v>2506</v>
      </c>
      <c r="H179" s="210">
        <v>50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166</v>
      </c>
      <c r="AT179" s="217" t="s">
        <v>161</v>
      </c>
      <c r="AU179" s="217" t="s">
        <v>81</v>
      </c>
      <c r="AY179" s="19" t="s">
        <v>159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166</v>
      </c>
      <c r="BM179" s="217" t="s">
        <v>1234</v>
      </c>
    </row>
    <row r="180" s="2" customFormat="1" ht="16.5" customHeight="1">
      <c r="A180" s="40"/>
      <c r="B180" s="41"/>
      <c r="C180" s="206" t="s">
        <v>766</v>
      </c>
      <c r="D180" s="206" t="s">
        <v>161</v>
      </c>
      <c r="E180" s="207" t="s">
        <v>2621</v>
      </c>
      <c r="F180" s="208" t="s">
        <v>2622</v>
      </c>
      <c r="G180" s="209" t="s">
        <v>2506</v>
      </c>
      <c r="H180" s="210">
        <v>10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166</v>
      </c>
      <c r="AT180" s="217" t="s">
        <v>161</v>
      </c>
      <c r="AU180" s="217" t="s">
        <v>81</v>
      </c>
      <c r="AY180" s="19" t="s">
        <v>159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166</v>
      </c>
      <c r="BM180" s="217" t="s">
        <v>1254</v>
      </c>
    </row>
    <row r="181" s="2" customFormat="1" ht="16.5" customHeight="1">
      <c r="A181" s="40"/>
      <c r="B181" s="41"/>
      <c r="C181" s="206" t="s">
        <v>773</v>
      </c>
      <c r="D181" s="206" t="s">
        <v>161</v>
      </c>
      <c r="E181" s="207" t="s">
        <v>2623</v>
      </c>
      <c r="F181" s="208" t="s">
        <v>2624</v>
      </c>
      <c r="G181" s="209" t="s">
        <v>2506</v>
      </c>
      <c r="H181" s="210">
        <v>8</v>
      </c>
      <c r="I181" s="211"/>
      <c r="J181" s="212">
        <f>ROUND(I181*H181,2)</f>
        <v>0</v>
      </c>
      <c r="K181" s="208" t="s">
        <v>19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166</v>
      </c>
      <c r="AT181" s="217" t="s">
        <v>161</v>
      </c>
      <c r="AU181" s="217" t="s">
        <v>81</v>
      </c>
      <c r="AY181" s="19" t="s">
        <v>159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166</v>
      </c>
      <c r="BM181" s="217" t="s">
        <v>1264</v>
      </c>
    </row>
    <row r="182" s="2" customFormat="1" ht="16.5" customHeight="1">
      <c r="A182" s="40"/>
      <c r="B182" s="41"/>
      <c r="C182" s="206" t="s">
        <v>779</v>
      </c>
      <c r="D182" s="206" t="s">
        <v>161</v>
      </c>
      <c r="E182" s="207" t="s">
        <v>2625</v>
      </c>
      <c r="F182" s="208" t="s">
        <v>2626</v>
      </c>
      <c r="G182" s="209" t="s">
        <v>2506</v>
      </c>
      <c r="H182" s="210">
        <v>6</v>
      </c>
      <c r="I182" s="211"/>
      <c r="J182" s="212">
        <f>ROUND(I182*H182,2)</f>
        <v>0</v>
      </c>
      <c r="K182" s="208" t="s">
        <v>19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166</v>
      </c>
      <c r="AT182" s="217" t="s">
        <v>161</v>
      </c>
      <c r="AU182" s="217" t="s">
        <v>81</v>
      </c>
      <c r="AY182" s="19" t="s">
        <v>159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166</v>
      </c>
      <c r="BM182" s="217" t="s">
        <v>1275</v>
      </c>
    </row>
    <row r="183" s="12" customFormat="1" ht="25.92" customHeight="1">
      <c r="A183" s="12"/>
      <c r="B183" s="190"/>
      <c r="C183" s="191"/>
      <c r="D183" s="192" t="s">
        <v>72</v>
      </c>
      <c r="E183" s="193" t="s">
        <v>2520</v>
      </c>
      <c r="F183" s="193" t="s">
        <v>2627</v>
      </c>
      <c r="G183" s="191"/>
      <c r="H183" s="191"/>
      <c r="I183" s="194"/>
      <c r="J183" s="195">
        <f>BK183</f>
        <v>0</v>
      </c>
      <c r="K183" s="191"/>
      <c r="L183" s="196"/>
      <c r="M183" s="197"/>
      <c r="N183" s="198"/>
      <c r="O183" s="198"/>
      <c r="P183" s="199">
        <f>SUM(P184:P185)</f>
        <v>0</v>
      </c>
      <c r="Q183" s="198"/>
      <c r="R183" s="199">
        <f>SUM(R184:R185)</f>
        <v>0</v>
      </c>
      <c r="S183" s="198"/>
      <c r="T183" s="200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81</v>
      </c>
      <c r="AT183" s="202" t="s">
        <v>72</v>
      </c>
      <c r="AU183" s="202" t="s">
        <v>73</v>
      </c>
      <c r="AY183" s="201" t="s">
        <v>159</v>
      </c>
      <c r="BK183" s="203">
        <f>SUM(BK184:BK185)</f>
        <v>0</v>
      </c>
    </row>
    <row r="184" s="2" customFormat="1" ht="16.5" customHeight="1">
      <c r="A184" s="40"/>
      <c r="B184" s="41"/>
      <c r="C184" s="206" t="s">
        <v>784</v>
      </c>
      <c r="D184" s="206" t="s">
        <v>161</v>
      </c>
      <c r="E184" s="207" t="s">
        <v>2628</v>
      </c>
      <c r="F184" s="208" t="s">
        <v>2629</v>
      </c>
      <c r="G184" s="209" t="s">
        <v>2501</v>
      </c>
      <c r="H184" s="210">
        <v>1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166</v>
      </c>
      <c r="AT184" s="217" t="s">
        <v>161</v>
      </c>
      <c r="AU184" s="217" t="s">
        <v>81</v>
      </c>
      <c r="AY184" s="19" t="s">
        <v>159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166</v>
      </c>
      <c r="BM184" s="217" t="s">
        <v>1285</v>
      </c>
    </row>
    <row r="185" s="2" customFormat="1" ht="16.5" customHeight="1">
      <c r="A185" s="40"/>
      <c r="B185" s="41"/>
      <c r="C185" s="206" t="s">
        <v>790</v>
      </c>
      <c r="D185" s="206" t="s">
        <v>161</v>
      </c>
      <c r="E185" s="207" t="s">
        <v>2630</v>
      </c>
      <c r="F185" s="208" t="s">
        <v>2631</v>
      </c>
      <c r="G185" s="209" t="s">
        <v>2506</v>
      </c>
      <c r="H185" s="210">
        <v>10</v>
      </c>
      <c r="I185" s="211"/>
      <c r="J185" s="212">
        <f>ROUND(I185*H185,2)</f>
        <v>0</v>
      </c>
      <c r="K185" s="208" t="s">
        <v>19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166</v>
      </c>
      <c r="AT185" s="217" t="s">
        <v>161</v>
      </c>
      <c r="AU185" s="217" t="s">
        <v>81</v>
      </c>
      <c r="AY185" s="19" t="s">
        <v>159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166</v>
      </c>
      <c r="BM185" s="217" t="s">
        <v>1295</v>
      </c>
    </row>
    <row r="186" s="12" customFormat="1" ht="25.92" customHeight="1">
      <c r="A186" s="12"/>
      <c r="B186" s="190"/>
      <c r="C186" s="191"/>
      <c r="D186" s="192" t="s">
        <v>72</v>
      </c>
      <c r="E186" s="193" t="s">
        <v>2522</v>
      </c>
      <c r="F186" s="193" t="s">
        <v>2632</v>
      </c>
      <c r="G186" s="191"/>
      <c r="H186" s="191"/>
      <c r="I186" s="194"/>
      <c r="J186" s="195">
        <f>BK186</f>
        <v>0</v>
      </c>
      <c r="K186" s="191"/>
      <c r="L186" s="196"/>
      <c r="M186" s="197"/>
      <c r="N186" s="198"/>
      <c r="O186" s="198"/>
      <c r="P186" s="199">
        <f>SUM(P187:P197)</f>
        <v>0</v>
      </c>
      <c r="Q186" s="198"/>
      <c r="R186" s="199">
        <f>SUM(R187:R197)</f>
        <v>0</v>
      </c>
      <c r="S186" s="198"/>
      <c r="T186" s="200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81</v>
      </c>
      <c r="AT186" s="202" t="s">
        <v>72</v>
      </c>
      <c r="AU186" s="202" t="s">
        <v>73</v>
      </c>
      <c r="AY186" s="201" t="s">
        <v>159</v>
      </c>
      <c r="BK186" s="203">
        <f>SUM(BK187:BK197)</f>
        <v>0</v>
      </c>
    </row>
    <row r="187" s="2" customFormat="1" ht="16.5" customHeight="1">
      <c r="A187" s="40"/>
      <c r="B187" s="41"/>
      <c r="C187" s="206" t="s">
        <v>795</v>
      </c>
      <c r="D187" s="206" t="s">
        <v>161</v>
      </c>
      <c r="E187" s="207" t="s">
        <v>2633</v>
      </c>
      <c r="F187" s="208" t="s">
        <v>2634</v>
      </c>
      <c r="G187" s="209" t="s">
        <v>2506</v>
      </c>
      <c r="H187" s="210">
        <v>160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166</v>
      </c>
      <c r="AT187" s="217" t="s">
        <v>161</v>
      </c>
      <c r="AU187" s="217" t="s">
        <v>81</v>
      </c>
      <c r="AY187" s="19" t="s">
        <v>159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166</v>
      </c>
      <c r="BM187" s="217" t="s">
        <v>1305</v>
      </c>
    </row>
    <row r="188" s="2" customFormat="1" ht="16.5" customHeight="1">
      <c r="A188" s="40"/>
      <c r="B188" s="41"/>
      <c r="C188" s="206" t="s">
        <v>801</v>
      </c>
      <c r="D188" s="206" t="s">
        <v>161</v>
      </c>
      <c r="E188" s="207" t="s">
        <v>2635</v>
      </c>
      <c r="F188" s="208" t="s">
        <v>2636</v>
      </c>
      <c r="G188" s="209" t="s">
        <v>2506</v>
      </c>
      <c r="H188" s="210">
        <v>50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166</v>
      </c>
      <c r="AT188" s="217" t="s">
        <v>161</v>
      </c>
      <c r="AU188" s="217" t="s">
        <v>81</v>
      </c>
      <c r="AY188" s="19" t="s">
        <v>159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166</v>
      </c>
      <c r="BM188" s="217" t="s">
        <v>1314</v>
      </c>
    </row>
    <row r="189" s="2" customFormat="1" ht="16.5" customHeight="1">
      <c r="A189" s="40"/>
      <c r="B189" s="41"/>
      <c r="C189" s="206" t="s">
        <v>806</v>
      </c>
      <c r="D189" s="206" t="s">
        <v>161</v>
      </c>
      <c r="E189" s="207" t="s">
        <v>2637</v>
      </c>
      <c r="F189" s="208" t="s">
        <v>2638</v>
      </c>
      <c r="G189" s="209" t="s">
        <v>2506</v>
      </c>
      <c r="H189" s="210">
        <v>10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166</v>
      </c>
      <c r="AT189" s="217" t="s">
        <v>161</v>
      </c>
      <c r="AU189" s="217" t="s">
        <v>81</v>
      </c>
      <c r="AY189" s="19" t="s">
        <v>159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166</v>
      </c>
      <c r="BM189" s="217" t="s">
        <v>1323</v>
      </c>
    </row>
    <row r="190" s="2" customFormat="1" ht="16.5" customHeight="1">
      <c r="A190" s="40"/>
      <c r="B190" s="41"/>
      <c r="C190" s="206" t="s">
        <v>812</v>
      </c>
      <c r="D190" s="206" t="s">
        <v>161</v>
      </c>
      <c r="E190" s="207" t="s">
        <v>2639</v>
      </c>
      <c r="F190" s="208" t="s">
        <v>2640</v>
      </c>
      <c r="G190" s="209" t="s">
        <v>2506</v>
      </c>
      <c r="H190" s="210">
        <v>300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166</v>
      </c>
      <c r="AT190" s="217" t="s">
        <v>161</v>
      </c>
      <c r="AU190" s="217" t="s">
        <v>81</v>
      </c>
      <c r="AY190" s="19" t="s">
        <v>159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166</v>
      </c>
      <c r="BM190" s="217" t="s">
        <v>1335</v>
      </c>
    </row>
    <row r="191" s="2" customFormat="1" ht="16.5" customHeight="1">
      <c r="A191" s="40"/>
      <c r="B191" s="41"/>
      <c r="C191" s="206" t="s">
        <v>818</v>
      </c>
      <c r="D191" s="206" t="s">
        <v>161</v>
      </c>
      <c r="E191" s="207" t="s">
        <v>2641</v>
      </c>
      <c r="F191" s="208" t="s">
        <v>2642</v>
      </c>
      <c r="G191" s="209" t="s">
        <v>2506</v>
      </c>
      <c r="H191" s="210">
        <v>120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166</v>
      </c>
      <c r="AT191" s="217" t="s">
        <v>161</v>
      </c>
      <c r="AU191" s="217" t="s">
        <v>81</v>
      </c>
      <c r="AY191" s="19" t="s">
        <v>159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166</v>
      </c>
      <c r="BM191" s="217" t="s">
        <v>1345</v>
      </c>
    </row>
    <row r="192" s="2" customFormat="1" ht="16.5" customHeight="1">
      <c r="A192" s="40"/>
      <c r="B192" s="41"/>
      <c r="C192" s="206" t="s">
        <v>823</v>
      </c>
      <c r="D192" s="206" t="s">
        <v>161</v>
      </c>
      <c r="E192" s="207" t="s">
        <v>2643</v>
      </c>
      <c r="F192" s="208" t="s">
        <v>2644</v>
      </c>
      <c r="G192" s="209" t="s">
        <v>2506</v>
      </c>
      <c r="H192" s="210">
        <v>150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166</v>
      </c>
      <c r="AT192" s="217" t="s">
        <v>161</v>
      </c>
      <c r="AU192" s="217" t="s">
        <v>81</v>
      </c>
      <c r="AY192" s="19" t="s">
        <v>159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166</v>
      </c>
      <c r="BM192" s="217" t="s">
        <v>1356</v>
      </c>
    </row>
    <row r="193" s="2" customFormat="1" ht="16.5" customHeight="1">
      <c r="A193" s="40"/>
      <c r="B193" s="41"/>
      <c r="C193" s="206" t="s">
        <v>828</v>
      </c>
      <c r="D193" s="206" t="s">
        <v>161</v>
      </c>
      <c r="E193" s="207" t="s">
        <v>2645</v>
      </c>
      <c r="F193" s="208" t="s">
        <v>2646</v>
      </c>
      <c r="G193" s="209" t="s">
        <v>322</v>
      </c>
      <c r="H193" s="210">
        <v>200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166</v>
      </c>
      <c r="AT193" s="217" t="s">
        <v>161</v>
      </c>
      <c r="AU193" s="217" t="s">
        <v>81</v>
      </c>
      <c r="AY193" s="19" t="s">
        <v>159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166</v>
      </c>
      <c r="BM193" s="217" t="s">
        <v>1368</v>
      </c>
    </row>
    <row r="194" s="2" customFormat="1" ht="16.5" customHeight="1">
      <c r="A194" s="40"/>
      <c r="B194" s="41"/>
      <c r="C194" s="206" t="s">
        <v>833</v>
      </c>
      <c r="D194" s="206" t="s">
        <v>161</v>
      </c>
      <c r="E194" s="207" t="s">
        <v>2647</v>
      </c>
      <c r="F194" s="208" t="s">
        <v>2648</v>
      </c>
      <c r="G194" s="209" t="s">
        <v>2506</v>
      </c>
      <c r="H194" s="210">
        <v>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166</v>
      </c>
      <c r="AT194" s="217" t="s">
        <v>161</v>
      </c>
      <c r="AU194" s="217" t="s">
        <v>81</v>
      </c>
      <c r="AY194" s="19" t="s">
        <v>159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166</v>
      </c>
      <c r="BM194" s="217" t="s">
        <v>1378</v>
      </c>
    </row>
    <row r="195" s="2" customFormat="1" ht="16.5" customHeight="1">
      <c r="A195" s="40"/>
      <c r="B195" s="41"/>
      <c r="C195" s="206" t="s">
        <v>838</v>
      </c>
      <c r="D195" s="206" t="s">
        <v>161</v>
      </c>
      <c r="E195" s="207" t="s">
        <v>2649</v>
      </c>
      <c r="F195" s="208" t="s">
        <v>2650</v>
      </c>
      <c r="G195" s="209" t="s">
        <v>2506</v>
      </c>
      <c r="H195" s="210">
        <v>8</v>
      </c>
      <c r="I195" s="211"/>
      <c r="J195" s="212">
        <f>ROUND(I195*H195,2)</f>
        <v>0</v>
      </c>
      <c r="K195" s="208" t="s">
        <v>19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166</v>
      </c>
      <c r="AT195" s="217" t="s">
        <v>161</v>
      </c>
      <c r="AU195" s="217" t="s">
        <v>81</v>
      </c>
      <c r="AY195" s="19" t="s">
        <v>159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166</v>
      </c>
      <c r="BM195" s="217" t="s">
        <v>1390</v>
      </c>
    </row>
    <row r="196" s="2" customFormat="1" ht="16.5" customHeight="1">
      <c r="A196" s="40"/>
      <c r="B196" s="41"/>
      <c r="C196" s="206" t="s">
        <v>843</v>
      </c>
      <c r="D196" s="206" t="s">
        <v>161</v>
      </c>
      <c r="E196" s="207" t="s">
        <v>2651</v>
      </c>
      <c r="F196" s="208" t="s">
        <v>2652</v>
      </c>
      <c r="G196" s="209" t="s">
        <v>2506</v>
      </c>
      <c r="H196" s="210">
        <v>10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166</v>
      </c>
      <c r="AT196" s="217" t="s">
        <v>161</v>
      </c>
      <c r="AU196" s="217" t="s">
        <v>81</v>
      </c>
      <c r="AY196" s="19" t="s">
        <v>159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166</v>
      </c>
      <c r="BM196" s="217" t="s">
        <v>1400</v>
      </c>
    </row>
    <row r="197" s="2" customFormat="1" ht="16.5" customHeight="1">
      <c r="A197" s="40"/>
      <c r="B197" s="41"/>
      <c r="C197" s="206" t="s">
        <v>850</v>
      </c>
      <c r="D197" s="206" t="s">
        <v>161</v>
      </c>
      <c r="E197" s="207" t="s">
        <v>2653</v>
      </c>
      <c r="F197" s="208" t="s">
        <v>2654</v>
      </c>
      <c r="G197" s="209" t="s">
        <v>2506</v>
      </c>
      <c r="H197" s="210">
        <v>10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166</v>
      </c>
      <c r="AT197" s="217" t="s">
        <v>161</v>
      </c>
      <c r="AU197" s="217" t="s">
        <v>81</v>
      </c>
      <c r="AY197" s="19" t="s">
        <v>159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166</v>
      </c>
      <c r="BM197" s="217" t="s">
        <v>1412</v>
      </c>
    </row>
    <row r="198" s="12" customFormat="1" ht="25.92" customHeight="1">
      <c r="A198" s="12"/>
      <c r="B198" s="190"/>
      <c r="C198" s="191"/>
      <c r="D198" s="192" t="s">
        <v>72</v>
      </c>
      <c r="E198" s="193" t="s">
        <v>2524</v>
      </c>
      <c r="F198" s="193" t="s">
        <v>2655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SUM(P199:P216)</f>
        <v>0</v>
      </c>
      <c r="Q198" s="198"/>
      <c r="R198" s="199">
        <f>SUM(R199:R216)</f>
        <v>0</v>
      </c>
      <c r="S198" s="198"/>
      <c r="T198" s="200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81</v>
      </c>
      <c r="AT198" s="202" t="s">
        <v>72</v>
      </c>
      <c r="AU198" s="202" t="s">
        <v>73</v>
      </c>
      <c r="AY198" s="201" t="s">
        <v>159</v>
      </c>
      <c r="BK198" s="203">
        <f>SUM(BK199:BK216)</f>
        <v>0</v>
      </c>
    </row>
    <row r="199" s="2" customFormat="1" ht="16.5" customHeight="1">
      <c r="A199" s="40"/>
      <c r="B199" s="41"/>
      <c r="C199" s="206" t="s">
        <v>855</v>
      </c>
      <c r="D199" s="206" t="s">
        <v>161</v>
      </c>
      <c r="E199" s="207" t="s">
        <v>2656</v>
      </c>
      <c r="F199" s="208" t="s">
        <v>2657</v>
      </c>
      <c r="G199" s="209" t="s">
        <v>322</v>
      </c>
      <c r="H199" s="210">
        <v>100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166</v>
      </c>
      <c r="AT199" s="217" t="s">
        <v>161</v>
      </c>
      <c r="AU199" s="217" t="s">
        <v>81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166</v>
      </c>
      <c r="BM199" s="217" t="s">
        <v>1421</v>
      </c>
    </row>
    <row r="200" s="2" customFormat="1" ht="16.5" customHeight="1">
      <c r="A200" s="40"/>
      <c r="B200" s="41"/>
      <c r="C200" s="206" t="s">
        <v>862</v>
      </c>
      <c r="D200" s="206" t="s">
        <v>161</v>
      </c>
      <c r="E200" s="207" t="s">
        <v>2658</v>
      </c>
      <c r="F200" s="208" t="s">
        <v>2659</v>
      </c>
      <c r="G200" s="209" t="s">
        <v>322</v>
      </c>
      <c r="H200" s="210">
        <v>200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166</v>
      </c>
      <c r="AT200" s="217" t="s">
        <v>161</v>
      </c>
      <c r="AU200" s="217" t="s">
        <v>81</v>
      </c>
      <c r="AY200" s="19" t="s">
        <v>159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166</v>
      </c>
      <c r="BM200" s="217" t="s">
        <v>1435</v>
      </c>
    </row>
    <row r="201" s="2" customFormat="1" ht="16.5" customHeight="1">
      <c r="A201" s="40"/>
      <c r="B201" s="41"/>
      <c r="C201" s="206" t="s">
        <v>870</v>
      </c>
      <c r="D201" s="206" t="s">
        <v>161</v>
      </c>
      <c r="E201" s="207" t="s">
        <v>2660</v>
      </c>
      <c r="F201" s="208" t="s">
        <v>2661</v>
      </c>
      <c r="G201" s="209" t="s">
        <v>322</v>
      </c>
      <c r="H201" s="210">
        <v>500</v>
      </c>
      <c r="I201" s="211"/>
      <c r="J201" s="212">
        <f>ROUND(I201*H201,2)</f>
        <v>0</v>
      </c>
      <c r="K201" s="208" t="s">
        <v>19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166</v>
      </c>
      <c r="AT201" s="217" t="s">
        <v>161</v>
      </c>
      <c r="AU201" s="217" t="s">
        <v>81</v>
      </c>
      <c r="AY201" s="19" t="s">
        <v>159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166</v>
      </c>
      <c r="BM201" s="217" t="s">
        <v>1446</v>
      </c>
    </row>
    <row r="202" s="2" customFormat="1" ht="16.5" customHeight="1">
      <c r="A202" s="40"/>
      <c r="B202" s="41"/>
      <c r="C202" s="206" t="s">
        <v>878</v>
      </c>
      <c r="D202" s="206" t="s">
        <v>161</v>
      </c>
      <c r="E202" s="207" t="s">
        <v>2662</v>
      </c>
      <c r="F202" s="208" t="s">
        <v>2663</v>
      </c>
      <c r="G202" s="209" t="s">
        <v>322</v>
      </c>
      <c r="H202" s="210">
        <v>800</v>
      </c>
      <c r="I202" s="211"/>
      <c r="J202" s="212">
        <f>ROUND(I202*H202,2)</f>
        <v>0</v>
      </c>
      <c r="K202" s="208" t="s">
        <v>19</v>
      </c>
      <c r="L202" s="46"/>
      <c r="M202" s="213" t="s">
        <v>19</v>
      </c>
      <c r="N202" s="214" t="s">
        <v>44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166</v>
      </c>
      <c r="AT202" s="217" t="s">
        <v>161</v>
      </c>
      <c r="AU202" s="217" t="s">
        <v>81</v>
      </c>
      <c r="AY202" s="19" t="s">
        <v>159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166</v>
      </c>
      <c r="BM202" s="217" t="s">
        <v>1454</v>
      </c>
    </row>
    <row r="203" s="2" customFormat="1" ht="16.5" customHeight="1">
      <c r="A203" s="40"/>
      <c r="B203" s="41"/>
      <c r="C203" s="206" t="s">
        <v>885</v>
      </c>
      <c r="D203" s="206" t="s">
        <v>161</v>
      </c>
      <c r="E203" s="207" t="s">
        <v>2664</v>
      </c>
      <c r="F203" s="208" t="s">
        <v>2665</v>
      </c>
      <c r="G203" s="209" t="s">
        <v>322</v>
      </c>
      <c r="H203" s="210">
        <v>25</v>
      </c>
      <c r="I203" s="211"/>
      <c r="J203" s="212">
        <f>ROUND(I203*H203,2)</f>
        <v>0</v>
      </c>
      <c r="K203" s="208" t="s">
        <v>19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166</v>
      </c>
      <c r="AT203" s="217" t="s">
        <v>161</v>
      </c>
      <c r="AU203" s="217" t="s">
        <v>81</v>
      </c>
      <c r="AY203" s="19" t="s">
        <v>159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166</v>
      </c>
      <c r="BM203" s="217" t="s">
        <v>1464</v>
      </c>
    </row>
    <row r="204" s="2" customFormat="1" ht="16.5" customHeight="1">
      <c r="A204" s="40"/>
      <c r="B204" s="41"/>
      <c r="C204" s="206" t="s">
        <v>890</v>
      </c>
      <c r="D204" s="206" t="s">
        <v>161</v>
      </c>
      <c r="E204" s="207" t="s">
        <v>2666</v>
      </c>
      <c r="F204" s="208" t="s">
        <v>2667</v>
      </c>
      <c r="G204" s="209" t="s">
        <v>322</v>
      </c>
      <c r="H204" s="210">
        <v>500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166</v>
      </c>
      <c r="AT204" s="217" t="s">
        <v>161</v>
      </c>
      <c r="AU204" s="217" t="s">
        <v>81</v>
      </c>
      <c r="AY204" s="19" t="s">
        <v>159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ROUND(I204*H204,2)</f>
        <v>0</v>
      </c>
      <c r="BL204" s="19" t="s">
        <v>166</v>
      </c>
      <c r="BM204" s="217" t="s">
        <v>1473</v>
      </c>
    </row>
    <row r="205" s="2" customFormat="1" ht="16.5" customHeight="1">
      <c r="A205" s="40"/>
      <c r="B205" s="41"/>
      <c r="C205" s="206" t="s">
        <v>898</v>
      </c>
      <c r="D205" s="206" t="s">
        <v>161</v>
      </c>
      <c r="E205" s="207" t="s">
        <v>2668</v>
      </c>
      <c r="F205" s="208" t="s">
        <v>2669</v>
      </c>
      <c r="G205" s="209" t="s">
        <v>322</v>
      </c>
      <c r="H205" s="210">
        <v>150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166</v>
      </c>
      <c r="AT205" s="217" t="s">
        <v>161</v>
      </c>
      <c r="AU205" s="217" t="s">
        <v>81</v>
      </c>
      <c r="AY205" s="19" t="s">
        <v>159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166</v>
      </c>
      <c r="BM205" s="217" t="s">
        <v>1482</v>
      </c>
    </row>
    <row r="206" s="2" customFormat="1" ht="16.5" customHeight="1">
      <c r="A206" s="40"/>
      <c r="B206" s="41"/>
      <c r="C206" s="206" t="s">
        <v>906</v>
      </c>
      <c r="D206" s="206" t="s">
        <v>161</v>
      </c>
      <c r="E206" s="207" t="s">
        <v>2670</v>
      </c>
      <c r="F206" s="208" t="s">
        <v>2671</v>
      </c>
      <c r="G206" s="209" t="s">
        <v>322</v>
      </c>
      <c r="H206" s="210">
        <v>70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166</v>
      </c>
      <c r="AT206" s="217" t="s">
        <v>161</v>
      </c>
      <c r="AU206" s="217" t="s">
        <v>81</v>
      </c>
      <c r="AY206" s="19" t="s">
        <v>159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166</v>
      </c>
      <c r="BM206" s="217" t="s">
        <v>1492</v>
      </c>
    </row>
    <row r="207" s="2" customFormat="1" ht="16.5" customHeight="1">
      <c r="A207" s="40"/>
      <c r="B207" s="41"/>
      <c r="C207" s="206" t="s">
        <v>914</v>
      </c>
      <c r="D207" s="206" t="s">
        <v>161</v>
      </c>
      <c r="E207" s="207" t="s">
        <v>2672</v>
      </c>
      <c r="F207" s="208" t="s">
        <v>2673</v>
      </c>
      <c r="G207" s="209" t="s">
        <v>322</v>
      </c>
      <c r="H207" s="210">
        <v>10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166</v>
      </c>
      <c r="AT207" s="217" t="s">
        <v>161</v>
      </c>
      <c r="AU207" s="217" t="s">
        <v>81</v>
      </c>
      <c r="AY207" s="19" t="s">
        <v>159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166</v>
      </c>
      <c r="BM207" s="217" t="s">
        <v>1501</v>
      </c>
    </row>
    <row r="208" s="2" customFormat="1" ht="16.5" customHeight="1">
      <c r="A208" s="40"/>
      <c r="B208" s="41"/>
      <c r="C208" s="206" t="s">
        <v>919</v>
      </c>
      <c r="D208" s="206" t="s">
        <v>161</v>
      </c>
      <c r="E208" s="207" t="s">
        <v>2674</v>
      </c>
      <c r="F208" s="208" t="s">
        <v>2675</v>
      </c>
      <c r="G208" s="209" t="s">
        <v>2506</v>
      </c>
      <c r="H208" s="210">
        <v>90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166</v>
      </c>
      <c r="AT208" s="217" t="s">
        <v>161</v>
      </c>
      <c r="AU208" s="217" t="s">
        <v>81</v>
      </c>
      <c r="AY208" s="19" t="s">
        <v>159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166</v>
      </c>
      <c r="BM208" s="217" t="s">
        <v>1510</v>
      </c>
    </row>
    <row r="209" s="2" customFormat="1" ht="16.5" customHeight="1">
      <c r="A209" s="40"/>
      <c r="B209" s="41"/>
      <c r="C209" s="206" t="s">
        <v>925</v>
      </c>
      <c r="D209" s="206" t="s">
        <v>161</v>
      </c>
      <c r="E209" s="207" t="s">
        <v>2676</v>
      </c>
      <c r="F209" s="208" t="s">
        <v>2677</v>
      </c>
      <c r="G209" s="209" t="s">
        <v>2506</v>
      </c>
      <c r="H209" s="210">
        <v>70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166</v>
      </c>
      <c r="AT209" s="217" t="s">
        <v>161</v>
      </c>
      <c r="AU209" s="217" t="s">
        <v>81</v>
      </c>
      <c r="AY209" s="19" t="s">
        <v>159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166</v>
      </c>
      <c r="BM209" s="217" t="s">
        <v>1520</v>
      </c>
    </row>
    <row r="210" s="2" customFormat="1" ht="16.5" customHeight="1">
      <c r="A210" s="40"/>
      <c r="B210" s="41"/>
      <c r="C210" s="206" t="s">
        <v>943</v>
      </c>
      <c r="D210" s="206" t="s">
        <v>161</v>
      </c>
      <c r="E210" s="207" t="s">
        <v>2678</v>
      </c>
      <c r="F210" s="208" t="s">
        <v>2679</v>
      </c>
      <c r="G210" s="209" t="s">
        <v>2506</v>
      </c>
      <c r="H210" s="210">
        <v>130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44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166</v>
      </c>
      <c r="AT210" s="217" t="s">
        <v>161</v>
      </c>
      <c r="AU210" s="217" t="s">
        <v>81</v>
      </c>
      <c r="AY210" s="19" t="s">
        <v>159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81</v>
      </c>
      <c r="BK210" s="218">
        <f>ROUND(I210*H210,2)</f>
        <v>0</v>
      </c>
      <c r="BL210" s="19" t="s">
        <v>166</v>
      </c>
      <c r="BM210" s="217" t="s">
        <v>1529</v>
      </c>
    </row>
    <row r="211" s="2" customFormat="1" ht="16.5" customHeight="1">
      <c r="A211" s="40"/>
      <c r="B211" s="41"/>
      <c r="C211" s="206" t="s">
        <v>949</v>
      </c>
      <c r="D211" s="206" t="s">
        <v>161</v>
      </c>
      <c r="E211" s="207" t="s">
        <v>2680</v>
      </c>
      <c r="F211" s="208" t="s">
        <v>2681</v>
      </c>
      <c r="G211" s="209" t="s">
        <v>2506</v>
      </c>
      <c r="H211" s="210">
        <v>200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166</v>
      </c>
      <c r="AT211" s="217" t="s">
        <v>161</v>
      </c>
      <c r="AU211" s="217" t="s">
        <v>81</v>
      </c>
      <c r="AY211" s="19" t="s">
        <v>159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166</v>
      </c>
      <c r="BM211" s="217" t="s">
        <v>1538</v>
      </c>
    </row>
    <row r="212" s="2" customFormat="1" ht="16.5" customHeight="1">
      <c r="A212" s="40"/>
      <c r="B212" s="41"/>
      <c r="C212" s="206" t="s">
        <v>959</v>
      </c>
      <c r="D212" s="206" t="s">
        <v>161</v>
      </c>
      <c r="E212" s="207" t="s">
        <v>2682</v>
      </c>
      <c r="F212" s="208" t="s">
        <v>2683</v>
      </c>
      <c r="G212" s="209" t="s">
        <v>2506</v>
      </c>
      <c r="H212" s="210">
        <v>24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166</v>
      </c>
      <c r="AT212" s="217" t="s">
        <v>161</v>
      </c>
      <c r="AU212" s="217" t="s">
        <v>81</v>
      </c>
      <c r="AY212" s="19" t="s">
        <v>159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166</v>
      </c>
      <c r="BM212" s="217" t="s">
        <v>1552</v>
      </c>
    </row>
    <row r="213" s="2" customFormat="1" ht="16.5" customHeight="1">
      <c r="A213" s="40"/>
      <c r="B213" s="41"/>
      <c r="C213" s="206" t="s">
        <v>964</v>
      </c>
      <c r="D213" s="206" t="s">
        <v>161</v>
      </c>
      <c r="E213" s="207" t="s">
        <v>2684</v>
      </c>
      <c r="F213" s="208" t="s">
        <v>2685</v>
      </c>
      <c r="G213" s="209" t="s">
        <v>2506</v>
      </c>
      <c r="H213" s="210">
        <v>30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166</v>
      </c>
      <c r="AT213" s="217" t="s">
        <v>161</v>
      </c>
      <c r="AU213" s="217" t="s">
        <v>81</v>
      </c>
      <c r="AY213" s="19" t="s">
        <v>159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166</v>
      </c>
      <c r="BM213" s="217" t="s">
        <v>1561</v>
      </c>
    </row>
    <row r="214" s="2" customFormat="1" ht="16.5" customHeight="1">
      <c r="A214" s="40"/>
      <c r="B214" s="41"/>
      <c r="C214" s="206" t="s">
        <v>969</v>
      </c>
      <c r="D214" s="206" t="s">
        <v>161</v>
      </c>
      <c r="E214" s="207" t="s">
        <v>2686</v>
      </c>
      <c r="F214" s="208" t="s">
        <v>2687</v>
      </c>
      <c r="G214" s="209" t="s">
        <v>2506</v>
      </c>
      <c r="H214" s="210">
        <v>50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166</v>
      </c>
      <c r="AT214" s="217" t="s">
        <v>161</v>
      </c>
      <c r="AU214" s="217" t="s">
        <v>81</v>
      </c>
      <c r="AY214" s="19" t="s">
        <v>159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ROUND(I214*H214,2)</f>
        <v>0</v>
      </c>
      <c r="BL214" s="19" t="s">
        <v>166</v>
      </c>
      <c r="BM214" s="217" t="s">
        <v>1572</v>
      </c>
    </row>
    <row r="215" s="2" customFormat="1" ht="16.5" customHeight="1">
      <c r="A215" s="40"/>
      <c r="B215" s="41"/>
      <c r="C215" s="206" t="s">
        <v>975</v>
      </c>
      <c r="D215" s="206" t="s">
        <v>161</v>
      </c>
      <c r="E215" s="207" t="s">
        <v>2688</v>
      </c>
      <c r="F215" s="208" t="s">
        <v>2689</v>
      </c>
      <c r="G215" s="209" t="s">
        <v>2506</v>
      </c>
      <c r="H215" s="210">
        <v>12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166</v>
      </c>
      <c r="AT215" s="217" t="s">
        <v>161</v>
      </c>
      <c r="AU215" s="217" t="s">
        <v>81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166</v>
      </c>
      <c r="BM215" s="217" t="s">
        <v>1581</v>
      </c>
    </row>
    <row r="216" s="2" customFormat="1" ht="16.5" customHeight="1">
      <c r="A216" s="40"/>
      <c r="B216" s="41"/>
      <c r="C216" s="206" t="s">
        <v>982</v>
      </c>
      <c r="D216" s="206" t="s">
        <v>161</v>
      </c>
      <c r="E216" s="207" t="s">
        <v>2690</v>
      </c>
      <c r="F216" s="208" t="s">
        <v>2691</v>
      </c>
      <c r="G216" s="209" t="s">
        <v>2506</v>
      </c>
      <c r="H216" s="210">
        <v>4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166</v>
      </c>
      <c r="AT216" s="217" t="s">
        <v>161</v>
      </c>
      <c r="AU216" s="217" t="s">
        <v>81</v>
      </c>
      <c r="AY216" s="19" t="s">
        <v>159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ROUND(I216*H216,2)</f>
        <v>0</v>
      </c>
      <c r="BL216" s="19" t="s">
        <v>166</v>
      </c>
      <c r="BM216" s="217" t="s">
        <v>1594</v>
      </c>
    </row>
    <row r="217" s="12" customFormat="1" ht="25.92" customHeight="1">
      <c r="A217" s="12"/>
      <c r="B217" s="190"/>
      <c r="C217" s="191"/>
      <c r="D217" s="192" t="s">
        <v>72</v>
      </c>
      <c r="E217" s="193" t="s">
        <v>2530</v>
      </c>
      <c r="F217" s="193" t="s">
        <v>2692</v>
      </c>
      <c r="G217" s="191"/>
      <c r="H217" s="191"/>
      <c r="I217" s="194"/>
      <c r="J217" s="195">
        <f>BK217</f>
        <v>0</v>
      </c>
      <c r="K217" s="191"/>
      <c r="L217" s="196"/>
      <c r="M217" s="197"/>
      <c r="N217" s="198"/>
      <c r="O217" s="198"/>
      <c r="P217" s="199">
        <f>SUM(P218:P228)</f>
        <v>0</v>
      </c>
      <c r="Q217" s="198"/>
      <c r="R217" s="199">
        <f>SUM(R218:R228)</f>
        <v>0</v>
      </c>
      <c r="S217" s="198"/>
      <c r="T217" s="200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81</v>
      </c>
      <c r="AT217" s="202" t="s">
        <v>72</v>
      </c>
      <c r="AU217" s="202" t="s">
        <v>73</v>
      </c>
      <c r="AY217" s="201" t="s">
        <v>159</v>
      </c>
      <c r="BK217" s="203">
        <f>SUM(BK218:BK228)</f>
        <v>0</v>
      </c>
    </row>
    <row r="218" s="2" customFormat="1" ht="16.5" customHeight="1">
      <c r="A218" s="40"/>
      <c r="B218" s="41"/>
      <c r="C218" s="206" t="s">
        <v>987</v>
      </c>
      <c r="D218" s="206" t="s">
        <v>161</v>
      </c>
      <c r="E218" s="207" t="s">
        <v>2693</v>
      </c>
      <c r="F218" s="208" t="s">
        <v>2694</v>
      </c>
      <c r="G218" s="209" t="s">
        <v>2506</v>
      </c>
      <c r="H218" s="210">
        <v>10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166</v>
      </c>
      <c r="AT218" s="217" t="s">
        <v>161</v>
      </c>
      <c r="AU218" s="217" t="s">
        <v>81</v>
      </c>
      <c r="AY218" s="19" t="s">
        <v>159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166</v>
      </c>
      <c r="BM218" s="217" t="s">
        <v>1605</v>
      </c>
    </row>
    <row r="219" s="2" customFormat="1" ht="16.5" customHeight="1">
      <c r="A219" s="40"/>
      <c r="B219" s="41"/>
      <c r="C219" s="206" t="s">
        <v>996</v>
      </c>
      <c r="D219" s="206" t="s">
        <v>161</v>
      </c>
      <c r="E219" s="207" t="s">
        <v>2695</v>
      </c>
      <c r="F219" s="208" t="s">
        <v>2696</v>
      </c>
      <c r="G219" s="209" t="s">
        <v>2506</v>
      </c>
      <c r="H219" s="210">
        <v>20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166</v>
      </c>
      <c r="AT219" s="217" t="s">
        <v>161</v>
      </c>
      <c r="AU219" s="217" t="s">
        <v>81</v>
      </c>
      <c r="AY219" s="19" t="s">
        <v>159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166</v>
      </c>
      <c r="BM219" s="217" t="s">
        <v>1615</v>
      </c>
    </row>
    <row r="220" s="2" customFormat="1" ht="16.5" customHeight="1">
      <c r="A220" s="40"/>
      <c r="B220" s="41"/>
      <c r="C220" s="206" t="s">
        <v>1002</v>
      </c>
      <c r="D220" s="206" t="s">
        <v>161</v>
      </c>
      <c r="E220" s="207" t="s">
        <v>2697</v>
      </c>
      <c r="F220" s="208" t="s">
        <v>2698</v>
      </c>
      <c r="G220" s="209" t="s">
        <v>2506</v>
      </c>
      <c r="H220" s="210">
        <v>6</v>
      </c>
      <c r="I220" s="211"/>
      <c r="J220" s="212">
        <f>ROUND(I220*H220,2)</f>
        <v>0</v>
      </c>
      <c r="K220" s="208" t="s">
        <v>19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166</v>
      </c>
      <c r="AT220" s="217" t="s">
        <v>161</v>
      </c>
      <c r="AU220" s="217" t="s">
        <v>81</v>
      </c>
      <c r="AY220" s="19" t="s">
        <v>159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ROUND(I220*H220,2)</f>
        <v>0</v>
      </c>
      <c r="BL220" s="19" t="s">
        <v>166</v>
      </c>
      <c r="BM220" s="217" t="s">
        <v>1624</v>
      </c>
    </row>
    <row r="221" s="2" customFormat="1" ht="16.5" customHeight="1">
      <c r="A221" s="40"/>
      <c r="B221" s="41"/>
      <c r="C221" s="206" t="s">
        <v>1007</v>
      </c>
      <c r="D221" s="206" t="s">
        <v>161</v>
      </c>
      <c r="E221" s="207" t="s">
        <v>2699</v>
      </c>
      <c r="F221" s="208" t="s">
        <v>2700</v>
      </c>
      <c r="G221" s="209" t="s">
        <v>2506</v>
      </c>
      <c r="H221" s="210">
        <v>2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166</v>
      </c>
      <c r="AT221" s="217" t="s">
        <v>161</v>
      </c>
      <c r="AU221" s="217" t="s">
        <v>81</v>
      </c>
      <c r="AY221" s="19" t="s">
        <v>159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166</v>
      </c>
      <c r="BM221" s="217" t="s">
        <v>1632</v>
      </c>
    </row>
    <row r="222" s="2" customFormat="1" ht="16.5" customHeight="1">
      <c r="A222" s="40"/>
      <c r="B222" s="41"/>
      <c r="C222" s="206" t="s">
        <v>1014</v>
      </c>
      <c r="D222" s="206" t="s">
        <v>161</v>
      </c>
      <c r="E222" s="207" t="s">
        <v>2701</v>
      </c>
      <c r="F222" s="208" t="s">
        <v>2702</v>
      </c>
      <c r="G222" s="209" t="s">
        <v>2506</v>
      </c>
      <c r="H222" s="210">
        <v>210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166</v>
      </c>
      <c r="AT222" s="217" t="s">
        <v>161</v>
      </c>
      <c r="AU222" s="217" t="s">
        <v>81</v>
      </c>
      <c r="AY222" s="19" t="s">
        <v>159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ROUND(I222*H222,2)</f>
        <v>0</v>
      </c>
      <c r="BL222" s="19" t="s">
        <v>166</v>
      </c>
      <c r="BM222" s="217" t="s">
        <v>1641</v>
      </c>
    </row>
    <row r="223" s="2" customFormat="1" ht="16.5" customHeight="1">
      <c r="A223" s="40"/>
      <c r="B223" s="41"/>
      <c r="C223" s="206" t="s">
        <v>1018</v>
      </c>
      <c r="D223" s="206" t="s">
        <v>161</v>
      </c>
      <c r="E223" s="207" t="s">
        <v>2703</v>
      </c>
      <c r="F223" s="208" t="s">
        <v>2704</v>
      </c>
      <c r="G223" s="209" t="s">
        <v>322</v>
      </c>
      <c r="H223" s="210">
        <v>420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166</v>
      </c>
      <c r="AT223" s="217" t="s">
        <v>161</v>
      </c>
      <c r="AU223" s="217" t="s">
        <v>81</v>
      </c>
      <c r="AY223" s="19" t="s">
        <v>159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166</v>
      </c>
      <c r="BM223" s="217" t="s">
        <v>1650</v>
      </c>
    </row>
    <row r="224" s="2" customFormat="1" ht="16.5" customHeight="1">
      <c r="A224" s="40"/>
      <c r="B224" s="41"/>
      <c r="C224" s="206" t="s">
        <v>1024</v>
      </c>
      <c r="D224" s="206" t="s">
        <v>161</v>
      </c>
      <c r="E224" s="207" t="s">
        <v>2705</v>
      </c>
      <c r="F224" s="208" t="s">
        <v>2706</v>
      </c>
      <c r="G224" s="209" t="s">
        <v>322</v>
      </c>
      <c r="H224" s="210">
        <v>150</v>
      </c>
      <c r="I224" s="211"/>
      <c r="J224" s="212">
        <f>ROUND(I224*H224,2)</f>
        <v>0</v>
      </c>
      <c r="K224" s="208" t="s">
        <v>19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166</v>
      </c>
      <c r="AT224" s="217" t="s">
        <v>161</v>
      </c>
      <c r="AU224" s="217" t="s">
        <v>81</v>
      </c>
      <c r="AY224" s="19" t="s">
        <v>159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166</v>
      </c>
      <c r="BM224" s="217" t="s">
        <v>1659</v>
      </c>
    </row>
    <row r="225" s="2" customFormat="1" ht="16.5" customHeight="1">
      <c r="A225" s="40"/>
      <c r="B225" s="41"/>
      <c r="C225" s="206" t="s">
        <v>1031</v>
      </c>
      <c r="D225" s="206" t="s">
        <v>161</v>
      </c>
      <c r="E225" s="207" t="s">
        <v>2707</v>
      </c>
      <c r="F225" s="208" t="s">
        <v>2708</v>
      </c>
      <c r="G225" s="209" t="s">
        <v>322</v>
      </c>
      <c r="H225" s="210">
        <v>50</v>
      </c>
      <c r="I225" s="211"/>
      <c r="J225" s="212">
        <f>ROUND(I225*H225,2)</f>
        <v>0</v>
      </c>
      <c r="K225" s="208" t="s">
        <v>19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166</v>
      </c>
      <c r="AT225" s="217" t="s">
        <v>161</v>
      </c>
      <c r="AU225" s="217" t="s">
        <v>81</v>
      </c>
      <c r="AY225" s="19" t="s">
        <v>159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166</v>
      </c>
      <c r="BM225" s="217" t="s">
        <v>1673</v>
      </c>
    </row>
    <row r="226" s="2" customFormat="1" ht="16.5" customHeight="1">
      <c r="A226" s="40"/>
      <c r="B226" s="41"/>
      <c r="C226" s="206" t="s">
        <v>1036</v>
      </c>
      <c r="D226" s="206" t="s">
        <v>161</v>
      </c>
      <c r="E226" s="207" t="s">
        <v>2709</v>
      </c>
      <c r="F226" s="208" t="s">
        <v>2710</v>
      </c>
      <c r="G226" s="209" t="s">
        <v>322</v>
      </c>
      <c r="H226" s="210">
        <v>30</v>
      </c>
      <c r="I226" s="211"/>
      <c r="J226" s="212">
        <f>ROUND(I226*H226,2)</f>
        <v>0</v>
      </c>
      <c r="K226" s="208" t="s">
        <v>19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166</v>
      </c>
      <c r="AT226" s="217" t="s">
        <v>161</v>
      </c>
      <c r="AU226" s="217" t="s">
        <v>81</v>
      </c>
      <c r="AY226" s="19" t="s">
        <v>159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ROUND(I226*H226,2)</f>
        <v>0</v>
      </c>
      <c r="BL226" s="19" t="s">
        <v>166</v>
      </c>
      <c r="BM226" s="217" t="s">
        <v>1685</v>
      </c>
    </row>
    <row r="227" s="2" customFormat="1" ht="16.5" customHeight="1">
      <c r="A227" s="40"/>
      <c r="B227" s="41"/>
      <c r="C227" s="206" t="s">
        <v>1042</v>
      </c>
      <c r="D227" s="206" t="s">
        <v>161</v>
      </c>
      <c r="E227" s="207" t="s">
        <v>2711</v>
      </c>
      <c r="F227" s="208" t="s">
        <v>2712</v>
      </c>
      <c r="G227" s="209" t="s">
        <v>322</v>
      </c>
      <c r="H227" s="210">
        <v>40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166</v>
      </c>
      <c r="AT227" s="217" t="s">
        <v>161</v>
      </c>
      <c r="AU227" s="217" t="s">
        <v>81</v>
      </c>
      <c r="AY227" s="19" t="s">
        <v>159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ROUND(I227*H227,2)</f>
        <v>0</v>
      </c>
      <c r="BL227" s="19" t="s">
        <v>166</v>
      </c>
      <c r="BM227" s="217" t="s">
        <v>1695</v>
      </c>
    </row>
    <row r="228" s="2" customFormat="1" ht="16.5" customHeight="1">
      <c r="A228" s="40"/>
      <c r="B228" s="41"/>
      <c r="C228" s="206" t="s">
        <v>1047</v>
      </c>
      <c r="D228" s="206" t="s">
        <v>161</v>
      </c>
      <c r="E228" s="207" t="s">
        <v>2713</v>
      </c>
      <c r="F228" s="208" t="s">
        <v>2714</v>
      </c>
      <c r="G228" s="209" t="s">
        <v>322</v>
      </c>
      <c r="H228" s="210">
        <v>450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166</v>
      </c>
      <c r="AT228" s="217" t="s">
        <v>161</v>
      </c>
      <c r="AU228" s="217" t="s">
        <v>81</v>
      </c>
      <c r="AY228" s="19" t="s">
        <v>159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166</v>
      </c>
      <c r="BM228" s="217" t="s">
        <v>1707</v>
      </c>
    </row>
    <row r="229" s="12" customFormat="1" ht="25.92" customHeight="1">
      <c r="A229" s="12"/>
      <c r="B229" s="190"/>
      <c r="C229" s="191"/>
      <c r="D229" s="192" t="s">
        <v>72</v>
      </c>
      <c r="E229" s="193" t="s">
        <v>2715</v>
      </c>
      <c r="F229" s="193" t="s">
        <v>2716</v>
      </c>
      <c r="G229" s="191"/>
      <c r="H229" s="191"/>
      <c r="I229" s="194"/>
      <c r="J229" s="195">
        <f>BK229</f>
        <v>0</v>
      </c>
      <c r="K229" s="191"/>
      <c r="L229" s="196"/>
      <c r="M229" s="197"/>
      <c r="N229" s="198"/>
      <c r="O229" s="198"/>
      <c r="P229" s="199">
        <f>P230</f>
        <v>0</v>
      </c>
      <c r="Q229" s="198"/>
      <c r="R229" s="199">
        <f>R230</f>
        <v>0</v>
      </c>
      <c r="S229" s="198"/>
      <c r="T229" s="200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81</v>
      </c>
      <c r="AT229" s="202" t="s">
        <v>72</v>
      </c>
      <c r="AU229" s="202" t="s">
        <v>73</v>
      </c>
      <c r="AY229" s="201" t="s">
        <v>159</v>
      </c>
      <c r="BK229" s="203">
        <f>BK230</f>
        <v>0</v>
      </c>
    </row>
    <row r="230" s="2" customFormat="1" ht="16.5" customHeight="1">
      <c r="A230" s="40"/>
      <c r="B230" s="41"/>
      <c r="C230" s="206" t="s">
        <v>1055</v>
      </c>
      <c r="D230" s="206" t="s">
        <v>161</v>
      </c>
      <c r="E230" s="207" t="s">
        <v>2717</v>
      </c>
      <c r="F230" s="208" t="s">
        <v>2718</v>
      </c>
      <c r="G230" s="209" t="s">
        <v>2506</v>
      </c>
      <c r="H230" s="210">
        <v>1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166</v>
      </c>
      <c r="AT230" s="217" t="s">
        <v>161</v>
      </c>
      <c r="AU230" s="217" t="s">
        <v>81</v>
      </c>
      <c r="AY230" s="19" t="s">
        <v>159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166</v>
      </c>
      <c r="BM230" s="217" t="s">
        <v>1717</v>
      </c>
    </row>
    <row r="231" s="12" customFormat="1" ht="25.92" customHeight="1">
      <c r="A231" s="12"/>
      <c r="B231" s="190"/>
      <c r="C231" s="191"/>
      <c r="D231" s="192" t="s">
        <v>72</v>
      </c>
      <c r="E231" s="193" t="s">
        <v>1925</v>
      </c>
      <c r="F231" s="193" t="s">
        <v>1926</v>
      </c>
      <c r="G231" s="191"/>
      <c r="H231" s="191"/>
      <c r="I231" s="194"/>
      <c r="J231" s="195">
        <f>BK231</f>
        <v>0</v>
      </c>
      <c r="K231" s="191"/>
      <c r="L231" s="196"/>
      <c r="M231" s="197"/>
      <c r="N231" s="198"/>
      <c r="O231" s="198"/>
      <c r="P231" s="199">
        <f>SUM(P232:P234)</f>
        <v>0</v>
      </c>
      <c r="Q231" s="198"/>
      <c r="R231" s="199">
        <f>SUM(R232:R234)</f>
        <v>0</v>
      </c>
      <c r="S231" s="198"/>
      <c r="T231" s="200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1" t="s">
        <v>166</v>
      </c>
      <c r="AT231" s="202" t="s">
        <v>72</v>
      </c>
      <c r="AU231" s="202" t="s">
        <v>73</v>
      </c>
      <c r="AY231" s="201" t="s">
        <v>159</v>
      </c>
      <c r="BK231" s="203">
        <f>SUM(BK232:BK234)</f>
        <v>0</v>
      </c>
    </row>
    <row r="232" s="2" customFormat="1" ht="16.5" customHeight="1">
      <c r="A232" s="40"/>
      <c r="B232" s="41"/>
      <c r="C232" s="206" t="s">
        <v>1061</v>
      </c>
      <c r="D232" s="206" t="s">
        <v>161</v>
      </c>
      <c r="E232" s="207" t="s">
        <v>1928</v>
      </c>
      <c r="F232" s="208" t="s">
        <v>2719</v>
      </c>
      <c r="G232" s="209" t="s">
        <v>1930</v>
      </c>
      <c r="H232" s="210">
        <v>1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1931</v>
      </c>
      <c r="AT232" s="217" t="s">
        <v>161</v>
      </c>
      <c r="AU232" s="217" t="s">
        <v>81</v>
      </c>
      <c r="AY232" s="19" t="s">
        <v>159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1931</v>
      </c>
      <c r="BM232" s="217" t="s">
        <v>2720</v>
      </c>
    </row>
    <row r="233" s="2" customFormat="1" ht="16.5" customHeight="1">
      <c r="A233" s="40"/>
      <c r="B233" s="41"/>
      <c r="C233" s="206" t="s">
        <v>1066</v>
      </c>
      <c r="D233" s="206" t="s">
        <v>161</v>
      </c>
      <c r="E233" s="207" t="s">
        <v>2721</v>
      </c>
      <c r="F233" s="208" t="s">
        <v>2722</v>
      </c>
      <c r="G233" s="209" t="s">
        <v>1930</v>
      </c>
      <c r="H233" s="210">
        <v>1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1931</v>
      </c>
      <c r="AT233" s="217" t="s">
        <v>161</v>
      </c>
      <c r="AU233" s="217" t="s">
        <v>81</v>
      </c>
      <c r="AY233" s="19" t="s">
        <v>159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ROUND(I233*H233,2)</f>
        <v>0</v>
      </c>
      <c r="BL233" s="19" t="s">
        <v>1931</v>
      </c>
      <c r="BM233" s="217" t="s">
        <v>2723</v>
      </c>
    </row>
    <row r="234" s="2" customFormat="1" ht="16.5" customHeight="1">
      <c r="A234" s="40"/>
      <c r="B234" s="41"/>
      <c r="C234" s="206" t="s">
        <v>1071</v>
      </c>
      <c r="D234" s="206" t="s">
        <v>161</v>
      </c>
      <c r="E234" s="207" t="s">
        <v>2724</v>
      </c>
      <c r="F234" s="208" t="s">
        <v>2725</v>
      </c>
      <c r="G234" s="209" t="s">
        <v>1930</v>
      </c>
      <c r="H234" s="210">
        <v>1</v>
      </c>
      <c r="I234" s="211"/>
      <c r="J234" s="212">
        <f>ROUND(I234*H234,2)</f>
        <v>0</v>
      </c>
      <c r="K234" s="208" t="s">
        <v>19</v>
      </c>
      <c r="L234" s="46"/>
      <c r="M234" s="279" t="s">
        <v>19</v>
      </c>
      <c r="N234" s="280" t="s">
        <v>44</v>
      </c>
      <c r="O234" s="281"/>
      <c r="P234" s="282">
        <f>O234*H234</f>
        <v>0</v>
      </c>
      <c r="Q234" s="282">
        <v>0</v>
      </c>
      <c r="R234" s="282">
        <f>Q234*H234</f>
        <v>0</v>
      </c>
      <c r="S234" s="282">
        <v>0</v>
      </c>
      <c r="T234" s="283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1931</v>
      </c>
      <c r="AT234" s="217" t="s">
        <v>161</v>
      </c>
      <c r="AU234" s="217" t="s">
        <v>81</v>
      </c>
      <c r="AY234" s="19" t="s">
        <v>159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1931</v>
      </c>
      <c r="BM234" s="217" t="s">
        <v>2726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QIzi7unBIEtHeTMsKF7+Y187QAYJfBy6QctNWg5cBBKS5YavE+LOHVKw7ZP8FkTQILhD6Z/PknCPEqGFMnRGdQ==" hashValue="OFYaUGMrqSLilf2zDa2y5+bx/EegbpSZ2CLQNqZGJIlmeDCb5OOIA0MBpZa+kaRNo7SJxfPbalPC4KJnxyPj4Q==" algorithmName="SHA-512" password="CC35"/>
  <autoFilter ref="C91:K23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2727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93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2728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2731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2730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ROUND((SUM(BE87:BE218)),  2)</f>
        <v>0</v>
      </c>
      <c r="G33" s="40"/>
      <c r="H33" s="40"/>
      <c r="I33" s="150">
        <v>0.20999999999999999</v>
      </c>
      <c r="J33" s="149">
        <f>ROUND(((SUM(BE87:BE218))*I33),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ROUND((SUM(BF87:BF218)),  2)</f>
        <v>0</v>
      </c>
      <c r="G34" s="40"/>
      <c r="H34" s="40"/>
      <c r="I34" s="150">
        <v>0.14999999999999999</v>
      </c>
      <c r="J34" s="149">
        <f>ROUND(((SUM(BF87:BF218))*I34),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ROUND((SUM(BG87:BG218)),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ROUND((SUM(BH87:BH218)),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ROUND((SUM(BI87:BI218)),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04 - VYTÁPĚNÍ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Opava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2732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2733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2734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2735</v>
      </c>
      <c r="E64" s="176"/>
      <c r="F64" s="176"/>
      <c r="G64" s="176"/>
      <c r="H64" s="176"/>
      <c r="I64" s="176"/>
      <c r="J64" s="177">
        <f>J126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2736</v>
      </c>
      <c r="E65" s="176"/>
      <c r="F65" s="176"/>
      <c r="G65" s="176"/>
      <c r="H65" s="176"/>
      <c r="I65" s="176"/>
      <c r="J65" s="177">
        <f>J153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1945</v>
      </c>
      <c r="E66" s="176"/>
      <c r="F66" s="176"/>
      <c r="G66" s="176"/>
      <c r="H66" s="176"/>
      <c r="I66" s="176"/>
      <c r="J66" s="177">
        <f>J205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2737</v>
      </c>
      <c r="E67" s="170"/>
      <c r="F67" s="170"/>
      <c r="G67" s="170"/>
      <c r="H67" s="170"/>
      <c r="I67" s="170"/>
      <c r="J67" s="171">
        <f>J210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62" t="str">
        <f>E7</f>
        <v>Stavební úpravy a udržovací práce na objektu pavilonu W, přístavba nového vstupu a nový přístupový chodník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110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SO 04 - VYTÁPĚNÍ 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Opava </v>
      </c>
      <c r="G81" s="42"/>
      <c r="H81" s="42"/>
      <c r="I81" s="34" t="s">
        <v>23</v>
      </c>
      <c r="J81" s="74" t="str">
        <f>IF(J12="","",J12)</f>
        <v>1. 8. 2022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 xml:space="preserve"> </v>
      </c>
      <c r="G83" s="42"/>
      <c r="H83" s="42"/>
      <c r="I83" s="34" t="s">
        <v>32</v>
      </c>
      <c r="J83" s="38" t="str">
        <f>E21</f>
        <v xml:space="preserve">Lenka Jerakasová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 xml:space="preserve">Lenka Jerakasová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145</v>
      </c>
      <c r="D86" s="182" t="s">
        <v>58</v>
      </c>
      <c r="E86" s="182" t="s">
        <v>54</v>
      </c>
      <c r="F86" s="182" t="s">
        <v>55</v>
      </c>
      <c r="G86" s="182" t="s">
        <v>146</v>
      </c>
      <c r="H86" s="182" t="s">
        <v>147</v>
      </c>
      <c r="I86" s="182" t="s">
        <v>148</v>
      </c>
      <c r="J86" s="182" t="s">
        <v>114</v>
      </c>
      <c r="K86" s="183" t="s">
        <v>149</v>
      </c>
      <c r="L86" s="184"/>
      <c r="M86" s="94" t="s">
        <v>19</v>
      </c>
      <c r="N86" s="95" t="s">
        <v>43</v>
      </c>
      <c r="O86" s="95" t="s">
        <v>150</v>
      </c>
      <c r="P86" s="95" t="s">
        <v>151</v>
      </c>
      <c r="Q86" s="95" t="s">
        <v>152</v>
      </c>
      <c r="R86" s="95" t="s">
        <v>153</v>
      </c>
      <c r="S86" s="95" t="s">
        <v>154</v>
      </c>
      <c r="T86" s="96" t="s">
        <v>155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156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P88+P210</f>
        <v>0</v>
      </c>
      <c r="Q87" s="98"/>
      <c r="R87" s="187">
        <f>R88+R210</f>
        <v>1.2372300000000001</v>
      </c>
      <c r="S87" s="98"/>
      <c r="T87" s="188">
        <f>T88+T210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115</v>
      </c>
      <c r="BK87" s="189">
        <f>BK88+BK210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992</v>
      </c>
      <c r="F88" s="193" t="s">
        <v>993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P89+P100+P105+P126+P153+P205</f>
        <v>0</v>
      </c>
      <c r="Q88" s="198"/>
      <c r="R88" s="199">
        <f>R89+R100+R105+R126+R153+R205</f>
        <v>1.2372300000000001</v>
      </c>
      <c r="S88" s="198"/>
      <c r="T88" s="200">
        <f>T89+T100+T105+T126+T153+T205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72</v>
      </c>
      <c r="AU88" s="202" t="s">
        <v>73</v>
      </c>
      <c r="AY88" s="201" t="s">
        <v>159</v>
      </c>
      <c r="BK88" s="203">
        <f>BK89+BK100+BK105+BK126+BK153+BK205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2738</v>
      </c>
      <c r="F89" s="204" t="s">
        <v>2739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SUM(P90:P99)</f>
        <v>0</v>
      </c>
      <c r="Q89" s="198"/>
      <c r="R89" s="199">
        <f>SUM(R90:R99)</f>
        <v>0.063579999999999998</v>
      </c>
      <c r="S89" s="198"/>
      <c r="T89" s="200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72</v>
      </c>
      <c r="AU89" s="202" t="s">
        <v>81</v>
      </c>
      <c r="AY89" s="201" t="s">
        <v>159</v>
      </c>
      <c r="BK89" s="203">
        <f>SUM(BK90:BK99)</f>
        <v>0</v>
      </c>
    </row>
    <row r="90" s="2" customFormat="1" ht="16.5" customHeight="1">
      <c r="A90" s="40"/>
      <c r="B90" s="41"/>
      <c r="C90" s="206" t="s">
        <v>81</v>
      </c>
      <c r="D90" s="206" t="s">
        <v>161</v>
      </c>
      <c r="E90" s="207" t="s">
        <v>2740</v>
      </c>
      <c r="F90" s="208" t="s">
        <v>2741</v>
      </c>
      <c r="G90" s="209" t="s">
        <v>1124</v>
      </c>
      <c r="H90" s="210">
        <v>1</v>
      </c>
      <c r="I90" s="211"/>
      <c r="J90" s="212">
        <f>ROUND(I90*H90,2)</f>
        <v>0</v>
      </c>
      <c r="K90" s="208" t="s">
        <v>165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0.054609999999999999</v>
      </c>
      <c r="R90" s="215">
        <f>Q90*H90</f>
        <v>0.054609999999999999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307</v>
      </c>
      <c r="AT90" s="217" t="s">
        <v>161</v>
      </c>
      <c r="AU90" s="217" t="s">
        <v>83</v>
      </c>
      <c r="AY90" s="19" t="s">
        <v>159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307</v>
      </c>
      <c r="BM90" s="217" t="s">
        <v>2742</v>
      </c>
    </row>
    <row r="91" s="2" customFormat="1">
      <c r="A91" s="40"/>
      <c r="B91" s="41"/>
      <c r="C91" s="42"/>
      <c r="D91" s="219" t="s">
        <v>168</v>
      </c>
      <c r="E91" s="42"/>
      <c r="F91" s="220" t="s">
        <v>2743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168</v>
      </c>
      <c r="AU91" s="19" t="s">
        <v>83</v>
      </c>
    </row>
    <row r="92" s="2" customFormat="1" ht="16.5" customHeight="1">
      <c r="A92" s="40"/>
      <c r="B92" s="41"/>
      <c r="C92" s="206" t="s">
        <v>83</v>
      </c>
      <c r="D92" s="206" t="s">
        <v>161</v>
      </c>
      <c r="E92" s="207" t="s">
        <v>2744</v>
      </c>
      <c r="F92" s="208" t="s">
        <v>2745</v>
      </c>
      <c r="G92" s="209" t="s">
        <v>1124</v>
      </c>
      <c r="H92" s="210">
        <v>1</v>
      </c>
      <c r="I92" s="211"/>
      <c r="J92" s="212">
        <f>ROUND(I92*H92,2)</f>
        <v>0</v>
      </c>
      <c r="K92" s="208" t="s">
        <v>165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0.0026099999999999999</v>
      </c>
      <c r="R92" s="215">
        <f>Q92*H92</f>
        <v>0.0026099999999999999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307</v>
      </c>
      <c r="AT92" s="217" t="s">
        <v>161</v>
      </c>
      <c r="AU92" s="217" t="s">
        <v>83</v>
      </c>
      <c r="AY92" s="19" t="s">
        <v>159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307</v>
      </c>
      <c r="BM92" s="217" t="s">
        <v>2746</v>
      </c>
    </row>
    <row r="93" s="2" customFormat="1">
      <c r="A93" s="40"/>
      <c r="B93" s="41"/>
      <c r="C93" s="42"/>
      <c r="D93" s="219" t="s">
        <v>168</v>
      </c>
      <c r="E93" s="42"/>
      <c r="F93" s="220" t="s">
        <v>2747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168</v>
      </c>
      <c r="AU93" s="19" t="s">
        <v>83</v>
      </c>
    </row>
    <row r="94" s="2" customFormat="1" ht="24.15" customHeight="1">
      <c r="A94" s="40"/>
      <c r="B94" s="41"/>
      <c r="C94" s="206" t="s">
        <v>189</v>
      </c>
      <c r="D94" s="206" t="s">
        <v>161</v>
      </c>
      <c r="E94" s="207" t="s">
        <v>2748</v>
      </c>
      <c r="F94" s="208" t="s">
        <v>2749</v>
      </c>
      <c r="G94" s="209" t="s">
        <v>1124</v>
      </c>
      <c r="H94" s="210">
        <v>1</v>
      </c>
      <c r="I94" s="211"/>
      <c r="J94" s="212">
        <f>ROUND(I94*H94,2)</f>
        <v>0</v>
      </c>
      <c r="K94" s="208" t="s">
        <v>165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0.0015200000000000001</v>
      </c>
      <c r="R94" s="215">
        <f>Q94*H94</f>
        <v>0.0015200000000000001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307</v>
      </c>
      <c r="AT94" s="217" t="s">
        <v>161</v>
      </c>
      <c r="AU94" s="217" t="s">
        <v>83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307</v>
      </c>
      <c r="BM94" s="217" t="s">
        <v>2750</v>
      </c>
    </row>
    <row r="95" s="2" customFormat="1">
      <c r="A95" s="40"/>
      <c r="B95" s="41"/>
      <c r="C95" s="42"/>
      <c r="D95" s="219" t="s">
        <v>168</v>
      </c>
      <c r="E95" s="42"/>
      <c r="F95" s="220" t="s">
        <v>2751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21.75" customHeight="1">
      <c r="A96" s="40"/>
      <c r="B96" s="41"/>
      <c r="C96" s="206" t="s">
        <v>166</v>
      </c>
      <c r="D96" s="206" t="s">
        <v>161</v>
      </c>
      <c r="E96" s="207" t="s">
        <v>2752</v>
      </c>
      <c r="F96" s="208" t="s">
        <v>2753</v>
      </c>
      <c r="G96" s="209" t="s">
        <v>322</v>
      </c>
      <c r="H96" s="210">
        <v>11</v>
      </c>
      <c r="I96" s="211"/>
      <c r="J96" s="212">
        <f>ROUND(I96*H96,2)</f>
        <v>0</v>
      </c>
      <c r="K96" s="208" t="s">
        <v>165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0.00044000000000000002</v>
      </c>
      <c r="R96" s="215">
        <f>Q96*H96</f>
        <v>0.0048400000000000006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307</v>
      </c>
      <c r="AT96" s="217" t="s">
        <v>161</v>
      </c>
      <c r="AU96" s="217" t="s">
        <v>83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307</v>
      </c>
      <c r="BM96" s="217" t="s">
        <v>2754</v>
      </c>
    </row>
    <row r="97" s="2" customFormat="1">
      <c r="A97" s="40"/>
      <c r="B97" s="41"/>
      <c r="C97" s="42"/>
      <c r="D97" s="219" t="s">
        <v>168</v>
      </c>
      <c r="E97" s="42"/>
      <c r="F97" s="220" t="s">
        <v>2755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2" customFormat="1" ht="24.15" customHeight="1">
      <c r="A98" s="40"/>
      <c r="B98" s="41"/>
      <c r="C98" s="206" t="s">
        <v>213</v>
      </c>
      <c r="D98" s="206" t="s">
        <v>161</v>
      </c>
      <c r="E98" s="207" t="s">
        <v>2756</v>
      </c>
      <c r="F98" s="208" t="s">
        <v>2757</v>
      </c>
      <c r="G98" s="209" t="s">
        <v>222</v>
      </c>
      <c r="H98" s="210">
        <v>0.012</v>
      </c>
      <c r="I98" s="211"/>
      <c r="J98" s="212">
        <f>ROUND(I98*H98,2)</f>
        <v>0</v>
      </c>
      <c r="K98" s="208" t="s">
        <v>165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307</v>
      </c>
      <c r="AT98" s="217" t="s">
        <v>161</v>
      </c>
      <c r="AU98" s="217" t="s">
        <v>83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307</v>
      </c>
      <c r="BM98" s="217" t="s">
        <v>2758</v>
      </c>
    </row>
    <row r="99" s="2" customFormat="1">
      <c r="A99" s="40"/>
      <c r="B99" s="41"/>
      <c r="C99" s="42"/>
      <c r="D99" s="219" t="s">
        <v>168</v>
      </c>
      <c r="E99" s="42"/>
      <c r="F99" s="220" t="s">
        <v>2759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12" customFormat="1" ht="22.8" customHeight="1">
      <c r="A100" s="12"/>
      <c r="B100" s="190"/>
      <c r="C100" s="191"/>
      <c r="D100" s="192" t="s">
        <v>72</v>
      </c>
      <c r="E100" s="204" t="s">
        <v>2760</v>
      </c>
      <c r="F100" s="204" t="s">
        <v>2761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SUM(P101:P104)</f>
        <v>0</v>
      </c>
      <c r="Q100" s="198"/>
      <c r="R100" s="199">
        <f>SUM(R101:R104)</f>
        <v>0.084809999999999996</v>
      </c>
      <c r="S100" s="198"/>
      <c r="T100" s="20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83</v>
      </c>
      <c r="AT100" s="202" t="s">
        <v>72</v>
      </c>
      <c r="AU100" s="202" t="s">
        <v>81</v>
      </c>
      <c r="AY100" s="201" t="s">
        <v>159</v>
      </c>
      <c r="BK100" s="203">
        <f>SUM(BK101:BK104)</f>
        <v>0</v>
      </c>
    </row>
    <row r="101" s="2" customFormat="1" ht="24.15" customHeight="1">
      <c r="A101" s="40"/>
      <c r="B101" s="41"/>
      <c r="C101" s="206" t="s">
        <v>219</v>
      </c>
      <c r="D101" s="206" t="s">
        <v>161</v>
      </c>
      <c r="E101" s="207" t="s">
        <v>2762</v>
      </c>
      <c r="F101" s="208" t="s">
        <v>2763</v>
      </c>
      <c r="G101" s="209" t="s">
        <v>1124</v>
      </c>
      <c r="H101" s="210">
        <v>1</v>
      </c>
      <c r="I101" s="211"/>
      <c r="J101" s="212">
        <f>ROUND(I101*H101,2)</f>
        <v>0</v>
      </c>
      <c r="K101" s="208" t="s">
        <v>165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0.084809999999999996</v>
      </c>
      <c r="R101" s="215">
        <f>Q101*H101</f>
        <v>0.084809999999999996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307</v>
      </c>
      <c r="AT101" s="217" t="s">
        <v>161</v>
      </c>
      <c r="AU101" s="217" t="s">
        <v>83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307</v>
      </c>
      <c r="BM101" s="217" t="s">
        <v>2764</v>
      </c>
    </row>
    <row r="102" s="2" customFormat="1">
      <c r="A102" s="40"/>
      <c r="B102" s="41"/>
      <c r="C102" s="42"/>
      <c r="D102" s="219" t="s">
        <v>168</v>
      </c>
      <c r="E102" s="42"/>
      <c r="F102" s="220" t="s">
        <v>2765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168</v>
      </c>
      <c r="AU102" s="19" t="s">
        <v>83</v>
      </c>
    </row>
    <row r="103" s="2" customFormat="1" ht="24.15" customHeight="1">
      <c r="A103" s="40"/>
      <c r="B103" s="41"/>
      <c r="C103" s="206" t="s">
        <v>226</v>
      </c>
      <c r="D103" s="206" t="s">
        <v>161</v>
      </c>
      <c r="E103" s="207" t="s">
        <v>2766</v>
      </c>
      <c r="F103" s="208" t="s">
        <v>2767</v>
      </c>
      <c r="G103" s="209" t="s">
        <v>222</v>
      </c>
      <c r="H103" s="210">
        <v>0.085000000000000006</v>
      </c>
      <c r="I103" s="211"/>
      <c r="J103" s="212">
        <f>ROUND(I103*H103,2)</f>
        <v>0</v>
      </c>
      <c r="K103" s="208" t="s">
        <v>165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307</v>
      </c>
      <c r="AT103" s="217" t="s">
        <v>161</v>
      </c>
      <c r="AU103" s="217" t="s">
        <v>83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307</v>
      </c>
      <c r="BM103" s="217" t="s">
        <v>2768</v>
      </c>
    </row>
    <row r="104" s="2" customFormat="1">
      <c r="A104" s="40"/>
      <c r="B104" s="41"/>
      <c r="C104" s="42"/>
      <c r="D104" s="219" t="s">
        <v>168</v>
      </c>
      <c r="E104" s="42"/>
      <c r="F104" s="220" t="s">
        <v>2769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12" customFormat="1" ht="22.8" customHeight="1">
      <c r="A105" s="12"/>
      <c r="B105" s="190"/>
      <c r="C105" s="191"/>
      <c r="D105" s="192" t="s">
        <v>72</v>
      </c>
      <c r="E105" s="204" t="s">
        <v>2770</v>
      </c>
      <c r="F105" s="204" t="s">
        <v>2771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SUM(P106:P125)</f>
        <v>0</v>
      </c>
      <c r="Q105" s="198"/>
      <c r="R105" s="199">
        <f>SUM(R106:R125)</f>
        <v>0.20226000000000002</v>
      </c>
      <c r="S105" s="198"/>
      <c r="T105" s="200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83</v>
      </c>
      <c r="AT105" s="202" t="s">
        <v>72</v>
      </c>
      <c r="AU105" s="202" t="s">
        <v>81</v>
      </c>
      <c r="AY105" s="201" t="s">
        <v>159</v>
      </c>
      <c r="BK105" s="203">
        <f>SUM(BK106:BK125)</f>
        <v>0</v>
      </c>
    </row>
    <row r="106" s="2" customFormat="1" ht="24.15" customHeight="1">
      <c r="A106" s="40"/>
      <c r="B106" s="41"/>
      <c r="C106" s="206" t="s">
        <v>231</v>
      </c>
      <c r="D106" s="206" t="s">
        <v>161</v>
      </c>
      <c r="E106" s="207" t="s">
        <v>2772</v>
      </c>
      <c r="F106" s="208" t="s">
        <v>2773</v>
      </c>
      <c r="G106" s="209" t="s">
        <v>322</v>
      </c>
      <c r="H106" s="210">
        <v>95</v>
      </c>
      <c r="I106" s="211"/>
      <c r="J106" s="212">
        <f>ROUND(I106*H106,2)</f>
        <v>0</v>
      </c>
      <c r="K106" s="208" t="s">
        <v>165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0.00042000000000000002</v>
      </c>
      <c r="R106" s="215">
        <f>Q106*H106</f>
        <v>0.039900000000000005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307</v>
      </c>
      <c r="AT106" s="217" t="s">
        <v>161</v>
      </c>
      <c r="AU106" s="217" t="s">
        <v>83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307</v>
      </c>
      <c r="BM106" s="217" t="s">
        <v>2774</v>
      </c>
    </row>
    <row r="107" s="2" customFormat="1">
      <c r="A107" s="40"/>
      <c r="B107" s="41"/>
      <c r="C107" s="42"/>
      <c r="D107" s="219" t="s">
        <v>168</v>
      </c>
      <c r="E107" s="42"/>
      <c r="F107" s="220" t="s">
        <v>2775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24.15" customHeight="1">
      <c r="A108" s="40"/>
      <c r="B108" s="41"/>
      <c r="C108" s="206" t="s">
        <v>239</v>
      </c>
      <c r="D108" s="206" t="s">
        <v>161</v>
      </c>
      <c r="E108" s="207" t="s">
        <v>2776</v>
      </c>
      <c r="F108" s="208" t="s">
        <v>2777</v>
      </c>
      <c r="G108" s="209" t="s">
        <v>322</v>
      </c>
      <c r="H108" s="210">
        <v>155</v>
      </c>
      <c r="I108" s="211"/>
      <c r="J108" s="212">
        <f>ROUND(I108*H108,2)</f>
        <v>0</v>
      </c>
      <c r="K108" s="208" t="s">
        <v>165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0.00051000000000000004</v>
      </c>
      <c r="R108" s="215">
        <f>Q108*H108</f>
        <v>0.079050000000000009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307</v>
      </c>
      <c r="AT108" s="217" t="s">
        <v>161</v>
      </c>
      <c r="AU108" s="217" t="s">
        <v>83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307</v>
      </c>
      <c r="BM108" s="217" t="s">
        <v>2778</v>
      </c>
    </row>
    <row r="109" s="2" customFormat="1">
      <c r="A109" s="40"/>
      <c r="B109" s="41"/>
      <c r="C109" s="42"/>
      <c r="D109" s="219" t="s">
        <v>168</v>
      </c>
      <c r="E109" s="42"/>
      <c r="F109" s="220" t="s">
        <v>2779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24.15" customHeight="1">
      <c r="A110" s="40"/>
      <c r="B110" s="41"/>
      <c r="C110" s="206" t="s">
        <v>248</v>
      </c>
      <c r="D110" s="206" t="s">
        <v>161</v>
      </c>
      <c r="E110" s="207" t="s">
        <v>2780</v>
      </c>
      <c r="F110" s="208" t="s">
        <v>2781</v>
      </c>
      <c r="G110" s="209" t="s">
        <v>322</v>
      </c>
      <c r="H110" s="210">
        <v>18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0.00062</v>
      </c>
      <c r="R110" s="215">
        <f>Q110*H110</f>
        <v>0.01116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307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307</v>
      </c>
      <c r="BM110" s="217" t="s">
        <v>2782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2783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24.15" customHeight="1">
      <c r="A112" s="40"/>
      <c r="B112" s="41"/>
      <c r="C112" s="206" t="s">
        <v>254</v>
      </c>
      <c r="D112" s="206" t="s">
        <v>161</v>
      </c>
      <c r="E112" s="207" t="s">
        <v>2784</v>
      </c>
      <c r="F112" s="208" t="s">
        <v>2785</v>
      </c>
      <c r="G112" s="209" t="s">
        <v>322</v>
      </c>
      <c r="H112" s="210">
        <v>6</v>
      </c>
      <c r="I112" s="211"/>
      <c r="J112" s="212">
        <f>ROUND(I112*H112,2)</f>
        <v>0</v>
      </c>
      <c r="K112" s="208" t="s">
        <v>165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0.00095</v>
      </c>
      <c r="R112" s="215">
        <f>Q112*H112</f>
        <v>0.0057000000000000002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307</v>
      </c>
      <c r="AT112" s="217" t="s">
        <v>161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307</v>
      </c>
      <c r="BM112" s="217" t="s">
        <v>2786</v>
      </c>
    </row>
    <row r="113" s="2" customFormat="1">
      <c r="A113" s="40"/>
      <c r="B113" s="41"/>
      <c r="C113" s="42"/>
      <c r="D113" s="219" t="s">
        <v>168</v>
      </c>
      <c r="E113" s="42"/>
      <c r="F113" s="220" t="s">
        <v>2787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24.15" customHeight="1">
      <c r="A114" s="40"/>
      <c r="B114" s="41"/>
      <c r="C114" s="206" t="s">
        <v>260</v>
      </c>
      <c r="D114" s="206" t="s">
        <v>161</v>
      </c>
      <c r="E114" s="207" t="s">
        <v>2788</v>
      </c>
      <c r="F114" s="208" t="s">
        <v>2789</v>
      </c>
      <c r="G114" s="209" t="s">
        <v>322</v>
      </c>
      <c r="H114" s="210">
        <v>17</v>
      </c>
      <c r="I114" s="211"/>
      <c r="J114" s="212">
        <f>ROUND(I114*H114,2)</f>
        <v>0</v>
      </c>
      <c r="K114" s="208" t="s">
        <v>165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0.0011900000000000001</v>
      </c>
      <c r="R114" s="215">
        <f>Q114*H114</f>
        <v>0.020230000000000001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307</v>
      </c>
      <c r="AT114" s="217" t="s">
        <v>161</v>
      </c>
      <c r="AU114" s="217" t="s">
        <v>83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307</v>
      </c>
      <c r="BM114" s="217" t="s">
        <v>2790</v>
      </c>
    </row>
    <row r="115" s="2" customFormat="1">
      <c r="A115" s="40"/>
      <c r="B115" s="41"/>
      <c r="C115" s="42"/>
      <c r="D115" s="219" t="s">
        <v>168</v>
      </c>
      <c r="E115" s="42"/>
      <c r="F115" s="220" t="s">
        <v>2791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24.15" customHeight="1">
      <c r="A116" s="40"/>
      <c r="B116" s="41"/>
      <c r="C116" s="206" t="s">
        <v>265</v>
      </c>
      <c r="D116" s="206" t="s">
        <v>161</v>
      </c>
      <c r="E116" s="207" t="s">
        <v>2792</v>
      </c>
      <c r="F116" s="208" t="s">
        <v>2793</v>
      </c>
      <c r="G116" s="209" t="s">
        <v>322</v>
      </c>
      <c r="H116" s="210">
        <v>14</v>
      </c>
      <c r="I116" s="211"/>
      <c r="J116" s="212">
        <f>ROUND(I116*H116,2)</f>
        <v>0</v>
      </c>
      <c r="K116" s="208" t="s">
        <v>165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0.0015</v>
      </c>
      <c r="R116" s="215">
        <f>Q116*H116</f>
        <v>0.021000000000000001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307</v>
      </c>
      <c r="AT116" s="217" t="s">
        <v>161</v>
      </c>
      <c r="AU116" s="217" t="s">
        <v>83</v>
      </c>
      <c r="AY116" s="19" t="s">
        <v>159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307</v>
      </c>
      <c r="BM116" s="217" t="s">
        <v>2794</v>
      </c>
    </row>
    <row r="117" s="2" customFormat="1">
      <c r="A117" s="40"/>
      <c r="B117" s="41"/>
      <c r="C117" s="42"/>
      <c r="D117" s="219" t="s">
        <v>168</v>
      </c>
      <c r="E117" s="42"/>
      <c r="F117" s="220" t="s">
        <v>2795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2" customFormat="1" ht="24.15" customHeight="1">
      <c r="A118" s="40"/>
      <c r="B118" s="41"/>
      <c r="C118" s="206" t="s">
        <v>272</v>
      </c>
      <c r="D118" s="206" t="s">
        <v>161</v>
      </c>
      <c r="E118" s="207" t="s">
        <v>2796</v>
      </c>
      <c r="F118" s="208" t="s">
        <v>2797</v>
      </c>
      <c r="G118" s="209" t="s">
        <v>322</v>
      </c>
      <c r="H118" s="210">
        <v>13</v>
      </c>
      <c r="I118" s="211"/>
      <c r="J118" s="212">
        <f>ROUND(I118*H118,2)</f>
        <v>0</v>
      </c>
      <c r="K118" s="208" t="s">
        <v>165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0.0019400000000000001</v>
      </c>
      <c r="R118" s="215">
        <f>Q118*H118</f>
        <v>0.025220000000000003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307</v>
      </c>
      <c r="AT118" s="217" t="s">
        <v>161</v>
      </c>
      <c r="AU118" s="217" t="s">
        <v>83</v>
      </c>
      <c r="AY118" s="19" t="s">
        <v>159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307</v>
      </c>
      <c r="BM118" s="217" t="s">
        <v>2798</v>
      </c>
    </row>
    <row r="119" s="2" customFormat="1">
      <c r="A119" s="40"/>
      <c r="B119" s="41"/>
      <c r="C119" s="42"/>
      <c r="D119" s="219" t="s">
        <v>168</v>
      </c>
      <c r="E119" s="42"/>
      <c r="F119" s="220" t="s">
        <v>2799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24.15" customHeight="1">
      <c r="A120" s="40"/>
      <c r="B120" s="41"/>
      <c r="C120" s="206" t="s">
        <v>8</v>
      </c>
      <c r="D120" s="206" t="s">
        <v>161</v>
      </c>
      <c r="E120" s="207" t="s">
        <v>2800</v>
      </c>
      <c r="F120" s="208" t="s">
        <v>2801</v>
      </c>
      <c r="G120" s="209" t="s">
        <v>776</v>
      </c>
      <c r="H120" s="210">
        <v>64</v>
      </c>
      <c r="I120" s="211"/>
      <c r="J120" s="212">
        <f>ROUND(I120*H120,2)</f>
        <v>0</v>
      </c>
      <c r="K120" s="208" t="s">
        <v>165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307</v>
      </c>
      <c r="AT120" s="217" t="s">
        <v>161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307</v>
      </c>
      <c r="BM120" s="217" t="s">
        <v>2802</v>
      </c>
    </row>
    <row r="121" s="2" customFormat="1">
      <c r="A121" s="40"/>
      <c r="B121" s="41"/>
      <c r="C121" s="42"/>
      <c r="D121" s="219" t="s">
        <v>168</v>
      </c>
      <c r="E121" s="42"/>
      <c r="F121" s="220" t="s">
        <v>2803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24.15" customHeight="1">
      <c r="A122" s="40"/>
      <c r="B122" s="41"/>
      <c r="C122" s="206" t="s">
        <v>307</v>
      </c>
      <c r="D122" s="206" t="s">
        <v>161</v>
      </c>
      <c r="E122" s="207" t="s">
        <v>2804</v>
      </c>
      <c r="F122" s="208" t="s">
        <v>2805</v>
      </c>
      <c r="G122" s="209" t="s">
        <v>322</v>
      </c>
      <c r="H122" s="210">
        <v>318</v>
      </c>
      <c r="I122" s="211"/>
      <c r="J122" s="212">
        <f>ROUND(I122*H122,2)</f>
        <v>0</v>
      </c>
      <c r="K122" s="208" t="s">
        <v>165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307</v>
      </c>
      <c r="AT122" s="217" t="s">
        <v>161</v>
      </c>
      <c r="AU122" s="217" t="s">
        <v>83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307</v>
      </c>
      <c r="BM122" s="217" t="s">
        <v>2806</v>
      </c>
    </row>
    <row r="123" s="2" customFormat="1">
      <c r="A123" s="40"/>
      <c r="B123" s="41"/>
      <c r="C123" s="42"/>
      <c r="D123" s="219" t="s">
        <v>168</v>
      </c>
      <c r="E123" s="42"/>
      <c r="F123" s="220" t="s">
        <v>2807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24.15" customHeight="1">
      <c r="A124" s="40"/>
      <c r="B124" s="41"/>
      <c r="C124" s="206" t="s">
        <v>312</v>
      </c>
      <c r="D124" s="206" t="s">
        <v>161</v>
      </c>
      <c r="E124" s="207" t="s">
        <v>2808</v>
      </c>
      <c r="F124" s="208" t="s">
        <v>2809</v>
      </c>
      <c r="G124" s="209" t="s">
        <v>222</v>
      </c>
      <c r="H124" s="210">
        <v>0.20200000000000001</v>
      </c>
      <c r="I124" s="211"/>
      <c r="J124" s="212">
        <f>ROUND(I124*H124,2)</f>
        <v>0</v>
      </c>
      <c r="K124" s="208" t="s">
        <v>165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307</v>
      </c>
      <c r="AT124" s="217" t="s">
        <v>161</v>
      </c>
      <c r="AU124" s="217" t="s">
        <v>83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307</v>
      </c>
      <c r="BM124" s="217" t="s">
        <v>2810</v>
      </c>
    </row>
    <row r="125" s="2" customFormat="1">
      <c r="A125" s="40"/>
      <c r="B125" s="41"/>
      <c r="C125" s="42"/>
      <c r="D125" s="219" t="s">
        <v>168</v>
      </c>
      <c r="E125" s="42"/>
      <c r="F125" s="220" t="s">
        <v>2811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12" customFormat="1" ht="22.8" customHeight="1">
      <c r="A126" s="12"/>
      <c r="B126" s="190"/>
      <c r="C126" s="191"/>
      <c r="D126" s="192" t="s">
        <v>72</v>
      </c>
      <c r="E126" s="204" t="s">
        <v>2812</v>
      </c>
      <c r="F126" s="204" t="s">
        <v>2813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SUM(P127:P152)</f>
        <v>0</v>
      </c>
      <c r="Q126" s="198"/>
      <c r="R126" s="199">
        <f>SUM(R127:R152)</f>
        <v>0.047059999999999998</v>
      </c>
      <c r="S126" s="198"/>
      <c r="T126" s="200">
        <f>SUM(T127:T152)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83</v>
      </c>
      <c r="AT126" s="202" t="s">
        <v>72</v>
      </c>
      <c r="AU126" s="202" t="s">
        <v>81</v>
      </c>
      <c r="AY126" s="201" t="s">
        <v>159</v>
      </c>
      <c r="BK126" s="203">
        <f>SUM(BK127:BK152)</f>
        <v>0</v>
      </c>
    </row>
    <row r="127" s="2" customFormat="1" ht="21.75" customHeight="1">
      <c r="A127" s="40"/>
      <c r="B127" s="41"/>
      <c r="C127" s="206" t="s">
        <v>319</v>
      </c>
      <c r="D127" s="206" t="s">
        <v>161</v>
      </c>
      <c r="E127" s="207" t="s">
        <v>2814</v>
      </c>
      <c r="F127" s="208" t="s">
        <v>2815</v>
      </c>
      <c r="G127" s="209" t="s">
        <v>1124</v>
      </c>
      <c r="H127" s="210">
        <v>1</v>
      </c>
      <c r="I127" s="211"/>
      <c r="J127" s="212">
        <f>ROUND(I127*H127,2)</f>
        <v>0</v>
      </c>
      <c r="K127" s="208" t="s">
        <v>165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0.01371</v>
      </c>
      <c r="R127" s="215">
        <f>Q127*H127</f>
        <v>0.01371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307</v>
      </c>
      <c r="AT127" s="217" t="s">
        <v>161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307</v>
      </c>
      <c r="BM127" s="217" t="s">
        <v>2816</v>
      </c>
    </row>
    <row r="128" s="2" customFormat="1">
      <c r="A128" s="40"/>
      <c r="B128" s="41"/>
      <c r="C128" s="42"/>
      <c r="D128" s="219" t="s">
        <v>168</v>
      </c>
      <c r="E128" s="42"/>
      <c r="F128" s="220" t="s">
        <v>2817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83</v>
      </c>
    </row>
    <row r="129" s="2" customFormat="1" ht="21.75" customHeight="1">
      <c r="A129" s="40"/>
      <c r="B129" s="41"/>
      <c r="C129" s="206" t="s">
        <v>327</v>
      </c>
      <c r="D129" s="206" t="s">
        <v>161</v>
      </c>
      <c r="E129" s="207" t="s">
        <v>2818</v>
      </c>
      <c r="F129" s="208" t="s">
        <v>2819</v>
      </c>
      <c r="G129" s="209" t="s">
        <v>776</v>
      </c>
      <c r="H129" s="210">
        <v>9</v>
      </c>
      <c r="I129" s="211"/>
      <c r="J129" s="212">
        <f>ROUND(I129*H129,2)</f>
        <v>0</v>
      </c>
      <c r="K129" s="208" t="s">
        <v>165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0.00023000000000000001</v>
      </c>
      <c r="R129" s="215">
        <f>Q129*H129</f>
        <v>0.0020700000000000002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307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307</v>
      </c>
      <c r="BM129" s="217" t="s">
        <v>2820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2821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2" customFormat="1" ht="24.15" customHeight="1">
      <c r="A131" s="40"/>
      <c r="B131" s="41"/>
      <c r="C131" s="206" t="s">
        <v>333</v>
      </c>
      <c r="D131" s="206" t="s">
        <v>161</v>
      </c>
      <c r="E131" s="207" t="s">
        <v>2822</v>
      </c>
      <c r="F131" s="208" t="s">
        <v>2823</v>
      </c>
      <c r="G131" s="209" t="s">
        <v>776</v>
      </c>
      <c r="H131" s="210">
        <v>19</v>
      </c>
      <c r="I131" s="211"/>
      <c r="J131" s="212">
        <f>ROUND(I131*H131,2)</f>
        <v>0</v>
      </c>
      <c r="K131" s="208" t="s">
        <v>165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0.00011</v>
      </c>
      <c r="R131" s="215">
        <f>Q131*H131</f>
        <v>0.0020900000000000003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307</v>
      </c>
      <c r="AT131" s="217" t="s">
        <v>161</v>
      </c>
      <c r="AU131" s="217" t="s">
        <v>83</v>
      </c>
      <c r="AY131" s="19" t="s">
        <v>159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307</v>
      </c>
      <c r="BM131" s="217" t="s">
        <v>2824</v>
      </c>
    </row>
    <row r="132" s="2" customFormat="1">
      <c r="A132" s="40"/>
      <c r="B132" s="41"/>
      <c r="C132" s="42"/>
      <c r="D132" s="219" t="s">
        <v>168</v>
      </c>
      <c r="E132" s="42"/>
      <c r="F132" s="220" t="s">
        <v>2825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83</v>
      </c>
    </row>
    <row r="133" s="2" customFormat="1" ht="21.75" customHeight="1">
      <c r="A133" s="40"/>
      <c r="B133" s="41"/>
      <c r="C133" s="206" t="s">
        <v>7</v>
      </c>
      <c r="D133" s="206" t="s">
        <v>161</v>
      </c>
      <c r="E133" s="207" t="s">
        <v>2826</v>
      </c>
      <c r="F133" s="208" t="s">
        <v>2827</v>
      </c>
      <c r="G133" s="209" t="s">
        <v>776</v>
      </c>
      <c r="H133" s="210">
        <v>13</v>
      </c>
      <c r="I133" s="211"/>
      <c r="J133" s="212">
        <f>ROUND(I133*H133,2)</f>
        <v>0</v>
      </c>
      <c r="K133" s="208" t="s">
        <v>165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0.00011</v>
      </c>
      <c r="R133" s="215">
        <f>Q133*H133</f>
        <v>0.0014300000000000001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307</v>
      </c>
      <c r="AT133" s="217" t="s">
        <v>161</v>
      </c>
      <c r="AU133" s="217" t="s">
        <v>83</v>
      </c>
      <c r="AY133" s="19" t="s">
        <v>159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307</v>
      </c>
      <c r="BM133" s="217" t="s">
        <v>2828</v>
      </c>
    </row>
    <row r="134" s="2" customFormat="1">
      <c r="A134" s="40"/>
      <c r="B134" s="41"/>
      <c r="C134" s="42"/>
      <c r="D134" s="219" t="s">
        <v>168</v>
      </c>
      <c r="E134" s="42"/>
      <c r="F134" s="220" t="s">
        <v>2829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 ht="21.75" customHeight="1">
      <c r="A135" s="40"/>
      <c r="B135" s="41"/>
      <c r="C135" s="206" t="s">
        <v>349</v>
      </c>
      <c r="D135" s="206" t="s">
        <v>161</v>
      </c>
      <c r="E135" s="207" t="s">
        <v>2830</v>
      </c>
      <c r="F135" s="208" t="s">
        <v>2831</v>
      </c>
      <c r="G135" s="209" t="s">
        <v>776</v>
      </c>
      <c r="H135" s="210">
        <v>19</v>
      </c>
      <c r="I135" s="211"/>
      <c r="J135" s="212">
        <f>ROUND(I135*H135,2)</f>
        <v>0</v>
      </c>
      <c r="K135" s="208" t="s">
        <v>165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0.00069999999999999999</v>
      </c>
      <c r="R135" s="215">
        <f>Q135*H135</f>
        <v>0.013299999999999999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307</v>
      </c>
      <c r="AT135" s="217" t="s">
        <v>161</v>
      </c>
      <c r="AU135" s="217" t="s">
        <v>83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307</v>
      </c>
      <c r="BM135" s="217" t="s">
        <v>2832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2833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2" customFormat="1" ht="16.5" customHeight="1">
      <c r="A137" s="40"/>
      <c r="B137" s="41"/>
      <c r="C137" s="206" t="s">
        <v>354</v>
      </c>
      <c r="D137" s="206" t="s">
        <v>161</v>
      </c>
      <c r="E137" s="207" t="s">
        <v>2834</v>
      </c>
      <c r="F137" s="208" t="s">
        <v>2835</v>
      </c>
      <c r="G137" s="209" t="s">
        <v>776</v>
      </c>
      <c r="H137" s="210">
        <v>4</v>
      </c>
      <c r="I137" s="211"/>
      <c r="J137" s="212">
        <f>ROUND(I137*H137,2)</f>
        <v>0</v>
      </c>
      <c r="K137" s="208" t="s">
        <v>165</v>
      </c>
      <c r="L137" s="46"/>
      <c r="M137" s="213" t="s">
        <v>19</v>
      </c>
      <c r="N137" s="214" t="s">
        <v>44</v>
      </c>
      <c r="O137" s="86"/>
      <c r="P137" s="215">
        <f>O137*H137</f>
        <v>0</v>
      </c>
      <c r="Q137" s="215">
        <v>0.0011999999999999999</v>
      </c>
      <c r="R137" s="215">
        <f>Q137*H137</f>
        <v>0.0047999999999999996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307</v>
      </c>
      <c r="AT137" s="217" t="s">
        <v>161</v>
      </c>
      <c r="AU137" s="217" t="s">
        <v>83</v>
      </c>
      <c r="AY137" s="19" t="s">
        <v>159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81</v>
      </c>
      <c r="BK137" s="218">
        <f>ROUND(I137*H137,2)</f>
        <v>0</v>
      </c>
      <c r="BL137" s="19" t="s">
        <v>307</v>
      </c>
      <c r="BM137" s="217" t="s">
        <v>2836</v>
      </c>
    </row>
    <row r="138" s="2" customFormat="1">
      <c r="A138" s="40"/>
      <c r="B138" s="41"/>
      <c r="C138" s="42"/>
      <c r="D138" s="219" t="s">
        <v>168</v>
      </c>
      <c r="E138" s="42"/>
      <c r="F138" s="220" t="s">
        <v>2837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168</v>
      </c>
      <c r="AU138" s="19" t="s">
        <v>83</v>
      </c>
    </row>
    <row r="139" s="2" customFormat="1" ht="16.5" customHeight="1">
      <c r="A139" s="40"/>
      <c r="B139" s="41"/>
      <c r="C139" s="206" t="s">
        <v>361</v>
      </c>
      <c r="D139" s="206" t="s">
        <v>161</v>
      </c>
      <c r="E139" s="207" t="s">
        <v>2838</v>
      </c>
      <c r="F139" s="208" t="s">
        <v>2839</v>
      </c>
      <c r="G139" s="209" t="s">
        <v>776</v>
      </c>
      <c r="H139" s="210">
        <v>4</v>
      </c>
      <c r="I139" s="211"/>
      <c r="J139" s="212">
        <f>ROUND(I139*H139,2)</f>
        <v>0</v>
      </c>
      <c r="K139" s="208" t="s">
        <v>165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0.00050000000000000001</v>
      </c>
      <c r="R139" s="215">
        <f>Q139*H139</f>
        <v>0.002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307</v>
      </c>
      <c r="AT139" s="217" t="s">
        <v>161</v>
      </c>
      <c r="AU139" s="217" t="s">
        <v>83</v>
      </c>
      <c r="AY139" s="19" t="s">
        <v>159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ROUND(I139*H139,2)</f>
        <v>0</v>
      </c>
      <c r="BL139" s="19" t="s">
        <v>307</v>
      </c>
      <c r="BM139" s="217" t="s">
        <v>2840</v>
      </c>
    </row>
    <row r="140" s="2" customFormat="1">
      <c r="A140" s="40"/>
      <c r="B140" s="41"/>
      <c r="C140" s="42"/>
      <c r="D140" s="219" t="s">
        <v>168</v>
      </c>
      <c r="E140" s="42"/>
      <c r="F140" s="220" t="s">
        <v>2841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168</v>
      </c>
      <c r="AU140" s="19" t="s">
        <v>83</v>
      </c>
    </row>
    <row r="141" s="2" customFormat="1" ht="16.5" customHeight="1">
      <c r="A141" s="40"/>
      <c r="B141" s="41"/>
      <c r="C141" s="206" t="s">
        <v>369</v>
      </c>
      <c r="D141" s="206" t="s">
        <v>161</v>
      </c>
      <c r="E141" s="207" t="s">
        <v>2842</v>
      </c>
      <c r="F141" s="208" t="s">
        <v>2843</v>
      </c>
      <c r="G141" s="209" t="s">
        <v>776</v>
      </c>
      <c r="H141" s="210">
        <v>9</v>
      </c>
      <c r="I141" s="211"/>
      <c r="J141" s="212">
        <f>ROUND(I141*H141,2)</f>
        <v>0</v>
      </c>
      <c r="K141" s="208" t="s">
        <v>165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0.00021000000000000001</v>
      </c>
      <c r="R141" s="215">
        <f>Q141*H141</f>
        <v>0.0018900000000000002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307</v>
      </c>
      <c r="AT141" s="217" t="s">
        <v>161</v>
      </c>
      <c r="AU141" s="217" t="s">
        <v>83</v>
      </c>
      <c r="AY141" s="19" t="s">
        <v>159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307</v>
      </c>
      <c r="BM141" s="217" t="s">
        <v>2844</v>
      </c>
    </row>
    <row r="142" s="2" customFormat="1">
      <c r="A142" s="40"/>
      <c r="B142" s="41"/>
      <c r="C142" s="42"/>
      <c r="D142" s="219" t="s">
        <v>168</v>
      </c>
      <c r="E142" s="42"/>
      <c r="F142" s="220" t="s">
        <v>2845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168</v>
      </c>
      <c r="AU142" s="19" t="s">
        <v>83</v>
      </c>
    </row>
    <row r="143" s="2" customFormat="1" ht="16.5" customHeight="1">
      <c r="A143" s="40"/>
      <c r="B143" s="41"/>
      <c r="C143" s="206" t="s">
        <v>374</v>
      </c>
      <c r="D143" s="206" t="s">
        <v>161</v>
      </c>
      <c r="E143" s="207" t="s">
        <v>2846</v>
      </c>
      <c r="F143" s="208" t="s">
        <v>2847</v>
      </c>
      <c r="G143" s="209" t="s">
        <v>776</v>
      </c>
      <c r="H143" s="210">
        <v>4</v>
      </c>
      <c r="I143" s="211"/>
      <c r="J143" s="212">
        <f>ROUND(I143*H143,2)</f>
        <v>0</v>
      </c>
      <c r="K143" s="208" t="s">
        <v>165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0.00022000000000000001</v>
      </c>
      <c r="R143" s="215">
        <f>Q143*H143</f>
        <v>0.00088000000000000003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307</v>
      </c>
      <c r="AT143" s="217" t="s">
        <v>161</v>
      </c>
      <c r="AU143" s="217" t="s">
        <v>83</v>
      </c>
      <c r="AY143" s="19" t="s">
        <v>159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307</v>
      </c>
      <c r="BM143" s="217" t="s">
        <v>2848</v>
      </c>
    </row>
    <row r="144" s="2" customFormat="1">
      <c r="A144" s="40"/>
      <c r="B144" s="41"/>
      <c r="C144" s="42"/>
      <c r="D144" s="219" t="s">
        <v>168</v>
      </c>
      <c r="E144" s="42"/>
      <c r="F144" s="220" t="s">
        <v>2849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2" customFormat="1" ht="16.5" customHeight="1">
      <c r="A145" s="40"/>
      <c r="B145" s="41"/>
      <c r="C145" s="206" t="s">
        <v>379</v>
      </c>
      <c r="D145" s="206" t="s">
        <v>161</v>
      </c>
      <c r="E145" s="207" t="s">
        <v>2850</v>
      </c>
      <c r="F145" s="208" t="s">
        <v>2851</v>
      </c>
      <c r="G145" s="209" t="s">
        <v>776</v>
      </c>
      <c r="H145" s="210">
        <v>2</v>
      </c>
      <c r="I145" s="211"/>
      <c r="J145" s="212">
        <f>ROUND(I145*H145,2)</f>
        <v>0</v>
      </c>
      <c r="K145" s="208" t="s">
        <v>165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0.00034000000000000002</v>
      </c>
      <c r="R145" s="215">
        <f>Q145*H145</f>
        <v>0.00068000000000000005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307</v>
      </c>
      <c r="AT145" s="217" t="s">
        <v>161</v>
      </c>
      <c r="AU145" s="217" t="s">
        <v>83</v>
      </c>
      <c r="AY145" s="19" t="s">
        <v>159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ROUND(I145*H145,2)</f>
        <v>0</v>
      </c>
      <c r="BL145" s="19" t="s">
        <v>307</v>
      </c>
      <c r="BM145" s="217" t="s">
        <v>2852</v>
      </c>
    </row>
    <row r="146" s="2" customFormat="1">
      <c r="A146" s="40"/>
      <c r="B146" s="41"/>
      <c r="C146" s="42"/>
      <c r="D146" s="219" t="s">
        <v>168</v>
      </c>
      <c r="E146" s="42"/>
      <c r="F146" s="220" t="s">
        <v>2853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168</v>
      </c>
      <c r="AU146" s="19" t="s">
        <v>83</v>
      </c>
    </row>
    <row r="147" s="2" customFormat="1" ht="16.5" customHeight="1">
      <c r="A147" s="40"/>
      <c r="B147" s="41"/>
      <c r="C147" s="206" t="s">
        <v>385</v>
      </c>
      <c r="D147" s="206" t="s">
        <v>161</v>
      </c>
      <c r="E147" s="207" t="s">
        <v>2854</v>
      </c>
      <c r="F147" s="208" t="s">
        <v>2855</v>
      </c>
      <c r="G147" s="209" t="s">
        <v>776</v>
      </c>
      <c r="H147" s="210">
        <v>2</v>
      </c>
      <c r="I147" s="211"/>
      <c r="J147" s="212">
        <f>ROUND(I147*H147,2)</f>
        <v>0</v>
      </c>
      <c r="K147" s="208" t="s">
        <v>165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0.00050000000000000001</v>
      </c>
      <c r="R147" s="215">
        <f>Q147*H147</f>
        <v>0.001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307</v>
      </c>
      <c r="AT147" s="217" t="s">
        <v>161</v>
      </c>
      <c r="AU147" s="217" t="s">
        <v>83</v>
      </c>
      <c r="AY147" s="19" t="s">
        <v>159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307</v>
      </c>
      <c r="BM147" s="217" t="s">
        <v>2856</v>
      </c>
    </row>
    <row r="148" s="2" customFormat="1">
      <c r="A148" s="40"/>
      <c r="B148" s="41"/>
      <c r="C148" s="42"/>
      <c r="D148" s="219" t="s">
        <v>168</v>
      </c>
      <c r="E148" s="42"/>
      <c r="F148" s="220" t="s">
        <v>2857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168</v>
      </c>
      <c r="AU148" s="19" t="s">
        <v>83</v>
      </c>
    </row>
    <row r="149" s="2" customFormat="1" ht="16.5" customHeight="1">
      <c r="A149" s="40"/>
      <c r="B149" s="41"/>
      <c r="C149" s="206" t="s">
        <v>398</v>
      </c>
      <c r="D149" s="206" t="s">
        <v>161</v>
      </c>
      <c r="E149" s="207" t="s">
        <v>2858</v>
      </c>
      <c r="F149" s="208" t="s">
        <v>2859</v>
      </c>
      <c r="G149" s="209" t="s">
        <v>776</v>
      </c>
      <c r="H149" s="210">
        <v>3</v>
      </c>
      <c r="I149" s="211"/>
      <c r="J149" s="212">
        <f>ROUND(I149*H149,2)</f>
        <v>0</v>
      </c>
      <c r="K149" s="208" t="s">
        <v>165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0.00107</v>
      </c>
      <c r="R149" s="215">
        <f>Q149*H149</f>
        <v>0.0032100000000000002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307</v>
      </c>
      <c r="AT149" s="217" t="s">
        <v>161</v>
      </c>
      <c r="AU149" s="217" t="s">
        <v>83</v>
      </c>
      <c r="AY149" s="19" t="s">
        <v>159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307</v>
      </c>
      <c r="BM149" s="217" t="s">
        <v>2860</v>
      </c>
    </row>
    <row r="150" s="2" customFormat="1">
      <c r="A150" s="40"/>
      <c r="B150" s="41"/>
      <c r="C150" s="42"/>
      <c r="D150" s="219" t="s">
        <v>168</v>
      </c>
      <c r="E150" s="42"/>
      <c r="F150" s="220" t="s">
        <v>2861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168</v>
      </c>
      <c r="AU150" s="19" t="s">
        <v>83</v>
      </c>
    </row>
    <row r="151" s="2" customFormat="1" ht="24.15" customHeight="1">
      <c r="A151" s="40"/>
      <c r="B151" s="41"/>
      <c r="C151" s="206" t="s">
        <v>407</v>
      </c>
      <c r="D151" s="206" t="s">
        <v>161</v>
      </c>
      <c r="E151" s="207" t="s">
        <v>2862</v>
      </c>
      <c r="F151" s="208" t="s">
        <v>2863</v>
      </c>
      <c r="G151" s="209" t="s">
        <v>222</v>
      </c>
      <c r="H151" s="210">
        <v>0.047</v>
      </c>
      <c r="I151" s="211"/>
      <c r="J151" s="212">
        <f>ROUND(I151*H151,2)</f>
        <v>0</v>
      </c>
      <c r="K151" s="208" t="s">
        <v>165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307</v>
      </c>
      <c r="AT151" s="217" t="s">
        <v>161</v>
      </c>
      <c r="AU151" s="217" t="s">
        <v>83</v>
      </c>
      <c r="AY151" s="19" t="s">
        <v>159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307</v>
      </c>
      <c r="BM151" s="217" t="s">
        <v>2864</v>
      </c>
    </row>
    <row r="152" s="2" customFormat="1">
      <c r="A152" s="40"/>
      <c r="B152" s="41"/>
      <c r="C152" s="42"/>
      <c r="D152" s="219" t="s">
        <v>168</v>
      </c>
      <c r="E152" s="42"/>
      <c r="F152" s="220" t="s">
        <v>2865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12" customFormat="1" ht="22.8" customHeight="1">
      <c r="A153" s="12"/>
      <c r="B153" s="190"/>
      <c r="C153" s="191"/>
      <c r="D153" s="192" t="s">
        <v>72</v>
      </c>
      <c r="E153" s="204" t="s">
        <v>2866</v>
      </c>
      <c r="F153" s="204" t="s">
        <v>2867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SUM(P154:P204)</f>
        <v>0</v>
      </c>
      <c r="Q153" s="198"/>
      <c r="R153" s="199">
        <f>SUM(R154:R204)</f>
        <v>0.82362000000000002</v>
      </c>
      <c r="S153" s="198"/>
      <c r="T153" s="200">
        <f>SUM(T154:T204)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83</v>
      </c>
      <c r="AT153" s="202" t="s">
        <v>72</v>
      </c>
      <c r="AU153" s="202" t="s">
        <v>81</v>
      </c>
      <c r="AY153" s="201" t="s">
        <v>159</v>
      </c>
      <c r="BK153" s="203">
        <f>SUM(BK154:BK204)</f>
        <v>0</v>
      </c>
    </row>
    <row r="154" s="2" customFormat="1" ht="24.15" customHeight="1">
      <c r="A154" s="40"/>
      <c r="B154" s="41"/>
      <c r="C154" s="206" t="s">
        <v>413</v>
      </c>
      <c r="D154" s="206" t="s">
        <v>161</v>
      </c>
      <c r="E154" s="207" t="s">
        <v>2868</v>
      </c>
      <c r="F154" s="208" t="s">
        <v>2869</v>
      </c>
      <c r="G154" s="209" t="s">
        <v>776</v>
      </c>
      <c r="H154" s="210">
        <v>1</v>
      </c>
      <c r="I154" s="211"/>
      <c r="J154" s="212">
        <f>ROUND(I154*H154,2)</f>
        <v>0</v>
      </c>
      <c r="K154" s="208" t="s">
        <v>165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0.0094000000000000004</v>
      </c>
      <c r="R154" s="215">
        <f>Q154*H154</f>
        <v>0.0094000000000000004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307</v>
      </c>
      <c r="AT154" s="217" t="s">
        <v>161</v>
      </c>
      <c r="AU154" s="217" t="s">
        <v>83</v>
      </c>
      <c r="AY154" s="19" t="s">
        <v>159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307</v>
      </c>
      <c r="BM154" s="217" t="s">
        <v>2870</v>
      </c>
    </row>
    <row r="155" s="2" customFormat="1">
      <c r="A155" s="40"/>
      <c r="B155" s="41"/>
      <c r="C155" s="42"/>
      <c r="D155" s="219" t="s">
        <v>168</v>
      </c>
      <c r="E155" s="42"/>
      <c r="F155" s="220" t="s">
        <v>2871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83</v>
      </c>
    </row>
    <row r="156" s="2" customFormat="1" ht="24.15" customHeight="1">
      <c r="A156" s="40"/>
      <c r="B156" s="41"/>
      <c r="C156" s="206" t="s">
        <v>424</v>
      </c>
      <c r="D156" s="206" t="s">
        <v>161</v>
      </c>
      <c r="E156" s="207" t="s">
        <v>2872</v>
      </c>
      <c r="F156" s="208" t="s">
        <v>2873</v>
      </c>
      <c r="G156" s="209" t="s">
        <v>776</v>
      </c>
      <c r="H156" s="210">
        <v>1</v>
      </c>
      <c r="I156" s="211"/>
      <c r="J156" s="212">
        <f>ROUND(I156*H156,2)</f>
        <v>0</v>
      </c>
      <c r="K156" s="208" t="s">
        <v>165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0.014500000000000001</v>
      </c>
      <c r="R156" s="215">
        <f>Q156*H156</f>
        <v>0.014500000000000001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307</v>
      </c>
      <c r="AT156" s="217" t="s">
        <v>161</v>
      </c>
      <c r="AU156" s="217" t="s">
        <v>83</v>
      </c>
      <c r="AY156" s="19" t="s">
        <v>159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307</v>
      </c>
      <c r="BM156" s="217" t="s">
        <v>2874</v>
      </c>
    </row>
    <row r="157" s="2" customFormat="1">
      <c r="A157" s="40"/>
      <c r="B157" s="41"/>
      <c r="C157" s="42"/>
      <c r="D157" s="219" t="s">
        <v>168</v>
      </c>
      <c r="E157" s="42"/>
      <c r="F157" s="220" t="s">
        <v>2875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168</v>
      </c>
      <c r="AU157" s="19" t="s">
        <v>83</v>
      </c>
    </row>
    <row r="158" s="2" customFormat="1" ht="24.15" customHeight="1">
      <c r="A158" s="40"/>
      <c r="B158" s="41"/>
      <c r="C158" s="206" t="s">
        <v>430</v>
      </c>
      <c r="D158" s="206" t="s">
        <v>161</v>
      </c>
      <c r="E158" s="207" t="s">
        <v>2876</v>
      </c>
      <c r="F158" s="208" t="s">
        <v>2877</v>
      </c>
      <c r="G158" s="209" t="s">
        <v>776</v>
      </c>
      <c r="H158" s="210">
        <v>1</v>
      </c>
      <c r="I158" s="211"/>
      <c r="J158" s="212">
        <f>ROUND(I158*H158,2)</f>
        <v>0</v>
      </c>
      <c r="K158" s="208" t="s">
        <v>165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0.016549999999999999</v>
      </c>
      <c r="R158" s="215">
        <f>Q158*H158</f>
        <v>0.016549999999999999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307</v>
      </c>
      <c r="AT158" s="217" t="s">
        <v>161</v>
      </c>
      <c r="AU158" s="217" t="s">
        <v>83</v>
      </c>
      <c r="AY158" s="19" t="s">
        <v>159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307</v>
      </c>
      <c r="BM158" s="217" t="s">
        <v>2878</v>
      </c>
    </row>
    <row r="159" s="2" customFormat="1">
      <c r="A159" s="40"/>
      <c r="B159" s="41"/>
      <c r="C159" s="42"/>
      <c r="D159" s="219" t="s">
        <v>168</v>
      </c>
      <c r="E159" s="42"/>
      <c r="F159" s="220" t="s">
        <v>2879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83</v>
      </c>
    </row>
    <row r="160" s="2" customFormat="1" ht="24.15" customHeight="1">
      <c r="A160" s="40"/>
      <c r="B160" s="41"/>
      <c r="C160" s="206" t="s">
        <v>437</v>
      </c>
      <c r="D160" s="206" t="s">
        <v>161</v>
      </c>
      <c r="E160" s="207" t="s">
        <v>2880</v>
      </c>
      <c r="F160" s="208" t="s">
        <v>2881</v>
      </c>
      <c r="G160" s="209" t="s">
        <v>776</v>
      </c>
      <c r="H160" s="210">
        <v>2</v>
      </c>
      <c r="I160" s="211"/>
      <c r="J160" s="212">
        <f>ROUND(I160*H160,2)</f>
        <v>0</v>
      </c>
      <c r="K160" s="208" t="s">
        <v>165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0.018499999999999999</v>
      </c>
      <c r="R160" s="215">
        <f>Q160*H160</f>
        <v>0.036999999999999998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307</v>
      </c>
      <c r="AT160" s="217" t="s">
        <v>161</v>
      </c>
      <c r="AU160" s="217" t="s">
        <v>83</v>
      </c>
      <c r="AY160" s="19" t="s">
        <v>159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307</v>
      </c>
      <c r="BM160" s="217" t="s">
        <v>2882</v>
      </c>
    </row>
    <row r="161" s="2" customFormat="1">
      <c r="A161" s="40"/>
      <c r="B161" s="41"/>
      <c r="C161" s="42"/>
      <c r="D161" s="219" t="s">
        <v>168</v>
      </c>
      <c r="E161" s="42"/>
      <c r="F161" s="220" t="s">
        <v>2883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83</v>
      </c>
    </row>
    <row r="162" s="2" customFormat="1" ht="24.15" customHeight="1">
      <c r="A162" s="40"/>
      <c r="B162" s="41"/>
      <c r="C162" s="206" t="s">
        <v>442</v>
      </c>
      <c r="D162" s="206" t="s">
        <v>161</v>
      </c>
      <c r="E162" s="207" t="s">
        <v>2884</v>
      </c>
      <c r="F162" s="208" t="s">
        <v>2885</v>
      </c>
      <c r="G162" s="209" t="s">
        <v>776</v>
      </c>
      <c r="H162" s="210">
        <v>2</v>
      </c>
      <c r="I162" s="211"/>
      <c r="J162" s="212">
        <f>ROUND(I162*H162,2)</f>
        <v>0</v>
      </c>
      <c r="K162" s="208" t="s">
        <v>165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0.025020000000000001</v>
      </c>
      <c r="R162" s="215">
        <f>Q162*H162</f>
        <v>0.050040000000000001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307</v>
      </c>
      <c r="AT162" s="217" t="s">
        <v>161</v>
      </c>
      <c r="AU162" s="217" t="s">
        <v>83</v>
      </c>
      <c r="AY162" s="19" t="s">
        <v>159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307</v>
      </c>
      <c r="BM162" s="217" t="s">
        <v>2886</v>
      </c>
    </row>
    <row r="163" s="2" customFormat="1">
      <c r="A163" s="40"/>
      <c r="B163" s="41"/>
      <c r="C163" s="42"/>
      <c r="D163" s="219" t="s">
        <v>168</v>
      </c>
      <c r="E163" s="42"/>
      <c r="F163" s="220" t="s">
        <v>2887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168</v>
      </c>
      <c r="AU163" s="19" t="s">
        <v>83</v>
      </c>
    </row>
    <row r="164" s="2" customFormat="1" ht="24.15" customHeight="1">
      <c r="A164" s="40"/>
      <c r="B164" s="41"/>
      <c r="C164" s="206" t="s">
        <v>448</v>
      </c>
      <c r="D164" s="206" t="s">
        <v>161</v>
      </c>
      <c r="E164" s="207" t="s">
        <v>2888</v>
      </c>
      <c r="F164" s="208" t="s">
        <v>2889</v>
      </c>
      <c r="G164" s="209" t="s">
        <v>776</v>
      </c>
      <c r="H164" s="210">
        <v>2</v>
      </c>
      <c r="I164" s="211"/>
      <c r="J164" s="212">
        <f>ROUND(I164*H164,2)</f>
        <v>0</v>
      </c>
      <c r="K164" s="208" t="s">
        <v>165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0.037199999999999997</v>
      </c>
      <c r="R164" s="215">
        <f>Q164*H164</f>
        <v>0.074399999999999994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307</v>
      </c>
      <c r="AT164" s="217" t="s">
        <v>161</v>
      </c>
      <c r="AU164" s="217" t="s">
        <v>83</v>
      </c>
      <c r="AY164" s="19" t="s">
        <v>159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307</v>
      </c>
      <c r="BM164" s="217" t="s">
        <v>2890</v>
      </c>
    </row>
    <row r="165" s="2" customFormat="1">
      <c r="A165" s="40"/>
      <c r="B165" s="41"/>
      <c r="C165" s="42"/>
      <c r="D165" s="219" t="s">
        <v>168</v>
      </c>
      <c r="E165" s="42"/>
      <c r="F165" s="220" t="s">
        <v>2891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168</v>
      </c>
      <c r="AU165" s="19" t="s">
        <v>83</v>
      </c>
    </row>
    <row r="166" s="2" customFormat="1" ht="24.15" customHeight="1">
      <c r="A166" s="40"/>
      <c r="B166" s="41"/>
      <c r="C166" s="206" t="s">
        <v>456</v>
      </c>
      <c r="D166" s="206" t="s">
        <v>161</v>
      </c>
      <c r="E166" s="207" t="s">
        <v>2892</v>
      </c>
      <c r="F166" s="208" t="s">
        <v>2893</v>
      </c>
      <c r="G166" s="209" t="s">
        <v>776</v>
      </c>
      <c r="H166" s="210">
        <v>1</v>
      </c>
      <c r="I166" s="211"/>
      <c r="J166" s="212">
        <f>ROUND(I166*H166,2)</f>
        <v>0</v>
      </c>
      <c r="K166" s="208" t="s">
        <v>165</v>
      </c>
      <c r="L166" s="46"/>
      <c r="M166" s="213" t="s">
        <v>19</v>
      </c>
      <c r="N166" s="214" t="s">
        <v>44</v>
      </c>
      <c r="O166" s="86"/>
      <c r="P166" s="215">
        <f>O166*H166</f>
        <v>0</v>
      </c>
      <c r="Q166" s="215">
        <v>0.01035</v>
      </c>
      <c r="R166" s="215">
        <f>Q166*H166</f>
        <v>0.01035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307</v>
      </c>
      <c r="AT166" s="217" t="s">
        <v>161</v>
      </c>
      <c r="AU166" s="217" t="s">
        <v>83</v>
      </c>
      <c r="AY166" s="19" t="s">
        <v>159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81</v>
      </c>
      <c r="BK166" s="218">
        <f>ROUND(I166*H166,2)</f>
        <v>0</v>
      </c>
      <c r="BL166" s="19" t="s">
        <v>307</v>
      </c>
      <c r="BM166" s="217" t="s">
        <v>2894</v>
      </c>
    </row>
    <row r="167" s="2" customFormat="1">
      <c r="A167" s="40"/>
      <c r="B167" s="41"/>
      <c r="C167" s="42"/>
      <c r="D167" s="219" t="s">
        <v>168</v>
      </c>
      <c r="E167" s="42"/>
      <c r="F167" s="220" t="s">
        <v>2895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168</v>
      </c>
      <c r="AU167" s="19" t="s">
        <v>83</v>
      </c>
    </row>
    <row r="168" s="2" customFormat="1" ht="24.15" customHeight="1">
      <c r="A168" s="40"/>
      <c r="B168" s="41"/>
      <c r="C168" s="206" t="s">
        <v>464</v>
      </c>
      <c r="D168" s="206" t="s">
        <v>161</v>
      </c>
      <c r="E168" s="207" t="s">
        <v>2896</v>
      </c>
      <c r="F168" s="208" t="s">
        <v>2897</v>
      </c>
      <c r="G168" s="209" t="s">
        <v>776</v>
      </c>
      <c r="H168" s="210">
        <v>1</v>
      </c>
      <c r="I168" s="211"/>
      <c r="J168" s="212">
        <f>ROUND(I168*H168,2)</f>
        <v>0</v>
      </c>
      <c r="K168" s="208" t="s">
        <v>165</v>
      </c>
      <c r="L168" s="46"/>
      <c r="M168" s="213" t="s">
        <v>19</v>
      </c>
      <c r="N168" s="214" t="s">
        <v>44</v>
      </c>
      <c r="O168" s="86"/>
      <c r="P168" s="215">
        <f>O168*H168</f>
        <v>0</v>
      </c>
      <c r="Q168" s="215">
        <v>0.014500000000000001</v>
      </c>
      <c r="R168" s="215">
        <f>Q168*H168</f>
        <v>0.014500000000000001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307</v>
      </c>
      <c r="AT168" s="217" t="s">
        <v>161</v>
      </c>
      <c r="AU168" s="217" t="s">
        <v>83</v>
      </c>
      <c r="AY168" s="19" t="s">
        <v>159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81</v>
      </c>
      <c r="BK168" s="218">
        <f>ROUND(I168*H168,2)</f>
        <v>0</v>
      </c>
      <c r="BL168" s="19" t="s">
        <v>307</v>
      </c>
      <c r="BM168" s="217" t="s">
        <v>2898</v>
      </c>
    </row>
    <row r="169" s="2" customFormat="1">
      <c r="A169" s="40"/>
      <c r="B169" s="41"/>
      <c r="C169" s="42"/>
      <c r="D169" s="219" t="s">
        <v>168</v>
      </c>
      <c r="E169" s="42"/>
      <c r="F169" s="220" t="s">
        <v>2899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168</v>
      </c>
      <c r="AU169" s="19" t="s">
        <v>83</v>
      </c>
    </row>
    <row r="170" s="2" customFormat="1" ht="24.15" customHeight="1">
      <c r="A170" s="40"/>
      <c r="B170" s="41"/>
      <c r="C170" s="206" t="s">
        <v>472</v>
      </c>
      <c r="D170" s="206" t="s">
        <v>161</v>
      </c>
      <c r="E170" s="207" t="s">
        <v>2900</v>
      </c>
      <c r="F170" s="208" t="s">
        <v>2901</v>
      </c>
      <c r="G170" s="209" t="s">
        <v>776</v>
      </c>
      <c r="H170" s="210">
        <v>1</v>
      </c>
      <c r="I170" s="211"/>
      <c r="J170" s="212">
        <f>ROUND(I170*H170,2)</f>
        <v>0</v>
      </c>
      <c r="K170" s="208" t="s">
        <v>165</v>
      </c>
      <c r="L170" s="46"/>
      <c r="M170" s="213" t="s">
        <v>19</v>
      </c>
      <c r="N170" s="214" t="s">
        <v>44</v>
      </c>
      <c r="O170" s="86"/>
      <c r="P170" s="215">
        <f>O170*H170</f>
        <v>0</v>
      </c>
      <c r="Q170" s="215">
        <v>0.016549999999999999</v>
      </c>
      <c r="R170" s="215">
        <f>Q170*H170</f>
        <v>0.016549999999999999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307</v>
      </c>
      <c r="AT170" s="217" t="s">
        <v>161</v>
      </c>
      <c r="AU170" s="217" t="s">
        <v>83</v>
      </c>
      <c r="AY170" s="19" t="s">
        <v>159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307</v>
      </c>
      <c r="BM170" s="217" t="s">
        <v>2902</v>
      </c>
    </row>
    <row r="171" s="2" customFormat="1">
      <c r="A171" s="40"/>
      <c r="B171" s="41"/>
      <c r="C171" s="42"/>
      <c r="D171" s="219" t="s">
        <v>168</v>
      </c>
      <c r="E171" s="42"/>
      <c r="F171" s="220" t="s">
        <v>2903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168</v>
      </c>
      <c r="AU171" s="19" t="s">
        <v>83</v>
      </c>
    </row>
    <row r="172" s="2" customFormat="1" ht="24.15" customHeight="1">
      <c r="A172" s="40"/>
      <c r="B172" s="41"/>
      <c r="C172" s="206" t="s">
        <v>478</v>
      </c>
      <c r="D172" s="206" t="s">
        <v>161</v>
      </c>
      <c r="E172" s="207" t="s">
        <v>2904</v>
      </c>
      <c r="F172" s="208" t="s">
        <v>2905</v>
      </c>
      <c r="G172" s="209" t="s">
        <v>776</v>
      </c>
      <c r="H172" s="210">
        <v>1</v>
      </c>
      <c r="I172" s="211"/>
      <c r="J172" s="212">
        <f>ROUND(I172*H172,2)</f>
        <v>0</v>
      </c>
      <c r="K172" s="208" t="s">
        <v>165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0.01942</v>
      </c>
      <c r="R172" s="215">
        <f>Q172*H172</f>
        <v>0.01942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307</v>
      </c>
      <c r="AT172" s="217" t="s">
        <v>161</v>
      </c>
      <c r="AU172" s="217" t="s">
        <v>83</v>
      </c>
      <c r="AY172" s="19" t="s">
        <v>159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307</v>
      </c>
      <c r="BM172" s="217" t="s">
        <v>2906</v>
      </c>
    </row>
    <row r="173" s="2" customFormat="1">
      <c r="A173" s="40"/>
      <c r="B173" s="41"/>
      <c r="C173" s="42"/>
      <c r="D173" s="219" t="s">
        <v>168</v>
      </c>
      <c r="E173" s="42"/>
      <c r="F173" s="220" t="s">
        <v>2907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168</v>
      </c>
      <c r="AU173" s="19" t="s">
        <v>83</v>
      </c>
    </row>
    <row r="174" s="2" customFormat="1" ht="24.15" customHeight="1">
      <c r="A174" s="40"/>
      <c r="B174" s="41"/>
      <c r="C174" s="206" t="s">
        <v>483</v>
      </c>
      <c r="D174" s="206" t="s">
        <v>161</v>
      </c>
      <c r="E174" s="207" t="s">
        <v>2908</v>
      </c>
      <c r="F174" s="208" t="s">
        <v>2909</v>
      </c>
      <c r="G174" s="209" t="s">
        <v>776</v>
      </c>
      <c r="H174" s="210">
        <v>1</v>
      </c>
      <c r="I174" s="211"/>
      <c r="J174" s="212">
        <f>ROUND(I174*H174,2)</f>
        <v>0</v>
      </c>
      <c r="K174" s="208" t="s">
        <v>165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0.025159999999999998</v>
      </c>
      <c r="R174" s="215">
        <f>Q174*H174</f>
        <v>0.025159999999999998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307</v>
      </c>
      <c r="AT174" s="217" t="s">
        <v>161</v>
      </c>
      <c r="AU174" s="217" t="s">
        <v>83</v>
      </c>
      <c r="AY174" s="19" t="s">
        <v>159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307</v>
      </c>
      <c r="BM174" s="217" t="s">
        <v>2910</v>
      </c>
    </row>
    <row r="175" s="2" customFormat="1">
      <c r="A175" s="40"/>
      <c r="B175" s="41"/>
      <c r="C175" s="42"/>
      <c r="D175" s="219" t="s">
        <v>168</v>
      </c>
      <c r="E175" s="42"/>
      <c r="F175" s="220" t="s">
        <v>2911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83</v>
      </c>
    </row>
    <row r="176" s="2" customFormat="1" ht="24.15" customHeight="1">
      <c r="A176" s="40"/>
      <c r="B176" s="41"/>
      <c r="C176" s="206" t="s">
        <v>488</v>
      </c>
      <c r="D176" s="206" t="s">
        <v>161</v>
      </c>
      <c r="E176" s="207" t="s">
        <v>2912</v>
      </c>
      <c r="F176" s="208" t="s">
        <v>2913</v>
      </c>
      <c r="G176" s="209" t="s">
        <v>776</v>
      </c>
      <c r="H176" s="210">
        <v>4</v>
      </c>
      <c r="I176" s="211"/>
      <c r="J176" s="212">
        <f>ROUND(I176*H176,2)</f>
        <v>0</v>
      </c>
      <c r="K176" s="208" t="s">
        <v>165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0.028029999999999999</v>
      </c>
      <c r="R176" s="215">
        <f>Q176*H176</f>
        <v>0.11212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307</v>
      </c>
      <c r="AT176" s="217" t="s">
        <v>161</v>
      </c>
      <c r="AU176" s="217" t="s">
        <v>83</v>
      </c>
      <c r="AY176" s="19" t="s">
        <v>159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ROUND(I176*H176,2)</f>
        <v>0</v>
      </c>
      <c r="BL176" s="19" t="s">
        <v>307</v>
      </c>
      <c r="BM176" s="217" t="s">
        <v>2914</v>
      </c>
    </row>
    <row r="177" s="2" customFormat="1">
      <c r="A177" s="40"/>
      <c r="B177" s="41"/>
      <c r="C177" s="42"/>
      <c r="D177" s="219" t="s">
        <v>168</v>
      </c>
      <c r="E177" s="42"/>
      <c r="F177" s="220" t="s">
        <v>2915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168</v>
      </c>
      <c r="AU177" s="19" t="s">
        <v>83</v>
      </c>
    </row>
    <row r="178" s="2" customFormat="1" ht="24.15" customHeight="1">
      <c r="A178" s="40"/>
      <c r="B178" s="41"/>
      <c r="C178" s="206" t="s">
        <v>494</v>
      </c>
      <c r="D178" s="206" t="s">
        <v>161</v>
      </c>
      <c r="E178" s="207" t="s">
        <v>2916</v>
      </c>
      <c r="F178" s="208" t="s">
        <v>2917</v>
      </c>
      <c r="G178" s="209" t="s">
        <v>776</v>
      </c>
      <c r="H178" s="210">
        <v>1</v>
      </c>
      <c r="I178" s="211"/>
      <c r="J178" s="212">
        <f>ROUND(I178*H178,2)</f>
        <v>0</v>
      </c>
      <c r="K178" s="208" t="s">
        <v>165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0.0309</v>
      </c>
      <c r="R178" s="215">
        <f>Q178*H178</f>
        <v>0.0309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307</v>
      </c>
      <c r="AT178" s="217" t="s">
        <v>161</v>
      </c>
      <c r="AU178" s="217" t="s">
        <v>83</v>
      </c>
      <c r="AY178" s="19" t="s">
        <v>159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ROUND(I178*H178,2)</f>
        <v>0</v>
      </c>
      <c r="BL178" s="19" t="s">
        <v>307</v>
      </c>
      <c r="BM178" s="217" t="s">
        <v>2918</v>
      </c>
    </row>
    <row r="179" s="2" customFormat="1">
      <c r="A179" s="40"/>
      <c r="B179" s="41"/>
      <c r="C179" s="42"/>
      <c r="D179" s="219" t="s">
        <v>168</v>
      </c>
      <c r="E179" s="42"/>
      <c r="F179" s="220" t="s">
        <v>2919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168</v>
      </c>
      <c r="AU179" s="19" t="s">
        <v>83</v>
      </c>
    </row>
    <row r="180" s="2" customFormat="1" ht="24.15" customHeight="1">
      <c r="A180" s="40"/>
      <c r="B180" s="41"/>
      <c r="C180" s="206" t="s">
        <v>504</v>
      </c>
      <c r="D180" s="206" t="s">
        <v>161</v>
      </c>
      <c r="E180" s="207" t="s">
        <v>2920</v>
      </c>
      <c r="F180" s="208" t="s">
        <v>2921</v>
      </c>
      <c r="G180" s="209" t="s">
        <v>776</v>
      </c>
      <c r="H180" s="210">
        <v>1</v>
      </c>
      <c r="I180" s="211"/>
      <c r="J180" s="212">
        <f>ROUND(I180*H180,2)</f>
        <v>0</v>
      </c>
      <c r="K180" s="208" t="s">
        <v>165</v>
      </c>
      <c r="L180" s="46"/>
      <c r="M180" s="213" t="s">
        <v>19</v>
      </c>
      <c r="N180" s="214" t="s">
        <v>44</v>
      </c>
      <c r="O180" s="86"/>
      <c r="P180" s="215">
        <f>O180*H180</f>
        <v>0</v>
      </c>
      <c r="Q180" s="215">
        <v>0.02828</v>
      </c>
      <c r="R180" s="215">
        <f>Q180*H180</f>
        <v>0.02828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307</v>
      </c>
      <c r="AT180" s="217" t="s">
        <v>161</v>
      </c>
      <c r="AU180" s="217" t="s">
        <v>83</v>
      </c>
      <c r="AY180" s="19" t="s">
        <v>159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ROUND(I180*H180,2)</f>
        <v>0</v>
      </c>
      <c r="BL180" s="19" t="s">
        <v>307</v>
      </c>
      <c r="BM180" s="217" t="s">
        <v>2922</v>
      </c>
    </row>
    <row r="181" s="2" customFormat="1">
      <c r="A181" s="40"/>
      <c r="B181" s="41"/>
      <c r="C181" s="42"/>
      <c r="D181" s="219" t="s">
        <v>168</v>
      </c>
      <c r="E181" s="42"/>
      <c r="F181" s="220" t="s">
        <v>2923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168</v>
      </c>
      <c r="AU181" s="19" t="s">
        <v>83</v>
      </c>
    </row>
    <row r="182" s="2" customFormat="1" ht="24.15" customHeight="1">
      <c r="A182" s="40"/>
      <c r="B182" s="41"/>
      <c r="C182" s="206" t="s">
        <v>515</v>
      </c>
      <c r="D182" s="206" t="s">
        <v>161</v>
      </c>
      <c r="E182" s="207" t="s">
        <v>2924</v>
      </c>
      <c r="F182" s="208" t="s">
        <v>2925</v>
      </c>
      <c r="G182" s="209" t="s">
        <v>776</v>
      </c>
      <c r="H182" s="210">
        <v>2</v>
      </c>
      <c r="I182" s="211"/>
      <c r="J182" s="212">
        <f>ROUND(I182*H182,2)</f>
        <v>0</v>
      </c>
      <c r="K182" s="208" t="s">
        <v>165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0.031539999999999999</v>
      </c>
      <c r="R182" s="215">
        <f>Q182*H182</f>
        <v>0.063079999999999997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307</v>
      </c>
      <c r="AT182" s="217" t="s">
        <v>161</v>
      </c>
      <c r="AU182" s="217" t="s">
        <v>83</v>
      </c>
      <c r="AY182" s="19" t="s">
        <v>159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ROUND(I182*H182,2)</f>
        <v>0</v>
      </c>
      <c r="BL182" s="19" t="s">
        <v>307</v>
      </c>
      <c r="BM182" s="217" t="s">
        <v>2926</v>
      </c>
    </row>
    <row r="183" s="2" customFormat="1">
      <c r="A183" s="40"/>
      <c r="B183" s="41"/>
      <c r="C183" s="42"/>
      <c r="D183" s="219" t="s">
        <v>168</v>
      </c>
      <c r="E183" s="42"/>
      <c r="F183" s="220" t="s">
        <v>2927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168</v>
      </c>
      <c r="AU183" s="19" t="s">
        <v>83</v>
      </c>
    </row>
    <row r="184" s="2" customFormat="1" ht="24.15" customHeight="1">
      <c r="A184" s="40"/>
      <c r="B184" s="41"/>
      <c r="C184" s="206" t="s">
        <v>527</v>
      </c>
      <c r="D184" s="206" t="s">
        <v>161</v>
      </c>
      <c r="E184" s="207" t="s">
        <v>2928</v>
      </c>
      <c r="F184" s="208" t="s">
        <v>2929</v>
      </c>
      <c r="G184" s="209" t="s">
        <v>776</v>
      </c>
      <c r="H184" s="210">
        <v>1</v>
      </c>
      <c r="I184" s="211"/>
      <c r="J184" s="212">
        <f>ROUND(I184*H184,2)</f>
        <v>0</v>
      </c>
      <c r="K184" s="208" t="s">
        <v>165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0.034799999999999998</v>
      </c>
      <c r="R184" s="215">
        <f>Q184*H184</f>
        <v>0.034799999999999998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307</v>
      </c>
      <c r="AT184" s="217" t="s">
        <v>161</v>
      </c>
      <c r="AU184" s="217" t="s">
        <v>83</v>
      </c>
      <c r="AY184" s="19" t="s">
        <v>159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ROUND(I184*H184,2)</f>
        <v>0</v>
      </c>
      <c r="BL184" s="19" t="s">
        <v>307</v>
      </c>
      <c r="BM184" s="217" t="s">
        <v>2930</v>
      </c>
    </row>
    <row r="185" s="2" customFormat="1">
      <c r="A185" s="40"/>
      <c r="B185" s="41"/>
      <c r="C185" s="42"/>
      <c r="D185" s="219" t="s">
        <v>168</v>
      </c>
      <c r="E185" s="42"/>
      <c r="F185" s="220" t="s">
        <v>2931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168</v>
      </c>
      <c r="AU185" s="19" t="s">
        <v>83</v>
      </c>
    </row>
    <row r="186" s="2" customFormat="1" ht="24.15" customHeight="1">
      <c r="A186" s="40"/>
      <c r="B186" s="41"/>
      <c r="C186" s="206" t="s">
        <v>539</v>
      </c>
      <c r="D186" s="206" t="s">
        <v>161</v>
      </c>
      <c r="E186" s="207" t="s">
        <v>2932</v>
      </c>
      <c r="F186" s="208" t="s">
        <v>2933</v>
      </c>
      <c r="G186" s="209" t="s">
        <v>776</v>
      </c>
      <c r="H186" s="210">
        <v>1</v>
      </c>
      <c r="I186" s="211"/>
      <c r="J186" s="212">
        <f>ROUND(I186*H186,2)</f>
        <v>0</v>
      </c>
      <c r="K186" s="208" t="s">
        <v>165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0.037199999999999997</v>
      </c>
      <c r="R186" s="215">
        <f>Q186*H186</f>
        <v>0.037199999999999997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307</v>
      </c>
      <c r="AT186" s="217" t="s">
        <v>161</v>
      </c>
      <c r="AU186" s="217" t="s">
        <v>83</v>
      </c>
      <c r="AY186" s="19" t="s">
        <v>159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ROUND(I186*H186,2)</f>
        <v>0</v>
      </c>
      <c r="BL186" s="19" t="s">
        <v>307</v>
      </c>
      <c r="BM186" s="217" t="s">
        <v>2934</v>
      </c>
    </row>
    <row r="187" s="2" customFormat="1">
      <c r="A187" s="40"/>
      <c r="B187" s="41"/>
      <c r="C187" s="42"/>
      <c r="D187" s="219" t="s">
        <v>168</v>
      </c>
      <c r="E187" s="42"/>
      <c r="F187" s="220" t="s">
        <v>2935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168</v>
      </c>
      <c r="AU187" s="19" t="s">
        <v>83</v>
      </c>
    </row>
    <row r="188" s="2" customFormat="1" ht="24.15" customHeight="1">
      <c r="A188" s="40"/>
      <c r="B188" s="41"/>
      <c r="C188" s="206" t="s">
        <v>544</v>
      </c>
      <c r="D188" s="206" t="s">
        <v>161</v>
      </c>
      <c r="E188" s="207" t="s">
        <v>2936</v>
      </c>
      <c r="F188" s="208" t="s">
        <v>2937</v>
      </c>
      <c r="G188" s="209" t="s">
        <v>776</v>
      </c>
      <c r="H188" s="210">
        <v>1</v>
      </c>
      <c r="I188" s="211"/>
      <c r="J188" s="212">
        <f>ROUND(I188*H188,2)</f>
        <v>0</v>
      </c>
      <c r="K188" s="208" t="s">
        <v>165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0.041320000000000003</v>
      </c>
      <c r="R188" s="215">
        <f>Q188*H188</f>
        <v>0.041320000000000003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307</v>
      </c>
      <c r="AT188" s="217" t="s">
        <v>161</v>
      </c>
      <c r="AU188" s="217" t="s">
        <v>83</v>
      </c>
      <c r="AY188" s="19" t="s">
        <v>159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ROUND(I188*H188,2)</f>
        <v>0</v>
      </c>
      <c r="BL188" s="19" t="s">
        <v>307</v>
      </c>
      <c r="BM188" s="217" t="s">
        <v>2938</v>
      </c>
    </row>
    <row r="189" s="2" customFormat="1">
      <c r="A189" s="40"/>
      <c r="B189" s="41"/>
      <c r="C189" s="42"/>
      <c r="D189" s="219" t="s">
        <v>168</v>
      </c>
      <c r="E189" s="42"/>
      <c r="F189" s="220" t="s">
        <v>2939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168</v>
      </c>
      <c r="AU189" s="19" t="s">
        <v>83</v>
      </c>
    </row>
    <row r="190" s="2" customFormat="1" ht="24.15" customHeight="1">
      <c r="A190" s="40"/>
      <c r="B190" s="41"/>
      <c r="C190" s="206" t="s">
        <v>552</v>
      </c>
      <c r="D190" s="206" t="s">
        <v>161</v>
      </c>
      <c r="E190" s="207" t="s">
        <v>2940</v>
      </c>
      <c r="F190" s="208" t="s">
        <v>2941</v>
      </c>
      <c r="G190" s="209" t="s">
        <v>776</v>
      </c>
      <c r="H190" s="210">
        <v>1</v>
      </c>
      <c r="I190" s="211"/>
      <c r="J190" s="212">
        <f>ROUND(I190*H190,2)</f>
        <v>0</v>
      </c>
      <c r="K190" s="208" t="s">
        <v>165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0.068500000000000005</v>
      </c>
      <c r="R190" s="215">
        <f>Q190*H190</f>
        <v>0.068500000000000005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307</v>
      </c>
      <c r="AT190" s="217" t="s">
        <v>161</v>
      </c>
      <c r="AU190" s="217" t="s">
        <v>83</v>
      </c>
      <c r="AY190" s="19" t="s">
        <v>159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ROUND(I190*H190,2)</f>
        <v>0</v>
      </c>
      <c r="BL190" s="19" t="s">
        <v>307</v>
      </c>
      <c r="BM190" s="217" t="s">
        <v>2942</v>
      </c>
    </row>
    <row r="191" s="2" customFormat="1">
      <c r="A191" s="40"/>
      <c r="B191" s="41"/>
      <c r="C191" s="42"/>
      <c r="D191" s="219" t="s">
        <v>168</v>
      </c>
      <c r="E191" s="42"/>
      <c r="F191" s="220" t="s">
        <v>2943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168</v>
      </c>
      <c r="AU191" s="19" t="s">
        <v>83</v>
      </c>
    </row>
    <row r="192" s="2" customFormat="1" ht="24.15" customHeight="1">
      <c r="A192" s="40"/>
      <c r="B192" s="41"/>
      <c r="C192" s="206" t="s">
        <v>557</v>
      </c>
      <c r="D192" s="206" t="s">
        <v>161</v>
      </c>
      <c r="E192" s="207" t="s">
        <v>2944</v>
      </c>
      <c r="F192" s="208" t="s">
        <v>2945</v>
      </c>
      <c r="G192" s="209" t="s">
        <v>776</v>
      </c>
      <c r="H192" s="210">
        <v>1</v>
      </c>
      <c r="I192" s="211"/>
      <c r="J192" s="212">
        <f>ROUND(I192*H192,2)</f>
        <v>0</v>
      </c>
      <c r="K192" s="208" t="s">
        <v>165</v>
      </c>
      <c r="L192" s="46"/>
      <c r="M192" s="213" t="s">
        <v>19</v>
      </c>
      <c r="N192" s="214" t="s">
        <v>44</v>
      </c>
      <c r="O192" s="86"/>
      <c r="P192" s="215">
        <f>O192*H192</f>
        <v>0</v>
      </c>
      <c r="Q192" s="215">
        <v>0.0224</v>
      </c>
      <c r="R192" s="215">
        <f>Q192*H192</f>
        <v>0.0224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307</v>
      </c>
      <c r="AT192" s="217" t="s">
        <v>161</v>
      </c>
      <c r="AU192" s="217" t="s">
        <v>83</v>
      </c>
      <c r="AY192" s="19" t="s">
        <v>159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ROUND(I192*H192,2)</f>
        <v>0</v>
      </c>
      <c r="BL192" s="19" t="s">
        <v>307</v>
      </c>
      <c r="BM192" s="217" t="s">
        <v>2946</v>
      </c>
    </row>
    <row r="193" s="2" customFormat="1">
      <c r="A193" s="40"/>
      <c r="B193" s="41"/>
      <c r="C193" s="42"/>
      <c r="D193" s="219" t="s">
        <v>168</v>
      </c>
      <c r="E193" s="42"/>
      <c r="F193" s="220" t="s">
        <v>2947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168</v>
      </c>
      <c r="AU193" s="19" t="s">
        <v>83</v>
      </c>
    </row>
    <row r="194" s="2" customFormat="1" ht="24.15" customHeight="1">
      <c r="A194" s="40"/>
      <c r="B194" s="41"/>
      <c r="C194" s="206" t="s">
        <v>569</v>
      </c>
      <c r="D194" s="206" t="s">
        <v>161</v>
      </c>
      <c r="E194" s="207" t="s">
        <v>2948</v>
      </c>
      <c r="F194" s="208" t="s">
        <v>2949</v>
      </c>
      <c r="G194" s="209" t="s">
        <v>776</v>
      </c>
      <c r="H194" s="210">
        <v>1</v>
      </c>
      <c r="I194" s="211"/>
      <c r="J194" s="212">
        <f>ROUND(I194*H194,2)</f>
        <v>0</v>
      </c>
      <c r="K194" s="208" t="s">
        <v>165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0.029149999999999999</v>
      </c>
      <c r="R194" s="215">
        <f>Q194*H194</f>
        <v>0.029149999999999999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307</v>
      </c>
      <c r="AT194" s="217" t="s">
        <v>161</v>
      </c>
      <c r="AU194" s="217" t="s">
        <v>83</v>
      </c>
      <c r="AY194" s="19" t="s">
        <v>159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ROUND(I194*H194,2)</f>
        <v>0</v>
      </c>
      <c r="BL194" s="19" t="s">
        <v>307</v>
      </c>
      <c r="BM194" s="217" t="s">
        <v>2950</v>
      </c>
    </row>
    <row r="195" s="2" customFormat="1">
      <c r="A195" s="40"/>
      <c r="B195" s="41"/>
      <c r="C195" s="42"/>
      <c r="D195" s="219" t="s">
        <v>168</v>
      </c>
      <c r="E195" s="42"/>
      <c r="F195" s="220" t="s">
        <v>2951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168</v>
      </c>
      <c r="AU195" s="19" t="s">
        <v>83</v>
      </c>
    </row>
    <row r="196" s="2" customFormat="1" ht="16.5" customHeight="1">
      <c r="A196" s="40"/>
      <c r="B196" s="41"/>
      <c r="C196" s="206" t="s">
        <v>574</v>
      </c>
      <c r="D196" s="206" t="s">
        <v>161</v>
      </c>
      <c r="E196" s="207" t="s">
        <v>2952</v>
      </c>
      <c r="F196" s="208" t="s">
        <v>2953</v>
      </c>
      <c r="G196" s="209" t="s">
        <v>776</v>
      </c>
      <c r="H196" s="210">
        <v>2</v>
      </c>
      <c r="I196" s="211"/>
      <c r="J196" s="212">
        <f>ROUND(I196*H196,2)</f>
        <v>0</v>
      </c>
      <c r="K196" s="208" t="s">
        <v>165</v>
      </c>
      <c r="L196" s="46"/>
      <c r="M196" s="213" t="s">
        <v>19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307</v>
      </c>
      <c r="AT196" s="217" t="s">
        <v>161</v>
      </c>
      <c r="AU196" s="217" t="s">
        <v>83</v>
      </c>
      <c r="AY196" s="19" t="s">
        <v>159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81</v>
      </c>
      <c r="BK196" s="218">
        <f>ROUND(I196*H196,2)</f>
        <v>0</v>
      </c>
      <c r="BL196" s="19" t="s">
        <v>307</v>
      </c>
      <c r="BM196" s="217" t="s">
        <v>2954</v>
      </c>
    </row>
    <row r="197" s="2" customFormat="1">
      <c r="A197" s="40"/>
      <c r="B197" s="41"/>
      <c r="C197" s="42"/>
      <c r="D197" s="219" t="s">
        <v>168</v>
      </c>
      <c r="E197" s="42"/>
      <c r="F197" s="220" t="s">
        <v>2955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168</v>
      </c>
      <c r="AU197" s="19" t="s">
        <v>83</v>
      </c>
    </row>
    <row r="198" s="2" customFormat="1" ht="16.5" customHeight="1">
      <c r="A198" s="40"/>
      <c r="B198" s="41"/>
      <c r="C198" s="257" t="s">
        <v>580</v>
      </c>
      <c r="D198" s="257" t="s">
        <v>328</v>
      </c>
      <c r="E198" s="258" t="s">
        <v>2956</v>
      </c>
      <c r="F198" s="259" t="s">
        <v>2957</v>
      </c>
      <c r="G198" s="260" t="s">
        <v>776</v>
      </c>
      <c r="H198" s="261">
        <v>1</v>
      </c>
      <c r="I198" s="262"/>
      <c r="J198" s="263">
        <f>ROUND(I198*H198,2)</f>
        <v>0</v>
      </c>
      <c r="K198" s="259" t="s">
        <v>165</v>
      </c>
      <c r="L198" s="264"/>
      <c r="M198" s="265" t="s">
        <v>19</v>
      </c>
      <c r="N198" s="266" t="s">
        <v>44</v>
      </c>
      <c r="O198" s="86"/>
      <c r="P198" s="215">
        <f>O198*H198</f>
        <v>0</v>
      </c>
      <c r="Q198" s="215">
        <v>0.0104</v>
      </c>
      <c r="R198" s="215">
        <f>Q198*H198</f>
        <v>0.0104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424</v>
      </c>
      <c r="AT198" s="217" t="s">
        <v>328</v>
      </c>
      <c r="AU198" s="217" t="s">
        <v>83</v>
      </c>
      <c r="AY198" s="19" t="s">
        <v>159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ROUND(I198*H198,2)</f>
        <v>0</v>
      </c>
      <c r="BL198" s="19" t="s">
        <v>307</v>
      </c>
      <c r="BM198" s="217" t="s">
        <v>2958</v>
      </c>
    </row>
    <row r="199" s="2" customFormat="1" ht="16.5" customHeight="1">
      <c r="A199" s="40"/>
      <c r="B199" s="41"/>
      <c r="C199" s="257" t="s">
        <v>619</v>
      </c>
      <c r="D199" s="257" t="s">
        <v>328</v>
      </c>
      <c r="E199" s="258" t="s">
        <v>2959</v>
      </c>
      <c r="F199" s="259" t="s">
        <v>2960</v>
      </c>
      <c r="G199" s="260" t="s">
        <v>776</v>
      </c>
      <c r="H199" s="261">
        <v>1</v>
      </c>
      <c r="I199" s="262"/>
      <c r="J199" s="263">
        <f>ROUND(I199*H199,2)</f>
        <v>0</v>
      </c>
      <c r="K199" s="259" t="s">
        <v>165</v>
      </c>
      <c r="L199" s="264"/>
      <c r="M199" s="265" t="s">
        <v>19</v>
      </c>
      <c r="N199" s="266" t="s">
        <v>44</v>
      </c>
      <c r="O199" s="86"/>
      <c r="P199" s="215">
        <f>O199*H199</f>
        <v>0</v>
      </c>
      <c r="Q199" s="215">
        <v>0.0104</v>
      </c>
      <c r="R199" s="215">
        <f>Q199*H199</f>
        <v>0.0104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424</v>
      </c>
      <c r="AT199" s="217" t="s">
        <v>328</v>
      </c>
      <c r="AU199" s="217" t="s">
        <v>83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307</v>
      </c>
      <c r="BM199" s="217" t="s">
        <v>2961</v>
      </c>
    </row>
    <row r="200" s="2" customFormat="1" ht="16.5" customHeight="1">
      <c r="A200" s="40"/>
      <c r="B200" s="41"/>
      <c r="C200" s="206" t="s">
        <v>626</v>
      </c>
      <c r="D200" s="206" t="s">
        <v>161</v>
      </c>
      <c r="E200" s="207" t="s">
        <v>2962</v>
      </c>
      <c r="F200" s="208" t="s">
        <v>2963</v>
      </c>
      <c r="G200" s="209" t="s">
        <v>776</v>
      </c>
      <c r="H200" s="210">
        <v>2</v>
      </c>
      <c r="I200" s="211"/>
      <c r="J200" s="212">
        <f>ROUND(I200*H200,2)</f>
        <v>0</v>
      </c>
      <c r="K200" s="208" t="s">
        <v>165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307</v>
      </c>
      <c r="AT200" s="217" t="s">
        <v>161</v>
      </c>
      <c r="AU200" s="217" t="s">
        <v>83</v>
      </c>
      <c r="AY200" s="19" t="s">
        <v>159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ROUND(I200*H200,2)</f>
        <v>0</v>
      </c>
      <c r="BL200" s="19" t="s">
        <v>307</v>
      </c>
      <c r="BM200" s="217" t="s">
        <v>2964</v>
      </c>
    </row>
    <row r="201" s="2" customFormat="1">
      <c r="A201" s="40"/>
      <c r="B201" s="41"/>
      <c r="C201" s="42"/>
      <c r="D201" s="219" t="s">
        <v>168</v>
      </c>
      <c r="E201" s="42"/>
      <c r="F201" s="220" t="s">
        <v>2965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168</v>
      </c>
      <c r="AU201" s="19" t="s">
        <v>83</v>
      </c>
    </row>
    <row r="202" s="2" customFormat="1" ht="16.5" customHeight="1">
      <c r="A202" s="40"/>
      <c r="B202" s="41"/>
      <c r="C202" s="257" t="s">
        <v>634</v>
      </c>
      <c r="D202" s="257" t="s">
        <v>328</v>
      </c>
      <c r="E202" s="258" t="s">
        <v>2966</v>
      </c>
      <c r="F202" s="259" t="s">
        <v>2967</v>
      </c>
      <c r="G202" s="260" t="s">
        <v>776</v>
      </c>
      <c r="H202" s="261">
        <v>2</v>
      </c>
      <c r="I202" s="262"/>
      <c r="J202" s="263">
        <f>ROUND(I202*H202,2)</f>
        <v>0</v>
      </c>
      <c r="K202" s="259" t="s">
        <v>165</v>
      </c>
      <c r="L202" s="264"/>
      <c r="M202" s="265" t="s">
        <v>19</v>
      </c>
      <c r="N202" s="266" t="s">
        <v>44</v>
      </c>
      <c r="O202" s="86"/>
      <c r="P202" s="215">
        <f>O202*H202</f>
        <v>0</v>
      </c>
      <c r="Q202" s="215">
        <v>0.023599999999999999</v>
      </c>
      <c r="R202" s="215">
        <f>Q202*H202</f>
        <v>0.047199999999999999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424</v>
      </c>
      <c r="AT202" s="217" t="s">
        <v>328</v>
      </c>
      <c r="AU202" s="217" t="s">
        <v>83</v>
      </c>
      <c r="AY202" s="19" t="s">
        <v>159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81</v>
      </c>
      <c r="BK202" s="218">
        <f>ROUND(I202*H202,2)</f>
        <v>0</v>
      </c>
      <c r="BL202" s="19" t="s">
        <v>307</v>
      </c>
      <c r="BM202" s="217" t="s">
        <v>2968</v>
      </c>
    </row>
    <row r="203" s="2" customFormat="1" ht="24.15" customHeight="1">
      <c r="A203" s="40"/>
      <c r="B203" s="41"/>
      <c r="C203" s="206" t="s">
        <v>641</v>
      </c>
      <c r="D203" s="206" t="s">
        <v>161</v>
      </c>
      <c r="E203" s="207" t="s">
        <v>2969</v>
      </c>
      <c r="F203" s="208" t="s">
        <v>2970</v>
      </c>
      <c r="G203" s="209" t="s">
        <v>222</v>
      </c>
      <c r="H203" s="210">
        <v>0.82399999999999995</v>
      </c>
      <c r="I203" s="211"/>
      <c r="J203" s="212">
        <f>ROUND(I203*H203,2)</f>
        <v>0</v>
      </c>
      <c r="K203" s="208" t="s">
        <v>165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307</v>
      </c>
      <c r="AT203" s="217" t="s">
        <v>161</v>
      </c>
      <c r="AU203" s="217" t="s">
        <v>83</v>
      </c>
      <c r="AY203" s="19" t="s">
        <v>159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307</v>
      </c>
      <c r="BM203" s="217" t="s">
        <v>2971</v>
      </c>
    </row>
    <row r="204" s="2" customFormat="1">
      <c r="A204" s="40"/>
      <c r="B204" s="41"/>
      <c r="C204" s="42"/>
      <c r="D204" s="219" t="s">
        <v>168</v>
      </c>
      <c r="E204" s="42"/>
      <c r="F204" s="220" t="s">
        <v>2972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168</v>
      </c>
      <c r="AU204" s="19" t="s">
        <v>83</v>
      </c>
    </row>
    <row r="205" s="12" customFormat="1" ht="22.8" customHeight="1">
      <c r="A205" s="12"/>
      <c r="B205" s="190"/>
      <c r="C205" s="191"/>
      <c r="D205" s="192" t="s">
        <v>72</v>
      </c>
      <c r="E205" s="204" t="s">
        <v>2435</v>
      </c>
      <c r="F205" s="204" t="s">
        <v>2436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SUM(P206:P209)</f>
        <v>0</v>
      </c>
      <c r="Q205" s="198"/>
      <c r="R205" s="199">
        <f>SUM(R206:R209)</f>
        <v>0.015900000000000001</v>
      </c>
      <c r="S205" s="198"/>
      <c r="T205" s="200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83</v>
      </c>
      <c r="AT205" s="202" t="s">
        <v>72</v>
      </c>
      <c r="AU205" s="202" t="s">
        <v>81</v>
      </c>
      <c r="AY205" s="201" t="s">
        <v>159</v>
      </c>
      <c r="BK205" s="203">
        <f>SUM(BK206:BK209)</f>
        <v>0</v>
      </c>
    </row>
    <row r="206" s="2" customFormat="1" ht="16.5" customHeight="1">
      <c r="A206" s="40"/>
      <c r="B206" s="41"/>
      <c r="C206" s="206" t="s">
        <v>648</v>
      </c>
      <c r="D206" s="206" t="s">
        <v>161</v>
      </c>
      <c r="E206" s="207" t="s">
        <v>2973</v>
      </c>
      <c r="F206" s="208" t="s">
        <v>2974</v>
      </c>
      <c r="G206" s="209" t="s">
        <v>322</v>
      </c>
      <c r="H206" s="210">
        <v>318</v>
      </c>
      <c r="I206" s="211"/>
      <c r="J206" s="212">
        <f>ROUND(I206*H206,2)</f>
        <v>0</v>
      </c>
      <c r="K206" s="208" t="s">
        <v>165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2.0000000000000002E-05</v>
      </c>
      <c r="R206" s="215">
        <f>Q206*H206</f>
        <v>0.0063600000000000002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307</v>
      </c>
      <c r="AT206" s="217" t="s">
        <v>161</v>
      </c>
      <c r="AU206" s="217" t="s">
        <v>83</v>
      </c>
      <c r="AY206" s="19" t="s">
        <v>159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ROUND(I206*H206,2)</f>
        <v>0</v>
      </c>
      <c r="BL206" s="19" t="s">
        <v>307</v>
      </c>
      <c r="BM206" s="217" t="s">
        <v>2975</v>
      </c>
    </row>
    <row r="207" s="2" customFormat="1">
      <c r="A207" s="40"/>
      <c r="B207" s="41"/>
      <c r="C207" s="42"/>
      <c r="D207" s="219" t="s">
        <v>168</v>
      </c>
      <c r="E207" s="42"/>
      <c r="F207" s="220" t="s">
        <v>2976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168</v>
      </c>
      <c r="AU207" s="19" t="s">
        <v>83</v>
      </c>
    </row>
    <row r="208" s="2" customFormat="1" ht="21.75" customHeight="1">
      <c r="A208" s="40"/>
      <c r="B208" s="41"/>
      <c r="C208" s="206" t="s">
        <v>654</v>
      </c>
      <c r="D208" s="206" t="s">
        <v>161</v>
      </c>
      <c r="E208" s="207" t="s">
        <v>2977</v>
      </c>
      <c r="F208" s="208" t="s">
        <v>2978</v>
      </c>
      <c r="G208" s="209" t="s">
        <v>322</v>
      </c>
      <c r="H208" s="210">
        <v>318</v>
      </c>
      <c r="I208" s="211"/>
      <c r="J208" s="212">
        <f>ROUND(I208*H208,2)</f>
        <v>0</v>
      </c>
      <c r="K208" s="208" t="s">
        <v>165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3.0000000000000001E-05</v>
      </c>
      <c r="R208" s="215">
        <f>Q208*H208</f>
        <v>0.0095399999999999999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307</v>
      </c>
      <c r="AT208" s="217" t="s">
        <v>161</v>
      </c>
      <c r="AU208" s="217" t="s">
        <v>83</v>
      </c>
      <c r="AY208" s="19" t="s">
        <v>159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ROUND(I208*H208,2)</f>
        <v>0</v>
      </c>
      <c r="BL208" s="19" t="s">
        <v>307</v>
      </c>
      <c r="BM208" s="217" t="s">
        <v>2979</v>
      </c>
    </row>
    <row r="209" s="2" customFormat="1">
      <c r="A209" s="40"/>
      <c r="B209" s="41"/>
      <c r="C209" s="42"/>
      <c r="D209" s="219" t="s">
        <v>168</v>
      </c>
      <c r="E209" s="42"/>
      <c r="F209" s="220" t="s">
        <v>2980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168</v>
      </c>
      <c r="AU209" s="19" t="s">
        <v>83</v>
      </c>
    </row>
    <row r="210" s="12" customFormat="1" ht="25.92" customHeight="1">
      <c r="A210" s="12"/>
      <c r="B210" s="190"/>
      <c r="C210" s="191"/>
      <c r="D210" s="192" t="s">
        <v>72</v>
      </c>
      <c r="E210" s="193" t="s">
        <v>2725</v>
      </c>
      <c r="F210" s="193" t="s">
        <v>2981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SUM(P211:P218)</f>
        <v>0</v>
      </c>
      <c r="Q210" s="198"/>
      <c r="R210" s="199">
        <f>SUM(R211:R218)</f>
        <v>0</v>
      </c>
      <c r="S210" s="198"/>
      <c r="T210" s="200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166</v>
      </c>
      <c r="AT210" s="202" t="s">
        <v>72</v>
      </c>
      <c r="AU210" s="202" t="s">
        <v>73</v>
      </c>
      <c r="AY210" s="201" t="s">
        <v>159</v>
      </c>
      <c r="BK210" s="203">
        <f>SUM(BK211:BK218)</f>
        <v>0</v>
      </c>
    </row>
    <row r="211" s="2" customFormat="1" ht="21.75" customHeight="1">
      <c r="A211" s="40"/>
      <c r="B211" s="41"/>
      <c r="C211" s="206" t="s">
        <v>659</v>
      </c>
      <c r="D211" s="206" t="s">
        <v>161</v>
      </c>
      <c r="E211" s="207" t="s">
        <v>2982</v>
      </c>
      <c r="F211" s="208" t="s">
        <v>2983</v>
      </c>
      <c r="G211" s="209" t="s">
        <v>2984</v>
      </c>
      <c r="H211" s="210">
        <v>72</v>
      </c>
      <c r="I211" s="211"/>
      <c r="J211" s="212">
        <f>ROUND(I211*H211,2)</f>
        <v>0</v>
      </c>
      <c r="K211" s="208" t="s">
        <v>165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1931</v>
      </c>
      <c r="AT211" s="217" t="s">
        <v>161</v>
      </c>
      <c r="AU211" s="217" t="s">
        <v>81</v>
      </c>
      <c r="AY211" s="19" t="s">
        <v>159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1931</v>
      </c>
      <c r="BM211" s="217" t="s">
        <v>2985</v>
      </c>
    </row>
    <row r="212" s="2" customFormat="1">
      <c r="A212" s="40"/>
      <c r="B212" s="41"/>
      <c r="C212" s="42"/>
      <c r="D212" s="219" t="s">
        <v>168</v>
      </c>
      <c r="E212" s="42"/>
      <c r="F212" s="220" t="s">
        <v>2986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168</v>
      </c>
      <c r="AU212" s="19" t="s">
        <v>81</v>
      </c>
    </row>
    <row r="213" s="2" customFormat="1" ht="24.15" customHeight="1">
      <c r="A213" s="40"/>
      <c r="B213" s="41"/>
      <c r="C213" s="206" t="s">
        <v>664</v>
      </c>
      <c r="D213" s="206" t="s">
        <v>161</v>
      </c>
      <c r="E213" s="207" t="s">
        <v>2987</v>
      </c>
      <c r="F213" s="208" t="s">
        <v>2988</v>
      </c>
      <c r="G213" s="209" t="s">
        <v>2984</v>
      </c>
      <c r="H213" s="210">
        <v>16</v>
      </c>
      <c r="I213" s="211"/>
      <c r="J213" s="212">
        <f>ROUND(I213*H213,2)</f>
        <v>0</v>
      </c>
      <c r="K213" s="208" t="s">
        <v>165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1931</v>
      </c>
      <c r="AT213" s="217" t="s">
        <v>161</v>
      </c>
      <c r="AU213" s="217" t="s">
        <v>81</v>
      </c>
      <c r="AY213" s="19" t="s">
        <v>159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1931</v>
      </c>
      <c r="BM213" s="217" t="s">
        <v>2989</v>
      </c>
    </row>
    <row r="214" s="2" customFormat="1">
      <c r="A214" s="40"/>
      <c r="B214" s="41"/>
      <c r="C214" s="42"/>
      <c r="D214" s="219" t="s">
        <v>168</v>
      </c>
      <c r="E214" s="42"/>
      <c r="F214" s="220" t="s">
        <v>2990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168</v>
      </c>
      <c r="AU214" s="19" t="s">
        <v>81</v>
      </c>
    </row>
    <row r="215" s="2" customFormat="1" ht="24.15" customHeight="1">
      <c r="A215" s="40"/>
      <c r="B215" s="41"/>
      <c r="C215" s="206" t="s">
        <v>669</v>
      </c>
      <c r="D215" s="206" t="s">
        <v>161</v>
      </c>
      <c r="E215" s="207" t="s">
        <v>2991</v>
      </c>
      <c r="F215" s="208" t="s">
        <v>2992</v>
      </c>
      <c r="G215" s="209" t="s">
        <v>2984</v>
      </c>
      <c r="H215" s="210">
        <v>80</v>
      </c>
      <c r="I215" s="211"/>
      <c r="J215" s="212">
        <f>ROUND(I215*H215,2)</f>
        <v>0</v>
      </c>
      <c r="K215" s="208" t="s">
        <v>165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1931</v>
      </c>
      <c r="AT215" s="217" t="s">
        <v>161</v>
      </c>
      <c r="AU215" s="217" t="s">
        <v>81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1931</v>
      </c>
      <c r="BM215" s="217" t="s">
        <v>2993</v>
      </c>
    </row>
    <row r="216" s="2" customFormat="1">
      <c r="A216" s="40"/>
      <c r="B216" s="41"/>
      <c r="C216" s="42"/>
      <c r="D216" s="219" t="s">
        <v>168</v>
      </c>
      <c r="E216" s="42"/>
      <c r="F216" s="220" t="s">
        <v>2994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81</v>
      </c>
    </row>
    <row r="217" s="2" customFormat="1" ht="24.15" customHeight="1">
      <c r="A217" s="40"/>
      <c r="B217" s="41"/>
      <c r="C217" s="206" t="s">
        <v>674</v>
      </c>
      <c r="D217" s="206" t="s">
        <v>161</v>
      </c>
      <c r="E217" s="207" t="s">
        <v>2995</v>
      </c>
      <c r="F217" s="208" t="s">
        <v>2996</v>
      </c>
      <c r="G217" s="209" t="s">
        <v>2984</v>
      </c>
      <c r="H217" s="210">
        <v>12</v>
      </c>
      <c r="I217" s="211"/>
      <c r="J217" s="212">
        <f>ROUND(I217*H217,2)</f>
        <v>0</v>
      </c>
      <c r="K217" s="208" t="s">
        <v>165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1931</v>
      </c>
      <c r="AT217" s="217" t="s">
        <v>161</v>
      </c>
      <c r="AU217" s="217" t="s">
        <v>81</v>
      </c>
      <c r="AY217" s="19" t="s">
        <v>159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1931</v>
      </c>
      <c r="BM217" s="217" t="s">
        <v>2997</v>
      </c>
    </row>
    <row r="218" s="2" customFormat="1">
      <c r="A218" s="40"/>
      <c r="B218" s="41"/>
      <c r="C218" s="42"/>
      <c r="D218" s="219" t="s">
        <v>168</v>
      </c>
      <c r="E218" s="42"/>
      <c r="F218" s="220" t="s">
        <v>2998</v>
      </c>
      <c r="G218" s="42"/>
      <c r="H218" s="42"/>
      <c r="I218" s="221"/>
      <c r="J218" s="42"/>
      <c r="K218" s="42"/>
      <c r="L218" s="46"/>
      <c r="M218" s="285"/>
      <c r="N218" s="286"/>
      <c r="O218" s="281"/>
      <c r="P218" s="281"/>
      <c r="Q218" s="281"/>
      <c r="R218" s="281"/>
      <c r="S218" s="281"/>
      <c r="T218" s="2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168</v>
      </c>
      <c r="AU218" s="19" t="s">
        <v>81</v>
      </c>
    </row>
    <row r="219" s="2" customFormat="1" ht="6.96" customHeight="1">
      <c r="A219" s="40"/>
      <c r="B219" s="61"/>
      <c r="C219" s="62"/>
      <c r="D219" s="62"/>
      <c r="E219" s="62"/>
      <c r="F219" s="62"/>
      <c r="G219" s="62"/>
      <c r="H219" s="62"/>
      <c r="I219" s="62"/>
      <c r="J219" s="62"/>
      <c r="K219" s="62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eoQOF0jCsPG8CpzVgxz/XhsyKQRe4k+M388xXnqr+r6Zik34/7P7uu8Hjt7jNpAJUzO57rYWKCaPMrVNLUldWA==" hashValue="gFrxYaYWBDNCCNbAj+u4vZxW68rOltQ7gWVDzfDYdSQU/IcFXwhPmPKd1Jyn4944wJ1Wbe3i+qQTPSFroN7l6A==" algorithmName="SHA-512" password="CC35"/>
  <autoFilter ref="C86:K21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7312441131"/>
    <hyperlink ref="F93" r:id="rId2" display="https://podminky.urs.cz/item/CS_URS_2022_02/73124449111"/>
    <hyperlink ref="F95" r:id="rId3" display="https://podminky.urs.cz/item/CS_URS_2022_02/731810332"/>
    <hyperlink ref="F97" r:id="rId4" display="https://podminky.urs.cz/item/CS_URS_2022_02/731810342"/>
    <hyperlink ref="F99" r:id="rId5" display="https://podminky.urs.cz/item/CS_URS_2022_02/998731101"/>
    <hyperlink ref="F102" r:id="rId6" display="https://podminky.urs.cz/item/CS_URS_2022_02/732211112"/>
    <hyperlink ref="F104" r:id="rId7" display="https://podminky.urs.cz/item/CS_URS_2022_02/998732101"/>
    <hyperlink ref="F107" r:id="rId8" display="https://podminky.urs.cz/item/CS_URS_2022_02/733122221"/>
    <hyperlink ref="F109" r:id="rId9" display="https://podminky.urs.cz/item/CS_URS_2022_02/733122222"/>
    <hyperlink ref="F111" r:id="rId10" display="https://podminky.urs.cz/item/CS_URS_2022_02/733122223"/>
    <hyperlink ref="F113" r:id="rId11" display="https://podminky.urs.cz/item/CS_URS_2022_02/733122224"/>
    <hyperlink ref="F115" r:id="rId12" display="https://podminky.urs.cz/item/CS_URS_2022_02/733122225"/>
    <hyperlink ref="F117" r:id="rId13" display="https://podminky.urs.cz/item/CS_URS_2022_02/733122226"/>
    <hyperlink ref="F119" r:id="rId14" display="https://podminky.urs.cz/item/CS_URS_2022_02/733122227"/>
    <hyperlink ref="F121" r:id="rId15" display="https://podminky.urs.cz/item/CS_URS_2022_02/733123110"/>
    <hyperlink ref="F123" r:id="rId16" display="https://podminky.urs.cz/item/CS_URS_2022_02/733190217"/>
    <hyperlink ref="F125" r:id="rId17" display="https://podminky.urs.cz/item/CS_URS_2022_02/998733101"/>
    <hyperlink ref="F128" r:id="rId18" display="https://podminky.urs.cz/item/CS_URS_2022_02/73416344511"/>
    <hyperlink ref="F130" r:id="rId19" display="https://podminky.urs.cz/item/CS_URS_2022_02/734221535"/>
    <hyperlink ref="F132" r:id="rId20" display="https://podminky.urs.cz/item/CS_URS_2022_02/734221686"/>
    <hyperlink ref="F134" r:id="rId21" display="https://podminky.urs.cz/item/CS_URS_2022_02/7342216861"/>
    <hyperlink ref="F136" r:id="rId22" display="https://podminky.urs.cz/item/CS_URS_2022_02/734261402"/>
    <hyperlink ref="F138" r:id="rId23" display="https://podminky.urs.cz/item/CS_URS_2022_02/7342614031"/>
    <hyperlink ref="F140" r:id="rId24" display="https://podminky.urs.cz/item/CS_URS_2022_02/73426140312"/>
    <hyperlink ref="F142" r:id="rId25" display="https://podminky.urs.cz/item/CS_URS_2022_02/734261416"/>
    <hyperlink ref="F144" r:id="rId26" display="https://podminky.urs.cz/item/CS_URS_2022_02/734291123"/>
    <hyperlink ref="F146" r:id="rId27" display="https://podminky.urs.cz/item/CS_URS_2022_02/734292714"/>
    <hyperlink ref="F148" r:id="rId28" display="https://podminky.urs.cz/item/CS_URS_2022_02/734292715"/>
    <hyperlink ref="F150" r:id="rId29" display="https://podminky.urs.cz/item/CS_URS_2022_02/734292717"/>
    <hyperlink ref="F152" r:id="rId30" display="https://podminky.urs.cz/item/CS_URS_2022_02/998734101"/>
    <hyperlink ref="F155" r:id="rId31" display="https://podminky.urs.cz/item/CS_URS_2022_02/735151191"/>
    <hyperlink ref="F157" r:id="rId32" display="https://podminky.urs.cz/item/CS_URS_2022_02/735151273"/>
    <hyperlink ref="F159" r:id="rId33" display="https://podminky.urs.cz/item/CS_URS_2022_02/735151472"/>
    <hyperlink ref="F161" r:id="rId34" display="https://podminky.urs.cz/item/CS_URS_2022_02/735151572"/>
    <hyperlink ref="F163" r:id="rId35" display="https://podminky.urs.cz/item/CS_URS_2022_02/735151574"/>
    <hyperlink ref="F165" r:id="rId36" display="https://podminky.urs.cz/item/CS_URS_2022_02/735151578"/>
    <hyperlink ref="F167" r:id="rId37" display="https://podminky.urs.cz/item/CS_URS_2022_02/735152271"/>
    <hyperlink ref="F169" r:id="rId38" display="https://podminky.urs.cz/item/CS_URS_2022_02/735152273"/>
    <hyperlink ref="F171" r:id="rId39" display="https://podminky.urs.cz/item/CS_URS_2022_02/735152472"/>
    <hyperlink ref="F173" r:id="rId40" display="https://podminky.urs.cz/item/CS_URS_2022_02/735152473"/>
    <hyperlink ref="F175" r:id="rId41" display="https://podminky.urs.cz/item/CS_URS_2022_02/735152475"/>
    <hyperlink ref="F177" r:id="rId42" display="https://podminky.urs.cz/item/CS_URS_2022_02/735152476"/>
    <hyperlink ref="F179" r:id="rId43" display="https://podminky.urs.cz/item/CS_URS_2022_02/735152477"/>
    <hyperlink ref="F181" r:id="rId44" display="https://podminky.urs.cz/item/CS_URS_2022_02/735152575"/>
    <hyperlink ref="F183" r:id="rId45" display="https://podminky.urs.cz/item/CS_URS_2022_02/735152576"/>
    <hyperlink ref="F185" r:id="rId46" display="https://podminky.urs.cz/item/CS_URS_2022_02/735152577"/>
    <hyperlink ref="F187" r:id="rId47" display="https://podminky.urs.cz/item/CS_URS_2022_02/735152578"/>
    <hyperlink ref="F189" r:id="rId48" display="https://podminky.urs.cz/item/CS_URS_2022_02/735152579"/>
    <hyperlink ref="F191" r:id="rId49" display="https://podminky.urs.cz/item/CS_URS_2022_02/735152583"/>
    <hyperlink ref="F193" r:id="rId50" display="https://podminky.urs.cz/item/CS_URS_2022_02/735152591"/>
    <hyperlink ref="F195" r:id="rId51" display="https://podminky.urs.cz/item/CS_URS_2022_02/735152592"/>
    <hyperlink ref="F197" r:id="rId52" display="https://podminky.urs.cz/item/CS_URS_2022_02/735164511"/>
    <hyperlink ref="F201" r:id="rId53" display="https://podminky.urs.cz/item/CS_URS_2022_02/735164512"/>
    <hyperlink ref="F204" r:id="rId54" display="https://podminky.urs.cz/item/CS_URS_2022_02/998735101"/>
    <hyperlink ref="F207" r:id="rId55" display="https://podminky.urs.cz/item/CS_URS_2022_02/783614551"/>
    <hyperlink ref="F209" r:id="rId56" display="https://podminky.urs.cz/item/CS_URS_2022_02/783617611"/>
    <hyperlink ref="F212" r:id="rId57" display="https://podminky.urs.cz/item/CS_URS_2022_02/HZS22121"/>
    <hyperlink ref="F214" r:id="rId58" display="https://podminky.urs.cz/item/CS_URS_2022_02/HZS24911"/>
    <hyperlink ref="F216" r:id="rId59" display="https://podminky.urs.cz/item/CS_URS_2022_02/HZS24921"/>
    <hyperlink ref="F218" r:id="rId60" display="https://podminky.urs.cz/item/CS_URS_2022_02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2999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3000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3001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ROUND((SUM(BE95:BE316)),  2)</f>
        <v>0</v>
      </c>
      <c r="G33" s="40"/>
      <c r="H33" s="40"/>
      <c r="I33" s="150">
        <v>0.20999999999999999</v>
      </c>
      <c r="J33" s="149">
        <f>ROUND(((SUM(BE95:BE316))*I33),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ROUND((SUM(BF95:BF316)),  2)</f>
        <v>0</v>
      </c>
      <c r="G34" s="40"/>
      <c r="H34" s="40"/>
      <c r="I34" s="150">
        <v>0.14999999999999999</v>
      </c>
      <c r="J34" s="149">
        <f>ROUND(((SUM(BF95:BF316))*I34),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ROUND((SUM(BG95:BG316)),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ROUND((SUM(BH95:BH316)),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ROUND((SUM(BI95:BI316)),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Zdravotechnické instalace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Jerakasová Lenka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124</v>
      </c>
      <c r="E62" s="176"/>
      <c r="F62" s="176"/>
      <c r="G62" s="176"/>
      <c r="H62" s="176"/>
      <c r="I62" s="176"/>
      <c r="J62" s="177">
        <f>J102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125</v>
      </c>
      <c r="E63" s="176"/>
      <c r="F63" s="176"/>
      <c r="G63" s="176"/>
      <c r="H63" s="176"/>
      <c r="I63" s="176"/>
      <c r="J63" s="177">
        <f>J111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127</v>
      </c>
      <c r="E64" s="170"/>
      <c r="F64" s="170"/>
      <c r="G64" s="170"/>
      <c r="H64" s="170"/>
      <c r="I64" s="170"/>
      <c r="J64" s="171">
        <f>J122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129</v>
      </c>
      <c r="E65" s="176"/>
      <c r="F65" s="176"/>
      <c r="G65" s="176"/>
      <c r="H65" s="176"/>
      <c r="I65" s="176"/>
      <c r="J65" s="177">
        <f>J123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130</v>
      </c>
      <c r="E66" s="176"/>
      <c r="F66" s="176"/>
      <c r="G66" s="176"/>
      <c r="H66" s="176"/>
      <c r="I66" s="176"/>
      <c r="J66" s="177">
        <f>J131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3002</v>
      </c>
      <c r="E67" s="176"/>
      <c r="F67" s="176"/>
      <c r="G67" s="176"/>
      <c r="H67" s="176"/>
      <c r="I67" s="176"/>
      <c r="J67" s="177">
        <f>J166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3003</v>
      </c>
      <c r="E68" s="176"/>
      <c r="F68" s="176"/>
      <c r="G68" s="176"/>
      <c r="H68" s="176"/>
      <c r="I68" s="176"/>
      <c r="J68" s="177">
        <f>J227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131</v>
      </c>
      <c r="E69" s="176"/>
      <c r="F69" s="176"/>
      <c r="G69" s="176"/>
      <c r="H69" s="176"/>
      <c r="I69" s="176"/>
      <c r="J69" s="177">
        <f>J245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3004</v>
      </c>
      <c r="E70" s="176"/>
      <c r="F70" s="176"/>
      <c r="G70" s="176"/>
      <c r="H70" s="176"/>
      <c r="I70" s="176"/>
      <c r="J70" s="177">
        <f>J287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2733</v>
      </c>
      <c r="E71" s="176"/>
      <c r="F71" s="176"/>
      <c r="G71" s="176"/>
      <c r="H71" s="176"/>
      <c r="I71" s="176"/>
      <c r="J71" s="177">
        <f>J296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1945</v>
      </c>
      <c r="E72" s="176"/>
      <c r="F72" s="176"/>
      <c r="G72" s="176"/>
      <c r="H72" s="176"/>
      <c r="I72" s="176"/>
      <c r="J72" s="177">
        <f>J301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3005</v>
      </c>
      <c r="E73" s="170"/>
      <c r="F73" s="170"/>
      <c r="G73" s="170"/>
      <c r="H73" s="170"/>
      <c r="I73" s="170"/>
      <c r="J73" s="171">
        <f>J306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3006</v>
      </c>
      <c r="E74" s="176"/>
      <c r="F74" s="176"/>
      <c r="G74" s="176"/>
      <c r="H74" s="176"/>
      <c r="I74" s="176"/>
      <c r="J74" s="177">
        <f>J307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7"/>
      <c r="C75" s="168"/>
      <c r="D75" s="169" t="s">
        <v>2737</v>
      </c>
      <c r="E75" s="170"/>
      <c r="F75" s="170"/>
      <c r="G75" s="170"/>
      <c r="H75" s="170"/>
      <c r="I75" s="170"/>
      <c r="J75" s="171">
        <f>J309</f>
        <v>0</v>
      </c>
      <c r="K75" s="168"/>
      <c r="L75" s="17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144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62" t="str">
        <f>E7</f>
        <v>Stavební úpravy a udržovací práce na objektu pavilonu W, přístavba nového vstupu a nový přístupový chodník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110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05 - Zdravotechnické instalace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Opava</v>
      </c>
      <c r="G89" s="42"/>
      <c r="H89" s="42"/>
      <c r="I89" s="34" t="s">
        <v>23</v>
      </c>
      <c r="J89" s="74" t="str">
        <f>IF(J12="","",J12)</f>
        <v>1. 8. 2022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 xml:space="preserve"> </v>
      </c>
      <c r="G91" s="42"/>
      <c r="H91" s="42"/>
      <c r="I91" s="34" t="s">
        <v>32</v>
      </c>
      <c r="J91" s="38" t="str">
        <f>E21</f>
        <v xml:space="preserve">Lenka Jerakasová 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36</v>
      </c>
      <c r="J92" s="38" t="str">
        <f>E24</f>
        <v>Jerakasová Lenka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145</v>
      </c>
      <c r="D94" s="182" t="s">
        <v>58</v>
      </c>
      <c r="E94" s="182" t="s">
        <v>54</v>
      </c>
      <c r="F94" s="182" t="s">
        <v>55</v>
      </c>
      <c r="G94" s="182" t="s">
        <v>146</v>
      </c>
      <c r="H94" s="182" t="s">
        <v>147</v>
      </c>
      <c r="I94" s="182" t="s">
        <v>148</v>
      </c>
      <c r="J94" s="182" t="s">
        <v>114</v>
      </c>
      <c r="K94" s="183" t="s">
        <v>149</v>
      </c>
      <c r="L94" s="184"/>
      <c r="M94" s="94" t="s">
        <v>19</v>
      </c>
      <c r="N94" s="95" t="s">
        <v>43</v>
      </c>
      <c r="O94" s="95" t="s">
        <v>150</v>
      </c>
      <c r="P94" s="95" t="s">
        <v>151</v>
      </c>
      <c r="Q94" s="95" t="s">
        <v>152</v>
      </c>
      <c r="R94" s="95" t="s">
        <v>153</v>
      </c>
      <c r="S94" s="95" t="s">
        <v>154</v>
      </c>
      <c r="T94" s="96" t="s">
        <v>155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156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P96+P122+P306+P309</f>
        <v>0</v>
      </c>
      <c r="Q95" s="98"/>
      <c r="R95" s="187">
        <f>R96+R122+R306+R309</f>
        <v>2.3771800000000001</v>
      </c>
      <c r="S95" s="98"/>
      <c r="T95" s="188">
        <f>T96+T122+T306+T309</f>
        <v>3.5099999999999998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115</v>
      </c>
      <c r="BK95" s="189">
        <f>BK96+BK122+BK306+BK309</f>
        <v>0</v>
      </c>
    </row>
    <row r="96" s="12" customFormat="1" ht="25.92" customHeight="1">
      <c r="A96" s="12"/>
      <c r="B96" s="190"/>
      <c r="C96" s="191"/>
      <c r="D96" s="192" t="s">
        <v>72</v>
      </c>
      <c r="E96" s="193" t="s">
        <v>157</v>
      </c>
      <c r="F96" s="193" t="s">
        <v>158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P97+P102+P111</f>
        <v>0</v>
      </c>
      <c r="Q96" s="198"/>
      <c r="R96" s="199">
        <f>R97+R102+R111</f>
        <v>1.2792000000000001</v>
      </c>
      <c r="S96" s="198"/>
      <c r="T96" s="200">
        <f>T97+T102+T111</f>
        <v>3.5099999999999998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81</v>
      </c>
      <c r="AT96" s="202" t="s">
        <v>72</v>
      </c>
      <c r="AU96" s="202" t="s">
        <v>73</v>
      </c>
      <c r="AY96" s="201" t="s">
        <v>159</v>
      </c>
      <c r="BK96" s="203">
        <f>BK97+BK102+BK111</f>
        <v>0</v>
      </c>
    </row>
    <row r="97" s="12" customFormat="1" ht="22.8" customHeight="1">
      <c r="A97" s="12"/>
      <c r="B97" s="190"/>
      <c r="C97" s="191"/>
      <c r="D97" s="192" t="s">
        <v>72</v>
      </c>
      <c r="E97" s="204" t="s">
        <v>219</v>
      </c>
      <c r="F97" s="204" t="s">
        <v>493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SUM(P98:P101)</f>
        <v>0</v>
      </c>
      <c r="Q97" s="198"/>
      <c r="R97" s="199">
        <f>SUM(R98:R101)</f>
        <v>1.2792000000000001</v>
      </c>
      <c r="S97" s="198"/>
      <c r="T97" s="20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81</v>
      </c>
      <c r="AY97" s="201" t="s">
        <v>159</v>
      </c>
      <c r="BK97" s="203">
        <f>SUM(BK98:BK101)</f>
        <v>0</v>
      </c>
    </row>
    <row r="98" s="2" customFormat="1" ht="16.5" customHeight="1">
      <c r="A98" s="40"/>
      <c r="B98" s="41"/>
      <c r="C98" s="206" t="s">
        <v>81</v>
      </c>
      <c r="D98" s="206" t="s">
        <v>161</v>
      </c>
      <c r="E98" s="207" t="s">
        <v>545</v>
      </c>
      <c r="F98" s="208" t="s">
        <v>546</v>
      </c>
      <c r="G98" s="209" t="s">
        <v>164</v>
      </c>
      <c r="H98" s="210">
        <v>31.98</v>
      </c>
      <c r="I98" s="211"/>
      <c r="J98" s="212">
        <f>ROUND(I98*H98,2)</f>
        <v>0</v>
      </c>
      <c r="K98" s="208" t="s">
        <v>3007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0.040000000000000001</v>
      </c>
      <c r="R98" s="215">
        <f>Q98*H98</f>
        <v>1.2792000000000001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83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3008</v>
      </c>
    </row>
    <row r="99" s="2" customFormat="1">
      <c r="A99" s="40"/>
      <c r="B99" s="41"/>
      <c r="C99" s="42"/>
      <c r="D99" s="219" t="s">
        <v>168</v>
      </c>
      <c r="E99" s="42"/>
      <c r="F99" s="220" t="s">
        <v>3009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14" customFormat="1">
      <c r="A100" s="14"/>
      <c r="B100" s="235"/>
      <c r="C100" s="236"/>
      <c r="D100" s="226" t="s">
        <v>170</v>
      </c>
      <c r="E100" s="237" t="s">
        <v>19</v>
      </c>
      <c r="F100" s="238" t="s">
        <v>3010</v>
      </c>
      <c r="G100" s="236"/>
      <c r="H100" s="239">
        <v>31.98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170</v>
      </c>
      <c r="AU100" s="245" t="s">
        <v>83</v>
      </c>
      <c r="AV100" s="14" t="s">
        <v>83</v>
      </c>
      <c r="AW100" s="14" t="s">
        <v>35</v>
      </c>
      <c r="AX100" s="14" t="s">
        <v>73</v>
      </c>
      <c r="AY100" s="245" t="s">
        <v>159</v>
      </c>
    </row>
    <row r="101" s="15" customFormat="1">
      <c r="A101" s="15"/>
      <c r="B101" s="246"/>
      <c r="C101" s="247"/>
      <c r="D101" s="226" t="s">
        <v>170</v>
      </c>
      <c r="E101" s="248" t="s">
        <v>19</v>
      </c>
      <c r="F101" s="249" t="s">
        <v>178</v>
      </c>
      <c r="G101" s="247"/>
      <c r="H101" s="250">
        <v>31.98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170</v>
      </c>
      <c r="AU101" s="256" t="s">
        <v>83</v>
      </c>
      <c r="AV101" s="15" t="s">
        <v>166</v>
      </c>
      <c r="AW101" s="15" t="s">
        <v>35</v>
      </c>
      <c r="AX101" s="15" t="s">
        <v>81</v>
      </c>
      <c r="AY101" s="256" t="s">
        <v>159</v>
      </c>
    </row>
    <row r="102" s="12" customFormat="1" ht="22.8" customHeight="1">
      <c r="A102" s="12"/>
      <c r="B102" s="190"/>
      <c r="C102" s="191"/>
      <c r="D102" s="192" t="s">
        <v>72</v>
      </c>
      <c r="E102" s="204" t="s">
        <v>239</v>
      </c>
      <c r="F102" s="204" t="s">
        <v>794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SUM(P103:P110)</f>
        <v>0</v>
      </c>
      <c r="Q102" s="198"/>
      <c r="R102" s="199">
        <f>SUM(R103:R110)</f>
        <v>0</v>
      </c>
      <c r="S102" s="198"/>
      <c r="T102" s="200">
        <f>SUM(T103:T110)</f>
        <v>3.5099999999999998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81</v>
      </c>
      <c r="AT102" s="202" t="s">
        <v>72</v>
      </c>
      <c r="AU102" s="202" t="s">
        <v>81</v>
      </c>
      <c r="AY102" s="201" t="s">
        <v>159</v>
      </c>
      <c r="BK102" s="203">
        <f>SUM(BK103:BK110)</f>
        <v>0</v>
      </c>
    </row>
    <row r="103" s="2" customFormat="1" ht="21.75" customHeight="1">
      <c r="A103" s="40"/>
      <c r="B103" s="41"/>
      <c r="C103" s="206" t="s">
        <v>83</v>
      </c>
      <c r="D103" s="206" t="s">
        <v>161</v>
      </c>
      <c r="E103" s="207" t="s">
        <v>3011</v>
      </c>
      <c r="F103" s="208" t="s">
        <v>3012</v>
      </c>
      <c r="G103" s="209" t="s">
        <v>322</v>
      </c>
      <c r="H103" s="210">
        <v>24</v>
      </c>
      <c r="I103" s="211"/>
      <c r="J103" s="212">
        <f>ROUND(I103*H103,2)</f>
        <v>0</v>
      </c>
      <c r="K103" s="208" t="s">
        <v>3007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0.0089999999999999993</v>
      </c>
      <c r="T103" s="216">
        <f>S103*H103</f>
        <v>0.21599999999999997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83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3013</v>
      </c>
    </row>
    <row r="104" s="2" customFormat="1">
      <c r="A104" s="40"/>
      <c r="B104" s="41"/>
      <c r="C104" s="42"/>
      <c r="D104" s="219" t="s">
        <v>168</v>
      </c>
      <c r="E104" s="42"/>
      <c r="F104" s="220" t="s">
        <v>3014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2" customFormat="1" ht="24.15" customHeight="1">
      <c r="A105" s="40"/>
      <c r="B105" s="41"/>
      <c r="C105" s="206" t="s">
        <v>189</v>
      </c>
      <c r="D105" s="206" t="s">
        <v>161</v>
      </c>
      <c r="E105" s="207" t="s">
        <v>3015</v>
      </c>
      <c r="F105" s="208" t="s">
        <v>3016</v>
      </c>
      <c r="G105" s="209" t="s">
        <v>322</v>
      </c>
      <c r="H105" s="210">
        <v>10</v>
      </c>
      <c r="I105" s="211"/>
      <c r="J105" s="212">
        <f>ROUND(I105*H105,2)</f>
        <v>0</v>
      </c>
      <c r="K105" s="208" t="s">
        <v>3007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0.017999999999999999</v>
      </c>
      <c r="T105" s="216">
        <f>S105*H105</f>
        <v>0.17999999999999999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83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3017</v>
      </c>
    </row>
    <row r="106" s="2" customFormat="1">
      <c r="A106" s="40"/>
      <c r="B106" s="41"/>
      <c r="C106" s="42"/>
      <c r="D106" s="219" t="s">
        <v>168</v>
      </c>
      <c r="E106" s="42"/>
      <c r="F106" s="220" t="s">
        <v>3018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168</v>
      </c>
      <c r="AU106" s="19" t="s">
        <v>83</v>
      </c>
    </row>
    <row r="107" s="2" customFormat="1" ht="24.15" customHeight="1">
      <c r="A107" s="40"/>
      <c r="B107" s="41"/>
      <c r="C107" s="206" t="s">
        <v>166</v>
      </c>
      <c r="D107" s="206" t="s">
        <v>161</v>
      </c>
      <c r="E107" s="207" t="s">
        <v>3019</v>
      </c>
      <c r="F107" s="208" t="s">
        <v>3020</v>
      </c>
      <c r="G107" s="209" t="s">
        <v>322</v>
      </c>
      <c r="H107" s="210">
        <v>18</v>
      </c>
      <c r="I107" s="211"/>
      <c r="J107" s="212">
        <f>ROUND(I107*H107,2)</f>
        <v>0</v>
      </c>
      <c r="K107" s="208" t="s">
        <v>3007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0.040000000000000001</v>
      </c>
      <c r="T107" s="216">
        <f>S107*H107</f>
        <v>0.71999999999999997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83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3021</v>
      </c>
    </row>
    <row r="108" s="2" customFormat="1">
      <c r="A108" s="40"/>
      <c r="B108" s="41"/>
      <c r="C108" s="42"/>
      <c r="D108" s="219" t="s">
        <v>168</v>
      </c>
      <c r="E108" s="42"/>
      <c r="F108" s="220" t="s">
        <v>3022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83</v>
      </c>
    </row>
    <row r="109" s="2" customFormat="1" ht="24.15" customHeight="1">
      <c r="A109" s="40"/>
      <c r="B109" s="41"/>
      <c r="C109" s="206" t="s">
        <v>213</v>
      </c>
      <c r="D109" s="206" t="s">
        <v>161</v>
      </c>
      <c r="E109" s="207" t="s">
        <v>3023</v>
      </c>
      <c r="F109" s="208" t="s">
        <v>3024</v>
      </c>
      <c r="G109" s="209" t="s">
        <v>322</v>
      </c>
      <c r="H109" s="210">
        <v>133</v>
      </c>
      <c r="I109" s="211"/>
      <c r="J109" s="212">
        <f>ROUND(I109*H109,2)</f>
        <v>0</v>
      </c>
      <c r="K109" s="208" t="s">
        <v>3007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0.017999999999999999</v>
      </c>
      <c r="T109" s="216">
        <f>S109*H109</f>
        <v>2.3939999999999997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83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3025</v>
      </c>
    </row>
    <row r="110" s="2" customFormat="1">
      <c r="A110" s="40"/>
      <c r="B110" s="41"/>
      <c r="C110" s="42"/>
      <c r="D110" s="219" t="s">
        <v>168</v>
      </c>
      <c r="E110" s="42"/>
      <c r="F110" s="220" t="s">
        <v>3026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12" customFormat="1" ht="22.8" customHeight="1">
      <c r="A111" s="12"/>
      <c r="B111" s="190"/>
      <c r="C111" s="191"/>
      <c r="D111" s="192" t="s">
        <v>72</v>
      </c>
      <c r="E111" s="204" t="s">
        <v>957</v>
      </c>
      <c r="F111" s="204" t="s">
        <v>958</v>
      </c>
      <c r="G111" s="191"/>
      <c r="H111" s="191"/>
      <c r="I111" s="194"/>
      <c r="J111" s="205">
        <f>BK111</f>
        <v>0</v>
      </c>
      <c r="K111" s="191"/>
      <c r="L111" s="196"/>
      <c r="M111" s="197"/>
      <c r="N111" s="198"/>
      <c r="O111" s="198"/>
      <c r="P111" s="199">
        <f>SUM(P112:P121)</f>
        <v>0</v>
      </c>
      <c r="Q111" s="198"/>
      <c r="R111" s="199">
        <f>SUM(R112:R121)</f>
        <v>0</v>
      </c>
      <c r="S111" s="198"/>
      <c r="T111" s="200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81</v>
      </c>
      <c r="AT111" s="202" t="s">
        <v>72</v>
      </c>
      <c r="AU111" s="202" t="s">
        <v>81</v>
      </c>
      <c r="AY111" s="201" t="s">
        <v>159</v>
      </c>
      <c r="BK111" s="203">
        <f>SUM(BK112:BK121)</f>
        <v>0</v>
      </c>
    </row>
    <row r="112" s="2" customFormat="1" ht="24.15" customHeight="1">
      <c r="A112" s="40"/>
      <c r="B112" s="41"/>
      <c r="C112" s="206" t="s">
        <v>219</v>
      </c>
      <c r="D112" s="206" t="s">
        <v>161</v>
      </c>
      <c r="E112" s="207" t="s">
        <v>3027</v>
      </c>
      <c r="F112" s="208" t="s">
        <v>3028</v>
      </c>
      <c r="G112" s="209" t="s">
        <v>222</v>
      </c>
      <c r="H112" s="210">
        <v>3.5099999999999998</v>
      </c>
      <c r="I112" s="211"/>
      <c r="J112" s="212">
        <f>ROUND(I112*H112,2)</f>
        <v>0</v>
      </c>
      <c r="K112" s="208" t="s">
        <v>3007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166</v>
      </c>
      <c r="AT112" s="217" t="s">
        <v>161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166</v>
      </c>
      <c r="BM112" s="217" t="s">
        <v>3029</v>
      </c>
    </row>
    <row r="113" s="2" customFormat="1">
      <c r="A113" s="40"/>
      <c r="B113" s="41"/>
      <c r="C113" s="42"/>
      <c r="D113" s="219" t="s">
        <v>168</v>
      </c>
      <c r="E113" s="42"/>
      <c r="F113" s="220" t="s">
        <v>3030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2" customFormat="1" ht="21.75" customHeight="1">
      <c r="A114" s="40"/>
      <c r="B114" s="41"/>
      <c r="C114" s="206" t="s">
        <v>226</v>
      </c>
      <c r="D114" s="206" t="s">
        <v>161</v>
      </c>
      <c r="E114" s="207" t="s">
        <v>965</v>
      </c>
      <c r="F114" s="208" t="s">
        <v>966</v>
      </c>
      <c r="G114" s="209" t="s">
        <v>222</v>
      </c>
      <c r="H114" s="210">
        <v>3.5099999999999998</v>
      </c>
      <c r="I114" s="211"/>
      <c r="J114" s="212">
        <f>ROUND(I114*H114,2)</f>
        <v>0</v>
      </c>
      <c r="K114" s="208" t="s">
        <v>3007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166</v>
      </c>
      <c r="AT114" s="217" t="s">
        <v>161</v>
      </c>
      <c r="AU114" s="217" t="s">
        <v>83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166</v>
      </c>
      <c r="BM114" s="217" t="s">
        <v>3031</v>
      </c>
    </row>
    <row r="115" s="2" customFormat="1">
      <c r="A115" s="40"/>
      <c r="B115" s="41"/>
      <c r="C115" s="42"/>
      <c r="D115" s="219" t="s">
        <v>168</v>
      </c>
      <c r="E115" s="42"/>
      <c r="F115" s="220" t="s">
        <v>3032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168</v>
      </c>
      <c r="AU115" s="19" t="s">
        <v>83</v>
      </c>
    </row>
    <row r="116" s="2" customFormat="1" ht="24.15" customHeight="1">
      <c r="A116" s="40"/>
      <c r="B116" s="41"/>
      <c r="C116" s="206" t="s">
        <v>231</v>
      </c>
      <c r="D116" s="206" t="s">
        <v>161</v>
      </c>
      <c r="E116" s="207" t="s">
        <v>970</v>
      </c>
      <c r="F116" s="208" t="s">
        <v>971</v>
      </c>
      <c r="G116" s="209" t="s">
        <v>222</v>
      </c>
      <c r="H116" s="210">
        <v>49.140000000000001</v>
      </c>
      <c r="I116" s="211"/>
      <c r="J116" s="212">
        <f>ROUND(I116*H116,2)</f>
        <v>0</v>
      </c>
      <c r="K116" s="208" t="s">
        <v>3007</v>
      </c>
      <c r="L116" s="46"/>
      <c r="M116" s="213" t="s">
        <v>19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166</v>
      </c>
      <c r="AT116" s="217" t="s">
        <v>161</v>
      </c>
      <c r="AU116" s="217" t="s">
        <v>83</v>
      </c>
      <c r="AY116" s="19" t="s">
        <v>159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81</v>
      </c>
      <c r="BK116" s="218">
        <f>ROUND(I116*H116,2)</f>
        <v>0</v>
      </c>
      <c r="BL116" s="19" t="s">
        <v>166</v>
      </c>
      <c r="BM116" s="217" t="s">
        <v>3033</v>
      </c>
    </row>
    <row r="117" s="2" customFormat="1">
      <c r="A117" s="40"/>
      <c r="B117" s="41"/>
      <c r="C117" s="42"/>
      <c r="D117" s="219" t="s">
        <v>168</v>
      </c>
      <c r="E117" s="42"/>
      <c r="F117" s="220" t="s">
        <v>3034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168</v>
      </c>
      <c r="AU117" s="19" t="s">
        <v>83</v>
      </c>
    </row>
    <row r="118" s="14" customFormat="1">
      <c r="A118" s="14"/>
      <c r="B118" s="235"/>
      <c r="C118" s="236"/>
      <c r="D118" s="226" t="s">
        <v>170</v>
      </c>
      <c r="E118" s="237" t="s">
        <v>19</v>
      </c>
      <c r="F118" s="238" t="s">
        <v>3035</v>
      </c>
      <c r="G118" s="236"/>
      <c r="H118" s="239">
        <v>49.140000000000001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170</v>
      </c>
      <c r="AU118" s="245" t="s">
        <v>83</v>
      </c>
      <c r="AV118" s="14" t="s">
        <v>83</v>
      </c>
      <c r="AW118" s="14" t="s">
        <v>35</v>
      </c>
      <c r="AX118" s="14" t="s">
        <v>81</v>
      </c>
      <c r="AY118" s="245" t="s">
        <v>159</v>
      </c>
    </row>
    <row r="119" s="2" customFormat="1" ht="24.15" customHeight="1">
      <c r="A119" s="40"/>
      <c r="B119" s="41"/>
      <c r="C119" s="206" t="s">
        <v>239</v>
      </c>
      <c r="D119" s="206" t="s">
        <v>161</v>
      </c>
      <c r="E119" s="207" t="s">
        <v>3036</v>
      </c>
      <c r="F119" s="208" t="s">
        <v>3037</v>
      </c>
      <c r="G119" s="209" t="s">
        <v>222</v>
      </c>
      <c r="H119" s="210">
        <v>3.5099999999999998</v>
      </c>
      <c r="I119" s="211"/>
      <c r="J119" s="212">
        <f>ROUND(I119*H119,2)</f>
        <v>0</v>
      </c>
      <c r="K119" s="208" t="s">
        <v>3007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166</v>
      </c>
      <c r="AT119" s="217" t="s">
        <v>161</v>
      </c>
      <c r="AU119" s="217" t="s">
        <v>83</v>
      </c>
      <c r="AY119" s="19" t="s">
        <v>159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166</v>
      </c>
      <c r="BM119" s="217" t="s">
        <v>3038</v>
      </c>
    </row>
    <row r="120" s="2" customFormat="1">
      <c r="A120" s="40"/>
      <c r="B120" s="41"/>
      <c r="C120" s="42"/>
      <c r="D120" s="219" t="s">
        <v>168</v>
      </c>
      <c r="E120" s="42"/>
      <c r="F120" s="220" t="s">
        <v>3039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168</v>
      </c>
      <c r="AU120" s="19" t="s">
        <v>83</v>
      </c>
    </row>
    <row r="121" s="14" customFormat="1">
      <c r="A121" s="14"/>
      <c r="B121" s="235"/>
      <c r="C121" s="236"/>
      <c r="D121" s="226" t="s">
        <v>170</v>
      </c>
      <c r="E121" s="237" t="s">
        <v>19</v>
      </c>
      <c r="F121" s="238" t="s">
        <v>3040</v>
      </c>
      <c r="G121" s="236"/>
      <c r="H121" s="239">
        <v>3.5099999999999998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170</v>
      </c>
      <c r="AU121" s="245" t="s">
        <v>83</v>
      </c>
      <c r="AV121" s="14" t="s">
        <v>83</v>
      </c>
      <c r="AW121" s="14" t="s">
        <v>35</v>
      </c>
      <c r="AX121" s="14" t="s">
        <v>81</v>
      </c>
      <c r="AY121" s="245" t="s">
        <v>159</v>
      </c>
    </row>
    <row r="122" s="12" customFormat="1" ht="25.92" customHeight="1">
      <c r="A122" s="12"/>
      <c r="B122" s="190"/>
      <c r="C122" s="191"/>
      <c r="D122" s="192" t="s">
        <v>72</v>
      </c>
      <c r="E122" s="193" t="s">
        <v>992</v>
      </c>
      <c r="F122" s="193" t="s">
        <v>993</v>
      </c>
      <c r="G122" s="191"/>
      <c r="H122" s="191"/>
      <c r="I122" s="194"/>
      <c r="J122" s="195">
        <f>BK122</f>
        <v>0</v>
      </c>
      <c r="K122" s="191"/>
      <c r="L122" s="196"/>
      <c r="M122" s="197"/>
      <c r="N122" s="198"/>
      <c r="O122" s="198"/>
      <c r="P122" s="199">
        <f>P123+P131+P166+P227+P245+P287+P296+P301</f>
        <v>0</v>
      </c>
      <c r="Q122" s="198"/>
      <c r="R122" s="199">
        <f>R123+R131+R166+R227+R245+R287+R296+R301</f>
        <v>1.0979799999999997</v>
      </c>
      <c r="S122" s="198"/>
      <c r="T122" s="200">
        <f>T123+T131+T166+T227+T245+T287+T296+T301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83</v>
      </c>
      <c r="AT122" s="202" t="s">
        <v>72</v>
      </c>
      <c r="AU122" s="202" t="s">
        <v>73</v>
      </c>
      <c r="AY122" s="201" t="s">
        <v>159</v>
      </c>
      <c r="BK122" s="203">
        <f>BK123+BK131+BK166+BK227+BK245+BK287+BK296+BK301</f>
        <v>0</v>
      </c>
    </row>
    <row r="123" s="12" customFormat="1" ht="22.8" customHeight="1">
      <c r="A123" s="12"/>
      <c r="B123" s="190"/>
      <c r="C123" s="191"/>
      <c r="D123" s="192" t="s">
        <v>72</v>
      </c>
      <c r="E123" s="204" t="s">
        <v>1053</v>
      </c>
      <c r="F123" s="204" t="s">
        <v>1054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SUM(P124:P130)</f>
        <v>0</v>
      </c>
      <c r="Q123" s="198"/>
      <c r="R123" s="199">
        <f>SUM(R124:R130)</f>
        <v>0.031180000000000003</v>
      </c>
      <c r="S123" s="198"/>
      <c r="T123" s="200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83</v>
      </c>
      <c r="AT123" s="202" t="s">
        <v>72</v>
      </c>
      <c r="AU123" s="202" t="s">
        <v>81</v>
      </c>
      <c r="AY123" s="201" t="s">
        <v>159</v>
      </c>
      <c r="BK123" s="203">
        <f>SUM(BK124:BK130)</f>
        <v>0</v>
      </c>
    </row>
    <row r="124" s="2" customFormat="1" ht="37.8" customHeight="1">
      <c r="A124" s="40"/>
      <c r="B124" s="41"/>
      <c r="C124" s="206" t="s">
        <v>248</v>
      </c>
      <c r="D124" s="206" t="s">
        <v>161</v>
      </c>
      <c r="E124" s="207" t="s">
        <v>3041</v>
      </c>
      <c r="F124" s="208" t="s">
        <v>3042</v>
      </c>
      <c r="G124" s="209" t="s">
        <v>322</v>
      </c>
      <c r="H124" s="210">
        <v>42</v>
      </c>
      <c r="I124" s="211"/>
      <c r="J124" s="212">
        <f>ROUND(I124*H124,2)</f>
        <v>0</v>
      </c>
      <c r="K124" s="208" t="s">
        <v>3043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0.00019000000000000001</v>
      </c>
      <c r="R124" s="215">
        <f>Q124*H124</f>
        <v>0.007980000000000001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307</v>
      </c>
      <c r="AT124" s="217" t="s">
        <v>161</v>
      </c>
      <c r="AU124" s="217" t="s">
        <v>83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307</v>
      </c>
      <c r="BM124" s="217" t="s">
        <v>3044</v>
      </c>
    </row>
    <row r="125" s="2" customFormat="1">
      <c r="A125" s="40"/>
      <c r="B125" s="41"/>
      <c r="C125" s="42"/>
      <c r="D125" s="219" t="s">
        <v>168</v>
      </c>
      <c r="E125" s="42"/>
      <c r="F125" s="220" t="s">
        <v>3045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83</v>
      </c>
    </row>
    <row r="126" s="2" customFormat="1" ht="16.5" customHeight="1">
      <c r="A126" s="40"/>
      <c r="B126" s="41"/>
      <c r="C126" s="257" t="s">
        <v>254</v>
      </c>
      <c r="D126" s="257" t="s">
        <v>328</v>
      </c>
      <c r="E126" s="258" t="s">
        <v>3046</v>
      </c>
      <c r="F126" s="259" t="s">
        <v>3047</v>
      </c>
      <c r="G126" s="260" t="s">
        <v>322</v>
      </c>
      <c r="H126" s="261">
        <v>34</v>
      </c>
      <c r="I126" s="262"/>
      <c r="J126" s="263">
        <f>ROUND(I126*H126,2)</f>
        <v>0</v>
      </c>
      <c r="K126" s="259" t="s">
        <v>3048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0.00054000000000000001</v>
      </c>
      <c r="R126" s="215">
        <f>Q126*H126</f>
        <v>0.018360000000000001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424</v>
      </c>
      <c r="AT126" s="217" t="s">
        <v>328</v>
      </c>
      <c r="AU126" s="217" t="s">
        <v>83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307</v>
      </c>
      <c r="BM126" s="217" t="s">
        <v>3049</v>
      </c>
    </row>
    <row r="127" s="2" customFormat="1" ht="16.5" customHeight="1">
      <c r="A127" s="40"/>
      <c r="B127" s="41"/>
      <c r="C127" s="257" t="s">
        <v>260</v>
      </c>
      <c r="D127" s="257" t="s">
        <v>328</v>
      </c>
      <c r="E127" s="258" t="s">
        <v>3050</v>
      </c>
      <c r="F127" s="259" t="s">
        <v>3051</v>
      </c>
      <c r="G127" s="260" t="s">
        <v>322</v>
      </c>
      <c r="H127" s="261">
        <v>6</v>
      </c>
      <c r="I127" s="262"/>
      <c r="J127" s="263">
        <f>ROUND(I127*H127,2)</f>
        <v>0</v>
      </c>
      <c r="K127" s="259" t="s">
        <v>3048</v>
      </c>
      <c r="L127" s="264"/>
      <c r="M127" s="265" t="s">
        <v>19</v>
      </c>
      <c r="N127" s="266" t="s">
        <v>44</v>
      </c>
      <c r="O127" s="86"/>
      <c r="P127" s="215">
        <f>O127*H127</f>
        <v>0</v>
      </c>
      <c r="Q127" s="215">
        <v>0.00059000000000000003</v>
      </c>
      <c r="R127" s="215">
        <f>Q127*H127</f>
        <v>0.0035400000000000002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424</v>
      </c>
      <c r="AT127" s="217" t="s">
        <v>328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307</v>
      </c>
      <c r="BM127" s="217" t="s">
        <v>3052</v>
      </c>
    </row>
    <row r="128" s="2" customFormat="1" ht="16.5" customHeight="1">
      <c r="A128" s="40"/>
      <c r="B128" s="41"/>
      <c r="C128" s="257" t="s">
        <v>265</v>
      </c>
      <c r="D128" s="257" t="s">
        <v>328</v>
      </c>
      <c r="E128" s="258" t="s">
        <v>3053</v>
      </c>
      <c r="F128" s="259" t="s">
        <v>3054</v>
      </c>
      <c r="G128" s="260" t="s">
        <v>322</v>
      </c>
      <c r="H128" s="261">
        <v>2</v>
      </c>
      <c r="I128" s="262"/>
      <c r="J128" s="263">
        <f>ROUND(I128*H128,2)</f>
        <v>0</v>
      </c>
      <c r="K128" s="259" t="s">
        <v>165</v>
      </c>
      <c r="L128" s="264"/>
      <c r="M128" s="265" t="s">
        <v>19</v>
      </c>
      <c r="N128" s="266" t="s">
        <v>44</v>
      </c>
      <c r="O128" s="86"/>
      <c r="P128" s="215">
        <f>O128*H128</f>
        <v>0</v>
      </c>
      <c r="Q128" s="215">
        <v>0.00064999999999999997</v>
      </c>
      <c r="R128" s="215">
        <f>Q128*H128</f>
        <v>0.0012999999999999999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424</v>
      </c>
      <c r="AT128" s="217" t="s">
        <v>328</v>
      </c>
      <c r="AU128" s="217" t="s">
        <v>83</v>
      </c>
      <c r="AY128" s="19" t="s">
        <v>159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307</v>
      </c>
      <c r="BM128" s="217" t="s">
        <v>3055</v>
      </c>
    </row>
    <row r="129" s="2" customFormat="1" ht="24.15" customHeight="1">
      <c r="A129" s="40"/>
      <c r="B129" s="41"/>
      <c r="C129" s="206" t="s">
        <v>272</v>
      </c>
      <c r="D129" s="206" t="s">
        <v>161</v>
      </c>
      <c r="E129" s="207" t="s">
        <v>3056</v>
      </c>
      <c r="F129" s="208" t="s">
        <v>3057</v>
      </c>
      <c r="G129" s="209" t="s">
        <v>222</v>
      </c>
      <c r="H129" s="210">
        <v>0.031</v>
      </c>
      <c r="I129" s="211"/>
      <c r="J129" s="212">
        <f>ROUND(I129*H129,2)</f>
        <v>0</v>
      </c>
      <c r="K129" s="208" t="s">
        <v>165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307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307</v>
      </c>
      <c r="BM129" s="217" t="s">
        <v>3058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3059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12" customFormat="1" ht="22.8" customHeight="1">
      <c r="A131" s="12"/>
      <c r="B131" s="190"/>
      <c r="C131" s="191"/>
      <c r="D131" s="192" t="s">
        <v>72</v>
      </c>
      <c r="E131" s="204" t="s">
        <v>1111</v>
      </c>
      <c r="F131" s="204" t="s">
        <v>1112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SUM(P132:P165)</f>
        <v>0</v>
      </c>
      <c r="Q131" s="198"/>
      <c r="R131" s="199">
        <f>SUM(R132:R165)</f>
        <v>0.18493999999999999</v>
      </c>
      <c r="S131" s="198"/>
      <c r="T131" s="200">
        <f>SUM(T132:T165)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83</v>
      </c>
      <c r="AT131" s="202" t="s">
        <v>72</v>
      </c>
      <c r="AU131" s="202" t="s">
        <v>81</v>
      </c>
      <c r="AY131" s="201" t="s">
        <v>159</v>
      </c>
      <c r="BK131" s="203">
        <f>SUM(BK132:BK165)</f>
        <v>0</v>
      </c>
    </row>
    <row r="132" s="2" customFormat="1" ht="16.5" customHeight="1">
      <c r="A132" s="40"/>
      <c r="B132" s="41"/>
      <c r="C132" s="206" t="s">
        <v>8</v>
      </c>
      <c r="D132" s="206" t="s">
        <v>161</v>
      </c>
      <c r="E132" s="207" t="s">
        <v>3060</v>
      </c>
      <c r="F132" s="208" t="s">
        <v>3061</v>
      </c>
      <c r="G132" s="209" t="s">
        <v>776</v>
      </c>
      <c r="H132" s="210">
        <v>1</v>
      </c>
      <c r="I132" s="211"/>
      <c r="J132" s="212">
        <f>ROUND(I132*H132,2)</f>
        <v>0</v>
      </c>
      <c r="K132" s="208" t="s">
        <v>165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0.0012899999999999999</v>
      </c>
      <c r="R132" s="215">
        <f>Q132*H132</f>
        <v>0.0012899999999999999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307</v>
      </c>
      <c r="AT132" s="217" t="s">
        <v>161</v>
      </c>
      <c r="AU132" s="217" t="s">
        <v>83</v>
      </c>
      <c r="AY132" s="19" t="s">
        <v>159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307</v>
      </c>
      <c r="BM132" s="217" t="s">
        <v>3062</v>
      </c>
    </row>
    <row r="133" s="2" customFormat="1">
      <c r="A133" s="40"/>
      <c r="B133" s="41"/>
      <c r="C133" s="42"/>
      <c r="D133" s="219" t="s">
        <v>168</v>
      </c>
      <c r="E133" s="42"/>
      <c r="F133" s="220" t="s">
        <v>3063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168</v>
      </c>
      <c r="AU133" s="19" t="s">
        <v>83</v>
      </c>
    </row>
    <row r="134" s="2" customFormat="1" ht="16.5" customHeight="1">
      <c r="A134" s="40"/>
      <c r="B134" s="41"/>
      <c r="C134" s="206" t="s">
        <v>307</v>
      </c>
      <c r="D134" s="206" t="s">
        <v>161</v>
      </c>
      <c r="E134" s="207" t="s">
        <v>3064</v>
      </c>
      <c r="F134" s="208" t="s">
        <v>3065</v>
      </c>
      <c r="G134" s="209" t="s">
        <v>322</v>
      </c>
      <c r="H134" s="210">
        <v>16</v>
      </c>
      <c r="I134" s="211"/>
      <c r="J134" s="212">
        <f>ROUND(I134*H134,2)</f>
        <v>0</v>
      </c>
      <c r="K134" s="208" t="s">
        <v>165</v>
      </c>
      <c r="L134" s="46"/>
      <c r="M134" s="213" t="s">
        <v>19</v>
      </c>
      <c r="N134" s="214" t="s">
        <v>44</v>
      </c>
      <c r="O134" s="86"/>
      <c r="P134" s="215">
        <f>O134*H134</f>
        <v>0</v>
      </c>
      <c r="Q134" s="215">
        <v>0.00142</v>
      </c>
      <c r="R134" s="215">
        <f>Q134*H134</f>
        <v>0.022720000000000001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307</v>
      </c>
      <c r="AT134" s="217" t="s">
        <v>161</v>
      </c>
      <c r="AU134" s="217" t="s">
        <v>83</v>
      </c>
      <c r="AY134" s="19" t="s">
        <v>159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307</v>
      </c>
      <c r="BM134" s="217" t="s">
        <v>3066</v>
      </c>
    </row>
    <row r="135" s="2" customFormat="1">
      <c r="A135" s="40"/>
      <c r="B135" s="41"/>
      <c r="C135" s="42"/>
      <c r="D135" s="219" t="s">
        <v>168</v>
      </c>
      <c r="E135" s="42"/>
      <c r="F135" s="220" t="s">
        <v>3067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168</v>
      </c>
      <c r="AU135" s="19" t="s">
        <v>83</v>
      </c>
    </row>
    <row r="136" s="2" customFormat="1" ht="16.5" customHeight="1">
      <c r="A136" s="40"/>
      <c r="B136" s="41"/>
      <c r="C136" s="206" t="s">
        <v>312</v>
      </c>
      <c r="D136" s="206" t="s">
        <v>161</v>
      </c>
      <c r="E136" s="207" t="s">
        <v>3068</v>
      </c>
      <c r="F136" s="208" t="s">
        <v>3069</v>
      </c>
      <c r="G136" s="209" t="s">
        <v>322</v>
      </c>
      <c r="H136" s="210">
        <v>13</v>
      </c>
      <c r="I136" s="211"/>
      <c r="J136" s="212">
        <f>ROUND(I136*H136,2)</f>
        <v>0</v>
      </c>
      <c r="K136" s="208" t="s">
        <v>165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0.0074400000000000004</v>
      </c>
      <c r="R136" s="215">
        <f>Q136*H136</f>
        <v>0.09672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307</v>
      </c>
      <c r="AT136" s="217" t="s">
        <v>161</v>
      </c>
      <c r="AU136" s="217" t="s">
        <v>83</v>
      </c>
      <c r="AY136" s="19" t="s">
        <v>159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ROUND(I136*H136,2)</f>
        <v>0</v>
      </c>
      <c r="BL136" s="19" t="s">
        <v>307</v>
      </c>
      <c r="BM136" s="217" t="s">
        <v>3070</v>
      </c>
    </row>
    <row r="137" s="2" customFormat="1">
      <c r="A137" s="40"/>
      <c r="B137" s="41"/>
      <c r="C137" s="42"/>
      <c r="D137" s="219" t="s">
        <v>168</v>
      </c>
      <c r="E137" s="42"/>
      <c r="F137" s="220" t="s">
        <v>3071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168</v>
      </c>
      <c r="AU137" s="19" t="s">
        <v>83</v>
      </c>
    </row>
    <row r="138" s="2" customFormat="1" ht="16.5" customHeight="1">
      <c r="A138" s="40"/>
      <c r="B138" s="41"/>
      <c r="C138" s="206" t="s">
        <v>319</v>
      </c>
      <c r="D138" s="206" t="s">
        <v>161</v>
      </c>
      <c r="E138" s="207" t="s">
        <v>3072</v>
      </c>
      <c r="F138" s="208" t="s">
        <v>3073</v>
      </c>
      <c r="G138" s="209" t="s">
        <v>322</v>
      </c>
      <c r="H138" s="210">
        <v>10</v>
      </c>
      <c r="I138" s="211"/>
      <c r="J138" s="212">
        <f>ROUND(I138*H138,2)</f>
        <v>0</v>
      </c>
      <c r="K138" s="208" t="s">
        <v>165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0.00059000000000000003</v>
      </c>
      <c r="R138" s="215">
        <f>Q138*H138</f>
        <v>0.0059000000000000007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307</v>
      </c>
      <c r="AT138" s="217" t="s">
        <v>161</v>
      </c>
      <c r="AU138" s="217" t="s">
        <v>83</v>
      </c>
      <c r="AY138" s="19" t="s">
        <v>159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307</v>
      </c>
      <c r="BM138" s="217" t="s">
        <v>3074</v>
      </c>
    </row>
    <row r="139" s="2" customFormat="1">
      <c r="A139" s="40"/>
      <c r="B139" s="41"/>
      <c r="C139" s="42"/>
      <c r="D139" s="219" t="s">
        <v>168</v>
      </c>
      <c r="E139" s="42"/>
      <c r="F139" s="220" t="s">
        <v>3075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2" customFormat="1" ht="16.5" customHeight="1">
      <c r="A140" s="40"/>
      <c r="B140" s="41"/>
      <c r="C140" s="206" t="s">
        <v>327</v>
      </c>
      <c r="D140" s="206" t="s">
        <v>161</v>
      </c>
      <c r="E140" s="207" t="s">
        <v>3076</v>
      </c>
      <c r="F140" s="208" t="s">
        <v>3077</v>
      </c>
      <c r="G140" s="209" t="s">
        <v>322</v>
      </c>
      <c r="H140" s="210">
        <v>18</v>
      </c>
      <c r="I140" s="211"/>
      <c r="J140" s="212">
        <f>ROUND(I140*H140,2)</f>
        <v>0</v>
      </c>
      <c r="K140" s="208" t="s">
        <v>165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0.0020100000000000001</v>
      </c>
      <c r="R140" s="215">
        <f>Q140*H140</f>
        <v>0.036180000000000004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307</v>
      </c>
      <c r="AT140" s="217" t="s">
        <v>161</v>
      </c>
      <c r="AU140" s="217" t="s">
        <v>83</v>
      </c>
      <c r="AY140" s="19" t="s">
        <v>159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ROUND(I140*H140,2)</f>
        <v>0</v>
      </c>
      <c r="BL140" s="19" t="s">
        <v>307</v>
      </c>
      <c r="BM140" s="217" t="s">
        <v>3078</v>
      </c>
    </row>
    <row r="141" s="2" customFormat="1">
      <c r="A141" s="40"/>
      <c r="B141" s="41"/>
      <c r="C141" s="42"/>
      <c r="D141" s="219" t="s">
        <v>168</v>
      </c>
      <c r="E141" s="42"/>
      <c r="F141" s="220" t="s">
        <v>3079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168</v>
      </c>
      <c r="AU141" s="19" t="s">
        <v>83</v>
      </c>
    </row>
    <row r="142" s="2" customFormat="1" ht="16.5" customHeight="1">
      <c r="A142" s="40"/>
      <c r="B142" s="41"/>
      <c r="C142" s="206" t="s">
        <v>333</v>
      </c>
      <c r="D142" s="206" t="s">
        <v>161</v>
      </c>
      <c r="E142" s="207" t="s">
        <v>3080</v>
      </c>
      <c r="F142" s="208" t="s">
        <v>3081</v>
      </c>
      <c r="G142" s="209" t="s">
        <v>322</v>
      </c>
      <c r="H142" s="210">
        <v>16</v>
      </c>
      <c r="I142" s="211"/>
      <c r="J142" s="212">
        <f>ROUND(I142*H142,2)</f>
        <v>0</v>
      </c>
      <c r="K142" s="208" t="s">
        <v>165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0.00040999999999999999</v>
      </c>
      <c r="R142" s="215">
        <f>Q142*H142</f>
        <v>0.0065599999999999999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307</v>
      </c>
      <c r="AT142" s="217" t="s">
        <v>161</v>
      </c>
      <c r="AU142" s="217" t="s">
        <v>83</v>
      </c>
      <c r="AY142" s="19" t="s">
        <v>159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ROUND(I142*H142,2)</f>
        <v>0</v>
      </c>
      <c r="BL142" s="19" t="s">
        <v>307</v>
      </c>
      <c r="BM142" s="217" t="s">
        <v>3082</v>
      </c>
    </row>
    <row r="143" s="2" customFormat="1">
      <c r="A143" s="40"/>
      <c r="B143" s="41"/>
      <c r="C143" s="42"/>
      <c r="D143" s="219" t="s">
        <v>168</v>
      </c>
      <c r="E143" s="42"/>
      <c r="F143" s="220" t="s">
        <v>3083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168</v>
      </c>
      <c r="AU143" s="19" t="s">
        <v>83</v>
      </c>
    </row>
    <row r="144" s="2" customFormat="1" ht="16.5" customHeight="1">
      <c r="A144" s="40"/>
      <c r="B144" s="41"/>
      <c r="C144" s="206" t="s">
        <v>7</v>
      </c>
      <c r="D144" s="206" t="s">
        <v>161</v>
      </c>
      <c r="E144" s="207" t="s">
        <v>3084</v>
      </c>
      <c r="F144" s="208" t="s">
        <v>3085</v>
      </c>
      <c r="G144" s="209" t="s">
        <v>322</v>
      </c>
      <c r="H144" s="210">
        <v>5</v>
      </c>
      <c r="I144" s="211"/>
      <c r="J144" s="212">
        <f>ROUND(I144*H144,2)</f>
        <v>0</v>
      </c>
      <c r="K144" s="208" t="s">
        <v>165</v>
      </c>
      <c r="L144" s="46"/>
      <c r="M144" s="213" t="s">
        <v>19</v>
      </c>
      <c r="N144" s="214" t="s">
        <v>44</v>
      </c>
      <c r="O144" s="86"/>
      <c r="P144" s="215">
        <f>O144*H144</f>
        <v>0</v>
      </c>
      <c r="Q144" s="215">
        <v>0.00048000000000000001</v>
      </c>
      <c r="R144" s="215">
        <f>Q144*H144</f>
        <v>0.0024000000000000002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307</v>
      </c>
      <c r="AT144" s="217" t="s">
        <v>161</v>
      </c>
      <c r="AU144" s="217" t="s">
        <v>83</v>
      </c>
      <c r="AY144" s="19" t="s">
        <v>159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307</v>
      </c>
      <c r="BM144" s="217" t="s">
        <v>3086</v>
      </c>
    </row>
    <row r="145" s="2" customFormat="1">
      <c r="A145" s="40"/>
      <c r="B145" s="41"/>
      <c r="C145" s="42"/>
      <c r="D145" s="219" t="s">
        <v>168</v>
      </c>
      <c r="E145" s="42"/>
      <c r="F145" s="220" t="s">
        <v>3087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168</v>
      </c>
      <c r="AU145" s="19" t="s">
        <v>83</v>
      </c>
    </row>
    <row r="146" s="2" customFormat="1" ht="16.5" customHeight="1">
      <c r="A146" s="40"/>
      <c r="B146" s="41"/>
      <c r="C146" s="206" t="s">
        <v>349</v>
      </c>
      <c r="D146" s="206" t="s">
        <v>161</v>
      </c>
      <c r="E146" s="207" t="s">
        <v>3088</v>
      </c>
      <c r="F146" s="208" t="s">
        <v>3089</v>
      </c>
      <c r="G146" s="209" t="s">
        <v>322</v>
      </c>
      <c r="H146" s="210">
        <v>3</v>
      </c>
      <c r="I146" s="211"/>
      <c r="J146" s="212">
        <f>ROUND(I146*H146,2)</f>
        <v>0</v>
      </c>
      <c r="K146" s="208" t="s">
        <v>165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0.0022399999999999998</v>
      </c>
      <c r="R146" s="215">
        <f>Q146*H146</f>
        <v>0.0067199999999999994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307</v>
      </c>
      <c r="AT146" s="217" t="s">
        <v>161</v>
      </c>
      <c r="AU146" s="217" t="s">
        <v>83</v>
      </c>
      <c r="AY146" s="19" t="s">
        <v>159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ROUND(I146*H146,2)</f>
        <v>0</v>
      </c>
      <c r="BL146" s="19" t="s">
        <v>307</v>
      </c>
      <c r="BM146" s="217" t="s">
        <v>3090</v>
      </c>
    </row>
    <row r="147" s="2" customFormat="1">
      <c r="A147" s="40"/>
      <c r="B147" s="41"/>
      <c r="C147" s="42"/>
      <c r="D147" s="219" t="s">
        <v>168</v>
      </c>
      <c r="E147" s="42"/>
      <c r="F147" s="220" t="s">
        <v>3091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168</v>
      </c>
      <c r="AU147" s="19" t="s">
        <v>83</v>
      </c>
    </row>
    <row r="148" s="2" customFormat="1" ht="16.5" customHeight="1">
      <c r="A148" s="40"/>
      <c r="B148" s="41"/>
      <c r="C148" s="206" t="s">
        <v>354</v>
      </c>
      <c r="D148" s="206" t="s">
        <v>161</v>
      </c>
      <c r="E148" s="207" t="s">
        <v>3092</v>
      </c>
      <c r="F148" s="208" t="s">
        <v>3093</v>
      </c>
      <c r="G148" s="209" t="s">
        <v>776</v>
      </c>
      <c r="H148" s="210">
        <v>11</v>
      </c>
      <c r="I148" s="211"/>
      <c r="J148" s="212">
        <f>ROUND(I148*H148,2)</f>
        <v>0</v>
      </c>
      <c r="K148" s="208" t="s">
        <v>165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307</v>
      </c>
      <c r="AT148" s="217" t="s">
        <v>161</v>
      </c>
      <c r="AU148" s="217" t="s">
        <v>83</v>
      </c>
      <c r="AY148" s="19" t="s">
        <v>159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ROUND(I148*H148,2)</f>
        <v>0</v>
      </c>
      <c r="BL148" s="19" t="s">
        <v>307</v>
      </c>
      <c r="BM148" s="217" t="s">
        <v>3094</v>
      </c>
    </row>
    <row r="149" s="2" customFormat="1">
      <c r="A149" s="40"/>
      <c r="B149" s="41"/>
      <c r="C149" s="42"/>
      <c r="D149" s="219" t="s">
        <v>168</v>
      </c>
      <c r="E149" s="42"/>
      <c r="F149" s="220" t="s">
        <v>3095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168</v>
      </c>
      <c r="AU149" s="19" t="s">
        <v>83</v>
      </c>
    </row>
    <row r="150" s="2" customFormat="1" ht="16.5" customHeight="1">
      <c r="A150" s="40"/>
      <c r="B150" s="41"/>
      <c r="C150" s="206" t="s">
        <v>361</v>
      </c>
      <c r="D150" s="206" t="s">
        <v>161</v>
      </c>
      <c r="E150" s="207" t="s">
        <v>3096</v>
      </c>
      <c r="F150" s="208" t="s">
        <v>3097</v>
      </c>
      <c r="G150" s="209" t="s">
        <v>776</v>
      </c>
      <c r="H150" s="210">
        <v>4</v>
      </c>
      <c r="I150" s="211"/>
      <c r="J150" s="212">
        <f>ROUND(I150*H150,2)</f>
        <v>0</v>
      </c>
      <c r="K150" s="208" t="s">
        <v>165</v>
      </c>
      <c r="L150" s="46"/>
      <c r="M150" s="213" t="s">
        <v>19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307</v>
      </c>
      <c r="AT150" s="217" t="s">
        <v>161</v>
      </c>
      <c r="AU150" s="217" t="s">
        <v>83</v>
      </c>
      <c r="AY150" s="19" t="s">
        <v>159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307</v>
      </c>
      <c r="BM150" s="217" t="s">
        <v>3098</v>
      </c>
    </row>
    <row r="151" s="2" customFormat="1">
      <c r="A151" s="40"/>
      <c r="B151" s="41"/>
      <c r="C151" s="42"/>
      <c r="D151" s="219" t="s">
        <v>168</v>
      </c>
      <c r="E151" s="42"/>
      <c r="F151" s="220" t="s">
        <v>3099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168</v>
      </c>
      <c r="AU151" s="19" t="s">
        <v>83</v>
      </c>
    </row>
    <row r="152" s="2" customFormat="1" ht="16.5" customHeight="1">
      <c r="A152" s="40"/>
      <c r="B152" s="41"/>
      <c r="C152" s="206" t="s">
        <v>369</v>
      </c>
      <c r="D152" s="206" t="s">
        <v>161</v>
      </c>
      <c r="E152" s="207" t="s">
        <v>3100</v>
      </c>
      <c r="F152" s="208" t="s">
        <v>3101</v>
      </c>
      <c r="G152" s="209" t="s">
        <v>776</v>
      </c>
      <c r="H152" s="210">
        <v>6</v>
      </c>
      <c r="I152" s="211"/>
      <c r="J152" s="212">
        <f>ROUND(I152*H152,2)</f>
        <v>0</v>
      </c>
      <c r="K152" s="208" t="s">
        <v>165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307</v>
      </c>
      <c r="AT152" s="217" t="s">
        <v>161</v>
      </c>
      <c r="AU152" s="217" t="s">
        <v>83</v>
      </c>
      <c r="AY152" s="19" t="s">
        <v>159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307</v>
      </c>
      <c r="BM152" s="217" t="s">
        <v>3102</v>
      </c>
    </row>
    <row r="153" s="2" customFormat="1">
      <c r="A153" s="40"/>
      <c r="B153" s="41"/>
      <c r="C153" s="42"/>
      <c r="D153" s="219" t="s">
        <v>168</v>
      </c>
      <c r="E153" s="42"/>
      <c r="F153" s="220" t="s">
        <v>3103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168</v>
      </c>
      <c r="AU153" s="19" t="s">
        <v>83</v>
      </c>
    </row>
    <row r="154" s="2" customFormat="1" ht="16.5" customHeight="1">
      <c r="A154" s="40"/>
      <c r="B154" s="41"/>
      <c r="C154" s="206" t="s">
        <v>374</v>
      </c>
      <c r="D154" s="206" t="s">
        <v>161</v>
      </c>
      <c r="E154" s="207" t="s">
        <v>3104</v>
      </c>
      <c r="F154" s="208" t="s">
        <v>3105</v>
      </c>
      <c r="G154" s="209" t="s">
        <v>776</v>
      </c>
      <c r="H154" s="210">
        <v>1</v>
      </c>
      <c r="I154" s="211"/>
      <c r="J154" s="212">
        <f>ROUND(I154*H154,2)</f>
        <v>0</v>
      </c>
      <c r="K154" s="208" t="s">
        <v>165</v>
      </c>
      <c r="L154" s="46"/>
      <c r="M154" s="213" t="s">
        <v>19</v>
      </c>
      <c r="N154" s="214" t="s">
        <v>44</v>
      </c>
      <c r="O154" s="86"/>
      <c r="P154" s="215">
        <f>O154*H154</f>
        <v>0</v>
      </c>
      <c r="Q154" s="215">
        <v>0.0053499999999999997</v>
      </c>
      <c r="R154" s="215">
        <f>Q154*H154</f>
        <v>0.0053499999999999997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307</v>
      </c>
      <c r="AT154" s="217" t="s">
        <v>161</v>
      </c>
      <c r="AU154" s="217" t="s">
        <v>83</v>
      </c>
      <c r="AY154" s="19" t="s">
        <v>159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307</v>
      </c>
      <c r="BM154" s="217" t="s">
        <v>3106</v>
      </c>
    </row>
    <row r="155" s="2" customFormat="1">
      <c r="A155" s="40"/>
      <c r="B155" s="41"/>
      <c r="C155" s="42"/>
      <c r="D155" s="219" t="s">
        <v>168</v>
      </c>
      <c r="E155" s="42"/>
      <c r="F155" s="220" t="s">
        <v>3107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168</v>
      </c>
      <c r="AU155" s="19" t="s">
        <v>83</v>
      </c>
    </row>
    <row r="156" s="2" customFormat="1" ht="16.5" customHeight="1">
      <c r="A156" s="40"/>
      <c r="B156" s="41"/>
      <c r="C156" s="206" t="s">
        <v>379</v>
      </c>
      <c r="D156" s="206" t="s">
        <v>161</v>
      </c>
      <c r="E156" s="207" t="s">
        <v>3108</v>
      </c>
      <c r="F156" s="208" t="s">
        <v>3109</v>
      </c>
      <c r="G156" s="209" t="s">
        <v>776</v>
      </c>
      <c r="H156" s="210">
        <v>1</v>
      </c>
      <c r="I156" s="211"/>
      <c r="J156" s="212">
        <f>ROUND(I156*H156,2)</f>
        <v>0</v>
      </c>
      <c r="K156" s="208" t="s">
        <v>165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0.00034000000000000002</v>
      </c>
      <c r="R156" s="215">
        <f>Q156*H156</f>
        <v>0.00034000000000000002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307</v>
      </c>
      <c r="AT156" s="217" t="s">
        <v>161</v>
      </c>
      <c r="AU156" s="217" t="s">
        <v>83</v>
      </c>
      <c r="AY156" s="19" t="s">
        <v>159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ROUND(I156*H156,2)</f>
        <v>0</v>
      </c>
      <c r="BL156" s="19" t="s">
        <v>307</v>
      </c>
      <c r="BM156" s="217" t="s">
        <v>3110</v>
      </c>
    </row>
    <row r="157" s="2" customFormat="1">
      <c r="A157" s="40"/>
      <c r="B157" s="41"/>
      <c r="C157" s="42"/>
      <c r="D157" s="219" t="s">
        <v>168</v>
      </c>
      <c r="E157" s="42"/>
      <c r="F157" s="220" t="s">
        <v>3111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168</v>
      </c>
      <c r="AU157" s="19" t="s">
        <v>83</v>
      </c>
    </row>
    <row r="158" s="2" customFormat="1" ht="16.5" customHeight="1">
      <c r="A158" s="40"/>
      <c r="B158" s="41"/>
      <c r="C158" s="206" t="s">
        <v>385</v>
      </c>
      <c r="D158" s="206" t="s">
        <v>161</v>
      </c>
      <c r="E158" s="207" t="s">
        <v>2235</v>
      </c>
      <c r="F158" s="208" t="s">
        <v>2236</v>
      </c>
      <c r="G158" s="209" t="s">
        <v>776</v>
      </c>
      <c r="H158" s="210">
        <v>2</v>
      </c>
      <c r="I158" s="211"/>
      <c r="J158" s="212">
        <f>ROUND(I158*H158,2)</f>
        <v>0</v>
      </c>
      <c r="K158" s="208" t="s">
        <v>165</v>
      </c>
      <c r="L158" s="46"/>
      <c r="M158" s="213" t="s">
        <v>19</v>
      </c>
      <c r="N158" s="214" t="s">
        <v>44</v>
      </c>
      <c r="O158" s="86"/>
      <c r="P158" s="215">
        <f>O158*H158</f>
        <v>0</v>
      </c>
      <c r="Q158" s="215">
        <v>0.00029</v>
      </c>
      <c r="R158" s="215">
        <f>Q158*H158</f>
        <v>0.00058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307</v>
      </c>
      <c r="AT158" s="217" t="s">
        <v>161</v>
      </c>
      <c r="AU158" s="217" t="s">
        <v>83</v>
      </c>
      <c r="AY158" s="19" t="s">
        <v>159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81</v>
      </c>
      <c r="BK158" s="218">
        <f>ROUND(I158*H158,2)</f>
        <v>0</v>
      </c>
      <c r="BL158" s="19" t="s">
        <v>307</v>
      </c>
      <c r="BM158" s="217" t="s">
        <v>3112</v>
      </c>
    </row>
    <row r="159" s="2" customFormat="1">
      <c r="A159" s="40"/>
      <c r="B159" s="41"/>
      <c r="C159" s="42"/>
      <c r="D159" s="219" t="s">
        <v>168</v>
      </c>
      <c r="E159" s="42"/>
      <c r="F159" s="220" t="s">
        <v>2238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168</v>
      </c>
      <c r="AU159" s="19" t="s">
        <v>83</v>
      </c>
    </row>
    <row r="160" s="2" customFormat="1" ht="16.5" customHeight="1">
      <c r="A160" s="40"/>
      <c r="B160" s="41"/>
      <c r="C160" s="206" t="s">
        <v>398</v>
      </c>
      <c r="D160" s="206" t="s">
        <v>161</v>
      </c>
      <c r="E160" s="207" t="s">
        <v>3113</v>
      </c>
      <c r="F160" s="208" t="s">
        <v>3114</v>
      </c>
      <c r="G160" s="209" t="s">
        <v>776</v>
      </c>
      <c r="H160" s="210">
        <v>1</v>
      </c>
      <c r="I160" s="211"/>
      <c r="J160" s="212">
        <f>ROUND(I160*H160,2)</f>
        <v>0</v>
      </c>
      <c r="K160" s="208" t="s">
        <v>165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0.00018000000000000001</v>
      </c>
      <c r="R160" s="215">
        <f>Q160*H160</f>
        <v>0.00018000000000000001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307</v>
      </c>
      <c r="AT160" s="217" t="s">
        <v>161</v>
      </c>
      <c r="AU160" s="217" t="s">
        <v>83</v>
      </c>
      <c r="AY160" s="19" t="s">
        <v>159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ROUND(I160*H160,2)</f>
        <v>0</v>
      </c>
      <c r="BL160" s="19" t="s">
        <v>307</v>
      </c>
      <c r="BM160" s="217" t="s">
        <v>3115</v>
      </c>
    </row>
    <row r="161" s="2" customFormat="1">
      <c r="A161" s="40"/>
      <c r="B161" s="41"/>
      <c r="C161" s="42"/>
      <c r="D161" s="219" t="s">
        <v>168</v>
      </c>
      <c r="E161" s="42"/>
      <c r="F161" s="220" t="s">
        <v>3116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168</v>
      </c>
      <c r="AU161" s="19" t="s">
        <v>83</v>
      </c>
    </row>
    <row r="162" s="2" customFormat="1" ht="16.5" customHeight="1">
      <c r="A162" s="40"/>
      <c r="B162" s="41"/>
      <c r="C162" s="206" t="s">
        <v>407</v>
      </c>
      <c r="D162" s="206" t="s">
        <v>161</v>
      </c>
      <c r="E162" s="207" t="s">
        <v>3117</v>
      </c>
      <c r="F162" s="208" t="s">
        <v>3118</v>
      </c>
      <c r="G162" s="209" t="s">
        <v>322</v>
      </c>
      <c r="H162" s="210">
        <v>81</v>
      </c>
      <c r="I162" s="211"/>
      <c r="J162" s="212">
        <f>ROUND(I162*H162,2)</f>
        <v>0</v>
      </c>
      <c r="K162" s="208" t="s">
        <v>165</v>
      </c>
      <c r="L162" s="46"/>
      <c r="M162" s="213" t="s">
        <v>19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307</v>
      </c>
      <c r="AT162" s="217" t="s">
        <v>161</v>
      </c>
      <c r="AU162" s="217" t="s">
        <v>83</v>
      </c>
      <c r="AY162" s="19" t="s">
        <v>159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81</v>
      </c>
      <c r="BK162" s="218">
        <f>ROUND(I162*H162,2)</f>
        <v>0</v>
      </c>
      <c r="BL162" s="19" t="s">
        <v>307</v>
      </c>
      <c r="BM162" s="217" t="s">
        <v>3119</v>
      </c>
    </row>
    <row r="163" s="2" customFormat="1">
      <c r="A163" s="40"/>
      <c r="B163" s="41"/>
      <c r="C163" s="42"/>
      <c r="D163" s="219" t="s">
        <v>168</v>
      </c>
      <c r="E163" s="42"/>
      <c r="F163" s="220" t="s">
        <v>3120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168</v>
      </c>
      <c r="AU163" s="19" t="s">
        <v>83</v>
      </c>
    </row>
    <row r="164" s="2" customFormat="1" ht="24.15" customHeight="1">
      <c r="A164" s="40"/>
      <c r="B164" s="41"/>
      <c r="C164" s="206" t="s">
        <v>413</v>
      </c>
      <c r="D164" s="206" t="s">
        <v>161</v>
      </c>
      <c r="E164" s="207" t="s">
        <v>3121</v>
      </c>
      <c r="F164" s="208" t="s">
        <v>3122</v>
      </c>
      <c r="G164" s="209" t="s">
        <v>222</v>
      </c>
      <c r="H164" s="210">
        <v>0.185</v>
      </c>
      <c r="I164" s="211"/>
      <c r="J164" s="212">
        <f>ROUND(I164*H164,2)</f>
        <v>0</v>
      </c>
      <c r="K164" s="208" t="s">
        <v>165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307</v>
      </c>
      <c r="AT164" s="217" t="s">
        <v>161</v>
      </c>
      <c r="AU164" s="217" t="s">
        <v>83</v>
      </c>
      <c r="AY164" s="19" t="s">
        <v>159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ROUND(I164*H164,2)</f>
        <v>0</v>
      </c>
      <c r="BL164" s="19" t="s">
        <v>307</v>
      </c>
      <c r="BM164" s="217" t="s">
        <v>3123</v>
      </c>
    </row>
    <row r="165" s="2" customFormat="1">
      <c r="A165" s="40"/>
      <c r="B165" s="41"/>
      <c r="C165" s="42"/>
      <c r="D165" s="219" t="s">
        <v>168</v>
      </c>
      <c r="E165" s="42"/>
      <c r="F165" s="220" t="s">
        <v>3124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168</v>
      </c>
      <c r="AU165" s="19" t="s">
        <v>83</v>
      </c>
    </row>
    <row r="166" s="12" customFormat="1" ht="22.8" customHeight="1">
      <c r="A166" s="12"/>
      <c r="B166" s="190"/>
      <c r="C166" s="191"/>
      <c r="D166" s="192" t="s">
        <v>72</v>
      </c>
      <c r="E166" s="204" t="s">
        <v>3125</v>
      </c>
      <c r="F166" s="204" t="s">
        <v>3126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SUM(P167:P226)</f>
        <v>0</v>
      </c>
      <c r="Q166" s="198"/>
      <c r="R166" s="199">
        <f>SUM(R167:R226)</f>
        <v>0.40137999999999996</v>
      </c>
      <c r="S166" s="198"/>
      <c r="T166" s="200">
        <f>SUM(T167:T226)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83</v>
      </c>
      <c r="AT166" s="202" t="s">
        <v>72</v>
      </c>
      <c r="AU166" s="202" t="s">
        <v>81</v>
      </c>
      <c r="AY166" s="201" t="s">
        <v>159</v>
      </c>
      <c r="BK166" s="203">
        <f>SUM(BK167:BK226)</f>
        <v>0</v>
      </c>
    </row>
    <row r="167" s="2" customFormat="1" ht="16.5" customHeight="1">
      <c r="A167" s="40"/>
      <c r="B167" s="41"/>
      <c r="C167" s="206" t="s">
        <v>424</v>
      </c>
      <c r="D167" s="206" t="s">
        <v>161</v>
      </c>
      <c r="E167" s="207" t="s">
        <v>3127</v>
      </c>
      <c r="F167" s="208" t="s">
        <v>3128</v>
      </c>
      <c r="G167" s="209" t="s">
        <v>322</v>
      </c>
      <c r="H167" s="210">
        <v>170</v>
      </c>
      <c r="I167" s="211"/>
      <c r="J167" s="212">
        <f>ROUND(I167*H167,2)</f>
        <v>0</v>
      </c>
      <c r="K167" s="208" t="s">
        <v>165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0.00072999999999999996</v>
      </c>
      <c r="R167" s="215">
        <f>Q167*H167</f>
        <v>0.12409999999999999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307</v>
      </c>
      <c r="AT167" s="217" t="s">
        <v>161</v>
      </c>
      <c r="AU167" s="217" t="s">
        <v>83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307</v>
      </c>
      <c r="BM167" s="217" t="s">
        <v>3129</v>
      </c>
    </row>
    <row r="168" s="2" customFormat="1">
      <c r="A168" s="40"/>
      <c r="B168" s="41"/>
      <c r="C168" s="42"/>
      <c r="D168" s="219" t="s">
        <v>168</v>
      </c>
      <c r="E168" s="42"/>
      <c r="F168" s="220" t="s">
        <v>3130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2" customFormat="1" ht="16.5" customHeight="1">
      <c r="A169" s="40"/>
      <c r="B169" s="41"/>
      <c r="C169" s="206" t="s">
        <v>430</v>
      </c>
      <c r="D169" s="206" t="s">
        <v>161</v>
      </c>
      <c r="E169" s="207" t="s">
        <v>3131</v>
      </c>
      <c r="F169" s="208" t="s">
        <v>3132</v>
      </c>
      <c r="G169" s="209" t="s">
        <v>322</v>
      </c>
      <c r="H169" s="210">
        <v>20</v>
      </c>
      <c r="I169" s="211"/>
      <c r="J169" s="212">
        <f>ROUND(I169*H169,2)</f>
        <v>0</v>
      </c>
      <c r="K169" s="208" t="s">
        <v>165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0.00097999999999999997</v>
      </c>
      <c r="R169" s="215">
        <f>Q169*H169</f>
        <v>0.019599999999999999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307</v>
      </c>
      <c r="AT169" s="217" t="s">
        <v>161</v>
      </c>
      <c r="AU169" s="217" t="s">
        <v>83</v>
      </c>
      <c r="AY169" s="19" t="s">
        <v>159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307</v>
      </c>
      <c r="BM169" s="217" t="s">
        <v>3133</v>
      </c>
    </row>
    <row r="170" s="2" customFormat="1">
      <c r="A170" s="40"/>
      <c r="B170" s="41"/>
      <c r="C170" s="42"/>
      <c r="D170" s="219" t="s">
        <v>168</v>
      </c>
      <c r="E170" s="42"/>
      <c r="F170" s="220" t="s">
        <v>3134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168</v>
      </c>
      <c r="AU170" s="19" t="s">
        <v>83</v>
      </c>
    </row>
    <row r="171" s="2" customFormat="1" ht="16.5" customHeight="1">
      <c r="A171" s="40"/>
      <c r="B171" s="41"/>
      <c r="C171" s="206" t="s">
        <v>437</v>
      </c>
      <c r="D171" s="206" t="s">
        <v>161</v>
      </c>
      <c r="E171" s="207" t="s">
        <v>3135</v>
      </c>
      <c r="F171" s="208" t="s">
        <v>3136</v>
      </c>
      <c r="G171" s="209" t="s">
        <v>322</v>
      </c>
      <c r="H171" s="210">
        <v>18</v>
      </c>
      <c r="I171" s="211"/>
      <c r="J171" s="212">
        <f>ROUND(I171*H171,2)</f>
        <v>0</v>
      </c>
      <c r="K171" s="208" t="s">
        <v>165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0.0012999999999999999</v>
      </c>
      <c r="R171" s="215">
        <f>Q171*H171</f>
        <v>0.023399999999999997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307</v>
      </c>
      <c r="AT171" s="217" t="s">
        <v>161</v>
      </c>
      <c r="AU171" s="217" t="s">
        <v>83</v>
      </c>
      <c r="AY171" s="19" t="s">
        <v>159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307</v>
      </c>
      <c r="BM171" s="217" t="s">
        <v>3137</v>
      </c>
    </row>
    <row r="172" s="2" customFormat="1">
      <c r="A172" s="40"/>
      <c r="B172" s="41"/>
      <c r="C172" s="42"/>
      <c r="D172" s="219" t="s">
        <v>168</v>
      </c>
      <c r="E172" s="42"/>
      <c r="F172" s="220" t="s">
        <v>3138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168</v>
      </c>
      <c r="AU172" s="19" t="s">
        <v>83</v>
      </c>
    </row>
    <row r="173" s="2" customFormat="1" ht="24.15" customHeight="1">
      <c r="A173" s="40"/>
      <c r="B173" s="41"/>
      <c r="C173" s="206" t="s">
        <v>442</v>
      </c>
      <c r="D173" s="206" t="s">
        <v>161</v>
      </c>
      <c r="E173" s="207" t="s">
        <v>3139</v>
      </c>
      <c r="F173" s="208" t="s">
        <v>3140</v>
      </c>
      <c r="G173" s="209" t="s">
        <v>322</v>
      </c>
      <c r="H173" s="210">
        <v>57</v>
      </c>
      <c r="I173" s="211"/>
      <c r="J173" s="212">
        <f>ROUND(I173*H173,2)</f>
        <v>0</v>
      </c>
      <c r="K173" s="208" t="s">
        <v>165</v>
      </c>
      <c r="L173" s="46"/>
      <c r="M173" s="213" t="s">
        <v>19</v>
      </c>
      <c r="N173" s="214" t="s">
        <v>44</v>
      </c>
      <c r="O173" s="86"/>
      <c r="P173" s="215">
        <f>O173*H173</f>
        <v>0</v>
      </c>
      <c r="Q173" s="215">
        <v>4.0000000000000003E-05</v>
      </c>
      <c r="R173" s="215">
        <f>Q173*H173</f>
        <v>0.0022800000000000003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307</v>
      </c>
      <c r="AT173" s="217" t="s">
        <v>161</v>
      </c>
      <c r="AU173" s="217" t="s">
        <v>83</v>
      </c>
      <c r="AY173" s="19" t="s">
        <v>159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81</v>
      </c>
      <c r="BK173" s="218">
        <f>ROUND(I173*H173,2)</f>
        <v>0</v>
      </c>
      <c r="BL173" s="19" t="s">
        <v>307</v>
      </c>
      <c r="BM173" s="217" t="s">
        <v>3141</v>
      </c>
    </row>
    <row r="174" s="2" customFormat="1">
      <c r="A174" s="40"/>
      <c r="B174" s="41"/>
      <c r="C174" s="42"/>
      <c r="D174" s="219" t="s">
        <v>168</v>
      </c>
      <c r="E174" s="42"/>
      <c r="F174" s="220" t="s">
        <v>3142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168</v>
      </c>
      <c r="AU174" s="19" t="s">
        <v>83</v>
      </c>
    </row>
    <row r="175" s="2" customFormat="1" ht="24.15" customHeight="1">
      <c r="A175" s="40"/>
      <c r="B175" s="41"/>
      <c r="C175" s="206" t="s">
        <v>448</v>
      </c>
      <c r="D175" s="206" t="s">
        <v>161</v>
      </c>
      <c r="E175" s="207" t="s">
        <v>3143</v>
      </c>
      <c r="F175" s="208" t="s">
        <v>3144</v>
      </c>
      <c r="G175" s="209" t="s">
        <v>322</v>
      </c>
      <c r="H175" s="210">
        <v>6</v>
      </c>
      <c r="I175" s="211"/>
      <c r="J175" s="212">
        <f>ROUND(I175*H175,2)</f>
        <v>0</v>
      </c>
      <c r="K175" s="208" t="s">
        <v>165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4.0000000000000003E-05</v>
      </c>
      <c r="R175" s="215">
        <f>Q175*H175</f>
        <v>0.00024000000000000003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307</v>
      </c>
      <c r="AT175" s="217" t="s">
        <v>161</v>
      </c>
      <c r="AU175" s="217" t="s">
        <v>83</v>
      </c>
      <c r="AY175" s="19" t="s">
        <v>159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ROUND(I175*H175,2)</f>
        <v>0</v>
      </c>
      <c r="BL175" s="19" t="s">
        <v>307</v>
      </c>
      <c r="BM175" s="217" t="s">
        <v>3145</v>
      </c>
    </row>
    <row r="176" s="2" customFormat="1">
      <c r="A176" s="40"/>
      <c r="B176" s="41"/>
      <c r="C176" s="42"/>
      <c r="D176" s="219" t="s">
        <v>168</v>
      </c>
      <c r="E176" s="42"/>
      <c r="F176" s="220" t="s">
        <v>3146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168</v>
      </c>
      <c r="AU176" s="19" t="s">
        <v>83</v>
      </c>
    </row>
    <row r="177" s="2" customFormat="1" ht="24.15" customHeight="1">
      <c r="A177" s="40"/>
      <c r="B177" s="41"/>
      <c r="C177" s="206" t="s">
        <v>456</v>
      </c>
      <c r="D177" s="206" t="s">
        <v>161</v>
      </c>
      <c r="E177" s="207" t="s">
        <v>3147</v>
      </c>
      <c r="F177" s="208" t="s">
        <v>3148</v>
      </c>
      <c r="G177" s="209" t="s">
        <v>322</v>
      </c>
      <c r="H177" s="210">
        <v>64</v>
      </c>
      <c r="I177" s="211"/>
      <c r="J177" s="212">
        <f>ROUND(I177*H177,2)</f>
        <v>0</v>
      </c>
      <c r="K177" s="208" t="s">
        <v>165</v>
      </c>
      <c r="L177" s="46"/>
      <c r="M177" s="213" t="s">
        <v>19</v>
      </c>
      <c r="N177" s="214" t="s">
        <v>44</v>
      </c>
      <c r="O177" s="86"/>
      <c r="P177" s="215">
        <f>O177*H177</f>
        <v>0</v>
      </c>
      <c r="Q177" s="215">
        <v>5.0000000000000002E-05</v>
      </c>
      <c r="R177" s="215">
        <f>Q177*H177</f>
        <v>0.0032000000000000002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307</v>
      </c>
      <c r="AT177" s="217" t="s">
        <v>161</v>
      </c>
      <c r="AU177" s="217" t="s">
        <v>83</v>
      </c>
      <c r="AY177" s="19" t="s">
        <v>159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307</v>
      </c>
      <c r="BM177" s="217" t="s">
        <v>3149</v>
      </c>
    </row>
    <row r="178" s="2" customFormat="1">
      <c r="A178" s="40"/>
      <c r="B178" s="41"/>
      <c r="C178" s="42"/>
      <c r="D178" s="219" t="s">
        <v>168</v>
      </c>
      <c r="E178" s="42"/>
      <c r="F178" s="220" t="s">
        <v>3150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168</v>
      </c>
      <c r="AU178" s="19" t="s">
        <v>83</v>
      </c>
    </row>
    <row r="179" s="2" customFormat="1" ht="33" customHeight="1">
      <c r="A179" s="40"/>
      <c r="B179" s="41"/>
      <c r="C179" s="206" t="s">
        <v>464</v>
      </c>
      <c r="D179" s="206" t="s">
        <v>161</v>
      </c>
      <c r="E179" s="207" t="s">
        <v>3151</v>
      </c>
      <c r="F179" s="208" t="s">
        <v>3152</v>
      </c>
      <c r="G179" s="209" t="s">
        <v>322</v>
      </c>
      <c r="H179" s="210">
        <v>6</v>
      </c>
      <c r="I179" s="211"/>
      <c r="J179" s="212">
        <f>ROUND(I179*H179,2)</f>
        <v>0</v>
      </c>
      <c r="K179" s="208" t="s">
        <v>165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6.9999999999999994E-05</v>
      </c>
      <c r="R179" s="215">
        <f>Q179*H179</f>
        <v>0.00041999999999999996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307</v>
      </c>
      <c r="AT179" s="217" t="s">
        <v>161</v>
      </c>
      <c r="AU179" s="217" t="s">
        <v>83</v>
      </c>
      <c r="AY179" s="19" t="s">
        <v>159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ROUND(I179*H179,2)</f>
        <v>0</v>
      </c>
      <c r="BL179" s="19" t="s">
        <v>307</v>
      </c>
      <c r="BM179" s="217" t="s">
        <v>3153</v>
      </c>
    </row>
    <row r="180" s="2" customFormat="1">
      <c r="A180" s="40"/>
      <c r="B180" s="41"/>
      <c r="C180" s="42"/>
      <c r="D180" s="219" t="s">
        <v>168</v>
      </c>
      <c r="E180" s="42"/>
      <c r="F180" s="220" t="s">
        <v>3154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168</v>
      </c>
      <c r="AU180" s="19" t="s">
        <v>83</v>
      </c>
    </row>
    <row r="181" s="2" customFormat="1" ht="24.15" customHeight="1">
      <c r="A181" s="40"/>
      <c r="B181" s="41"/>
      <c r="C181" s="206" t="s">
        <v>472</v>
      </c>
      <c r="D181" s="206" t="s">
        <v>161</v>
      </c>
      <c r="E181" s="207" t="s">
        <v>3155</v>
      </c>
      <c r="F181" s="208" t="s">
        <v>3156</v>
      </c>
      <c r="G181" s="209" t="s">
        <v>322</v>
      </c>
      <c r="H181" s="210">
        <v>15</v>
      </c>
      <c r="I181" s="211"/>
      <c r="J181" s="212">
        <f>ROUND(I181*H181,2)</f>
        <v>0</v>
      </c>
      <c r="K181" s="208" t="s">
        <v>165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6.9999999999999994E-05</v>
      </c>
      <c r="R181" s="215">
        <f>Q181*H181</f>
        <v>0.0010499999999999999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307</v>
      </c>
      <c r="AT181" s="217" t="s">
        <v>161</v>
      </c>
      <c r="AU181" s="217" t="s">
        <v>83</v>
      </c>
      <c r="AY181" s="19" t="s">
        <v>159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ROUND(I181*H181,2)</f>
        <v>0</v>
      </c>
      <c r="BL181" s="19" t="s">
        <v>307</v>
      </c>
      <c r="BM181" s="217" t="s">
        <v>3157</v>
      </c>
    </row>
    <row r="182" s="2" customFormat="1">
      <c r="A182" s="40"/>
      <c r="B182" s="41"/>
      <c r="C182" s="42"/>
      <c r="D182" s="219" t="s">
        <v>168</v>
      </c>
      <c r="E182" s="42"/>
      <c r="F182" s="220" t="s">
        <v>3158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168</v>
      </c>
      <c r="AU182" s="19" t="s">
        <v>83</v>
      </c>
    </row>
    <row r="183" s="2" customFormat="1" ht="33" customHeight="1">
      <c r="A183" s="40"/>
      <c r="B183" s="41"/>
      <c r="C183" s="206" t="s">
        <v>478</v>
      </c>
      <c r="D183" s="206" t="s">
        <v>161</v>
      </c>
      <c r="E183" s="207" t="s">
        <v>3159</v>
      </c>
      <c r="F183" s="208" t="s">
        <v>3160</v>
      </c>
      <c r="G183" s="209" t="s">
        <v>322</v>
      </c>
      <c r="H183" s="210">
        <v>18</v>
      </c>
      <c r="I183" s="211"/>
      <c r="J183" s="212">
        <f>ROUND(I183*H183,2)</f>
        <v>0</v>
      </c>
      <c r="K183" s="208" t="s">
        <v>165</v>
      </c>
      <c r="L183" s="46"/>
      <c r="M183" s="213" t="s">
        <v>19</v>
      </c>
      <c r="N183" s="214" t="s">
        <v>44</v>
      </c>
      <c r="O183" s="86"/>
      <c r="P183" s="215">
        <f>O183*H183</f>
        <v>0</v>
      </c>
      <c r="Q183" s="215">
        <v>9.0000000000000006E-05</v>
      </c>
      <c r="R183" s="215">
        <f>Q183*H183</f>
        <v>0.0016200000000000001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307</v>
      </c>
      <c r="AT183" s="217" t="s">
        <v>161</v>
      </c>
      <c r="AU183" s="217" t="s">
        <v>83</v>
      </c>
      <c r="AY183" s="19" t="s">
        <v>159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ROUND(I183*H183,2)</f>
        <v>0</v>
      </c>
      <c r="BL183" s="19" t="s">
        <v>307</v>
      </c>
      <c r="BM183" s="217" t="s">
        <v>3161</v>
      </c>
    </row>
    <row r="184" s="2" customFormat="1">
      <c r="A184" s="40"/>
      <c r="B184" s="41"/>
      <c r="C184" s="42"/>
      <c r="D184" s="219" t="s">
        <v>168</v>
      </c>
      <c r="E184" s="42"/>
      <c r="F184" s="220" t="s">
        <v>3162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168</v>
      </c>
      <c r="AU184" s="19" t="s">
        <v>83</v>
      </c>
    </row>
    <row r="185" s="2" customFormat="1" ht="16.5" customHeight="1">
      <c r="A185" s="40"/>
      <c r="B185" s="41"/>
      <c r="C185" s="206" t="s">
        <v>483</v>
      </c>
      <c r="D185" s="206" t="s">
        <v>161</v>
      </c>
      <c r="E185" s="207" t="s">
        <v>3163</v>
      </c>
      <c r="F185" s="208" t="s">
        <v>3164</v>
      </c>
      <c r="G185" s="209" t="s">
        <v>322</v>
      </c>
      <c r="H185" s="210">
        <v>49</v>
      </c>
      <c r="I185" s="211"/>
      <c r="J185" s="212">
        <f>ROUND(I185*H185,2)</f>
        <v>0</v>
      </c>
      <c r="K185" s="208" t="s">
        <v>165</v>
      </c>
      <c r="L185" s="46"/>
      <c r="M185" s="213" t="s">
        <v>19</v>
      </c>
      <c r="N185" s="214" t="s">
        <v>44</v>
      </c>
      <c r="O185" s="86"/>
      <c r="P185" s="215">
        <f>O185*H185</f>
        <v>0</v>
      </c>
      <c r="Q185" s="215">
        <v>0.0016199999999999999</v>
      </c>
      <c r="R185" s="215">
        <f>Q185*H185</f>
        <v>0.079379999999999992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307</v>
      </c>
      <c r="AT185" s="217" t="s">
        <v>161</v>
      </c>
      <c r="AU185" s="217" t="s">
        <v>83</v>
      </c>
      <c r="AY185" s="19" t="s">
        <v>159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81</v>
      </c>
      <c r="BK185" s="218">
        <f>ROUND(I185*H185,2)</f>
        <v>0</v>
      </c>
      <c r="BL185" s="19" t="s">
        <v>307</v>
      </c>
      <c r="BM185" s="217" t="s">
        <v>3165</v>
      </c>
    </row>
    <row r="186" s="2" customFormat="1">
      <c r="A186" s="40"/>
      <c r="B186" s="41"/>
      <c r="C186" s="42"/>
      <c r="D186" s="219" t="s">
        <v>168</v>
      </c>
      <c r="E186" s="42"/>
      <c r="F186" s="220" t="s">
        <v>3166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168</v>
      </c>
      <c r="AU186" s="19" t="s">
        <v>83</v>
      </c>
    </row>
    <row r="187" s="2" customFormat="1" ht="16.5" customHeight="1">
      <c r="A187" s="40"/>
      <c r="B187" s="41"/>
      <c r="C187" s="206" t="s">
        <v>488</v>
      </c>
      <c r="D187" s="206" t="s">
        <v>161</v>
      </c>
      <c r="E187" s="207" t="s">
        <v>3167</v>
      </c>
      <c r="F187" s="208" t="s">
        <v>3168</v>
      </c>
      <c r="G187" s="209" t="s">
        <v>322</v>
      </c>
      <c r="H187" s="210">
        <v>8</v>
      </c>
      <c r="I187" s="211"/>
      <c r="J187" s="212">
        <f>ROUND(I187*H187,2)</f>
        <v>0</v>
      </c>
      <c r="K187" s="208" t="s">
        <v>165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0.0019200000000000001</v>
      </c>
      <c r="R187" s="215">
        <f>Q187*H187</f>
        <v>0.01536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307</v>
      </c>
      <c r="AT187" s="217" t="s">
        <v>161</v>
      </c>
      <c r="AU187" s="217" t="s">
        <v>83</v>
      </c>
      <c r="AY187" s="19" t="s">
        <v>159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ROUND(I187*H187,2)</f>
        <v>0</v>
      </c>
      <c r="BL187" s="19" t="s">
        <v>307</v>
      </c>
      <c r="BM187" s="217" t="s">
        <v>3169</v>
      </c>
    </row>
    <row r="188" s="2" customFormat="1">
      <c r="A188" s="40"/>
      <c r="B188" s="41"/>
      <c r="C188" s="42"/>
      <c r="D188" s="219" t="s">
        <v>168</v>
      </c>
      <c r="E188" s="42"/>
      <c r="F188" s="220" t="s">
        <v>3170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168</v>
      </c>
      <c r="AU188" s="19" t="s">
        <v>83</v>
      </c>
    </row>
    <row r="189" s="2" customFormat="1" ht="16.5" customHeight="1">
      <c r="A189" s="40"/>
      <c r="B189" s="41"/>
      <c r="C189" s="206" t="s">
        <v>494</v>
      </c>
      <c r="D189" s="206" t="s">
        <v>161</v>
      </c>
      <c r="E189" s="207" t="s">
        <v>3171</v>
      </c>
      <c r="F189" s="208" t="s">
        <v>3172</v>
      </c>
      <c r="G189" s="209" t="s">
        <v>322</v>
      </c>
      <c r="H189" s="210">
        <v>18</v>
      </c>
      <c r="I189" s="211"/>
      <c r="J189" s="212">
        <f>ROUND(I189*H189,2)</f>
        <v>0</v>
      </c>
      <c r="K189" s="208" t="s">
        <v>165</v>
      </c>
      <c r="L189" s="46"/>
      <c r="M189" s="213" t="s">
        <v>19</v>
      </c>
      <c r="N189" s="214" t="s">
        <v>44</v>
      </c>
      <c r="O189" s="86"/>
      <c r="P189" s="215">
        <f>O189*H189</f>
        <v>0</v>
      </c>
      <c r="Q189" s="215">
        <v>0.0024199999999999998</v>
      </c>
      <c r="R189" s="215">
        <f>Q189*H189</f>
        <v>0.043559999999999995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307</v>
      </c>
      <c r="AT189" s="217" t="s">
        <v>161</v>
      </c>
      <c r="AU189" s="217" t="s">
        <v>83</v>
      </c>
      <c r="AY189" s="19" t="s">
        <v>159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307</v>
      </c>
      <c r="BM189" s="217" t="s">
        <v>3173</v>
      </c>
    </row>
    <row r="190" s="2" customFormat="1">
      <c r="A190" s="40"/>
      <c r="B190" s="41"/>
      <c r="C190" s="42"/>
      <c r="D190" s="219" t="s">
        <v>168</v>
      </c>
      <c r="E190" s="42"/>
      <c r="F190" s="220" t="s">
        <v>3174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168</v>
      </c>
      <c r="AU190" s="19" t="s">
        <v>83</v>
      </c>
    </row>
    <row r="191" s="2" customFormat="1" ht="16.5" customHeight="1">
      <c r="A191" s="40"/>
      <c r="B191" s="41"/>
      <c r="C191" s="206" t="s">
        <v>504</v>
      </c>
      <c r="D191" s="206" t="s">
        <v>161</v>
      </c>
      <c r="E191" s="207" t="s">
        <v>3175</v>
      </c>
      <c r="F191" s="208" t="s">
        <v>3176</v>
      </c>
      <c r="G191" s="209" t="s">
        <v>776</v>
      </c>
      <c r="H191" s="210">
        <v>24</v>
      </c>
      <c r="I191" s="211"/>
      <c r="J191" s="212">
        <f>ROUND(I191*H191,2)</f>
        <v>0</v>
      </c>
      <c r="K191" s="208" t="s">
        <v>165</v>
      </c>
      <c r="L191" s="46"/>
      <c r="M191" s="213" t="s">
        <v>19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307</v>
      </c>
      <c r="AT191" s="217" t="s">
        <v>161</v>
      </c>
      <c r="AU191" s="217" t="s">
        <v>83</v>
      </c>
      <c r="AY191" s="19" t="s">
        <v>159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307</v>
      </c>
      <c r="BM191" s="217" t="s">
        <v>3177</v>
      </c>
    </row>
    <row r="192" s="2" customFormat="1">
      <c r="A192" s="40"/>
      <c r="B192" s="41"/>
      <c r="C192" s="42"/>
      <c r="D192" s="219" t="s">
        <v>168</v>
      </c>
      <c r="E192" s="42"/>
      <c r="F192" s="220" t="s">
        <v>3178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168</v>
      </c>
      <c r="AU192" s="19" t="s">
        <v>83</v>
      </c>
    </row>
    <row r="193" s="2" customFormat="1" ht="16.5" customHeight="1">
      <c r="A193" s="40"/>
      <c r="B193" s="41"/>
      <c r="C193" s="206" t="s">
        <v>515</v>
      </c>
      <c r="D193" s="206" t="s">
        <v>161</v>
      </c>
      <c r="E193" s="207" t="s">
        <v>3179</v>
      </c>
      <c r="F193" s="208" t="s">
        <v>3180</v>
      </c>
      <c r="G193" s="209" t="s">
        <v>776</v>
      </c>
      <c r="H193" s="210">
        <v>30</v>
      </c>
      <c r="I193" s="211"/>
      <c r="J193" s="212">
        <f>ROUND(I193*H193,2)</f>
        <v>0</v>
      </c>
      <c r="K193" s="208" t="s">
        <v>165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0.00012999999999999999</v>
      </c>
      <c r="R193" s="215">
        <f>Q193*H193</f>
        <v>0.0038999999999999998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307</v>
      </c>
      <c r="AT193" s="217" t="s">
        <v>161</v>
      </c>
      <c r="AU193" s="217" t="s">
        <v>83</v>
      </c>
      <c r="AY193" s="19" t="s">
        <v>159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81</v>
      </c>
      <c r="BK193" s="218">
        <f>ROUND(I193*H193,2)</f>
        <v>0</v>
      </c>
      <c r="BL193" s="19" t="s">
        <v>307</v>
      </c>
      <c r="BM193" s="217" t="s">
        <v>3181</v>
      </c>
    </row>
    <row r="194" s="2" customFormat="1">
      <c r="A194" s="40"/>
      <c r="B194" s="41"/>
      <c r="C194" s="42"/>
      <c r="D194" s="219" t="s">
        <v>168</v>
      </c>
      <c r="E194" s="42"/>
      <c r="F194" s="220" t="s">
        <v>3182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168</v>
      </c>
      <c r="AU194" s="19" t="s">
        <v>83</v>
      </c>
    </row>
    <row r="195" s="2" customFormat="1" ht="16.5" customHeight="1">
      <c r="A195" s="40"/>
      <c r="B195" s="41"/>
      <c r="C195" s="206" t="s">
        <v>527</v>
      </c>
      <c r="D195" s="206" t="s">
        <v>161</v>
      </c>
      <c r="E195" s="207" t="s">
        <v>3183</v>
      </c>
      <c r="F195" s="208" t="s">
        <v>3184</v>
      </c>
      <c r="G195" s="209" t="s">
        <v>3185</v>
      </c>
      <c r="H195" s="210">
        <v>2</v>
      </c>
      <c r="I195" s="211"/>
      <c r="J195" s="212">
        <f>ROUND(I195*H195,2)</f>
        <v>0</v>
      </c>
      <c r="K195" s="208" t="s">
        <v>165</v>
      </c>
      <c r="L195" s="46"/>
      <c r="M195" s="213" t="s">
        <v>19</v>
      </c>
      <c r="N195" s="214" t="s">
        <v>44</v>
      </c>
      <c r="O195" s="86"/>
      <c r="P195" s="215">
        <f>O195*H195</f>
        <v>0</v>
      </c>
      <c r="Q195" s="215">
        <v>0.00025000000000000001</v>
      </c>
      <c r="R195" s="215">
        <f>Q195*H195</f>
        <v>0.00050000000000000001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307</v>
      </c>
      <c r="AT195" s="217" t="s">
        <v>161</v>
      </c>
      <c r="AU195" s="217" t="s">
        <v>83</v>
      </c>
      <c r="AY195" s="19" t="s">
        <v>159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307</v>
      </c>
      <c r="BM195" s="217" t="s">
        <v>3186</v>
      </c>
    </row>
    <row r="196" s="2" customFormat="1">
      <c r="A196" s="40"/>
      <c r="B196" s="41"/>
      <c r="C196" s="42"/>
      <c r="D196" s="219" t="s">
        <v>168</v>
      </c>
      <c r="E196" s="42"/>
      <c r="F196" s="220" t="s">
        <v>3187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168</v>
      </c>
      <c r="AU196" s="19" t="s">
        <v>83</v>
      </c>
    </row>
    <row r="197" s="2" customFormat="1" ht="16.5" customHeight="1">
      <c r="A197" s="40"/>
      <c r="B197" s="41"/>
      <c r="C197" s="206" t="s">
        <v>539</v>
      </c>
      <c r="D197" s="206" t="s">
        <v>161</v>
      </c>
      <c r="E197" s="207" t="s">
        <v>3188</v>
      </c>
      <c r="F197" s="208" t="s">
        <v>3189</v>
      </c>
      <c r="G197" s="209" t="s">
        <v>776</v>
      </c>
      <c r="H197" s="210">
        <v>2</v>
      </c>
      <c r="I197" s="211"/>
      <c r="J197" s="212">
        <f>ROUND(I197*H197,2)</f>
        <v>0</v>
      </c>
      <c r="K197" s="208" t="s">
        <v>165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0.00022000000000000001</v>
      </c>
      <c r="R197" s="215">
        <f>Q197*H197</f>
        <v>0.00044000000000000002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307</v>
      </c>
      <c r="AT197" s="217" t="s">
        <v>161</v>
      </c>
      <c r="AU197" s="217" t="s">
        <v>83</v>
      </c>
      <c r="AY197" s="19" t="s">
        <v>159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ROUND(I197*H197,2)</f>
        <v>0</v>
      </c>
      <c r="BL197" s="19" t="s">
        <v>307</v>
      </c>
      <c r="BM197" s="217" t="s">
        <v>3190</v>
      </c>
    </row>
    <row r="198" s="2" customFormat="1">
      <c r="A198" s="40"/>
      <c r="B198" s="41"/>
      <c r="C198" s="42"/>
      <c r="D198" s="219" t="s">
        <v>168</v>
      </c>
      <c r="E198" s="42"/>
      <c r="F198" s="220" t="s">
        <v>3191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168</v>
      </c>
      <c r="AU198" s="19" t="s">
        <v>83</v>
      </c>
    </row>
    <row r="199" s="2" customFormat="1" ht="16.5" customHeight="1">
      <c r="A199" s="40"/>
      <c r="B199" s="41"/>
      <c r="C199" s="206" t="s">
        <v>544</v>
      </c>
      <c r="D199" s="206" t="s">
        <v>161</v>
      </c>
      <c r="E199" s="207" t="s">
        <v>3192</v>
      </c>
      <c r="F199" s="208" t="s">
        <v>3193</v>
      </c>
      <c r="G199" s="209" t="s">
        <v>776</v>
      </c>
      <c r="H199" s="210">
        <v>1</v>
      </c>
      <c r="I199" s="211"/>
      <c r="J199" s="212">
        <f>ROUND(I199*H199,2)</f>
        <v>0</v>
      </c>
      <c r="K199" s="208" t="s">
        <v>165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0.00017000000000000001</v>
      </c>
      <c r="R199" s="215">
        <f>Q199*H199</f>
        <v>0.00017000000000000001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307</v>
      </c>
      <c r="AT199" s="217" t="s">
        <v>161</v>
      </c>
      <c r="AU199" s="217" t="s">
        <v>83</v>
      </c>
      <c r="AY199" s="19" t="s">
        <v>159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307</v>
      </c>
      <c r="BM199" s="217" t="s">
        <v>3194</v>
      </c>
    </row>
    <row r="200" s="2" customFormat="1">
      <c r="A200" s="40"/>
      <c r="B200" s="41"/>
      <c r="C200" s="42"/>
      <c r="D200" s="219" t="s">
        <v>168</v>
      </c>
      <c r="E200" s="42"/>
      <c r="F200" s="220" t="s">
        <v>3195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168</v>
      </c>
      <c r="AU200" s="19" t="s">
        <v>83</v>
      </c>
    </row>
    <row r="201" s="2" customFormat="1" ht="16.5" customHeight="1">
      <c r="A201" s="40"/>
      <c r="B201" s="41"/>
      <c r="C201" s="206" t="s">
        <v>552</v>
      </c>
      <c r="D201" s="206" t="s">
        <v>161</v>
      </c>
      <c r="E201" s="207" t="s">
        <v>3196</v>
      </c>
      <c r="F201" s="208" t="s">
        <v>3197</v>
      </c>
      <c r="G201" s="209" t="s">
        <v>776</v>
      </c>
      <c r="H201" s="210">
        <v>2</v>
      </c>
      <c r="I201" s="211"/>
      <c r="J201" s="212">
        <f>ROUND(I201*H201,2)</f>
        <v>0</v>
      </c>
      <c r="K201" s="208" t="s">
        <v>165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0.00051999999999999995</v>
      </c>
      <c r="R201" s="215">
        <f>Q201*H201</f>
        <v>0.0010399999999999999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307</v>
      </c>
      <c r="AT201" s="217" t="s">
        <v>161</v>
      </c>
      <c r="AU201" s="217" t="s">
        <v>83</v>
      </c>
      <c r="AY201" s="19" t="s">
        <v>159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ROUND(I201*H201,2)</f>
        <v>0</v>
      </c>
      <c r="BL201" s="19" t="s">
        <v>307</v>
      </c>
      <c r="BM201" s="217" t="s">
        <v>3198</v>
      </c>
    </row>
    <row r="202" s="2" customFormat="1">
      <c r="A202" s="40"/>
      <c r="B202" s="41"/>
      <c r="C202" s="42"/>
      <c r="D202" s="219" t="s">
        <v>168</v>
      </c>
      <c r="E202" s="42"/>
      <c r="F202" s="220" t="s">
        <v>3199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168</v>
      </c>
      <c r="AU202" s="19" t="s">
        <v>83</v>
      </c>
    </row>
    <row r="203" s="2" customFormat="1" ht="16.5" customHeight="1">
      <c r="A203" s="40"/>
      <c r="B203" s="41"/>
      <c r="C203" s="206" t="s">
        <v>557</v>
      </c>
      <c r="D203" s="206" t="s">
        <v>161</v>
      </c>
      <c r="E203" s="207" t="s">
        <v>3200</v>
      </c>
      <c r="F203" s="208" t="s">
        <v>3201</v>
      </c>
      <c r="G203" s="209" t="s">
        <v>776</v>
      </c>
      <c r="H203" s="210">
        <v>1</v>
      </c>
      <c r="I203" s="211"/>
      <c r="J203" s="212">
        <f>ROUND(I203*H203,2)</f>
        <v>0</v>
      </c>
      <c r="K203" s="208" t="s">
        <v>165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0.00076999999999999996</v>
      </c>
      <c r="R203" s="215">
        <f>Q203*H203</f>
        <v>0.00076999999999999996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307</v>
      </c>
      <c r="AT203" s="217" t="s">
        <v>161</v>
      </c>
      <c r="AU203" s="217" t="s">
        <v>83</v>
      </c>
      <c r="AY203" s="19" t="s">
        <v>159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307</v>
      </c>
      <c r="BM203" s="217" t="s">
        <v>3202</v>
      </c>
    </row>
    <row r="204" s="2" customFormat="1">
      <c r="A204" s="40"/>
      <c r="B204" s="41"/>
      <c r="C204" s="42"/>
      <c r="D204" s="219" t="s">
        <v>168</v>
      </c>
      <c r="E204" s="42"/>
      <c r="F204" s="220" t="s">
        <v>3203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168</v>
      </c>
      <c r="AU204" s="19" t="s">
        <v>83</v>
      </c>
    </row>
    <row r="205" s="2" customFormat="1" ht="16.5" customHeight="1">
      <c r="A205" s="40"/>
      <c r="B205" s="41"/>
      <c r="C205" s="206" t="s">
        <v>569</v>
      </c>
      <c r="D205" s="206" t="s">
        <v>161</v>
      </c>
      <c r="E205" s="207" t="s">
        <v>3204</v>
      </c>
      <c r="F205" s="208" t="s">
        <v>3205</v>
      </c>
      <c r="G205" s="209" t="s">
        <v>776</v>
      </c>
      <c r="H205" s="210">
        <v>8</v>
      </c>
      <c r="I205" s="211"/>
      <c r="J205" s="212">
        <f>ROUND(I205*H205,2)</f>
        <v>0</v>
      </c>
      <c r="K205" s="208" t="s">
        <v>165</v>
      </c>
      <c r="L205" s="46"/>
      <c r="M205" s="213" t="s">
        <v>19</v>
      </c>
      <c r="N205" s="214" t="s">
        <v>44</v>
      </c>
      <c r="O205" s="86"/>
      <c r="P205" s="215">
        <f>O205*H205</f>
        <v>0</v>
      </c>
      <c r="Q205" s="215">
        <v>0.00021000000000000001</v>
      </c>
      <c r="R205" s="215">
        <f>Q205*H205</f>
        <v>0.0016800000000000001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307</v>
      </c>
      <c r="AT205" s="217" t="s">
        <v>161</v>
      </c>
      <c r="AU205" s="217" t="s">
        <v>83</v>
      </c>
      <c r="AY205" s="19" t="s">
        <v>159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307</v>
      </c>
      <c r="BM205" s="217" t="s">
        <v>3206</v>
      </c>
    </row>
    <row r="206" s="2" customFormat="1">
      <c r="A206" s="40"/>
      <c r="B206" s="41"/>
      <c r="C206" s="42"/>
      <c r="D206" s="219" t="s">
        <v>168</v>
      </c>
      <c r="E206" s="42"/>
      <c r="F206" s="220" t="s">
        <v>3207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168</v>
      </c>
      <c r="AU206" s="19" t="s">
        <v>83</v>
      </c>
    </row>
    <row r="207" s="2" customFormat="1" ht="16.5" customHeight="1">
      <c r="A207" s="40"/>
      <c r="B207" s="41"/>
      <c r="C207" s="206" t="s">
        <v>574</v>
      </c>
      <c r="D207" s="206" t="s">
        <v>161</v>
      </c>
      <c r="E207" s="207" t="s">
        <v>3208</v>
      </c>
      <c r="F207" s="208" t="s">
        <v>3209</v>
      </c>
      <c r="G207" s="209" t="s">
        <v>776</v>
      </c>
      <c r="H207" s="210">
        <v>3</v>
      </c>
      <c r="I207" s="211"/>
      <c r="J207" s="212">
        <f>ROUND(I207*H207,2)</f>
        <v>0</v>
      </c>
      <c r="K207" s="208" t="s">
        <v>165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0.00050000000000000001</v>
      </c>
      <c r="R207" s="215">
        <f>Q207*H207</f>
        <v>0.0015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307</v>
      </c>
      <c r="AT207" s="217" t="s">
        <v>161</v>
      </c>
      <c r="AU207" s="217" t="s">
        <v>83</v>
      </c>
      <c r="AY207" s="19" t="s">
        <v>159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307</v>
      </c>
      <c r="BM207" s="217" t="s">
        <v>3210</v>
      </c>
    </row>
    <row r="208" s="2" customFormat="1">
      <c r="A208" s="40"/>
      <c r="B208" s="41"/>
      <c r="C208" s="42"/>
      <c r="D208" s="219" t="s">
        <v>168</v>
      </c>
      <c r="E208" s="42"/>
      <c r="F208" s="220" t="s">
        <v>3211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168</v>
      </c>
      <c r="AU208" s="19" t="s">
        <v>83</v>
      </c>
    </row>
    <row r="209" s="2" customFormat="1" ht="21.75" customHeight="1">
      <c r="A209" s="40"/>
      <c r="B209" s="41"/>
      <c r="C209" s="206" t="s">
        <v>580</v>
      </c>
      <c r="D209" s="206" t="s">
        <v>161</v>
      </c>
      <c r="E209" s="207" t="s">
        <v>3212</v>
      </c>
      <c r="F209" s="208" t="s">
        <v>3213</v>
      </c>
      <c r="G209" s="209" t="s">
        <v>776</v>
      </c>
      <c r="H209" s="210">
        <v>5</v>
      </c>
      <c r="I209" s="211"/>
      <c r="J209" s="212">
        <f>ROUND(I209*H209,2)</f>
        <v>0</v>
      </c>
      <c r="K209" s="208" t="s">
        <v>165</v>
      </c>
      <c r="L209" s="46"/>
      <c r="M209" s="213" t="s">
        <v>19</v>
      </c>
      <c r="N209" s="214" t="s">
        <v>44</v>
      </c>
      <c r="O209" s="86"/>
      <c r="P209" s="215">
        <f>O209*H209</f>
        <v>0</v>
      </c>
      <c r="Q209" s="215">
        <v>0.00027</v>
      </c>
      <c r="R209" s="215">
        <f>Q209*H209</f>
        <v>0.0013500000000000001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307</v>
      </c>
      <c r="AT209" s="217" t="s">
        <v>161</v>
      </c>
      <c r="AU209" s="217" t="s">
        <v>83</v>
      </c>
      <c r="AY209" s="19" t="s">
        <v>159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ROUND(I209*H209,2)</f>
        <v>0</v>
      </c>
      <c r="BL209" s="19" t="s">
        <v>307</v>
      </c>
      <c r="BM209" s="217" t="s">
        <v>3214</v>
      </c>
    </row>
    <row r="210" s="2" customFormat="1">
      <c r="A210" s="40"/>
      <c r="B210" s="41"/>
      <c r="C210" s="42"/>
      <c r="D210" s="219" t="s">
        <v>168</v>
      </c>
      <c r="E210" s="42"/>
      <c r="F210" s="220" t="s">
        <v>3215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168</v>
      </c>
      <c r="AU210" s="19" t="s">
        <v>83</v>
      </c>
    </row>
    <row r="211" s="2" customFormat="1" ht="21.75" customHeight="1">
      <c r="A211" s="40"/>
      <c r="B211" s="41"/>
      <c r="C211" s="206" t="s">
        <v>619</v>
      </c>
      <c r="D211" s="206" t="s">
        <v>161</v>
      </c>
      <c r="E211" s="207" t="s">
        <v>3216</v>
      </c>
      <c r="F211" s="208" t="s">
        <v>3217</v>
      </c>
      <c r="G211" s="209" t="s">
        <v>776</v>
      </c>
      <c r="H211" s="210">
        <v>3</v>
      </c>
      <c r="I211" s="211"/>
      <c r="J211" s="212">
        <f>ROUND(I211*H211,2)</f>
        <v>0</v>
      </c>
      <c r="K211" s="208" t="s">
        <v>165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0.00040000000000000002</v>
      </c>
      <c r="R211" s="215">
        <f>Q211*H211</f>
        <v>0.0012000000000000001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307</v>
      </c>
      <c r="AT211" s="217" t="s">
        <v>161</v>
      </c>
      <c r="AU211" s="217" t="s">
        <v>83</v>
      </c>
      <c r="AY211" s="19" t="s">
        <v>159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ROUND(I211*H211,2)</f>
        <v>0</v>
      </c>
      <c r="BL211" s="19" t="s">
        <v>307</v>
      </c>
      <c r="BM211" s="217" t="s">
        <v>3218</v>
      </c>
    </row>
    <row r="212" s="2" customFormat="1">
      <c r="A212" s="40"/>
      <c r="B212" s="41"/>
      <c r="C212" s="42"/>
      <c r="D212" s="219" t="s">
        <v>168</v>
      </c>
      <c r="E212" s="42"/>
      <c r="F212" s="220" t="s">
        <v>3219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168</v>
      </c>
      <c r="AU212" s="19" t="s">
        <v>83</v>
      </c>
    </row>
    <row r="213" s="2" customFormat="1" ht="21.75" customHeight="1">
      <c r="A213" s="40"/>
      <c r="B213" s="41"/>
      <c r="C213" s="206" t="s">
        <v>626</v>
      </c>
      <c r="D213" s="206" t="s">
        <v>161</v>
      </c>
      <c r="E213" s="207" t="s">
        <v>3220</v>
      </c>
      <c r="F213" s="208" t="s">
        <v>3221</v>
      </c>
      <c r="G213" s="209" t="s">
        <v>776</v>
      </c>
      <c r="H213" s="210">
        <v>1</v>
      </c>
      <c r="I213" s="211"/>
      <c r="J213" s="212">
        <f>ROUND(I213*H213,2)</f>
        <v>0</v>
      </c>
      <c r="K213" s="208" t="s">
        <v>165</v>
      </c>
      <c r="L213" s="46"/>
      <c r="M213" s="213" t="s">
        <v>19</v>
      </c>
      <c r="N213" s="214" t="s">
        <v>44</v>
      </c>
      <c r="O213" s="86"/>
      <c r="P213" s="215">
        <f>O213*H213</f>
        <v>0</v>
      </c>
      <c r="Q213" s="215">
        <v>0.00056999999999999998</v>
      </c>
      <c r="R213" s="215">
        <f>Q213*H213</f>
        <v>0.00056999999999999998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307</v>
      </c>
      <c r="AT213" s="217" t="s">
        <v>161</v>
      </c>
      <c r="AU213" s="217" t="s">
        <v>83</v>
      </c>
      <c r="AY213" s="19" t="s">
        <v>159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ROUND(I213*H213,2)</f>
        <v>0</v>
      </c>
      <c r="BL213" s="19" t="s">
        <v>307</v>
      </c>
      <c r="BM213" s="217" t="s">
        <v>3222</v>
      </c>
    </row>
    <row r="214" s="2" customFormat="1">
      <c r="A214" s="40"/>
      <c r="B214" s="41"/>
      <c r="C214" s="42"/>
      <c r="D214" s="219" t="s">
        <v>168</v>
      </c>
      <c r="E214" s="42"/>
      <c r="F214" s="220" t="s">
        <v>3223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168</v>
      </c>
      <c r="AU214" s="19" t="s">
        <v>83</v>
      </c>
    </row>
    <row r="215" s="2" customFormat="1" ht="16.5" customHeight="1">
      <c r="A215" s="40"/>
      <c r="B215" s="41"/>
      <c r="C215" s="206" t="s">
        <v>634</v>
      </c>
      <c r="D215" s="206" t="s">
        <v>161</v>
      </c>
      <c r="E215" s="207" t="s">
        <v>3224</v>
      </c>
      <c r="F215" s="208" t="s">
        <v>3225</v>
      </c>
      <c r="G215" s="209" t="s">
        <v>776</v>
      </c>
      <c r="H215" s="210">
        <v>1</v>
      </c>
      <c r="I215" s="211"/>
      <c r="J215" s="212">
        <f>ROUND(I215*H215,2)</f>
        <v>0</v>
      </c>
      <c r="K215" s="208" t="s">
        <v>165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0.00031</v>
      </c>
      <c r="R215" s="215">
        <f>Q215*H215</f>
        <v>0.00031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307</v>
      </c>
      <c r="AT215" s="217" t="s">
        <v>161</v>
      </c>
      <c r="AU215" s="217" t="s">
        <v>83</v>
      </c>
      <c r="AY215" s="19" t="s">
        <v>159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ROUND(I215*H215,2)</f>
        <v>0</v>
      </c>
      <c r="BL215" s="19" t="s">
        <v>307</v>
      </c>
      <c r="BM215" s="217" t="s">
        <v>3226</v>
      </c>
    </row>
    <row r="216" s="2" customFormat="1">
      <c r="A216" s="40"/>
      <c r="B216" s="41"/>
      <c r="C216" s="42"/>
      <c r="D216" s="219" t="s">
        <v>168</v>
      </c>
      <c r="E216" s="42"/>
      <c r="F216" s="220" t="s">
        <v>3227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168</v>
      </c>
      <c r="AU216" s="19" t="s">
        <v>83</v>
      </c>
    </row>
    <row r="217" s="2" customFormat="1" ht="21.75" customHeight="1">
      <c r="A217" s="40"/>
      <c r="B217" s="41"/>
      <c r="C217" s="206" t="s">
        <v>641</v>
      </c>
      <c r="D217" s="206" t="s">
        <v>161</v>
      </c>
      <c r="E217" s="207" t="s">
        <v>3228</v>
      </c>
      <c r="F217" s="208" t="s">
        <v>3229</v>
      </c>
      <c r="G217" s="209" t="s">
        <v>1124</v>
      </c>
      <c r="H217" s="210">
        <v>1</v>
      </c>
      <c r="I217" s="211"/>
      <c r="J217" s="212">
        <f>ROUND(I217*H217,2)</f>
        <v>0</v>
      </c>
      <c r="K217" s="208" t="s">
        <v>165</v>
      </c>
      <c r="L217" s="46"/>
      <c r="M217" s="213" t="s">
        <v>19</v>
      </c>
      <c r="N217" s="214" t="s">
        <v>44</v>
      </c>
      <c r="O217" s="86"/>
      <c r="P217" s="215">
        <f>O217*H217</f>
        <v>0</v>
      </c>
      <c r="Q217" s="215">
        <v>0.0292</v>
      </c>
      <c r="R217" s="215">
        <f>Q217*H217</f>
        <v>0.0292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307</v>
      </c>
      <c r="AT217" s="217" t="s">
        <v>161</v>
      </c>
      <c r="AU217" s="217" t="s">
        <v>83</v>
      </c>
      <c r="AY217" s="19" t="s">
        <v>159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81</v>
      </c>
      <c r="BK217" s="218">
        <f>ROUND(I217*H217,2)</f>
        <v>0</v>
      </c>
      <c r="BL217" s="19" t="s">
        <v>307</v>
      </c>
      <c r="BM217" s="217" t="s">
        <v>3230</v>
      </c>
    </row>
    <row r="218" s="2" customFormat="1">
      <c r="A218" s="40"/>
      <c r="B218" s="41"/>
      <c r="C218" s="42"/>
      <c r="D218" s="219" t="s">
        <v>168</v>
      </c>
      <c r="E218" s="42"/>
      <c r="F218" s="220" t="s">
        <v>3231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168</v>
      </c>
      <c r="AU218" s="19" t="s">
        <v>83</v>
      </c>
    </row>
    <row r="219" s="2" customFormat="1" ht="21.75" customHeight="1">
      <c r="A219" s="40"/>
      <c r="B219" s="41"/>
      <c r="C219" s="206" t="s">
        <v>648</v>
      </c>
      <c r="D219" s="206" t="s">
        <v>161</v>
      </c>
      <c r="E219" s="207" t="s">
        <v>3232</v>
      </c>
      <c r="F219" s="208" t="s">
        <v>3233</v>
      </c>
      <c r="G219" s="209" t="s">
        <v>776</v>
      </c>
      <c r="H219" s="210">
        <v>2</v>
      </c>
      <c r="I219" s="211"/>
      <c r="J219" s="212">
        <f>ROUND(I219*H219,2)</f>
        <v>0</v>
      </c>
      <c r="K219" s="208" t="s">
        <v>165</v>
      </c>
      <c r="L219" s="46"/>
      <c r="M219" s="213" t="s">
        <v>19</v>
      </c>
      <c r="N219" s="214" t="s">
        <v>44</v>
      </c>
      <c r="O219" s="86"/>
      <c r="P219" s="215">
        <f>O219*H219</f>
        <v>0</v>
      </c>
      <c r="Q219" s="215">
        <v>0.00147</v>
      </c>
      <c r="R219" s="215">
        <f>Q219*H219</f>
        <v>0.0029399999999999999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307</v>
      </c>
      <c r="AT219" s="217" t="s">
        <v>161</v>
      </c>
      <c r="AU219" s="217" t="s">
        <v>83</v>
      </c>
      <c r="AY219" s="19" t="s">
        <v>159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81</v>
      </c>
      <c r="BK219" s="218">
        <f>ROUND(I219*H219,2)</f>
        <v>0</v>
      </c>
      <c r="BL219" s="19" t="s">
        <v>307</v>
      </c>
      <c r="BM219" s="217" t="s">
        <v>3234</v>
      </c>
    </row>
    <row r="220" s="2" customFormat="1">
      <c r="A220" s="40"/>
      <c r="B220" s="41"/>
      <c r="C220" s="42"/>
      <c r="D220" s="219" t="s">
        <v>168</v>
      </c>
      <c r="E220" s="42"/>
      <c r="F220" s="220" t="s">
        <v>3235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168</v>
      </c>
      <c r="AU220" s="19" t="s">
        <v>83</v>
      </c>
    </row>
    <row r="221" s="2" customFormat="1" ht="24.15" customHeight="1">
      <c r="A221" s="40"/>
      <c r="B221" s="41"/>
      <c r="C221" s="206" t="s">
        <v>654</v>
      </c>
      <c r="D221" s="206" t="s">
        <v>161</v>
      </c>
      <c r="E221" s="207" t="s">
        <v>3236</v>
      </c>
      <c r="F221" s="208" t="s">
        <v>3237</v>
      </c>
      <c r="G221" s="209" t="s">
        <v>322</v>
      </c>
      <c r="H221" s="210">
        <v>208</v>
      </c>
      <c r="I221" s="211"/>
      <c r="J221" s="212">
        <f>ROUND(I221*H221,2)</f>
        <v>0</v>
      </c>
      <c r="K221" s="208" t="s">
        <v>165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0.00019000000000000001</v>
      </c>
      <c r="R221" s="215">
        <f>Q221*H221</f>
        <v>0.03952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307</v>
      </c>
      <c r="AT221" s="217" t="s">
        <v>161</v>
      </c>
      <c r="AU221" s="217" t="s">
        <v>83</v>
      </c>
      <c r="AY221" s="19" t="s">
        <v>159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ROUND(I221*H221,2)</f>
        <v>0</v>
      </c>
      <c r="BL221" s="19" t="s">
        <v>307</v>
      </c>
      <c r="BM221" s="217" t="s">
        <v>3238</v>
      </c>
    </row>
    <row r="222" s="2" customFormat="1">
      <c r="A222" s="40"/>
      <c r="B222" s="41"/>
      <c r="C222" s="42"/>
      <c r="D222" s="219" t="s">
        <v>168</v>
      </c>
      <c r="E222" s="42"/>
      <c r="F222" s="220" t="s">
        <v>3239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168</v>
      </c>
      <c r="AU222" s="19" t="s">
        <v>83</v>
      </c>
    </row>
    <row r="223" s="2" customFormat="1" ht="21.75" customHeight="1">
      <c r="A223" s="40"/>
      <c r="B223" s="41"/>
      <c r="C223" s="206" t="s">
        <v>659</v>
      </c>
      <c r="D223" s="206" t="s">
        <v>161</v>
      </c>
      <c r="E223" s="207" t="s">
        <v>3240</v>
      </c>
      <c r="F223" s="208" t="s">
        <v>3241</v>
      </c>
      <c r="G223" s="209" t="s">
        <v>322</v>
      </c>
      <c r="H223" s="210">
        <v>208</v>
      </c>
      <c r="I223" s="211"/>
      <c r="J223" s="212">
        <f>ROUND(I223*H223,2)</f>
        <v>0</v>
      </c>
      <c r="K223" s="208" t="s">
        <v>165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1.0000000000000001E-05</v>
      </c>
      <c r="R223" s="215">
        <f>Q223*H223</f>
        <v>0.0020800000000000003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307</v>
      </c>
      <c r="AT223" s="217" t="s">
        <v>161</v>
      </c>
      <c r="AU223" s="217" t="s">
        <v>83</v>
      </c>
      <c r="AY223" s="19" t="s">
        <v>159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ROUND(I223*H223,2)</f>
        <v>0</v>
      </c>
      <c r="BL223" s="19" t="s">
        <v>307</v>
      </c>
      <c r="BM223" s="217" t="s">
        <v>3242</v>
      </c>
    </row>
    <row r="224" s="2" customFormat="1">
      <c r="A224" s="40"/>
      <c r="B224" s="41"/>
      <c r="C224" s="42"/>
      <c r="D224" s="219" t="s">
        <v>168</v>
      </c>
      <c r="E224" s="42"/>
      <c r="F224" s="220" t="s">
        <v>3243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168</v>
      </c>
      <c r="AU224" s="19" t="s">
        <v>83</v>
      </c>
    </row>
    <row r="225" s="2" customFormat="1" ht="24.15" customHeight="1">
      <c r="A225" s="40"/>
      <c r="B225" s="41"/>
      <c r="C225" s="206" t="s">
        <v>664</v>
      </c>
      <c r="D225" s="206" t="s">
        <v>161</v>
      </c>
      <c r="E225" s="207" t="s">
        <v>3244</v>
      </c>
      <c r="F225" s="208" t="s">
        <v>3245</v>
      </c>
      <c r="G225" s="209" t="s">
        <v>222</v>
      </c>
      <c r="H225" s="210">
        <v>0.40100000000000002</v>
      </c>
      <c r="I225" s="211"/>
      <c r="J225" s="212">
        <f>ROUND(I225*H225,2)</f>
        <v>0</v>
      </c>
      <c r="K225" s="208" t="s">
        <v>165</v>
      </c>
      <c r="L225" s="46"/>
      <c r="M225" s="213" t="s">
        <v>19</v>
      </c>
      <c r="N225" s="214" t="s">
        <v>44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307</v>
      </c>
      <c r="AT225" s="217" t="s">
        <v>161</v>
      </c>
      <c r="AU225" s="217" t="s">
        <v>83</v>
      </c>
      <c r="AY225" s="19" t="s">
        <v>159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81</v>
      </c>
      <c r="BK225" s="218">
        <f>ROUND(I225*H225,2)</f>
        <v>0</v>
      </c>
      <c r="BL225" s="19" t="s">
        <v>307</v>
      </c>
      <c r="BM225" s="217" t="s">
        <v>3246</v>
      </c>
    </row>
    <row r="226" s="2" customFormat="1">
      <c r="A226" s="40"/>
      <c r="B226" s="41"/>
      <c r="C226" s="42"/>
      <c r="D226" s="219" t="s">
        <v>168</v>
      </c>
      <c r="E226" s="42"/>
      <c r="F226" s="220" t="s">
        <v>3247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168</v>
      </c>
      <c r="AU226" s="19" t="s">
        <v>83</v>
      </c>
    </row>
    <row r="227" s="12" customFormat="1" ht="22.8" customHeight="1">
      <c r="A227" s="12"/>
      <c r="B227" s="190"/>
      <c r="C227" s="191"/>
      <c r="D227" s="192" t="s">
        <v>72</v>
      </c>
      <c r="E227" s="204" t="s">
        <v>3248</v>
      </c>
      <c r="F227" s="204" t="s">
        <v>3249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SUM(P228:P244)</f>
        <v>0</v>
      </c>
      <c r="Q227" s="198"/>
      <c r="R227" s="199">
        <f>SUM(R228:R244)</f>
        <v>0.031390000000000001</v>
      </c>
      <c r="S227" s="198"/>
      <c r="T227" s="200">
        <f>SUM(T228:T244)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83</v>
      </c>
      <c r="AT227" s="202" t="s">
        <v>72</v>
      </c>
      <c r="AU227" s="202" t="s">
        <v>81</v>
      </c>
      <c r="AY227" s="201" t="s">
        <v>159</v>
      </c>
      <c r="BK227" s="203">
        <f>SUM(BK228:BK244)</f>
        <v>0</v>
      </c>
    </row>
    <row r="228" s="2" customFormat="1" ht="16.5" customHeight="1">
      <c r="A228" s="40"/>
      <c r="B228" s="41"/>
      <c r="C228" s="206" t="s">
        <v>669</v>
      </c>
      <c r="D228" s="206" t="s">
        <v>161</v>
      </c>
      <c r="E228" s="207" t="s">
        <v>3250</v>
      </c>
      <c r="F228" s="208" t="s">
        <v>3251</v>
      </c>
      <c r="G228" s="209" t="s">
        <v>1124</v>
      </c>
      <c r="H228" s="210">
        <v>1</v>
      </c>
      <c r="I228" s="211"/>
      <c r="J228" s="212">
        <f>ROUND(I228*H228,2)</f>
        <v>0</v>
      </c>
      <c r="K228" s="208" t="s">
        <v>165</v>
      </c>
      <c r="L228" s="46"/>
      <c r="M228" s="213" t="s">
        <v>19</v>
      </c>
      <c r="N228" s="214" t="s">
        <v>44</v>
      </c>
      <c r="O228" s="86"/>
      <c r="P228" s="215">
        <f>O228*H228</f>
        <v>0</v>
      </c>
      <c r="Q228" s="215">
        <v>0.0033800000000000002</v>
      </c>
      <c r="R228" s="215">
        <f>Q228*H228</f>
        <v>0.0033800000000000002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307</v>
      </c>
      <c r="AT228" s="217" t="s">
        <v>161</v>
      </c>
      <c r="AU228" s="217" t="s">
        <v>83</v>
      </c>
      <c r="AY228" s="19" t="s">
        <v>159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81</v>
      </c>
      <c r="BK228" s="218">
        <f>ROUND(I228*H228,2)</f>
        <v>0</v>
      </c>
      <c r="BL228" s="19" t="s">
        <v>307</v>
      </c>
      <c r="BM228" s="217" t="s">
        <v>3252</v>
      </c>
    </row>
    <row r="229" s="2" customFormat="1">
      <c r="A229" s="40"/>
      <c r="B229" s="41"/>
      <c r="C229" s="42"/>
      <c r="D229" s="219" t="s">
        <v>168</v>
      </c>
      <c r="E229" s="42"/>
      <c r="F229" s="220" t="s">
        <v>3253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168</v>
      </c>
      <c r="AU229" s="19" t="s">
        <v>83</v>
      </c>
    </row>
    <row r="230" s="2" customFormat="1" ht="16.5" customHeight="1">
      <c r="A230" s="40"/>
      <c r="B230" s="41"/>
      <c r="C230" s="206" t="s">
        <v>674</v>
      </c>
      <c r="D230" s="206" t="s">
        <v>161</v>
      </c>
      <c r="E230" s="207" t="s">
        <v>3254</v>
      </c>
      <c r="F230" s="208" t="s">
        <v>3255</v>
      </c>
      <c r="G230" s="209" t="s">
        <v>1124</v>
      </c>
      <c r="H230" s="210">
        <v>1</v>
      </c>
      <c r="I230" s="211"/>
      <c r="J230" s="212">
        <f>ROUND(I230*H230,2)</f>
        <v>0</v>
      </c>
      <c r="K230" s="208" t="s">
        <v>165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0.00022000000000000001</v>
      </c>
      <c r="R230" s="215">
        <f>Q230*H230</f>
        <v>0.00022000000000000001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307</v>
      </c>
      <c r="AT230" s="217" t="s">
        <v>161</v>
      </c>
      <c r="AU230" s="217" t="s">
        <v>83</v>
      </c>
      <c r="AY230" s="19" t="s">
        <v>159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307</v>
      </c>
      <c r="BM230" s="217" t="s">
        <v>3256</v>
      </c>
    </row>
    <row r="231" s="2" customFormat="1">
      <c r="A231" s="40"/>
      <c r="B231" s="41"/>
      <c r="C231" s="42"/>
      <c r="D231" s="219" t="s">
        <v>168</v>
      </c>
      <c r="E231" s="42"/>
      <c r="F231" s="220" t="s">
        <v>3257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168</v>
      </c>
      <c r="AU231" s="19" t="s">
        <v>83</v>
      </c>
    </row>
    <row r="232" s="2" customFormat="1" ht="16.5" customHeight="1">
      <c r="A232" s="40"/>
      <c r="B232" s="41"/>
      <c r="C232" s="206" t="s">
        <v>681</v>
      </c>
      <c r="D232" s="206" t="s">
        <v>161</v>
      </c>
      <c r="E232" s="207" t="s">
        <v>3258</v>
      </c>
      <c r="F232" s="208" t="s">
        <v>3259</v>
      </c>
      <c r="G232" s="209" t="s">
        <v>322</v>
      </c>
      <c r="H232" s="210">
        <v>2</v>
      </c>
      <c r="I232" s="211"/>
      <c r="J232" s="212">
        <f>ROUND(I232*H232,2)</f>
        <v>0</v>
      </c>
      <c r="K232" s="208" t="s">
        <v>165</v>
      </c>
      <c r="L232" s="46"/>
      <c r="M232" s="213" t="s">
        <v>19</v>
      </c>
      <c r="N232" s="214" t="s">
        <v>44</v>
      </c>
      <c r="O232" s="86"/>
      <c r="P232" s="215">
        <f>O232*H232</f>
        <v>0</v>
      </c>
      <c r="Q232" s="215">
        <v>0.00071000000000000002</v>
      </c>
      <c r="R232" s="215">
        <f>Q232*H232</f>
        <v>0.00142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307</v>
      </c>
      <c r="AT232" s="217" t="s">
        <v>161</v>
      </c>
      <c r="AU232" s="217" t="s">
        <v>83</v>
      </c>
      <c r="AY232" s="19" t="s">
        <v>159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81</v>
      </c>
      <c r="BK232" s="218">
        <f>ROUND(I232*H232,2)</f>
        <v>0</v>
      </c>
      <c r="BL232" s="19" t="s">
        <v>307</v>
      </c>
      <c r="BM232" s="217" t="s">
        <v>3260</v>
      </c>
    </row>
    <row r="233" s="2" customFormat="1">
      <c r="A233" s="40"/>
      <c r="B233" s="41"/>
      <c r="C233" s="42"/>
      <c r="D233" s="219" t="s">
        <v>168</v>
      </c>
      <c r="E233" s="42"/>
      <c r="F233" s="220" t="s">
        <v>3261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168</v>
      </c>
      <c r="AU233" s="19" t="s">
        <v>83</v>
      </c>
    </row>
    <row r="234" s="2" customFormat="1" ht="16.5" customHeight="1">
      <c r="A234" s="40"/>
      <c r="B234" s="41"/>
      <c r="C234" s="206" t="s">
        <v>688</v>
      </c>
      <c r="D234" s="206" t="s">
        <v>161</v>
      </c>
      <c r="E234" s="207" t="s">
        <v>3262</v>
      </c>
      <c r="F234" s="208" t="s">
        <v>3263</v>
      </c>
      <c r="G234" s="209" t="s">
        <v>322</v>
      </c>
      <c r="H234" s="210">
        <v>18</v>
      </c>
      <c r="I234" s="211"/>
      <c r="J234" s="212">
        <f>ROUND(I234*H234,2)</f>
        <v>0</v>
      </c>
      <c r="K234" s="208" t="s">
        <v>165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0.00125</v>
      </c>
      <c r="R234" s="215">
        <f>Q234*H234</f>
        <v>0.022499999999999999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307</v>
      </c>
      <c r="AT234" s="217" t="s">
        <v>161</v>
      </c>
      <c r="AU234" s="217" t="s">
        <v>83</v>
      </c>
      <c r="AY234" s="19" t="s">
        <v>159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ROUND(I234*H234,2)</f>
        <v>0</v>
      </c>
      <c r="BL234" s="19" t="s">
        <v>307</v>
      </c>
      <c r="BM234" s="217" t="s">
        <v>3264</v>
      </c>
    </row>
    <row r="235" s="2" customFormat="1">
      <c r="A235" s="40"/>
      <c r="B235" s="41"/>
      <c r="C235" s="42"/>
      <c r="D235" s="219" t="s">
        <v>168</v>
      </c>
      <c r="E235" s="42"/>
      <c r="F235" s="220" t="s">
        <v>3265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168</v>
      </c>
      <c r="AU235" s="19" t="s">
        <v>83</v>
      </c>
    </row>
    <row r="236" s="2" customFormat="1" ht="21.75" customHeight="1">
      <c r="A236" s="40"/>
      <c r="B236" s="41"/>
      <c r="C236" s="206" t="s">
        <v>694</v>
      </c>
      <c r="D236" s="206" t="s">
        <v>161</v>
      </c>
      <c r="E236" s="207" t="s">
        <v>3266</v>
      </c>
      <c r="F236" s="208" t="s">
        <v>3267</v>
      </c>
      <c r="G236" s="209" t="s">
        <v>776</v>
      </c>
      <c r="H236" s="210">
        <v>1</v>
      </c>
      <c r="I236" s="211"/>
      <c r="J236" s="212">
        <f>ROUND(I236*H236,2)</f>
        <v>0</v>
      </c>
      <c r="K236" s="208" t="s">
        <v>165</v>
      </c>
      <c r="L236" s="46"/>
      <c r="M236" s="213" t="s">
        <v>19</v>
      </c>
      <c r="N236" s="214" t="s">
        <v>44</v>
      </c>
      <c r="O236" s="86"/>
      <c r="P236" s="215">
        <f>O236*H236</f>
        <v>0</v>
      </c>
      <c r="Q236" s="215">
        <v>0.00059000000000000003</v>
      </c>
      <c r="R236" s="215">
        <f>Q236*H236</f>
        <v>0.00059000000000000003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307</v>
      </c>
      <c r="AT236" s="217" t="s">
        <v>161</v>
      </c>
      <c r="AU236" s="217" t="s">
        <v>83</v>
      </c>
      <c r="AY236" s="19" t="s">
        <v>159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81</v>
      </c>
      <c r="BK236" s="218">
        <f>ROUND(I236*H236,2)</f>
        <v>0</v>
      </c>
      <c r="BL236" s="19" t="s">
        <v>307</v>
      </c>
      <c r="BM236" s="217" t="s">
        <v>3268</v>
      </c>
    </row>
    <row r="237" s="2" customFormat="1">
      <c r="A237" s="40"/>
      <c r="B237" s="41"/>
      <c r="C237" s="42"/>
      <c r="D237" s="219" t="s">
        <v>168</v>
      </c>
      <c r="E237" s="42"/>
      <c r="F237" s="220" t="s">
        <v>3269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168</v>
      </c>
      <c r="AU237" s="19" t="s">
        <v>83</v>
      </c>
    </row>
    <row r="238" s="2" customFormat="1" ht="21.75" customHeight="1">
      <c r="A238" s="40"/>
      <c r="B238" s="41"/>
      <c r="C238" s="206" t="s">
        <v>699</v>
      </c>
      <c r="D238" s="206" t="s">
        <v>161</v>
      </c>
      <c r="E238" s="207" t="s">
        <v>3270</v>
      </c>
      <c r="F238" s="208" t="s">
        <v>3271</v>
      </c>
      <c r="G238" s="209" t="s">
        <v>776</v>
      </c>
      <c r="H238" s="210">
        <v>2</v>
      </c>
      <c r="I238" s="211"/>
      <c r="J238" s="212">
        <f>ROUND(I238*H238,2)</f>
        <v>0</v>
      </c>
      <c r="K238" s="208" t="s">
        <v>165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0.00060999999999999997</v>
      </c>
      <c r="R238" s="215">
        <f>Q238*H238</f>
        <v>0.00122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307</v>
      </c>
      <c r="AT238" s="217" t="s">
        <v>161</v>
      </c>
      <c r="AU238" s="217" t="s">
        <v>83</v>
      </c>
      <c r="AY238" s="19" t="s">
        <v>159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ROUND(I238*H238,2)</f>
        <v>0</v>
      </c>
      <c r="BL238" s="19" t="s">
        <v>307</v>
      </c>
      <c r="BM238" s="217" t="s">
        <v>3272</v>
      </c>
    </row>
    <row r="239" s="2" customFormat="1">
      <c r="A239" s="40"/>
      <c r="B239" s="41"/>
      <c r="C239" s="42"/>
      <c r="D239" s="219" t="s">
        <v>168</v>
      </c>
      <c r="E239" s="42"/>
      <c r="F239" s="220" t="s">
        <v>3273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168</v>
      </c>
      <c r="AU239" s="19" t="s">
        <v>83</v>
      </c>
    </row>
    <row r="240" s="2" customFormat="1" ht="24.15" customHeight="1">
      <c r="A240" s="40"/>
      <c r="B240" s="41"/>
      <c r="C240" s="206" t="s">
        <v>707</v>
      </c>
      <c r="D240" s="206" t="s">
        <v>161</v>
      </c>
      <c r="E240" s="207" t="s">
        <v>3274</v>
      </c>
      <c r="F240" s="208" t="s">
        <v>3275</v>
      </c>
      <c r="G240" s="209" t="s">
        <v>776</v>
      </c>
      <c r="H240" s="210">
        <v>1</v>
      </c>
      <c r="I240" s="211"/>
      <c r="J240" s="212">
        <f>ROUND(I240*H240,2)</f>
        <v>0</v>
      </c>
      <c r="K240" s="208" t="s">
        <v>165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0.00016000000000000001</v>
      </c>
      <c r="R240" s="215">
        <f>Q240*H240</f>
        <v>0.00016000000000000001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307</v>
      </c>
      <c r="AT240" s="217" t="s">
        <v>161</v>
      </c>
      <c r="AU240" s="217" t="s">
        <v>83</v>
      </c>
      <c r="AY240" s="19" t="s">
        <v>159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81</v>
      </c>
      <c r="BK240" s="218">
        <f>ROUND(I240*H240,2)</f>
        <v>0</v>
      </c>
      <c r="BL240" s="19" t="s">
        <v>307</v>
      </c>
      <c r="BM240" s="217" t="s">
        <v>3276</v>
      </c>
    </row>
    <row r="241" s="2" customFormat="1">
      <c r="A241" s="40"/>
      <c r="B241" s="41"/>
      <c r="C241" s="42"/>
      <c r="D241" s="219" t="s">
        <v>168</v>
      </c>
      <c r="E241" s="42"/>
      <c r="F241" s="220" t="s">
        <v>3277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168</v>
      </c>
      <c r="AU241" s="19" t="s">
        <v>83</v>
      </c>
    </row>
    <row r="242" s="2" customFormat="1" ht="16.5" customHeight="1">
      <c r="A242" s="40"/>
      <c r="B242" s="41"/>
      <c r="C242" s="257" t="s">
        <v>714</v>
      </c>
      <c r="D242" s="257" t="s">
        <v>328</v>
      </c>
      <c r="E242" s="258" t="s">
        <v>3278</v>
      </c>
      <c r="F242" s="259" t="s">
        <v>3279</v>
      </c>
      <c r="G242" s="260" t="s">
        <v>776</v>
      </c>
      <c r="H242" s="261">
        <v>1</v>
      </c>
      <c r="I242" s="262"/>
      <c r="J242" s="263">
        <f>ROUND(I242*H242,2)</f>
        <v>0</v>
      </c>
      <c r="K242" s="259" t="s">
        <v>19</v>
      </c>
      <c r="L242" s="264"/>
      <c r="M242" s="265" t="s">
        <v>19</v>
      </c>
      <c r="N242" s="266" t="s">
        <v>44</v>
      </c>
      <c r="O242" s="86"/>
      <c r="P242" s="215">
        <f>O242*H242</f>
        <v>0</v>
      </c>
      <c r="Q242" s="215">
        <v>0.0019</v>
      </c>
      <c r="R242" s="215">
        <f>Q242*H242</f>
        <v>0.0019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424</v>
      </c>
      <c r="AT242" s="217" t="s">
        <v>328</v>
      </c>
      <c r="AU242" s="217" t="s">
        <v>83</v>
      </c>
      <c r="AY242" s="19" t="s">
        <v>159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81</v>
      </c>
      <c r="BK242" s="218">
        <f>ROUND(I242*H242,2)</f>
        <v>0</v>
      </c>
      <c r="BL242" s="19" t="s">
        <v>307</v>
      </c>
      <c r="BM242" s="217" t="s">
        <v>3280</v>
      </c>
    </row>
    <row r="243" s="2" customFormat="1" ht="24.15" customHeight="1">
      <c r="A243" s="40"/>
      <c r="B243" s="41"/>
      <c r="C243" s="206" t="s">
        <v>720</v>
      </c>
      <c r="D243" s="206" t="s">
        <v>161</v>
      </c>
      <c r="E243" s="207" t="s">
        <v>3281</v>
      </c>
      <c r="F243" s="208" t="s">
        <v>3282</v>
      </c>
      <c r="G243" s="209" t="s">
        <v>222</v>
      </c>
      <c r="H243" s="210">
        <v>0.031</v>
      </c>
      <c r="I243" s="211"/>
      <c r="J243" s="212">
        <f>ROUND(I243*H243,2)</f>
        <v>0</v>
      </c>
      <c r="K243" s="208" t="s">
        <v>165</v>
      </c>
      <c r="L243" s="46"/>
      <c r="M243" s="213" t="s">
        <v>19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307</v>
      </c>
      <c r="AT243" s="217" t="s">
        <v>161</v>
      </c>
      <c r="AU243" s="217" t="s">
        <v>83</v>
      </c>
      <c r="AY243" s="19" t="s">
        <v>159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ROUND(I243*H243,2)</f>
        <v>0</v>
      </c>
      <c r="BL243" s="19" t="s">
        <v>307</v>
      </c>
      <c r="BM243" s="217" t="s">
        <v>3283</v>
      </c>
    </row>
    <row r="244" s="2" customFormat="1">
      <c r="A244" s="40"/>
      <c r="B244" s="41"/>
      <c r="C244" s="42"/>
      <c r="D244" s="219" t="s">
        <v>168</v>
      </c>
      <c r="E244" s="42"/>
      <c r="F244" s="220" t="s">
        <v>3284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168</v>
      </c>
      <c r="AU244" s="19" t="s">
        <v>83</v>
      </c>
    </row>
    <row r="245" s="12" customFormat="1" ht="22.8" customHeight="1">
      <c r="A245" s="12"/>
      <c r="B245" s="190"/>
      <c r="C245" s="191"/>
      <c r="D245" s="192" t="s">
        <v>72</v>
      </c>
      <c r="E245" s="204" t="s">
        <v>1119</v>
      </c>
      <c r="F245" s="204" t="s">
        <v>1120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SUM(P246:P286)</f>
        <v>0</v>
      </c>
      <c r="Q245" s="198"/>
      <c r="R245" s="199">
        <f>SUM(R246:R286)</f>
        <v>0.38571</v>
      </c>
      <c r="S245" s="198"/>
      <c r="T245" s="200">
        <f>SUM(T246:T286)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83</v>
      </c>
      <c r="AT245" s="202" t="s">
        <v>72</v>
      </c>
      <c r="AU245" s="202" t="s">
        <v>81</v>
      </c>
      <c r="AY245" s="201" t="s">
        <v>159</v>
      </c>
      <c r="BK245" s="203">
        <f>SUM(BK246:BK286)</f>
        <v>0</v>
      </c>
    </row>
    <row r="246" s="2" customFormat="1" ht="21.75" customHeight="1">
      <c r="A246" s="40"/>
      <c r="B246" s="41"/>
      <c r="C246" s="206" t="s">
        <v>726</v>
      </c>
      <c r="D246" s="206" t="s">
        <v>161</v>
      </c>
      <c r="E246" s="207" t="s">
        <v>3285</v>
      </c>
      <c r="F246" s="208" t="s">
        <v>3286</v>
      </c>
      <c r="G246" s="209" t="s">
        <v>1124</v>
      </c>
      <c r="H246" s="210">
        <v>5</v>
      </c>
      <c r="I246" s="211"/>
      <c r="J246" s="212">
        <f>ROUND(I246*H246,2)</f>
        <v>0</v>
      </c>
      <c r="K246" s="208" t="s">
        <v>165</v>
      </c>
      <c r="L246" s="46"/>
      <c r="M246" s="213" t="s">
        <v>19</v>
      </c>
      <c r="N246" s="214" t="s">
        <v>44</v>
      </c>
      <c r="O246" s="86"/>
      <c r="P246" s="215">
        <f>O246*H246</f>
        <v>0</v>
      </c>
      <c r="Q246" s="215">
        <v>0.016969999999999999</v>
      </c>
      <c r="R246" s="215">
        <f>Q246*H246</f>
        <v>0.084849999999999995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307</v>
      </c>
      <c r="AT246" s="217" t="s">
        <v>161</v>
      </c>
      <c r="AU246" s="217" t="s">
        <v>83</v>
      </c>
      <c r="AY246" s="19" t="s">
        <v>159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81</v>
      </c>
      <c r="BK246" s="218">
        <f>ROUND(I246*H246,2)</f>
        <v>0</v>
      </c>
      <c r="BL246" s="19" t="s">
        <v>307</v>
      </c>
      <c r="BM246" s="217" t="s">
        <v>3287</v>
      </c>
    </row>
    <row r="247" s="2" customFormat="1">
      <c r="A247" s="40"/>
      <c r="B247" s="41"/>
      <c r="C247" s="42"/>
      <c r="D247" s="219" t="s">
        <v>168</v>
      </c>
      <c r="E247" s="42"/>
      <c r="F247" s="220" t="s">
        <v>3288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168</v>
      </c>
      <c r="AU247" s="19" t="s">
        <v>83</v>
      </c>
    </row>
    <row r="248" s="2" customFormat="1" ht="16.5" customHeight="1">
      <c r="A248" s="40"/>
      <c r="B248" s="41"/>
      <c r="C248" s="206" t="s">
        <v>731</v>
      </c>
      <c r="D248" s="206" t="s">
        <v>161</v>
      </c>
      <c r="E248" s="207" t="s">
        <v>3289</v>
      </c>
      <c r="F248" s="208" t="s">
        <v>3290</v>
      </c>
      <c r="G248" s="209" t="s">
        <v>776</v>
      </c>
      <c r="H248" s="210">
        <v>1</v>
      </c>
      <c r="I248" s="211"/>
      <c r="J248" s="212">
        <f>ROUND(I248*H248,2)</f>
        <v>0</v>
      </c>
      <c r="K248" s="208" t="s">
        <v>165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0.00247</v>
      </c>
      <c r="R248" s="215">
        <f>Q248*H248</f>
        <v>0.00247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307</v>
      </c>
      <c r="AT248" s="217" t="s">
        <v>161</v>
      </c>
      <c r="AU248" s="217" t="s">
        <v>83</v>
      </c>
      <c r="AY248" s="19" t="s">
        <v>159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81</v>
      </c>
      <c r="BK248" s="218">
        <f>ROUND(I248*H248,2)</f>
        <v>0</v>
      </c>
      <c r="BL248" s="19" t="s">
        <v>307</v>
      </c>
      <c r="BM248" s="217" t="s">
        <v>3291</v>
      </c>
    </row>
    <row r="249" s="2" customFormat="1">
      <c r="A249" s="40"/>
      <c r="B249" s="41"/>
      <c r="C249" s="42"/>
      <c r="D249" s="219" t="s">
        <v>168</v>
      </c>
      <c r="E249" s="42"/>
      <c r="F249" s="220" t="s">
        <v>3292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168</v>
      </c>
      <c r="AU249" s="19" t="s">
        <v>83</v>
      </c>
    </row>
    <row r="250" s="2" customFormat="1" ht="16.5" customHeight="1">
      <c r="A250" s="40"/>
      <c r="B250" s="41"/>
      <c r="C250" s="257" t="s">
        <v>736</v>
      </c>
      <c r="D250" s="257" t="s">
        <v>328</v>
      </c>
      <c r="E250" s="258" t="s">
        <v>3293</v>
      </c>
      <c r="F250" s="259" t="s">
        <v>3294</v>
      </c>
      <c r="G250" s="260" t="s">
        <v>776</v>
      </c>
      <c r="H250" s="261">
        <v>1</v>
      </c>
      <c r="I250" s="262"/>
      <c r="J250" s="263">
        <f>ROUND(I250*H250,2)</f>
        <v>0</v>
      </c>
      <c r="K250" s="259" t="s">
        <v>165</v>
      </c>
      <c r="L250" s="264"/>
      <c r="M250" s="265" t="s">
        <v>19</v>
      </c>
      <c r="N250" s="266" t="s">
        <v>44</v>
      </c>
      <c r="O250" s="86"/>
      <c r="P250" s="215">
        <f>O250*H250</f>
        <v>0</v>
      </c>
      <c r="Q250" s="215">
        <v>0.021899999999999999</v>
      </c>
      <c r="R250" s="215">
        <f>Q250*H250</f>
        <v>0.021899999999999999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424</v>
      </c>
      <c r="AT250" s="217" t="s">
        <v>328</v>
      </c>
      <c r="AU250" s="217" t="s">
        <v>83</v>
      </c>
      <c r="AY250" s="19" t="s">
        <v>159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307</v>
      </c>
      <c r="BM250" s="217" t="s">
        <v>3295</v>
      </c>
    </row>
    <row r="251" s="2" customFormat="1" ht="24.15" customHeight="1">
      <c r="A251" s="40"/>
      <c r="B251" s="41"/>
      <c r="C251" s="206" t="s">
        <v>741</v>
      </c>
      <c r="D251" s="206" t="s">
        <v>161</v>
      </c>
      <c r="E251" s="207" t="s">
        <v>3296</v>
      </c>
      <c r="F251" s="208" t="s">
        <v>3297</v>
      </c>
      <c r="G251" s="209" t="s">
        <v>1124</v>
      </c>
      <c r="H251" s="210">
        <v>7</v>
      </c>
      <c r="I251" s="211"/>
      <c r="J251" s="212">
        <f>ROUND(I251*H251,2)</f>
        <v>0</v>
      </c>
      <c r="K251" s="208" t="s">
        <v>165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0.014970000000000001</v>
      </c>
      <c r="R251" s="215">
        <f>Q251*H251</f>
        <v>0.10479000000000001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307</v>
      </c>
      <c r="AT251" s="217" t="s">
        <v>161</v>
      </c>
      <c r="AU251" s="217" t="s">
        <v>83</v>
      </c>
      <c r="AY251" s="19" t="s">
        <v>159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ROUND(I251*H251,2)</f>
        <v>0</v>
      </c>
      <c r="BL251" s="19" t="s">
        <v>307</v>
      </c>
      <c r="BM251" s="217" t="s">
        <v>3298</v>
      </c>
    </row>
    <row r="252" s="2" customFormat="1">
      <c r="A252" s="40"/>
      <c r="B252" s="41"/>
      <c r="C252" s="42"/>
      <c r="D252" s="219" t="s">
        <v>168</v>
      </c>
      <c r="E252" s="42"/>
      <c r="F252" s="220" t="s">
        <v>3299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168</v>
      </c>
      <c r="AU252" s="19" t="s">
        <v>83</v>
      </c>
    </row>
    <row r="253" s="2" customFormat="1" ht="24.15" customHeight="1">
      <c r="A253" s="40"/>
      <c r="B253" s="41"/>
      <c r="C253" s="206" t="s">
        <v>748</v>
      </c>
      <c r="D253" s="206" t="s">
        <v>161</v>
      </c>
      <c r="E253" s="207" t="s">
        <v>3300</v>
      </c>
      <c r="F253" s="208" t="s">
        <v>3301</v>
      </c>
      <c r="G253" s="209" t="s">
        <v>1124</v>
      </c>
      <c r="H253" s="210">
        <v>4</v>
      </c>
      <c r="I253" s="211"/>
      <c r="J253" s="212">
        <f>ROUND(I253*H253,2)</f>
        <v>0</v>
      </c>
      <c r="K253" s="208" t="s">
        <v>165</v>
      </c>
      <c r="L253" s="46"/>
      <c r="M253" s="213" t="s">
        <v>19</v>
      </c>
      <c r="N253" s="214" t="s">
        <v>44</v>
      </c>
      <c r="O253" s="86"/>
      <c r="P253" s="215">
        <f>O253*H253</f>
        <v>0</v>
      </c>
      <c r="Q253" s="215">
        <v>0.01047</v>
      </c>
      <c r="R253" s="215">
        <f>Q253*H253</f>
        <v>0.041880000000000001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307</v>
      </c>
      <c r="AT253" s="217" t="s">
        <v>161</v>
      </c>
      <c r="AU253" s="217" t="s">
        <v>83</v>
      </c>
      <c r="AY253" s="19" t="s">
        <v>159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81</v>
      </c>
      <c r="BK253" s="218">
        <f>ROUND(I253*H253,2)</f>
        <v>0</v>
      </c>
      <c r="BL253" s="19" t="s">
        <v>307</v>
      </c>
      <c r="BM253" s="217" t="s">
        <v>3302</v>
      </c>
    </row>
    <row r="254" s="2" customFormat="1">
      <c r="A254" s="40"/>
      <c r="B254" s="41"/>
      <c r="C254" s="42"/>
      <c r="D254" s="219" t="s">
        <v>168</v>
      </c>
      <c r="E254" s="42"/>
      <c r="F254" s="220" t="s">
        <v>3303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168</v>
      </c>
      <c r="AU254" s="19" t="s">
        <v>83</v>
      </c>
    </row>
    <row r="255" s="2" customFormat="1" ht="16.5" customHeight="1">
      <c r="A255" s="40"/>
      <c r="B255" s="41"/>
      <c r="C255" s="206" t="s">
        <v>755</v>
      </c>
      <c r="D255" s="206" t="s">
        <v>161</v>
      </c>
      <c r="E255" s="207" t="s">
        <v>3304</v>
      </c>
      <c r="F255" s="208" t="s">
        <v>3305</v>
      </c>
      <c r="G255" s="209" t="s">
        <v>1124</v>
      </c>
      <c r="H255" s="210">
        <v>1</v>
      </c>
      <c r="I255" s="211"/>
      <c r="J255" s="212">
        <f>ROUND(I255*H255,2)</f>
        <v>0</v>
      </c>
      <c r="K255" s="208" t="s">
        <v>165</v>
      </c>
      <c r="L255" s="46"/>
      <c r="M255" s="213" t="s">
        <v>19</v>
      </c>
      <c r="N255" s="214" t="s">
        <v>44</v>
      </c>
      <c r="O255" s="86"/>
      <c r="P255" s="215">
        <f>O255*H255</f>
        <v>0</v>
      </c>
      <c r="Q255" s="215">
        <v>0.01383</v>
      </c>
      <c r="R255" s="215">
        <f>Q255*H255</f>
        <v>0.01383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307</v>
      </c>
      <c r="AT255" s="217" t="s">
        <v>161</v>
      </c>
      <c r="AU255" s="217" t="s">
        <v>83</v>
      </c>
      <c r="AY255" s="19" t="s">
        <v>159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81</v>
      </c>
      <c r="BK255" s="218">
        <f>ROUND(I255*H255,2)</f>
        <v>0</v>
      </c>
      <c r="BL255" s="19" t="s">
        <v>307</v>
      </c>
      <c r="BM255" s="217" t="s">
        <v>3306</v>
      </c>
    </row>
    <row r="256" s="2" customFormat="1">
      <c r="A256" s="40"/>
      <c r="B256" s="41"/>
      <c r="C256" s="42"/>
      <c r="D256" s="219" t="s">
        <v>168</v>
      </c>
      <c r="E256" s="42"/>
      <c r="F256" s="220" t="s">
        <v>3307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168</v>
      </c>
      <c r="AU256" s="19" t="s">
        <v>83</v>
      </c>
    </row>
    <row r="257" s="2" customFormat="1" ht="24.15" customHeight="1">
      <c r="A257" s="40"/>
      <c r="B257" s="41"/>
      <c r="C257" s="206" t="s">
        <v>761</v>
      </c>
      <c r="D257" s="206" t="s">
        <v>161</v>
      </c>
      <c r="E257" s="207" t="s">
        <v>3308</v>
      </c>
      <c r="F257" s="208" t="s">
        <v>3309</v>
      </c>
      <c r="G257" s="209" t="s">
        <v>1124</v>
      </c>
      <c r="H257" s="210">
        <v>1</v>
      </c>
      <c r="I257" s="211"/>
      <c r="J257" s="212">
        <f>ROUND(I257*H257,2)</f>
        <v>0</v>
      </c>
      <c r="K257" s="208" t="s">
        <v>165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0.019369999999999998</v>
      </c>
      <c r="R257" s="215">
        <f>Q257*H257</f>
        <v>0.019369999999999998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307</v>
      </c>
      <c r="AT257" s="217" t="s">
        <v>161</v>
      </c>
      <c r="AU257" s="217" t="s">
        <v>83</v>
      </c>
      <c r="AY257" s="19" t="s">
        <v>159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81</v>
      </c>
      <c r="BK257" s="218">
        <f>ROUND(I257*H257,2)</f>
        <v>0</v>
      </c>
      <c r="BL257" s="19" t="s">
        <v>307</v>
      </c>
      <c r="BM257" s="217" t="s">
        <v>3310</v>
      </c>
    </row>
    <row r="258" s="2" customFormat="1">
      <c r="A258" s="40"/>
      <c r="B258" s="41"/>
      <c r="C258" s="42"/>
      <c r="D258" s="219" t="s">
        <v>168</v>
      </c>
      <c r="E258" s="42"/>
      <c r="F258" s="220" t="s">
        <v>3311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168</v>
      </c>
      <c r="AU258" s="19" t="s">
        <v>83</v>
      </c>
    </row>
    <row r="259" s="2" customFormat="1" ht="24.15" customHeight="1">
      <c r="A259" s="40"/>
      <c r="B259" s="41"/>
      <c r="C259" s="206" t="s">
        <v>766</v>
      </c>
      <c r="D259" s="206" t="s">
        <v>161</v>
      </c>
      <c r="E259" s="207" t="s">
        <v>3312</v>
      </c>
      <c r="F259" s="208" t="s">
        <v>3313</v>
      </c>
      <c r="G259" s="209" t="s">
        <v>1124</v>
      </c>
      <c r="H259" s="210">
        <v>1</v>
      </c>
      <c r="I259" s="211"/>
      <c r="J259" s="212">
        <f>ROUND(I259*H259,2)</f>
        <v>0</v>
      </c>
      <c r="K259" s="208" t="s">
        <v>165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0.055390000000000002</v>
      </c>
      <c r="R259" s="215">
        <f>Q259*H259</f>
        <v>0.055390000000000002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307</v>
      </c>
      <c r="AT259" s="217" t="s">
        <v>161</v>
      </c>
      <c r="AU259" s="217" t="s">
        <v>83</v>
      </c>
      <c r="AY259" s="19" t="s">
        <v>159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307</v>
      </c>
      <c r="BM259" s="217" t="s">
        <v>3314</v>
      </c>
    </row>
    <row r="260" s="2" customFormat="1">
      <c r="A260" s="40"/>
      <c r="B260" s="41"/>
      <c r="C260" s="42"/>
      <c r="D260" s="219" t="s">
        <v>168</v>
      </c>
      <c r="E260" s="42"/>
      <c r="F260" s="220" t="s">
        <v>3315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168</v>
      </c>
      <c r="AU260" s="19" t="s">
        <v>83</v>
      </c>
    </row>
    <row r="261" s="2" customFormat="1" ht="16.5" customHeight="1">
      <c r="A261" s="40"/>
      <c r="B261" s="41"/>
      <c r="C261" s="206" t="s">
        <v>773</v>
      </c>
      <c r="D261" s="206" t="s">
        <v>161</v>
      </c>
      <c r="E261" s="207" t="s">
        <v>3316</v>
      </c>
      <c r="F261" s="208" t="s">
        <v>3317</v>
      </c>
      <c r="G261" s="209" t="s">
        <v>1124</v>
      </c>
      <c r="H261" s="210">
        <v>2</v>
      </c>
      <c r="I261" s="211"/>
      <c r="J261" s="212">
        <f>ROUND(I261*H261,2)</f>
        <v>0</v>
      </c>
      <c r="K261" s="208" t="s">
        <v>165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0.00075000000000000002</v>
      </c>
      <c r="R261" s="215">
        <f>Q261*H261</f>
        <v>0.0015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307</v>
      </c>
      <c r="AT261" s="217" t="s">
        <v>161</v>
      </c>
      <c r="AU261" s="217" t="s">
        <v>83</v>
      </c>
      <c r="AY261" s="19" t="s">
        <v>159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ROUND(I261*H261,2)</f>
        <v>0</v>
      </c>
      <c r="BL261" s="19" t="s">
        <v>307</v>
      </c>
      <c r="BM261" s="217" t="s">
        <v>3318</v>
      </c>
    </row>
    <row r="262" s="2" customFormat="1">
      <c r="A262" s="40"/>
      <c r="B262" s="41"/>
      <c r="C262" s="42"/>
      <c r="D262" s="219" t="s">
        <v>168</v>
      </c>
      <c r="E262" s="42"/>
      <c r="F262" s="220" t="s">
        <v>3319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168</v>
      </c>
      <c r="AU262" s="19" t="s">
        <v>83</v>
      </c>
    </row>
    <row r="263" s="2" customFormat="1" ht="16.5" customHeight="1">
      <c r="A263" s="40"/>
      <c r="B263" s="41"/>
      <c r="C263" s="206" t="s">
        <v>779</v>
      </c>
      <c r="D263" s="206" t="s">
        <v>161</v>
      </c>
      <c r="E263" s="207" t="s">
        <v>3320</v>
      </c>
      <c r="F263" s="208" t="s">
        <v>3321</v>
      </c>
      <c r="G263" s="209" t="s">
        <v>1124</v>
      </c>
      <c r="H263" s="210">
        <v>1</v>
      </c>
      <c r="I263" s="211"/>
      <c r="J263" s="212">
        <f>ROUND(I263*H263,2)</f>
        <v>0</v>
      </c>
      <c r="K263" s="208" t="s">
        <v>165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0.00084999999999999995</v>
      </c>
      <c r="R263" s="215">
        <f>Q263*H263</f>
        <v>0.00084999999999999995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307</v>
      </c>
      <c r="AT263" s="217" t="s">
        <v>161</v>
      </c>
      <c r="AU263" s="217" t="s">
        <v>83</v>
      </c>
      <c r="AY263" s="19" t="s">
        <v>159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81</v>
      </c>
      <c r="BK263" s="218">
        <f>ROUND(I263*H263,2)</f>
        <v>0</v>
      </c>
      <c r="BL263" s="19" t="s">
        <v>307</v>
      </c>
      <c r="BM263" s="217" t="s">
        <v>3322</v>
      </c>
    </row>
    <row r="264" s="2" customFormat="1">
      <c r="A264" s="40"/>
      <c r="B264" s="41"/>
      <c r="C264" s="42"/>
      <c r="D264" s="219" t="s">
        <v>168</v>
      </c>
      <c r="E264" s="42"/>
      <c r="F264" s="220" t="s">
        <v>3323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168</v>
      </c>
      <c r="AU264" s="19" t="s">
        <v>83</v>
      </c>
    </row>
    <row r="265" s="2" customFormat="1" ht="16.5" customHeight="1">
      <c r="A265" s="40"/>
      <c r="B265" s="41"/>
      <c r="C265" s="206" t="s">
        <v>784</v>
      </c>
      <c r="D265" s="206" t="s">
        <v>161</v>
      </c>
      <c r="E265" s="207" t="s">
        <v>3324</v>
      </c>
      <c r="F265" s="208" t="s">
        <v>3325</v>
      </c>
      <c r="G265" s="209" t="s">
        <v>1124</v>
      </c>
      <c r="H265" s="210">
        <v>1</v>
      </c>
      <c r="I265" s="211"/>
      <c r="J265" s="212">
        <f>ROUND(I265*H265,2)</f>
        <v>0</v>
      </c>
      <c r="K265" s="208" t="s">
        <v>165</v>
      </c>
      <c r="L265" s="46"/>
      <c r="M265" s="213" t="s">
        <v>19</v>
      </c>
      <c r="N265" s="214" t="s">
        <v>44</v>
      </c>
      <c r="O265" s="86"/>
      <c r="P265" s="215">
        <f>O265*H265</f>
        <v>0</v>
      </c>
      <c r="Q265" s="215">
        <v>0.00084999999999999995</v>
      </c>
      <c r="R265" s="215">
        <f>Q265*H265</f>
        <v>0.00084999999999999995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307</v>
      </c>
      <c r="AT265" s="217" t="s">
        <v>161</v>
      </c>
      <c r="AU265" s="217" t="s">
        <v>83</v>
      </c>
      <c r="AY265" s="19" t="s">
        <v>159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81</v>
      </c>
      <c r="BK265" s="218">
        <f>ROUND(I265*H265,2)</f>
        <v>0</v>
      </c>
      <c r="BL265" s="19" t="s">
        <v>307</v>
      </c>
      <c r="BM265" s="217" t="s">
        <v>3326</v>
      </c>
    </row>
    <row r="266" s="2" customFormat="1">
      <c r="A266" s="40"/>
      <c r="B266" s="41"/>
      <c r="C266" s="42"/>
      <c r="D266" s="219" t="s">
        <v>168</v>
      </c>
      <c r="E266" s="42"/>
      <c r="F266" s="220" t="s">
        <v>3327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168</v>
      </c>
      <c r="AU266" s="19" t="s">
        <v>83</v>
      </c>
    </row>
    <row r="267" s="2" customFormat="1" ht="16.5" customHeight="1">
      <c r="A267" s="40"/>
      <c r="B267" s="41"/>
      <c r="C267" s="206" t="s">
        <v>790</v>
      </c>
      <c r="D267" s="206" t="s">
        <v>161</v>
      </c>
      <c r="E267" s="207" t="s">
        <v>3328</v>
      </c>
      <c r="F267" s="208" t="s">
        <v>3329</v>
      </c>
      <c r="G267" s="209" t="s">
        <v>1124</v>
      </c>
      <c r="H267" s="210">
        <v>26</v>
      </c>
      <c r="I267" s="211"/>
      <c r="J267" s="212">
        <f>ROUND(I267*H267,2)</f>
        <v>0</v>
      </c>
      <c r="K267" s="208" t="s">
        <v>165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0.00024000000000000001</v>
      </c>
      <c r="R267" s="215">
        <f>Q267*H267</f>
        <v>0.0062399999999999999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307</v>
      </c>
      <c r="AT267" s="217" t="s">
        <v>161</v>
      </c>
      <c r="AU267" s="217" t="s">
        <v>83</v>
      </c>
      <c r="AY267" s="19" t="s">
        <v>159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307</v>
      </c>
      <c r="BM267" s="217" t="s">
        <v>3330</v>
      </c>
    </row>
    <row r="268" s="2" customFormat="1">
      <c r="A268" s="40"/>
      <c r="B268" s="41"/>
      <c r="C268" s="42"/>
      <c r="D268" s="219" t="s">
        <v>168</v>
      </c>
      <c r="E268" s="42"/>
      <c r="F268" s="220" t="s">
        <v>3331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168</v>
      </c>
      <c r="AU268" s="19" t="s">
        <v>83</v>
      </c>
    </row>
    <row r="269" s="2" customFormat="1" ht="16.5" customHeight="1">
      <c r="A269" s="40"/>
      <c r="B269" s="41"/>
      <c r="C269" s="206" t="s">
        <v>795</v>
      </c>
      <c r="D269" s="206" t="s">
        <v>161</v>
      </c>
      <c r="E269" s="207" t="s">
        <v>3332</v>
      </c>
      <c r="F269" s="208" t="s">
        <v>3333</v>
      </c>
      <c r="G269" s="209" t="s">
        <v>1124</v>
      </c>
      <c r="H269" s="210">
        <v>2</v>
      </c>
      <c r="I269" s="211"/>
      <c r="J269" s="212">
        <f>ROUND(I269*H269,2)</f>
        <v>0</v>
      </c>
      <c r="K269" s="208" t="s">
        <v>165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0.0018</v>
      </c>
      <c r="R269" s="215">
        <f>Q269*H269</f>
        <v>0.0035999999999999999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307</v>
      </c>
      <c r="AT269" s="217" t="s">
        <v>161</v>
      </c>
      <c r="AU269" s="217" t="s">
        <v>83</v>
      </c>
      <c r="AY269" s="19" t="s">
        <v>159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81</v>
      </c>
      <c r="BK269" s="218">
        <f>ROUND(I269*H269,2)</f>
        <v>0</v>
      </c>
      <c r="BL269" s="19" t="s">
        <v>307</v>
      </c>
      <c r="BM269" s="217" t="s">
        <v>3334</v>
      </c>
    </row>
    <row r="270" s="2" customFormat="1">
      <c r="A270" s="40"/>
      <c r="B270" s="41"/>
      <c r="C270" s="42"/>
      <c r="D270" s="219" t="s">
        <v>168</v>
      </c>
      <c r="E270" s="42"/>
      <c r="F270" s="220" t="s">
        <v>3335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168</v>
      </c>
      <c r="AU270" s="19" t="s">
        <v>83</v>
      </c>
    </row>
    <row r="271" s="2" customFormat="1" ht="16.5" customHeight="1">
      <c r="A271" s="40"/>
      <c r="B271" s="41"/>
      <c r="C271" s="206" t="s">
        <v>801</v>
      </c>
      <c r="D271" s="206" t="s">
        <v>161</v>
      </c>
      <c r="E271" s="207" t="s">
        <v>3336</v>
      </c>
      <c r="F271" s="208" t="s">
        <v>3337</v>
      </c>
      <c r="G271" s="209" t="s">
        <v>1124</v>
      </c>
      <c r="H271" s="210">
        <v>11</v>
      </c>
      <c r="I271" s="211"/>
      <c r="J271" s="212">
        <f>ROUND(I271*H271,2)</f>
        <v>0</v>
      </c>
      <c r="K271" s="208" t="s">
        <v>165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0.0018</v>
      </c>
      <c r="R271" s="215">
        <f>Q271*H271</f>
        <v>0.019799999999999998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307</v>
      </c>
      <c r="AT271" s="217" t="s">
        <v>161</v>
      </c>
      <c r="AU271" s="217" t="s">
        <v>83</v>
      </c>
      <c r="AY271" s="19" t="s">
        <v>159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ROUND(I271*H271,2)</f>
        <v>0</v>
      </c>
      <c r="BL271" s="19" t="s">
        <v>307</v>
      </c>
      <c r="BM271" s="217" t="s">
        <v>3338</v>
      </c>
    </row>
    <row r="272" s="2" customFormat="1">
      <c r="A272" s="40"/>
      <c r="B272" s="41"/>
      <c r="C272" s="42"/>
      <c r="D272" s="219" t="s">
        <v>168</v>
      </c>
      <c r="E272" s="42"/>
      <c r="F272" s="220" t="s">
        <v>3339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168</v>
      </c>
      <c r="AU272" s="19" t="s">
        <v>83</v>
      </c>
    </row>
    <row r="273" s="2" customFormat="1" ht="16.5" customHeight="1">
      <c r="A273" s="40"/>
      <c r="B273" s="41"/>
      <c r="C273" s="206" t="s">
        <v>806</v>
      </c>
      <c r="D273" s="206" t="s">
        <v>161</v>
      </c>
      <c r="E273" s="207" t="s">
        <v>3340</v>
      </c>
      <c r="F273" s="208" t="s">
        <v>3341</v>
      </c>
      <c r="G273" s="209" t="s">
        <v>1124</v>
      </c>
      <c r="H273" s="210">
        <v>2</v>
      </c>
      <c r="I273" s="211"/>
      <c r="J273" s="212">
        <f>ROUND(I273*H273,2)</f>
        <v>0</v>
      </c>
      <c r="K273" s="208" t="s">
        <v>165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0.0018400000000000001</v>
      </c>
      <c r="R273" s="215">
        <f>Q273*H273</f>
        <v>0.0036800000000000001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307</v>
      </c>
      <c r="AT273" s="217" t="s">
        <v>161</v>
      </c>
      <c r="AU273" s="217" t="s">
        <v>83</v>
      </c>
      <c r="AY273" s="19" t="s">
        <v>159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ROUND(I273*H273,2)</f>
        <v>0</v>
      </c>
      <c r="BL273" s="19" t="s">
        <v>307</v>
      </c>
      <c r="BM273" s="217" t="s">
        <v>3342</v>
      </c>
    </row>
    <row r="274" s="2" customFormat="1">
      <c r="A274" s="40"/>
      <c r="B274" s="41"/>
      <c r="C274" s="42"/>
      <c r="D274" s="219" t="s">
        <v>168</v>
      </c>
      <c r="E274" s="42"/>
      <c r="F274" s="220" t="s">
        <v>3343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168</v>
      </c>
      <c r="AU274" s="19" t="s">
        <v>83</v>
      </c>
    </row>
    <row r="275" s="2" customFormat="1" ht="16.5" customHeight="1">
      <c r="A275" s="40"/>
      <c r="B275" s="41"/>
      <c r="C275" s="206" t="s">
        <v>812</v>
      </c>
      <c r="D275" s="206" t="s">
        <v>161</v>
      </c>
      <c r="E275" s="207" t="s">
        <v>3344</v>
      </c>
      <c r="F275" s="208" t="s">
        <v>3345</v>
      </c>
      <c r="G275" s="209" t="s">
        <v>776</v>
      </c>
      <c r="H275" s="210">
        <v>10</v>
      </c>
      <c r="I275" s="211"/>
      <c r="J275" s="212">
        <f>ROUND(I275*H275,2)</f>
        <v>0</v>
      </c>
      <c r="K275" s="208" t="s">
        <v>165</v>
      </c>
      <c r="L275" s="46"/>
      <c r="M275" s="213" t="s">
        <v>19</v>
      </c>
      <c r="N275" s="214" t="s">
        <v>44</v>
      </c>
      <c r="O275" s="86"/>
      <c r="P275" s="215">
        <f>O275*H275</f>
        <v>0</v>
      </c>
      <c r="Q275" s="215">
        <v>0.00024000000000000001</v>
      </c>
      <c r="R275" s="215">
        <f>Q275*H275</f>
        <v>0.0024000000000000002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307</v>
      </c>
      <c r="AT275" s="217" t="s">
        <v>161</v>
      </c>
      <c r="AU275" s="217" t="s">
        <v>83</v>
      </c>
      <c r="AY275" s="19" t="s">
        <v>159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81</v>
      </c>
      <c r="BK275" s="218">
        <f>ROUND(I275*H275,2)</f>
        <v>0</v>
      </c>
      <c r="BL275" s="19" t="s">
        <v>307</v>
      </c>
      <c r="BM275" s="217" t="s">
        <v>3346</v>
      </c>
    </row>
    <row r="276" s="2" customFormat="1">
      <c r="A276" s="40"/>
      <c r="B276" s="41"/>
      <c r="C276" s="42"/>
      <c r="D276" s="219" t="s">
        <v>168</v>
      </c>
      <c r="E276" s="42"/>
      <c r="F276" s="220" t="s">
        <v>3347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168</v>
      </c>
      <c r="AU276" s="19" t="s">
        <v>83</v>
      </c>
    </row>
    <row r="277" s="2" customFormat="1" ht="16.5" customHeight="1">
      <c r="A277" s="40"/>
      <c r="B277" s="41"/>
      <c r="C277" s="206" t="s">
        <v>818</v>
      </c>
      <c r="D277" s="206" t="s">
        <v>161</v>
      </c>
      <c r="E277" s="207" t="s">
        <v>3348</v>
      </c>
      <c r="F277" s="208" t="s">
        <v>3349</v>
      </c>
      <c r="G277" s="209" t="s">
        <v>776</v>
      </c>
      <c r="H277" s="210">
        <v>1</v>
      </c>
      <c r="I277" s="211"/>
      <c r="J277" s="212">
        <f>ROUND(I277*H277,2)</f>
        <v>0</v>
      </c>
      <c r="K277" s="208" t="s">
        <v>165</v>
      </c>
      <c r="L277" s="46"/>
      <c r="M277" s="213" t="s">
        <v>19</v>
      </c>
      <c r="N277" s="214" t="s">
        <v>44</v>
      </c>
      <c r="O277" s="86"/>
      <c r="P277" s="215">
        <f>O277*H277</f>
        <v>0</v>
      </c>
      <c r="Q277" s="215">
        <v>0.00055000000000000003</v>
      </c>
      <c r="R277" s="215">
        <f>Q277*H277</f>
        <v>0.00055000000000000003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307</v>
      </c>
      <c r="AT277" s="217" t="s">
        <v>161</v>
      </c>
      <c r="AU277" s="217" t="s">
        <v>83</v>
      </c>
      <c r="AY277" s="19" t="s">
        <v>159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307</v>
      </c>
      <c r="BM277" s="217" t="s">
        <v>3350</v>
      </c>
    </row>
    <row r="278" s="2" customFormat="1">
      <c r="A278" s="40"/>
      <c r="B278" s="41"/>
      <c r="C278" s="42"/>
      <c r="D278" s="219" t="s">
        <v>168</v>
      </c>
      <c r="E278" s="42"/>
      <c r="F278" s="220" t="s">
        <v>3351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168</v>
      </c>
      <c r="AU278" s="19" t="s">
        <v>83</v>
      </c>
    </row>
    <row r="279" s="2" customFormat="1" ht="16.5" customHeight="1">
      <c r="A279" s="40"/>
      <c r="B279" s="41"/>
      <c r="C279" s="206" t="s">
        <v>823</v>
      </c>
      <c r="D279" s="206" t="s">
        <v>161</v>
      </c>
      <c r="E279" s="207" t="s">
        <v>3352</v>
      </c>
      <c r="F279" s="208" t="s">
        <v>3353</v>
      </c>
      <c r="G279" s="209" t="s">
        <v>776</v>
      </c>
      <c r="H279" s="210">
        <v>2</v>
      </c>
      <c r="I279" s="211"/>
      <c r="J279" s="212">
        <f>ROUND(I279*H279,2)</f>
        <v>0</v>
      </c>
      <c r="K279" s="208" t="s">
        <v>165</v>
      </c>
      <c r="L279" s="46"/>
      <c r="M279" s="213" t="s">
        <v>19</v>
      </c>
      <c r="N279" s="214" t="s">
        <v>44</v>
      </c>
      <c r="O279" s="86"/>
      <c r="P279" s="215">
        <f>O279*H279</f>
        <v>0</v>
      </c>
      <c r="Q279" s="215">
        <v>0.00027999999999999998</v>
      </c>
      <c r="R279" s="215">
        <f>Q279*H279</f>
        <v>0.00055999999999999995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307</v>
      </c>
      <c r="AT279" s="217" t="s">
        <v>161</v>
      </c>
      <c r="AU279" s="217" t="s">
        <v>83</v>
      </c>
      <c r="AY279" s="19" t="s">
        <v>159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81</v>
      </c>
      <c r="BK279" s="218">
        <f>ROUND(I279*H279,2)</f>
        <v>0</v>
      </c>
      <c r="BL279" s="19" t="s">
        <v>307</v>
      </c>
      <c r="BM279" s="217" t="s">
        <v>3354</v>
      </c>
    </row>
    <row r="280" s="2" customFormat="1">
      <c r="A280" s="40"/>
      <c r="B280" s="41"/>
      <c r="C280" s="42"/>
      <c r="D280" s="219" t="s">
        <v>168</v>
      </c>
      <c r="E280" s="42"/>
      <c r="F280" s="220" t="s">
        <v>3355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168</v>
      </c>
      <c r="AU280" s="19" t="s">
        <v>83</v>
      </c>
    </row>
    <row r="281" s="2" customFormat="1" ht="21.75" customHeight="1">
      <c r="A281" s="40"/>
      <c r="B281" s="41"/>
      <c r="C281" s="206" t="s">
        <v>828</v>
      </c>
      <c r="D281" s="206" t="s">
        <v>161</v>
      </c>
      <c r="E281" s="207" t="s">
        <v>3356</v>
      </c>
      <c r="F281" s="208" t="s">
        <v>3357</v>
      </c>
      <c r="G281" s="209" t="s">
        <v>776</v>
      </c>
      <c r="H281" s="210">
        <v>1</v>
      </c>
      <c r="I281" s="211"/>
      <c r="J281" s="212">
        <f>ROUND(I281*H281,2)</f>
        <v>0</v>
      </c>
      <c r="K281" s="208" t="s">
        <v>165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0.00075000000000000002</v>
      </c>
      <c r="R281" s="215">
        <f>Q281*H281</f>
        <v>0.00075000000000000002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307</v>
      </c>
      <c r="AT281" s="217" t="s">
        <v>161</v>
      </c>
      <c r="AU281" s="217" t="s">
        <v>83</v>
      </c>
      <c r="AY281" s="19" t="s">
        <v>159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81</v>
      </c>
      <c r="BK281" s="218">
        <f>ROUND(I281*H281,2)</f>
        <v>0</v>
      </c>
      <c r="BL281" s="19" t="s">
        <v>307</v>
      </c>
      <c r="BM281" s="217" t="s">
        <v>3358</v>
      </c>
    </row>
    <row r="282" s="2" customFormat="1">
      <c r="A282" s="40"/>
      <c r="B282" s="41"/>
      <c r="C282" s="42"/>
      <c r="D282" s="219" t="s">
        <v>168</v>
      </c>
      <c r="E282" s="42"/>
      <c r="F282" s="220" t="s">
        <v>3359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168</v>
      </c>
      <c r="AU282" s="19" t="s">
        <v>83</v>
      </c>
    </row>
    <row r="283" s="2" customFormat="1" ht="16.5" customHeight="1">
      <c r="A283" s="40"/>
      <c r="B283" s="41"/>
      <c r="C283" s="206" t="s">
        <v>833</v>
      </c>
      <c r="D283" s="206" t="s">
        <v>161</v>
      </c>
      <c r="E283" s="207" t="s">
        <v>3360</v>
      </c>
      <c r="F283" s="208" t="s">
        <v>3361</v>
      </c>
      <c r="G283" s="209" t="s">
        <v>776</v>
      </c>
      <c r="H283" s="210">
        <v>5</v>
      </c>
      <c r="I283" s="211"/>
      <c r="J283" s="212">
        <f>ROUND(I283*H283,2)</f>
        <v>0</v>
      </c>
      <c r="K283" s="208" t="s">
        <v>165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9.0000000000000006E-05</v>
      </c>
      <c r="R283" s="215">
        <f>Q283*H283</f>
        <v>0.00045000000000000004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307</v>
      </c>
      <c r="AT283" s="217" t="s">
        <v>161</v>
      </c>
      <c r="AU283" s="217" t="s">
        <v>83</v>
      </c>
      <c r="AY283" s="19" t="s">
        <v>159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307</v>
      </c>
      <c r="BM283" s="217" t="s">
        <v>3362</v>
      </c>
    </row>
    <row r="284" s="2" customFormat="1">
      <c r="A284" s="40"/>
      <c r="B284" s="41"/>
      <c r="C284" s="42"/>
      <c r="D284" s="219" t="s">
        <v>168</v>
      </c>
      <c r="E284" s="42"/>
      <c r="F284" s="220" t="s">
        <v>3363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168</v>
      </c>
      <c r="AU284" s="19" t="s">
        <v>83</v>
      </c>
    </row>
    <row r="285" s="2" customFormat="1" ht="24.15" customHeight="1">
      <c r="A285" s="40"/>
      <c r="B285" s="41"/>
      <c r="C285" s="206" t="s">
        <v>838</v>
      </c>
      <c r="D285" s="206" t="s">
        <v>161</v>
      </c>
      <c r="E285" s="207" t="s">
        <v>3364</v>
      </c>
      <c r="F285" s="208" t="s">
        <v>3365</v>
      </c>
      <c r="G285" s="209" t="s">
        <v>222</v>
      </c>
      <c r="H285" s="210">
        <v>0.38600000000000001</v>
      </c>
      <c r="I285" s="211"/>
      <c r="J285" s="212">
        <f>ROUND(I285*H285,2)</f>
        <v>0</v>
      </c>
      <c r="K285" s="208" t="s">
        <v>165</v>
      </c>
      <c r="L285" s="46"/>
      <c r="M285" s="213" t="s">
        <v>19</v>
      </c>
      <c r="N285" s="214" t="s">
        <v>44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307</v>
      </c>
      <c r="AT285" s="217" t="s">
        <v>161</v>
      </c>
      <c r="AU285" s="217" t="s">
        <v>83</v>
      </c>
      <c r="AY285" s="19" t="s">
        <v>159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81</v>
      </c>
      <c r="BK285" s="218">
        <f>ROUND(I285*H285,2)</f>
        <v>0</v>
      </c>
      <c r="BL285" s="19" t="s">
        <v>307</v>
      </c>
      <c r="BM285" s="217" t="s">
        <v>3366</v>
      </c>
    </row>
    <row r="286" s="2" customFormat="1">
      <c r="A286" s="40"/>
      <c r="B286" s="41"/>
      <c r="C286" s="42"/>
      <c r="D286" s="219" t="s">
        <v>168</v>
      </c>
      <c r="E286" s="42"/>
      <c r="F286" s="220" t="s">
        <v>3367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168</v>
      </c>
      <c r="AU286" s="19" t="s">
        <v>83</v>
      </c>
    </row>
    <row r="287" s="12" customFormat="1" ht="22.8" customHeight="1">
      <c r="A287" s="12"/>
      <c r="B287" s="190"/>
      <c r="C287" s="191"/>
      <c r="D287" s="192" t="s">
        <v>72</v>
      </c>
      <c r="E287" s="204" t="s">
        <v>3368</v>
      </c>
      <c r="F287" s="204" t="s">
        <v>3369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SUM(P288:P295)</f>
        <v>0</v>
      </c>
      <c r="Q287" s="198"/>
      <c r="R287" s="199">
        <f>SUM(R288:R295)</f>
        <v>0.0591</v>
      </c>
      <c r="S287" s="198"/>
      <c r="T287" s="200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83</v>
      </c>
      <c r="AT287" s="202" t="s">
        <v>72</v>
      </c>
      <c r="AU287" s="202" t="s">
        <v>81</v>
      </c>
      <c r="AY287" s="201" t="s">
        <v>159</v>
      </c>
      <c r="BK287" s="203">
        <f>SUM(BK288:BK295)</f>
        <v>0</v>
      </c>
    </row>
    <row r="288" s="2" customFormat="1" ht="24.15" customHeight="1">
      <c r="A288" s="40"/>
      <c r="B288" s="41"/>
      <c r="C288" s="206" t="s">
        <v>843</v>
      </c>
      <c r="D288" s="206" t="s">
        <v>161</v>
      </c>
      <c r="E288" s="207" t="s">
        <v>3370</v>
      </c>
      <c r="F288" s="208" t="s">
        <v>3371</v>
      </c>
      <c r="G288" s="209" t="s">
        <v>1124</v>
      </c>
      <c r="H288" s="210">
        <v>6</v>
      </c>
      <c r="I288" s="211"/>
      <c r="J288" s="212">
        <f>ROUND(I288*H288,2)</f>
        <v>0</v>
      </c>
      <c r="K288" s="208" t="s">
        <v>165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0.0091999999999999998</v>
      </c>
      <c r="R288" s="215">
        <f>Q288*H288</f>
        <v>0.055199999999999999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307</v>
      </c>
      <c r="AT288" s="217" t="s">
        <v>161</v>
      </c>
      <c r="AU288" s="217" t="s">
        <v>83</v>
      </c>
      <c r="AY288" s="19" t="s">
        <v>159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ROUND(I288*H288,2)</f>
        <v>0</v>
      </c>
      <c r="BL288" s="19" t="s">
        <v>307</v>
      </c>
      <c r="BM288" s="217" t="s">
        <v>3372</v>
      </c>
    </row>
    <row r="289" s="2" customFormat="1">
      <c r="A289" s="40"/>
      <c r="B289" s="41"/>
      <c r="C289" s="42"/>
      <c r="D289" s="219" t="s">
        <v>168</v>
      </c>
      <c r="E289" s="42"/>
      <c r="F289" s="220" t="s">
        <v>3373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168</v>
      </c>
      <c r="AU289" s="19" t="s">
        <v>83</v>
      </c>
    </row>
    <row r="290" s="2" customFormat="1" ht="16.5" customHeight="1">
      <c r="A290" s="40"/>
      <c r="B290" s="41"/>
      <c r="C290" s="206" t="s">
        <v>850</v>
      </c>
      <c r="D290" s="206" t="s">
        <v>161</v>
      </c>
      <c r="E290" s="207" t="s">
        <v>3374</v>
      </c>
      <c r="F290" s="208" t="s">
        <v>3375</v>
      </c>
      <c r="G290" s="209" t="s">
        <v>1124</v>
      </c>
      <c r="H290" s="210">
        <v>6</v>
      </c>
      <c r="I290" s="211"/>
      <c r="J290" s="212">
        <f>ROUND(I290*H290,2)</f>
        <v>0</v>
      </c>
      <c r="K290" s="208" t="s">
        <v>165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0.00014999999999999999</v>
      </c>
      <c r="R290" s="215">
        <f>Q290*H290</f>
        <v>0.00089999999999999998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307</v>
      </c>
      <c r="AT290" s="217" t="s">
        <v>161</v>
      </c>
      <c r="AU290" s="217" t="s">
        <v>83</v>
      </c>
      <c r="AY290" s="19" t="s">
        <v>159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ROUND(I290*H290,2)</f>
        <v>0</v>
      </c>
      <c r="BL290" s="19" t="s">
        <v>307</v>
      </c>
      <c r="BM290" s="217" t="s">
        <v>3376</v>
      </c>
    </row>
    <row r="291" s="2" customFormat="1">
      <c r="A291" s="40"/>
      <c r="B291" s="41"/>
      <c r="C291" s="42"/>
      <c r="D291" s="219" t="s">
        <v>168</v>
      </c>
      <c r="E291" s="42"/>
      <c r="F291" s="220" t="s">
        <v>3377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168</v>
      </c>
      <c r="AU291" s="19" t="s">
        <v>83</v>
      </c>
    </row>
    <row r="292" s="2" customFormat="1" ht="16.5" customHeight="1">
      <c r="A292" s="40"/>
      <c r="B292" s="41"/>
      <c r="C292" s="206" t="s">
        <v>855</v>
      </c>
      <c r="D292" s="206" t="s">
        <v>161</v>
      </c>
      <c r="E292" s="207" t="s">
        <v>3378</v>
      </c>
      <c r="F292" s="208" t="s">
        <v>3379</v>
      </c>
      <c r="G292" s="209" t="s">
        <v>1124</v>
      </c>
      <c r="H292" s="210">
        <v>6</v>
      </c>
      <c r="I292" s="211"/>
      <c r="J292" s="212">
        <f>ROUND(I292*H292,2)</f>
        <v>0</v>
      </c>
      <c r="K292" s="208" t="s">
        <v>165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0.00050000000000000001</v>
      </c>
      <c r="R292" s="215">
        <f>Q292*H292</f>
        <v>0.0030000000000000001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307</v>
      </c>
      <c r="AT292" s="217" t="s">
        <v>161</v>
      </c>
      <c r="AU292" s="217" t="s">
        <v>83</v>
      </c>
      <c r="AY292" s="19" t="s">
        <v>159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ROUND(I292*H292,2)</f>
        <v>0</v>
      </c>
      <c r="BL292" s="19" t="s">
        <v>307</v>
      </c>
      <c r="BM292" s="217" t="s">
        <v>3380</v>
      </c>
    </row>
    <row r="293" s="2" customFormat="1">
      <c r="A293" s="40"/>
      <c r="B293" s="41"/>
      <c r="C293" s="42"/>
      <c r="D293" s="219" t="s">
        <v>168</v>
      </c>
      <c r="E293" s="42"/>
      <c r="F293" s="220" t="s">
        <v>3381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168</v>
      </c>
      <c r="AU293" s="19" t="s">
        <v>83</v>
      </c>
    </row>
    <row r="294" s="2" customFormat="1" ht="24.15" customHeight="1">
      <c r="A294" s="40"/>
      <c r="B294" s="41"/>
      <c r="C294" s="206" t="s">
        <v>862</v>
      </c>
      <c r="D294" s="206" t="s">
        <v>161</v>
      </c>
      <c r="E294" s="207" t="s">
        <v>3382</v>
      </c>
      <c r="F294" s="208" t="s">
        <v>3383</v>
      </c>
      <c r="G294" s="209" t="s">
        <v>222</v>
      </c>
      <c r="H294" s="210">
        <v>0.058999999999999997</v>
      </c>
      <c r="I294" s="211"/>
      <c r="J294" s="212">
        <f>ROUND(I294*H294,2)</f>
        <v>0</v>
      </c>
      <c r="K294" s="208" t="s">
        <v>165</v>
      </c>
      <c r="L294" s="46"/>
      <c r="M294" s="213" t="s">
        <v>19</v>
      </c>
      <c r="N294" s="214" t="s">
        <v>44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307</v>
      </c>
      <c r="AT294" s="217" t="s">
        <v>161</v>
      </c>
      <c r="AU294" s="217" t="s">
        <v>83</v>
      </c>
      <c r="AY294" s="19" t="s">
        <v>159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81</v>
      </c>
      <c r="BK294" s="218">
        <f>ROUND(I294*H294,2)</f>
        <v>0</v>
      </c>
      <c r="BL294" s="19" t="s">
        <v>307</v>
      </c>
      <c r="BM294" s="217" t="s">
        <v>3384</v>
      </c>
    </row>
    <row r="295" s="2" customFormat="1">
      <c r="A295" s="40"/>
      <c r="B295" s="41"/>
      <c r="C295" s="42"/>
      <c r="D295" s="219" t="s">
        <v>168</v>
      </c>
      <c r="E295" s="42"/>
      <c r="F295" s="220" t="s">
        <v>3385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168</v>
      </c>
      <c r="AU295" s="19" t="s">
        <v>83</v>
      </c>
    </row>
    <row r="296" s="12" customFormat="1" ht="22.8" customHeight="1">
      <c r="A296" s="12"/>
      <c r="B296" s="190"/>
      <c r="C296" s="191"/>
      <c r="D296" s="192" t="s">
        <v>72</v>
      </c>
      <c r="E296" s="204" t="s">
        <v>2760</v>
      </c>
      <c r="F296" s="204" t="s">
        <v>2761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SUM(P297:P300)</f>
        <v>0</v>
      </c>
      <c r="Q296" s="198"/>
      <c r="R296" s="199">
        <f>SUM(R297:R300)</f>
        <v>0.0032799999999999999</v>
      </c>
      <c r="S296" s="198"/>
      <c r="T296" s="200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83</v>
      </c>
      <c r="AT296" s="202" t="s">
        <v>72</v>
      </c>
      <c r="AU296" s="202" t="s">
        <v>81</v>
      </c>
      <c r="AY296" s="201" t="s">
        <v>159</v>
      </c>
      <c r="BK296" s="203">
        <f>SUM(BK297:BK300)</f>
        <v>0</v>
      </c>
    </row>
    <row r="297" s="2" customFormat="1" ht="24.15" customHeight="1">
      <c r="A297" s="40"/>
      <c r="B297" s="41"/>
      <c r="C297" s="206" t="s">
        <v>870</v>
      </c>
      <c r="D297" s="206" t="s">
        <v>161</v>
      </c>
      <c r="E297" s="207" t="s">
        <v>3386</v>
      </c>
      <c r="F297" s="208" t="s">
        <v>3387</v>
      </c>
      <c r="G297" s="209" t="s">
        <v>1124</v>
      </c>
      <c r="H297" s="210">
        <v>1</v>
      </c>
      <c r="I297" s="211"/>
      <c r="J297" s="212">
        <f>ROUND(I297*H297,2)</f>
        <v>0</v>
      </c>
      <c r="K297" s="208" t="s">
        <v>165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0.0032799999999999999</v>
      </c>
      <c r="R297" s="215">
        <f>Q297*H297</f>
        <v>0.0032799999999999999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307</v>
      </c>
      <c r="AT297" s="217" t="s">
        <v>161</v>
      </c>
      <c r="AU297" s="217" t="s">
        <v>83</v>
      </c>
      <c r="AY297" s="19" t="s">
        <v>159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ROUND(I297*H297,2)</f>
        <v>0</v>
      </c>
      <c r="BL297" s="19" t="s">
        <v>307</v>
      </c>
      <c r="BM297" s="217" t="s">
        <v>3388</v>
      </c>
    </row>
    <row r="298" s="2" customFormat="1">
      <c r="A298" s="40"/>
      <c r="B298" s="41"/>
      <c r="C298" s="42"/>
      <c r="D298" s="219" t="s">
        <v>168</v>
      </c>
      <c r="E298" s="42"/>
      <c r="F298" s="220" t="s">
        <v>3389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168</v>
      </c>
      <c r="AU298" s="19" t="s">
        <v>83</v>
      </c>
    </row>
    <row r="299" s="2" customFormat="1" ht="24.15" customHeight="1">
      <c r="A299" s="40"/>
      <c r="B299" s="41"/>
      <c r="C299" s="206" t="s">
        <v>878</v>
      </c>
      <c r="D299" s="206" t="s">
        <v>161</v>
      </c>
      <c r="E299" s="207" t="s">
        <v>2766</v>
      </c>
      <c r="F299" s="208" t="s">
        <v>2767</v>
      </c>
      <c r="G299" s="209" t="s">
        <v>222</v>
      </c>
      <c r="H299" s="210">
        <v>0.0030000000000000001</v>
      </c>
      <c r="I299" s="211"/>
      <c r="J299" s="212">
        <f>ROUND(I299*H299,2)</f>
        <v>0</v>
      </c>
      <c r="K299" s="208" t="s">
        <v>165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307</v>
      </c>
      <c r="AT299" s="217" t="s">
        <v>161</v>
      </c>
      <c r="AU299" s="217" t="s">
        <v>83</v>
      </c>
      <c r="AY299" s="19" t="s">
        <v>159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ROUND(I299*H299,2)</f>
        <v>0</v>
      </c>
      <c r="BL299" s="19" t="s">
        <v>307</v>
      </c>
      <c r="BM299" s="217" t="s">
        <v>3390</v>
      </c>
    </row>
    <row r="300" s="2" customFormat="1">
      <c r="A300" s="40"/>
      <c r="B300" s="41"/>
      <c r="C300" s="42"/>
      <c r="D300" s="219" t="s">
        <v>168</v>
      </c>
      <c r="E300" s="42"/>
      <c r="F300" s="220" t="s">
        <v>2769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168</v>
      </c>
      <c r="AU300" s="19" t="s">
        <v>83</v>
      </c>
    </row>
    <row r="301" s="12" customFormat="1" ht="22.8" customHeight="1">
      <c r="A301" s="12"/>
      <c r="B301" s="190"/>
      <c r="C301" s="191"/>
      <c r="D301" s="192" t="s">
        <v>72</v>
      </c>
      <c r="E301" s="204" t="s">
        <v>2435</v>
      </c>
      <c r="F301" s="204" t="s">
        <v>2436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SUM(P302:P305)</f>
        <v>0</v>
      </c>
      <c r="Q301" s="198"/>
      <c r="R301" s="199">
        <f>SUM(R302:R305)</f>
        <v>0.001</v>
      </c>
      <c r="S301" s="198"/>
      <c r="T301" s="200">
        <f>SUM(T302:T305)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83</v>
      </c>
      <c r="AT301" s="202" t="s">
        <v>72</v>
      </c>
      <c r="AU301" s="202" t="s">
        <v>81</v>
      </c>
      <c r="AY301" s="201" t="s">
        <v>159</v>
      </c>
      <c r="BK301" s="203">
        <f>SUM(BK302:BK305)</f>
        <v>0</v>
      </c>
    </row>
    <row r="302" s="2" customFormat="1" ht="16.5" customHeight="1">
      <c r="A302" s="40"/>
      <c r="B302" s="41"/>
      <c r="C302" s="206" t="s">
        <v>885</v>
      </c>
      <c r="D302" s="206" t="s">
        <v>161</v>
      </c>
      <c r="E302" s="207" t="s">
        <v>2973</v>
      </c>
      <c r="F302" s="208" t="s">
        <v>2974</v>
      </c>
      <c r="G302" s="209" t="s">
        <v>322</v>
      </c>
      <c r="H302" s="210">
        <v>20</v>
      </c>
      <c r="I302" s="211"/>
      <c r="J302" s="212">
        <f>ROUND(I302*H302,2)</f>
        <v>0</v>
      </c>
      <c r="K302" s="208" t="s">
        <v>165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2.0000000000000002E-05</v>
      </c>
      <c r="R302" s="215">
        <f>Q302*H302</f>
        <v>0.00040000000000000002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307</v>
      </c>
      <c r="AT302" s="217" t="s">
        <v>161</v>
      </c>
      <c r="AU302" s="217" t="s">
        <v>83</v>
      </c>
      <c r="AY302" s="19" t="s">
        <v>159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ROUND(I302*H302,2)</f>
        <v>0</v>
      </c>
      <c r="BL302" s="19" t="s">
        <v>307</v>
      </c>
      <c r="BM302" s="217" t="s">
        <v>3391</v>
      </c>
    </row>
    <row r="303" s="2" customFormat="1">
      <c r="A303" s="40"/>
      <c r="B303" s="41"/>
      <c r="C303" s="42"/>
      <c r="D303" s="219" t="s">
        <v>168</v>
      </c>
      <c r="E303" s="42"/>
      <c r="F303" s="220" t="s">
        <v>2976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168</v>
      </c>
      <c r="AU303" s="19" t="s">
        <v>83</v>
      </c>
    </row>
    <row r="304" s="2" customFormat="1" ht="21.75" customHeight="1">
      <c r="A304" s="40"/>
      <c r="B304" s="41"/>
      <c r="C304" s="206" t="s">
        <v>890</v>
      </c>
      <c r="D304" s="206" t="s">
        <v>161</v>
      </c>
      <c r="E304" s="207" t="s">
        <v>2977</v>
      </c>
      <c r="F304" s="208" t="s">
        <v>2978</v>
      </c>
      <c r="G304" s="209" t="s">
        <v>322</v>
      </c>
      <c r="H304" s="210">
        <v>20</v>
      </c>
      <c r="I304" s="211"/>
      <c r="J304" s="212">
        <f>ROUND(I304*H304,2)</f>
        <v>0</v>
      </c>
      <c r="K304" s="208" t="s">
        <v>165</v>
      </c>
      <c r="L304" s="46"/>
      <c r="M304" s="213" t="s">
        <v>19</v>
      </c>
      <c r="N304" s="214" t="s">
        <v>44</v>
      </c>
      <c r="O304" s="86"/>
      <c r="P304" s="215">
        <f>O304*H304</f>
        <v>0</v>
      </c>
      <c r="Q304" s="215">
        <v>3.0000000000000001E-05</v>
      </c>
      <c r="R304" s="215">
        <f>Q304*H304</f>
        <v>0.00060000000000000006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307</v>
      </c>
      <c r="AT304" s="217" t="s">
        <v>161</v>
      </c>
      <c r="AU304" s="217" t="s">
        <v>83</v>
      </c>
      <c r="AY304" s="19" t="s">
        <v>159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ROUND(I304*H304,2)</f>
        <v>0</v>
      </c>
      <c r="BL304" s="19" t="s">
        <v>307</v>
      </c>
      <c r="BM304" s="217" t="s">
        <v>3392</v>
      </c>
    </row>
    <row r="305" s="2" customFormat="1">
      <c r="A305" s="40"/>
      <c r="B305" s="41"/>
      <c r="C305" s="42"/>
      <c r="D305" s="219" t="s">
        <v>168</v>
      </c>
      <c r="E305" s="42"/>
      <c r="F305" s="220" t="s">
        <v>2980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168</v>
      </c>
      <c r="AU305" s="19" t="s">
        <v>83</v>
      </c>
    </row>
    <row r="306" s="12" customFormat="1" ht="25.92" customHeight="1">
      <c r="A306" s="12"/>
      <c r="B306" s="190"/>
      <c r="C306" s="191"/>
      <c r="D306" s="192" t="s">
        <v>72</v>
      </c>
      <c r="E306" s="193" t="s">
        <v>328</v>
      </c>
      <c r="F306" s="193" t="s">
        <v>3393</v>
      </c>
      <c r="G306" s="191"/>
      <c r="H306" s="191"/>
      <c r="I306" s="194"/>
      <c r="J306" s="195">
        <f>BK306</f>
        <v>0</v>
      </c>
      <c r="K306" s="191"/>
      <c r="L306" s="196"/>
      <c r="M306" s="197"/>
      <c r="N306" s="198"/>
      <c r="O306" s="198"/>
      <c r="P306" s="199">
        <f>P307</f>
        <v>0</v>
      </c>
      <c r="Q306" s="198"/>
      <c r="R306" s="199">
        <f>R307</f>
        <v>0</v>
      </c>
      <c r="S306" s="198"/>
      <c r="T306" s="200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189</v>
      </c>
      <c r="AT306" s="202" t="s">
        <v>72</v>
      </c>
      <c r="AU306" s="202" t="s">
        <v>73</v>
      </c>
      <c r="AY306" s="201" t="s">
        <v>159</v>
      </c>
      <c r="BK306" s="203">
        <f>BK307</f>
        <v>0</v>
      </c>
    </row>
    <row r="307" s="12" customFormat="1" ht="22.8" customHeight="1">
      <c r="A307" s="12"/>
      <c r="B307" s="190"/>
      <c r="C307" s="191"/>
      <c r="D307" s="192" t="s">
        <v>72</v>
      </c>
      <c r="E307" s="204" t="s">
        <v>3394</v>
      </c>
      <c r="F307" s="204" t="s">
        <v>3395</v>
      </c>
      <c r="G307" s="191"/>
      <c r="H307" s="191"/>
      <c r="I307" s="194"/>
      <c r="J307" s="205">
        <f>BK307</f>
        <v>0</v>
      </c>
      <c r="K307" s="191"/>
      <c r="L307" s="196"/>
      <c r="M307" s="197"/>
      <c r="N307" s="198"/>
      <c r="O307" s="198"/>
      <c r="P307" s="199">
        <f>P308</f>
        <v>0</v>
      </c>
      <c r="Q307" s="198"/>
      <c r="R307" s="199">
        <f>R308</f>
        <v>0</v>
      </c>
      <c r="S307" s="198"/>
      <c r="T307" s="200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189</v>
      </c>
      <c r="AT307" s="202" t="s">
        <v>72</v>
      </c>
      <c r="AU307" s="202" t="s">
        <v>81</v>
      </c>
      <c r="AY307" s="201" t="s">
        <v>159</v>
      </c>
      <c r="BK307" s="203">
        <f>BK308</f>
        <v>0</v>
      </c>
    </row>
    <row r="308" s="2" customFormat="1" ht="16.5" customHeight="1">
      <c r="A308" s="40"/>
      <c r="B308" s="41"/>
      <c r="C308" s="206" t="s">
        <v>898</v>
      </c>
      <c r="D308" s="206" t="s">
        <v>161</v>
      </c>
      <c r="E308" s="207" t="s">
        <v>3396</v>
      </c>
      <c r="F308" s="208" t="s">
        <v>3397</v>
      </c>
      <c r="G308" s="209" t="s">
        <v>322</v>
      </c>
      <c r="H308" s="210">
        <v>20</v>
      </c>
      <c r="I308" s="211"/>
      <c r="J308" s="212">
        <f>ROUND(I308*H308,2)</f>
        <v>0</v>
      </c>
      <c r="K308" s="208" t="s">
        <v>3398</v>
      </c>
      <c r="L308" s="46"/>
      <c r="M308" s="213" t="s">
        <v>19</v>
      </c>
      <c r="N308" s="214" t="s">
        <v>44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681</v>
      </c>
      <c r="AT308" s="217" t="s">
        <v>161</v>
      </c>
      <c r="AU308" s="217" t="s">
        <v>83</v>
      </c>
      <c r="AY308" s="19" t="s">
        <v>159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ROUND(I308*H308,2)</f>
        <v>0</v>
      </c>
      <c r="BL308" s="19" t="s">
        <v>681</v>
      </c>
      <c r="BM308" s="217" t="s">
        <v>3399</v>
      </c>
    </row>
    <row r="309" s="12" customFormat="1" ht="25.92" customHeight="1">
      <c r="A309" s="12"/>
      <c r="B309" s="190"/>
      <c r="C309" s="191"/>
      <c r="D309" s="192" t="s">
        <v>72</v>
      </c>
      <c r="E309" s="193" t="s">
        <v>2725</v>
      </c>
      <c r="F309" s="193" t="s">
        <v>2981</v>
      </c>
      <c r="G309" s="191"/>
      <c r="H309" s="191"/>
      <c r="I309" s="194"/>
      <c r="J309" s="195">
        <f>BK309</f>
        <v>0</v>
      </c>
      <c r="K309" s="191"/>
      <c r="L309" s="196"/>
      <c r="M309" s="197"/>
      <c r="N309" s="198"/>
      <c r="O309" s="198"/>
      <c r="P309" s="199">
        <f>SUM(P310:P316)</f>
        <v>0</v>
      </c>
      <c r="Q309" s="198"/>
      <c r="R309" s="199">
        <f>SUM(R310:R316)</f>
        <v>0</v>
      </c>
      <c r="S309" s="198"/>
      <c r="T309" s="200">
        <f>SUM(T310:T316)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166</v>
      </c>
      <c r="AT309" s="202" t="s">
        <v>72</v>
      </c>
      <c r="AU309" s="202" t="s">
        <v>73</v>
      </c>
      <c r="AY309" s="201" t="s">
        <v>159</v>
      </c>
      <c r="BK309" s="203">
        <f>SUM(BK310:BK316)</f>
        <v>0</v>
      </c>
    </row>
    <row r="310" s="2" customFormat="1" ht="24.15" customHeight="1">
      <c r="A310" s="40"/>
      <c r="B310" s="41"/>
      <c r="C310" s="206" t="s">
        <v>906</v>
      </c>
      <c r="D310" s="206" t="s">
        <v>161</v>
      </c>
      <c r="E310" s="207" t="s">
        <v>3400</v>
      </c>
      <c r="F310" s="208" t="s">
        <v>3401</v>
      </c>
      <c r="G310" s="209" t="s">
        <v>2984</v>
      </c>
      <c r="H310" s="210">
        <v>26</v>
      </c>
      <c r="I310" s="211"/>
      <c r="J310" s="212">
        <f>ROUND(I310*H310,2)</f>
        <v>0</v>
      </c>
      <c r="K310" s="208" t="s">
        <v>165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1931</v>
      </c>
      <c r="AT310" s="217" t="s">
        <v>161</v>
      </c>
      <c r="AU310" s="217" t="s">
        <v>81</v>
      </c>
      <c r="AY310" s="19" t="s">
        <v>159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ROUND(I310*H310,2)</f>
        <v>0</v>
      </c>
      <c r="BL310" s="19" t="s">
        <v>1931</v>
      </c>
      <c r="BM310" s="217" t="s">
        <v>3402</v>
      </c>
    </row>
    <row r="311" s="2" customFormat="1">
      <c r="A311" s="40"/>
      <c r="B311" s="41"/>
      <c r="C311" s="42"/>
      <c r="D311" s="219" t="s">
        <v>168</v>
      </c>
      <c r="E311" s="42"/>
      <c r="F311" s="220" t="s">
        <v>3403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168</v>
      </c>
      <c r="AU311" s="19" t="s">
        <v>81</v>
      </c>
    </row>
    <row r="312" s="2" customFormat="1" ht="24.15" customHeight="1">
      <c r="A312" s="40"/>
      <c r="B312" s="41"/>
      <c r="C312" s="206" t="s">
        <v>914</v>
      </c>
      <c r="D312" s="206" t="s">
        <v>161</v>
      </c>
      <c r="E312" s="207" t="s">
        <v>3404</v>
      </c>
      <c r="F312" s="208" t="s">
        <v>3405</v>
      </c>
      <c r="G312" s="209" t="s">
        <v>2984</v>
      </c>
      <c r="H312" s="210">
        <v>32</v>
      </c>
      <c r="I312" s="211"/>
      <c r="J312" s="212">
        <f>ROUND(I312*H312,2)</f>
        <v>0</v>
      </c>
      <c r="K312" s="208" t="s">
        <v>19</v>
      </c>
      <c r="L312" s="46"/>
      <c r="M312" s="213" t="s">
        <v>19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1931</v>
      </c>
      <c r="AT312" s="217" t="s">
        <v>161</v>
      </c>
      <c r="AU312" s="217" t="s">
        <v>81</v>
      </c>
      <c r="AY312" s="19" t="s">
        <v>159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81</v>
      </c>
      <c r="BK312" s="218">
        <f>ROUND(I312*H312,2)</f>
        <v>0</v>
      </c>
      <c r="BL312" s="19" t="s">
        <v>1931</v>
      </c>
      <c r="BM312" s="217" t="s">
        <v>3406</v>
      </c>
    </row>
    <row r="313" s="2" customFormat="1" ht="24.15" customHeight="1">
      <c r="A313" s="40"/>
      <c r="B313" s="41"/>
      <c r="C313" s="206" t="s">
        <v>919</v>
      </c>
      <c r="D313" s="206" t="s">
        <v>161</v>
      </c>
      <c r="E313" s="207" t="s">
        <v>3407</v>
      </c>
      <c r="F313" s="208" t="s">
        <v>3408</v>
      </c>
      <c r="G313" s="209" t="s">
        <v>2984</v>
      </c>
      <c r="H313" s="210">
        <v>4</v>
      </c>
      <c r="I313" s="211"/>
      <c r="J313" s="212">
        <f>ROUND(I313*H313,2)</f>
        <v>0</v>
      </c>
      <c r="K313" s="208" t="s">
        <v>165</v>
      </c>
      <c r="L313" s="46"/>
      <c r="M313" s="213" t="s">
        <v>19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1931</v>
      </c>
      <c r="AT313" s="217" t="s">
        <v>161</v>
      </c>
      <c r="AU313" s="217" t="s">
        <v>81</v>
      </c>
      <c r="AY313" s="19" t="s">
        <v>159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81</v>
      </c>
      <c r="BK313" s="218">
        <f>ROUND(I313*H313,2)</f>
        <v>0</v>
      </c>
      <c r="BL313" s="19" t="s">
        <v>1931</v>
      </c>
      <c r="BM313" s="217" t="s">
        <v>3409</v>
      </c>
    </row>
    <row r="314" s="2" customFormat="1">
      <c r="A314" s="40"/>
      <c r="B314" s="41"/>
      <c r="C314" s="42"/>
      <c r="D314" s="219" t="s">
        <v>168</v>
      </c>
      <c r="E314" s="42"/>
      <c r="F314" s="220" t="s">
        <v>3410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168</v>
      </c>
      <c r="AU314" s="19" t="s">
        <v>81</v>
      </c>
    </row>
    <row r="315" s="2" customFormat="1" ht="24.15" customHeight="1">
      <c r="A315" s="40"/>
      <c r="B315" s="41"/>
      <c r="C315" s="206" t="s">
        <v>925</v>
      </c>
      <c r="D315" s="206" t="s">
        <v>161</v>
      </c>
      <c r="E315" s="207" t="s">
        <v>3411</v>
      </c>
      <c r="F315" s="208" t="s">
        <v>3412</v>
      </c>
      <c r="G315" s="209" t="s">
        <v>2984</v>
      </c>
      <c r="H315" s="210">
        <v>6</v>
      </c>
      <c r="I315" s="211"/>
      <c r="J315" s="212">
        <f>ROUND(I315*H315,2)</f>
        <v>0</v>
      </c>
      <c r="K315" s="208" t="s">
        <v>165</v>
      </c>
      <c r="L315" s="46"/>
      <c r="M315" s="213" t="s">
        <v>19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1931</v>
      </c>
      <c r="AT315" s="217" t="s">
        <v>161</v>
      </c>
      <c r="AU315" s="217" t="s">
        <v>81</v>
      </c>
      <c r="AY315" s="19" t="s">
        <v>159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1931</v>
      </c>
      <c r="BM315" s="217" t="s">
        <v>3413</v>
      </c>
    </row>
    <row r="316" s="2" customFormat="1">
      <c r="A316" s="40"/>
      <c r="B316" s="41"/>
      <c r="C316" s="42"/>
      <c r="D316" s="219" t="s">
        <v>168</v>
      </c>
      <c r="E316" s="42"/>
      <c r="F316" s="220" t="s">
        <v>3414</v>
      </c>
      <c r="G316" s="42"/>
      <c r="H316" s="42"/>
      <c r="I316" s="221"/>
      <c r="J316" s="42"/>
      <c r="K316" s="42"/>
      <c r="L316" s="46"/>
      <c r="M316" s="285"/>
      <c r="N316" s="286"/>
      <c r="O316" s="281"/>
      <c r="P316" s="281"/>
      <c r="Q316" s="281"/>
      <c r="R316" s="281"/>
      <c r="S316" s="281"/>
      <c r="T316" s="2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168</v>
      </c>
      <c r="AU316" s="19" t="s">
        <v>81</v>
      </c>
    </row>
    <row r="317" s="2" customFormat="1" ht="6.96" customHeight="1">
      <c r="A317" s="40"/>
      <c r="B317" s="61"/>
      <c r="C317" s="62"/>
      <c r="D317" s="62"/>
      <c r="E317" s="62"/>
      <c r="F317" s="62"/>
      <c r="G317" s="62"/>
      <c r="H317" s="62"/>
      <c r="I317" s="62"/>
      <c r="J317" s="62"/>
      <c r="K317" s="62"/>
      <c r="L317" s="46"/>
      <c r="M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</sheetData>
  <sheetProtection sheet="1" autoFilter="0" formatColumns="0" formatRows="0" objects="1" scenarios="1" spinCount="100000" saltValue="7JeTTZ0wv9/O47NUWw8rJ+7QKhPDiROLjf+V2eQscqMIF2fxl6F4YQyOv0NvT8zKWsAToZmSYMSMpuh0l+hvRw==" hashValue="JSj8vQl/LVXgdQagZsD2Zl/OVZqGK/3Nie+y/2ba3CXBrHmAsjtyU1sGEh/wXpqk6/2cWRviEKn/nq7pIkpQSQ==" algorithmName="SHA-512" password="CC35"/>
  <autoFilter ref="C94:K316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1_01/612135101"/>
    <hyperlink ref="F104" r:id="rId2" display="https://podminky.urs.cz/item/CS_URS_2021_01/974031142"/>
    <hyperlink ref="F106" r:id="rId3" display="https://podminky.urs.cz/item/CS_URS_2021_01/974031153"/>
    <hyperlink ref="F108" r:id="rId4" display="https://podminky.urs.cz/item/CS_URS_2021_01/974031164"/>
    <hyperlink ref="F110" r:id="rId5" display="https://podminky.urs.cz/item/CS_URS_2021_01/974031235"/>
    <hyperlink ref="F113" r:id="rId6" display="https://podminky.urs.cz/item/CS_URS_2021_01/997013113"/>
    <hyperlink ref="F115" r:id="rId7" display="https://podminky.urs.cz/item/CS_URS_2021_01/997013501"/>
    <hyperlink ref="F117" r:id="rId8" display="https://podminky.urs.cz/item/CS_URS_2021_01/997013509"/>
    <hyperlink ref="F120" r:id="rId9" display="https://podminky.urs.cz/item/CS_URS_2021_01/997013609"/>
    <hyperlink ref="F125" r:id="rId10" display="https://podminky.urs.cz/item/CS_URS_2022_01/713463211"/>
    <hyperlink ref="F130" r:id="rId11" display="https://podminky.urs.cz/item/CS_URS_2022_02/998713101"/>
    <hyperlink ref="F133" r:id="rId12" display="https://podminky.urs.cz/item/CS_URS_2022_02/721171916"/>
    <hyperlink ref="F135" r:id="rId13" display="https://podminky.urs.cz/item/CS_URS_2022_02/721173401"/>
    <hyperlink ref="F137" r:id="rId14" display="https://podminky.urs.cz/item/CS_URS_2022_02/721173402"/>
    <hyperlink ref="F139" r:id="rId15" display="https://podminky.urs.cz/item/CS_URS_2022_02/721174024"/>
    <hyperlink ref="F141" r:id="rId16" display="https://podminky.urs.cz/item/CS_URS_2022_02/721174025"/>
    <hyperlink ref="F143" r:id="rId17" display="https://podminky.urs.cz/item/CS_URS_2022_02/721174042"/>
    <hyperlink ref="F145" r:id="rId18" display="https://podminky.urs.cz/item/CS_URS_2022_02/721174043"/>
    <hyperlink ref="F147" r:id="rId19" display="https://podminky.urs.cz/item/CS_URS_2022_02/721174045"/>
    <hyperlink ref="F149" r:id="rId20" display="https://podminky.urs.cz/item/CS_URS_2022_02/721194104"/>
    <hyperlink ref="F151" r:id="rId21" display="https://podminky.urs.cz/item/CS_URS_2022_02/721194105"/>
    <hyperlink ref="F153" r:id="rId22" display="https://podminky.urs.cz/item/CS_URS_2022_02/721194109"/>
    <hyperlink ref="F155" r:id="rId23" display="https://podminky.urs.cz/item/CS_URS_2022_02/721212123"/>
    <hyperlink ref="F157" r:id="rId24" display="https://podminky.urs.cz/item/CS_URS_2022_02/721226511"/>
    <hyperlink ref="F159" r:id="rId25" display="https://podminky.urs.cz/item/CS_URS_2022_02/721273153"/>
    <hyperlink ref="F161" r:id="rId26" display="https://podminky.urs.cz/item/CS_URS_2022_02/721274123"/>
    <hyperlink ref="F163" r:id="rId27" display="https://podminky.urs.cz/item/CS_URS_2022_02/721290111"/>
    <hyperlink ref="F165" r:id="rId28" display="https://podminky.urs.cz/item/CS_URS_2022_02/998721101"/>
    <hyperlink ref="F168" r:id="rId29" display="https://podminky.urs.cz/item/CS_URS_2022_02/722175002"/>
    <hyperlink ref="F170" r:id="rId30" display="https://podminky.urs.cz/item/CS_URS_2022_02/722175003"/>
    <hyperlink ref="F172" r:id="rId31" display="https://podminky.urs.cz/item/CS_URS_2022_02/722175004"/>
    <hyperlink ref="F174" r:id="rId32" display="https://podminky.urs.cz/item/CS_URS_2022_02/722181211"/>
    <hyperlink ref="F176" r:id="rId33" display="https://podminky.urs.cz/item/CS_URS_2022_02/722181212"/>
    <hyperlink ref="F178" r:id="rId34" display="https://podminky.urs.cz/item/CS_URS_2022_02/722181221"/>
    <hyperlink ref="F180" r:id="rId35" display="https://podminky.urs.cz/item/CS_URS_2022_02/722181222"/>
    <hyperlink ref="F182" r:id="rId36" display="https://podminky.urs.cz/item/CS_URS_2022_02/722181231"/>
    <hyperlink ref="F184" r:id="rId37" display="https://podminky.urs.cz/item/CS_URS_2022_02/722181232"/>
    <hyperlink ref="F186" r:id="rId38" display="https://podminky.urs.cz/item/CS_URS_2022_02/722182011"/>
    <hyperlink ref="F188" r:id="rId39" display="https://podminky.urs.cz/item/CS_URS_2022_02/722182012"/>
    <hyperlink ref="F190" r:id="rId40" display="https://podminky.urs.cz/item/CS_URS_2022_02/722182013"/>
    <hyperlink ref="F192" r:id="rId41" display="https://podminky.urs.cz/item/CS_URS_2022_02/722190401"/>
    <hyperlink ref="F194" r:id="rId42" display="https://podminky.urs.cz/item/CS_URS_2022_02/722220111"/>
    <hyperlink ref="F196" r:id="rId43" display="https://podminky.urs.cz/item/CS_URS_2022_02/722220121"/>
    <hyperlink ref="F198" r:id="rId44" display="https://podminky.urs.cz/item/CS_URS_2022_02/722224115"/>
    <hyperlink ref="F200" r:id="rId45" display="https://podminky.urs.cz/item/CS_URS_2022_02/722231073"/>
    <hyperlink ref="F202" r:id="rId46" display="https://podminky.urs.cz/item/CS_URS_2022_02/722231074"/>
    <hyperlink ref="F204" r:id="rId47" display="https://podminky.urs.cz/item/CS_URS_2022_02/722231143"/>
    <hyperlink ref="F206" r:id="rId48" display="https://podminky.urs.cz/item/CS_URS_2022_02/722232043"/>
    <hyperlink ref="F208" r:id="rId49" display="https://podminky.urs.cz/item/CS_URS_2022_02/722232045"/>
    <hyperlink ref="F210" r:id="rId50" display="https://podminky.urs.cz/item/CS_URS_2022_02/722232061"/>
    <hyperlink ref="F212" r:id="rId51" display="https://podminky.urs.cz/item/CS_URS_2022_02/722232062"/>
    <hyperlink ref="F214" r:id="rId52" display="https://podminky.urs.cz/item/CS_URS_2022_02/722232063"/>
    <hyperlink ref="F216" r:id="rId53" display="https://podminky.urs.cz/item/CS_URS_2022_02/722234265"/>
    <hyperlink ref="F218" r:id="rId54" display="https://podminky.urs.cz/item/CS_URS_2022_02/722250133"/>
    <hyperlink ref="F220" r:id="rId55" display="https://podminky.urs.cz/item/CS_URS_2022_02/722262213"/>
    <hyperlink ref="F222" r:id="rId56" display="https://podminky.urs.cz/item/CS_URS_2022_02/722290226"/>
    <hyperlink ref="F224" r:id="rId57" display="https://podminky.urs.cz/item/CS_URS_2022_02/722290234"/>
    <hyperlink ref="F226" r:id="rId58" display="https://podminky.urs.cz/item/CS_URS_2022_02/998722101"/>
    <hyperlink ref="F229" r:id="rId59" display="https://podminky.urs.cz/item/CS_URS_2022_02/723160204"/>
    <hyperlink ref="F231" r:id="rId60" display="https://podminky.urs.cz/item/CS_URS_2022_02/723160334"/>
    <hyperlink ref="F233" r:id="rId61" display="https://podminky.urs.cz/item/CS_URS_2022_02/723181023"/>
    <hyperlink ref="F235" r:id="rId62" display="https://podminky.urs.cz/item/CS_URS_2022_02/723181024"/>
    <hyperlink ref="F237" r:id="rId63" display="https://podminky.urs.cz/item/CS_URS_2022_02/723230103"/>
    <hyperlink ref="F239" r:id="rId64" display="https://podminky.urs.cz/item/CS_URS_2022_02/723231164"/>
    <hyperlink ref="F241" r:id="rId65" display="https://podminky.urs.cz/item/CS_URS_2022_02/723261912"/>
    <hyperlink ref="F244" r:id="rId66" display="https://podminky.urs.cz/item/CS_URS_2022_02/998723101"/>
    <hyperlink ref="F247" r:id="rId67" display="https://podminky.urs.cz/item/CS_URS_2022_02/725112022"/>
    <hyperlink ref="F249" r:id="rId68" display="https://podminky.urs.cz/item/CS_URS_2022_02/725119125"/>
    <hyperlink ref="F252" r:id="rId69" display="https://podminky.urs.cz/item/CS_URS_2022_02/725211602"/>
    <hyperlink ref="F254" r:id="rId70" display="https://podminky.urs.cz/item/CS_URS_2022_02/725211703"/>
    <hyperlink ref="F256" r:id="rId71" display="https://podminky.urs.cz/item/CS_URS_2022_02/725241142"/>
    <hyperlink ref="F258" r:id="rId72" display="https://podminky.urs.cz/item/CS_URS_2022_02/725244103"/>
    <hyperlink ref="F260" r:id="rId73" display="https://podminky.urs.cz/item/CS_URS_2022_02/725244843"/>
    <hyperlink ref="F262" r:id="rId74" display="https://podminky.urs.cz/item/CS_URS_2022_02/725291711"/>
    <hyperlink ref="F264" r:id="rId75" display="https://podminky.urs.cz/item/CS_URS_2022_02/725291712"/>
    <hyperlink ref="F266" r:id="rId76" display="https://podminky.urs.cz/item/CS_URS_2022_02/725291722"/>
    <hyperlink ref="F268" r:id="rId77" display="https://podminky.urs.cz/item/CS_URS_2022_02/725813111"/>
    <hyperlink ref="F270" r:id="rId78" display="https://podminky.urs.cz/item/CS_URS_2022_02/725821329"/>
    <hyperlink ref="F272" r:id="rId79" display="https://podminky.urs.cz/item/CS_URS_2022_02/725822611"/>
    <hyperlink ref="F274" r:id="rId80" display="https://podminky.urs.cz/item/CS_URS_2022_02/725841332"/>
    <hyperlink ref="F276" r:id="rId81" display="https://podminky.urs.cz/item/CS_URS_2022_02/725861102"/>
    <hyperlink ref="F278" r:id="rId82" display="https://podminky.urs.cz/item/CS_URS_2022_02/725861312"/>
    <hyperlink ref="F280" r:id="rId83" display="https://podminky.urs.cz/item/CS_URS_2022_02/725862103"/>
    <hyperlink ref="F282" r:id="rId84" display="https://podminky.urs.cz/item/CS_URS_2022_02/725865311"/>
    <hyperlink ref="F284" r:id="rId85" display="https://podminky.urs.cz/item/CS_URS_2022_02/725980122"/>
    <hyperlink ref="F286" r:id="rId86" display="https://podminky.urs.cz/item/CS_URS_2022_02/998725101"/>
    <hyperlink ref="F289" r:id="rId87" display="https://podminky.urs.cz/item/CS_URS_2022_02/726111031"/>
    <hyperlink ref="F291" r:id="rId88" display="https://podminky.urs.cz/item/CS_URS_2022_02/726191001"/>
    <hyperlink ref="F293" r:id="rId89" display="https://podminky.urs.cz/item/CS_URS_2022_02/726191002"/>
    <hyperlink ref="F295" r:id="rId90" display="https://podminky.urs.cz/item/CS_URS_2022_02/998726111"/>
    <hyperlink ref="F298" r:id="rId91" display="https://podminky.urs.cz/item/CS_URS_2022_02/732421212"/>
    <hyperlink ref="F300" r:id="rId92" display="https://podminky.urs.cz/item/CS_URS_2022_02/998732101"/>
    <hyperlink ref="F303" r:id="rId93" display="https://podminky.urs.cz/item/CS_URS_2022_02/783614551"/>
    <hyperlink ref="F305" r:id="rId94" display="https://podminky.urs.cz/item/CS_URS_2022_02/783617611"/>
    <hyperlink ref="F311" r:id="rId95" display="https://podminky.urs.cz/item/CS_URS_2022_02/HZS2491"/>
    <hyperlink ref="F314" r:id="rId96" display="https://podminky.urs.cz/item/CS_URS_2022_02/HZS4212"/>
    <hyperlink ref="F316" r:id="rId97" display="https://podminky.urs.cz/item/CS_URS_2022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3415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3000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3001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ROUND((SUM(BE84:BE133)),  2)</f>
        <v>0</v>
      </c>
      <c r="G33" s="40"/>
      <c r="H33" s="40"/>
      <c r="I33" s="150">
        <v>0.20999999999999999</v>
      </c>
      <c r="J33" s="149">
        <f>ROUND(((SUM(BE84:BE133))*I33),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ROUND((SUM(BF84:BF133)),  2)</f>
        <v>0</v>
      </c>
      <c r="G34" s="40"/>
      <c r="H34" s="40"/>
      <c r="I34" s="150">
        <v>0.14999999999999999</v>
      </c>
      <c r="J34" s="149">
        <f>ROUND(((SUM(BF84:BF133))*I34),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ROUND((SUM(BH84:BH133)),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06 - Přípojka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Jerakasová Lenka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3416</v>
      </c>
      <c r="E62" s="176"/>
      <c r="F62" s="176"/>
      <c r="G62" s="176"/>
      <c r="H62" s="176"/>
      <c r="I62" s="176"/>
      <c r="J62" s="177">
        <f>J113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123</v>
      </c>
      <c r="E63" s="176"/>
      <c r="F63" s="176"/>
      <c r="G63" s="176"/>
      <c r="H63" s="176"/>
      <c r="I63" s="176"/>
      <c r="J63" s="177">
        <f>J117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126</v>
      </c>
      <c r="E64" s="176"/>
      <c r="F64" s="176"/>
      <c r="G64" s="176"/>
      <c r="H64" s="176"/>
      <c r="I64" s="176"/>
      <c r="J64" s="177">
        <f>J131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Stavební úpravy a udržovací práce na objektu pavilonu W, přístavba nového vstupu a nový přístupový chodník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SO 06 - Přípojka kanalizace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Opava</v>
      </c>
      <c r="G78" s="42"/>
      <c r="H78" s="42"/>
      <c r="I78" s="34" t="s">
        <v>23</v>
      </c>
      <c r="J78" s="74" t="str">
        <f>IF(J12="","",J12)</f>
        <v>1. 8. 2022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32</v>
      </c>
      <c r="J80" s="38" t="str">
        <f>E21</f>
        <v xml:space="preserve">Lenka Jerakasová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>Jerakasová Lenka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145</v>
      </c>
      <c r="D83" s="182" t="s">
        <v>58</v>
      </c>
      <c r="E83" s="182" t="s">
        <v>54</v>
      </c>
      <c r="F83" s="182" t="s">
        <v>55</v>
      </c>
      <c r="G83" s="182" t="s">
        <v>146</v>
      </c>
      <c r="H83" s="182" t="s">
        <v>147</v>
      </c>
      <c r="I83" s="182" t="s">
        <v>148</v>
      </c>
      <c r="J83" s="182" t="s">
        <v>114</v>
      </c>
      <c r="K83" s="183" t="s">
        <v>149</v>
      </c>
      <c r="L83" s="184"/>
      <c r="M83" s="94" t="s">
        <v>19</v>
      </c>
      <c r="N83" s="95" t="s">
        <v>43</v>
      </c>
      <c r="O83" s="95" t="s">
        <v>150</v>
      </c>
      <c r="P83" s="95" t="s">
        <v>151</v>
      </c>
      <c r="Q83" s="95" t="s">
        <v>152</v>
      </c>
      <c r="R83" s="95" t="s">
        <v>153</v>
      </c>
      <c r="S83" s="95" t="s">
        <v>154</v>
      </c>
      <c r="T83" s="96" t="s">
        <v>155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6.7033699999999996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115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157</v>
      </c>
      <c r="F85" s="193" t="s">
        <v>158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P86+P117+P131</f>
        <v>0</v>
      </c>
      <c r="Q85" s="198"/>
      <c r="R85" s="199">
        <f>R86+R117+R131</f>
        <v>6.7033699999999996</v>
      </c>
      <c r="S85" s="198"/>
      <c r="T85" s="200">
        <f>T86+T117+T131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81</v>
      </c>
      <c r="AT85" s="202" t="s">
        <v>72</v>
      </c>
      <c r="AU85" s="202" t="s">
        <v>73</v>
      </c>
      <c r="AY85" s="201" t="s">
        <v>159</v>
      </c>
      <c r="BK85" s="203">
        <f>BK86+BK117+BK131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81</v>
      </c>
      <c r="F86" s="204" t="s">
        <v>160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P87+SUM(P88:P113)</f>
        <v>0</v>
      </c>
      <c r="Q86" s="198"/>
      <c r="R86" s="199">
        <f>R87+SUM(R88:R113)</f>
        <v>6.6706999999999992</v>
      </c>
      <c r="S86" s="198"/>
      <c r="T86" s="200">
        <f>T87+SUM(T88:T113)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81</v>
      </c>
      <c r="AT86" s="202" t="s">
        <v>72</v>
      </c>
      <c r="AU86" s="202" t="s">
        <v>81</v>
      </c>
      <c r="AY86" s="201" t="s">
        <v>159</v>
      </c>
      <c r="BK86" s="203">
        <f>BK87+SUM(BK88:BK113)</f>
        <v>0</v>
      </c>
    </row>
    <row r="87" s="2" customFormat="1" ht="49.05" customHeight="1">
      <c r="A87" s="40"/>
      <c r="B87" s="41"/>
      <c r="C87" s="206" t="s">
        <v>81</v>
      </c>
      <c r="D87" s="206" t="s">
        <v>161</v>
      </c>
      <c r="E87" s="207" t="s">
        <v>3417</v>
      </c>
      <c r="F87" s="208" t="s">
        <v>3418</v>
      </c>
      <c r="G87" s="209" t="s">
        <v>322</v>
      </c>
      <c r="H87" s="210">
        <v>3</v>
      </c>
      <c r="I87" s="211"/>
      <c r="J87" s="212">
        <f>ROUND(I87*H87,2)</f>
        <v>0</v>
      </c>
      <c r="K87" s="208" t="s">
        <v>3043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0.036900000000000002</v>
      </c>
      <c r="R87" s="215">
        <f>Q87*H87</f>
        <v>0.11070000000000001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166</v>
      </c>
      <c r="AT87" s="217" t="s">
        <v>161</v>
      </c>
      <c r="AU87" s="217" t="s">
        <v>83</v>
      </c>
      <c r="AY87" s="19" t="s">
        <v>159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166</v>
      </c>
      <c r="BM87" s="217" t="s">
        <v>3419</v>
      </c>
    </row>
    <row r="88" s="2" customFormat="1">
      <c r="A88" s="40"/>
      <c r="B88" s="41"/>
      <c r="C88" s="42"/>
      <c r="D88" s="219" t="s">
        <v>168</v>
      </c>
      <c r="E88" s="42"/>
      <c r="F88" s="220" t="s">
        <v>3420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168</v>
      </c>
      <c r="AU88" s="19" t="s">
        <v>83</v>
      </c>
    </row>
    <row r="89" s="2" customFormat="1" ht="24.15" customHeight="1">
      <c r="A89" s="40"/>
      <c r="B89" s="41"/>
      <c r="C89" s="206" t="s">
        <v>83</v>
      </c>
      <c r="D89" s="206" t="s">
        <v>161</v>
      </c>
      <c r="E89" s="207" t="s">
        <v>3421</v>
      </c>
      <c r="F89" s="208" t="s">
        <v>3422</v>
      </c>
      <c r="G89" s="209" t="s">
        <v>181</v>
      </c>
      <c r="H89" s="210">
        <v>24.623999999999999</v>
      </c>
      <c r="I89" s="211"/>
      <c r="J89" s="212">
        <f>ROUND(I89*H89,2)</f>
        <v>0</v>
      </c>
      <c r="K89" s="208" t="s">
        <v>3043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166</v>
      </c>
      <c r="AT89" s="217" t="s">
        <v>161</v>
      </c>
      <c r="AU89" s="217" t="s">
        <v>83</v>
      </c>
      <c r="AY89" s="19" t="s">
        <v>159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166</v>
      </c>
      <c r="BM89" s="217" t="s">
        <v>3423</v>
      </c>
    </row>
    <row r="90" s="2" customFormat="1">
      <c r="A90" s="40"/>
      <c r="B90" s="41"/>
      <c r="C90" s="42"/>
      <c r="D90" s="219" t="s">
        <v>168</v>
      </c>
      <c r="E90" s="42"/>
      <c r="F90" s="220" t="s">
        <v>3424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83</v>
      </c>
    </row>
    <row r="91" s="14" customFormat="1">
      <c r="A91" s="14"/>
      <c r="B91" s="235"/>
      <c r="C91" s="236"/>
      <c r="D91" s="226" t="s">
        <v>170</v>
      </c>
      <c r="E91" s="237" t="s">
        <v>19</v>
      </c>
      <c r="F91" s="238" t="s">
        <v>3425</v>
      </c>
      <c r="G91" s="236"/>
      <c r="H91" s="239">
        <v>24.623999999999999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170</v>
      </c>
      <c r="AU91" s="245" t="s">
        <v>83</v>
      </c>
      <c r="AV91" s="14" t="s">
        <v>83</v>
      </c>
      <c r="AW91" s="14" t="s">
        <v>35</v>
      </c>
      <c r="AX91" s="14" t="s">
        <v>73</v>
      </c>
      <c r="AY91" s="245" t="s">
        <v>159</v>
      </c>
    </row>
    <row r="92" s="15" customFormat="1">
      <c r="A92" s="15"/>
      <c r="B92" s="246"/>
      <c r="C92" s="247"/>
      <c r="D92" s="226" t="s">
        <v>170</v>
      </c>
      <c r="E92" s="248" t="s">
        <v>19</v>
      </c>
      <c r="F92" s="249" t="s">
        <v>178</v>
      </c>
      <c r="G92" s="247"/>
      <c r="H92" s="250">
        <v>24.623999999999999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170</v>
      </c>
      <c r="AU92" s="256" t="s">
        <v>83</v>
      </c>
      <c r="AV92" s="15" t="s">
        <v>166</v>
      </c>
      <c r="AW92" s="15" t="s">
        <v>35</v>
      </c>
      <c r="AX92" s="15" t="s">
        <v>81</v>
      </c>
      <c r="AY92" s="256" t="s">
        <v>159</v>
      </c>
    </row>
    <row r="93" s="2" customFormat="1" ht="37.8" customHeight="1">
      <c r="A93" s="40"/>
      <c r="B93" s="41"/>
      <c r="C93" s="206" t="s">
        <v>189</v>
      </c>
      <c r="D93" s="206" t="s">
        <v>161</v>
      </c>
      <c r="E93" s="207" t="s">
        <v>3426</v>
      </c>
      <c r="F93" s="208" t="s">
        <v>3427</v>
      </c>
      <c r="G93" s="209" t="s">
        <v>181</v>
      </c>
      <c r="H93" s="210">
        <v>6.1520000000000001</v>
      </c>
      <c r="I93" s="211"/>
      <c r="J93" s="212">
        <f>ROUND(I93*H93,2)</f>
        <v>0</v>
      </c>
      <c r="K93" s="208" t="s">
        <v>3043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166</v>
      </c>
      <c r="AT93" s="217" t="s">
        <v>161</v>
      </c>
      <c r="AU93" s="217" t="s">
        <v>83</v>
      </c>
      <c r="AY93" s="19" t="s">
        <v>159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166</v>
      </c>
      <c r="BM93" s="217" t="s">
        <v>3428</v>
      </c>
    </row>
    <row r="94" s="2" customFormat="1">
      <c r="A94" s="40"/>
      <c r="B94" s="41"/>
      <c r="C94" s="42"/>
      <c r="D94" s="219" t="s">
        <v>168</v>
      </c>
      <c r="E94" s="42"/>
      <c r="F94" s="220" t="s">
        <v>3429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168</v>
      </c>
      <c r="AU94" s="19" t="s">
        <v>83</v>
      </c>
    </row>
    <row r="95" s="2" customFormat="1" ht="37.8" customHeight="1">
      <c r="A95" s="40"/>
      <c r="B95" s="41"/>
      <c r="C95" s="206" t="s">
        <v>166</v>
      </c>
      <c r="D95" s="206" t="s">
        <v>161</v>
      </c>
      <c r="E95" s="207" t="s">
        <v>3430</v>
      </c>
      <c r="F95" s="208" t="s">
        <v>3431</v>
      </c>
      <c r="G95" s="209" t="s">
        <v>181</v>
      </c>
      <c r="H95" s="210">
        <v>61.520000000000003</v>
      </c>
      <c r="I95" s="211"/>
      <c r="J95" s="212">
        <f>ROUND(I95*H95,2)</f>
        <v>0</v>
      </c>
      <c r="K95" s="208" t="s">
        <v>3043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166</v>
      </c>
      <c r="AT95" s="217" t="s">
        <v>161</v>
      </c>
      <c r="AU95" s="217" t="s">
        <v>83</v>
      </c>
      <c r="AY95" s="19" t="s">
        <v>159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166</v>
      </c>
      <c r="BM95" s="217" t="s">
        <v>3432</v>
      </c>
    </row>
    <row r="96" s="2" customFormat="1">
      <c r="A96" s="40"/>
      <c r="B96" s="41"/>
      <c r="C96" s="42"/>
      <c r="D96" s="219" t="s">
        <v>168</v>
      </c>
      <c r="E96" s="42"/>
      <c r="F96" s="220" t="s">
        <v>3433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168</v>
      </c>
      <c r="AU96" s="19" t="s">
        <v>83</v>
      </c>
    </row>
    <row r="97" s="14" customFormat="1">
      <c r="A97" s="14"/>
      <c r="B97" s="235"/>
      <c r="C97" s="236"/>
      <c r="D97" s="226" t="s">
        <v>170</v>
      </c>
      <c r="E97" s="237" t="s">
        <v>19</v>
      </c>
      <c r="F97" s="238" t="s">
        <v>3434</v>
      </c>
      <c r="G97" s="236"/>
      <c r="H97" s="239">
        <v>61.520000000000003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170</v>
      </c>
      <c r="AU97" s="245" t="s">
        <v>83</v>
      </c>
      <c r="AV97" s="14" t="s">
        <v>83</v>
      </c>
      <c r="AW97" s="14" t="s">
        <v>35</v>
      </c>
      <c r="AX97" s="14" t="s">
        <v>81</v>
      </c>
      <c r="AY97" s="245" t="s">
        <v>159</v>
      </c>
    </row>
    <row r="98" s="2" customFormat="1" ht="24.15" customHeight="1">
      <c r="A98" s="40"/>
      <c r="B98" s="41"/>
      <c r="C98" s="206" t="s">
        <v>213</v>
      </c>
      <c r="D98" s="206" t="s">
        <v>161</v>
      </c>
      <c r="E98" s="207" t="s">
        <v>3435</v>
      </c>
      <c r="F98" s="208" t="s">
        <v>3436</v>
      </c>
      <c r="G98" s="209" t="s">
        <v>181</v>
      </c>
      <c r="H98" s="210">
        <v>6.1520000000000001</v>
      </c>
      <c r="I98" s="211"/>
      <c r="J98" s="212">
        <f>ROUND(I98*H98,2)</f>
        <v>0</v>
      </c>
      <c r="K98" s="208" t="s">
        <v>3043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83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3437</v>
      </c>
    </row>
    <row r="99" s="2" customFormat="1">
      <c r="A99" s="40"/>
      <c r="B99" s="41"/>
      <c r="C99" s="42"/>
      <c r="D99" s="219" t="s">
        <v>168</v>
      </c>
      <c r="E99" s="42"/>
      <c r="F99" s="220" t="s">
        <v>3438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168</v>
      </c>
      <c r="AU99" s="19" t="s">
        <v>83</v>
      </c>
    </row>
    <row r="100" s="2" customFormat="1" ht="24.15" customHeight="1">
      <c r="A100" s="40"/>
      <c r="B100" s="41"/>
      <c r="C100" s="206" t="s">
        <v>219</v>
      </c>
      <c r="D100" s="206" t="s">
        <v>161</v>
      </c>
      <c r="E100" s="207" t="s">
        <v>3439</v>
      </c>
      <c r="F100" s="208" t="s">
        <v>3440</v>
      </c>
      <c r="G100" s="209" t="s">
        <v>181</v>
      </c>
      <c r="H100" s="210">
        <v>6.1520000000000001</v>
      </c>
      <c r="I100" s="211"/>
      <c r="J100" s="212">
        <f>ROUND(I100*H100,2)</f>
        <v>0</v>
      </c>
      <c r="K100" s="208" t="s">
        <v>3043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166</v>
      </c>
      <c r="AT100" s="217" t="s">
        <v>161</v>
      </c>
      <c r="AU100" s="217" t="s">
        <v>83</v>
      </c>
      <c r="AY100" s="19" t="s">
        <v>159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166</v>
      </c>
      <c r="BM100" s="217" t="s">
        <v>3441</v>
      </c>
    </row>
    <row r="101" s="2" customFormat="1">
      <c r="A101" s="40"/>
      <c r="B101" s="41"/>
      <c r="C101" s="42"/>
      <c r="D101" s="219" t="s">
        <v>168</v>
      </c>
      <c r="E101" s="42"/>
      <c r="F101" s="220" t="s">
        <v>3442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168</v>
      </c>
      <c r="AU101" s="19" t="s">
        <v>83</v>
      </c>
    </row>
    <row r="102" s="2" customFormat="1" ht="24.15" customHeight="1">
      <c r="A102" s="40"/>
      <c r="B102" s="41"/>
      <c r="C102" s="206" t="s">
        <v>226</v>
      </c>
      <c r="D102" s="206" t="s">
        <v>161</v>
      </c>
      <c r="E102" s="207" t="s">
        <v>3443</v>
      </c>
      <c r="F102" s="208" t="s">
        <v>3444</v>
      </c>
      <c r="G102" s="209" t="s">
        <v>181</v>
      </c>
      <c r="H102" s="210">
        <v>6.1520000000000001</v>
      </c>
      <c r="I102" s="211"/>
      <c r="J102" s="212">
        <f>ROUND(I102*H102,2)</f>
        <v>0</v>
      </c>
      <c r="K102" s="208" t="s">
        <v>3043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166</v>
      </c>
      <c r="AT102" s="217" t="s">
        <v>161</v>
      </c>
      <c r="AU102" s="217" t="s">
        <v>83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166</v>
      </c>
      <c r="BM102" s="217" t="s">
        <v>3445</v>
      </c>
    </row>
    <row r="103" s="2" customFormat="1">
      <c r="A103" s="40"/>
      <c r="B103" s="41"/>
      <c r="C103" s="42"/>
      <c r="D103" s="219" t="s">
        <v>168</v>
      </c>
      <c r="E103" s="42"/>
      <c r="F103" s="220" t="s">
        <v>3446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24.15" customHeight="1">
      <c r="A104" s="40"/>
      <c r="B104" s="41"/>
      <c r="C104" s="206" t="s">
        <v>231</v>
      </c>
      <c r="D104" s="206" t="s">
        <v>161</v>
      </c>
      <c r="E104" s="207" t="s">
        <v>220</v>
      </c>
      <c r="F104" s="208" t="s">
        <v>221</v>
      </c>
      <c r="G104" s="209" t="s">
        <v>222</v>
      </c>
      <c r="H104" s="210">
        <v>11.074</v>
      </c>
      <c r="I104" s="211"/>
      <c r="J104" s="212">
        <f>ROUND(I104*H104,2)</f>
        <v>0</v>
      </c>
      <c r="K104" s="208" t="s">
        <v>3043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166</v>
      </c>
      <c r="AT104" s="217" t="s">
        <v>161</v>
      </c>
      <c r="AU104" s="217" t="s">
        <v>83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166</v>
      </c>
      <c r="BM104" s="217" t="s">
        <v>3447</v>
      </c>
    </row>
    <row r="105" s="2" customFormat="1">
      <c r="A105" s="40"/>
      <c r="B105" s="41"/>
      <c r="C105" s="42"/>
      <c r="D105" s="219" t="s">
        <v>168</v>
      </c>
      <c r="E105" s="42"/>
      <c r="F105" s="220" t="s">
        <v>3448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168</v>
      </c>
      <c r="AU105" s="19" t="s">
        <v>83</v>
      </c>
    </row>
    <row r="106" s="14" customFormat="1">
      <c r="A106" s="14"/>
      <c r="B106" s="235"/>
      <c r="C106" s="236"/>
      <c r="D106" s="226" t="s">
        <v>170</v>
      </c>
      <c r="E106" s="237" t="s">
        <v>19</v>
      </c>
      <c r="F106" s="238" t="s">
        <v>3449</v>
      </c>
      <c r="G106" s="236"/>
      <c r="H106" s="239">
        <v>11.074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170</v>
      </c>
      <c r="AU106" s="245" t="s">
        <v>83</v>
      </c>
      <c r="AV106" s="14" t="s">
        <v>83</v>
      </c>
      <c r="AW106" s="14" t="s">
        <v>35</v>
      </c>
      <c r="AX106" s="14" t="s">
        <v>81</v>
      </c>
      <c r="AY106" s="245" t="s">
        <v>159</v>
      </c>
    </row>
    <row r="107" s="2" customFormat="1" ht="24.15" customHeight="1">
      <c r="A107" s="40"/>
      <c r="B107" s="41"/>
      <c r="C107" s="206" t="s">
        <v>239</v>
      </c>
      <c r="D107" s="206" t="s">
        <v>161</v>
      </c>
      <c r="E107" s="207" t="s">
        <v>232</v>
      </c>
      <c r="F107" s="208" t="s">
        <v>233</v>
      </c>
      <c r="G107" s="209" t="s">
        <v>181</v>
      </c>
      <c r="H107" s="210">
        <v>18.5</v>
      </c>
      <c r="I107" s="211"/>
      <c r="J107" s="212">
        <f>ROUND(I107*H107,2)</f>
        <v>0</v>
      </c>
      <c r="K107" s="208" t="s">
        <v>3043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83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3450</v>
      </c>
    </row>
    <row r="108" s="2" customFormat="1">
      <c r="A108" s="40"/>
      <c r="B108" s="41"/>
      <c r="C108" s="42"/>
      <c r="D108" s="219" t="s">
        <v>168</v>
      </c>
      <c r="E108" s="42"/>
      <c r="F108" s="220" t="s">
        <v>3451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168</v>
      </c>
      <c r="AU108" s="19" t="s">
        <v>83</v>
      </c>
    </row>
    <row r="109" s="2" customFormat="1" ht="37.8" customHeight="1">
      <c r="A109" s="40"/>
      <c r="B109" s="41"/>
      <c r="C109" s="206" t="s">
        <v>248</v>
      </c>
      <c r="D109" s="206" t="s">
        <v>161</v>
      </c>
      <c r="E109" s="207" t="s">
        <v>3452</v>
      </c>
      <c r="F109" s="208" t="s">
        <v>3453</v>
      </c>
      <c r="G109" s="209" t="s">
        <v>181</v>
      </c>
      <c r="H109" s="210">
        <v>4.0999999999999996</v>
      </c>
      <c r="I109" s="211"/>
      <c r="J109" s="212">
        <f>ROUND(I109*H109,2)</f>
        <v>0</v>
      </c>
      <c r="K109" s="208" t="s">
        <v>3043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83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3454</v>
      </c>
    </row>
    <row r="110" s="2" customFormat="1">
      <c r="A110" s="40"/>
      <c r="B110" s="41"/>
      <c r="C110" s="42"/>
      <c r="D110" s="219" t="s">
        <v>168</v>
      </c>
      <c r="E110" s="42"/>
      <c r="F110" s="220" t="s">
        <v>3455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168</v>
      </c>
      <c r="AU110" s="19" t="s">
        <v>83</v>
      </c>
    </row>
    <row r="111" s="2" customFormat="1" ht="16.5" customHeight="1">
      <c r="A111" s="40"/>
      <c r="B111" s="41"/>
      <c r="C111" s="257" t="s">
        <v>254</v>
      </c>
      <c r="D111" s="257" t="s">
        <v>328</v>
      </c>
      <c r="E111" s="258" t="s">
        <v>3456</v>
      </c>
      <c r="F111" s="259" t="s">
        <v>3457</v>
      </c>
      <c r="G111" s="260" t="s">
        <v>222</v>
      </c>
      <c r="H111" s="261">
        <v>6.5599999999999996</v>
      </c>
      <c r="I111" s="262"/>
      <c r="J111" s="263">
        <f>ROUND(I111*H111,2)</f>
        <v>0</v>
      </c>
      <c r="K111" s="259" t="s">
        <v>3043</v>
      </c>
      <c r="L111" s="264"/>
      <c r="M111" s="265" t="s">
        <v>19</v>
      </c>
      <c r="N111" s="266" t="s">
        <v>44</v>
      </c>
      <c r="O111" s="86"/>
      <c r="P111" s="215">
        <f>O111*H111</f>
        <v>0</v>
      </c>
      <c r="Q111" s="215">
        <v>1</v>
      </c>
      <c r="R111" s="215">
        <f>Q111*H111</f>
        <v>6.5599999999999996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231</v>
      </c>
      <c r="AT111" s="217" t="s">
        <v>328</v>
      </c>
      <c r="AU111" s="217" t="s">
        <v>83</v>
      </c>
      <c r="AY111" s="19" t="s">
        <v>159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81</v>
      </c>
      <c r="BK111" s="218">
        <f>ROUND(I111*H111,2)</f>
        <v>0</v>
      </c>
      <c r="BL111" s="19" t="s">
        <v>166</v>
      </c>
      <c r="BM111" s="217" t="s">
        <v>3458</v>
      </c>
    </row>
    <row r="112" s="14" customFormat="1">
      <c r="A112" s="14"/>
      <c r="B112" s="235"/>
      <c r="C112" s="236"/>
      <c r="D112" s="226" t="s">
        <v>170</v>
      </c>
      <c r="E112" s="237" t="s">
        <v>19</v>
      </c>
      <c r="F112" s="238" t="s">
        <v>3459</v>
      </c>
      <c r="G112" s="236"/>
      <c r="H112" s="239">
        <v>6.5599999999999996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170</v>
      </c>
      <c r="AU112" s="245" t="s">
        <v>83</v>
      </c>
      <c r="AV112" s="14" t="s">
        <v>83</v>
      </c>
      <c r="AW112" s="14" t="s">
        <v>35</v>
      </c>
      <c r="AX112" s="14" t="s">
        <v>81</v>
      </c>
      <c r="AY112" s="245" t="s">
        <v>159</v>
      </c>
    </row>
    <row r="113" s="12" customFormat="1" ht="20.88" customHeight="1">
      <c r="A113" s="12"/>
      <c r="B113" s="190"/>
      <c r="C113" s="191"/>
      <c r="D113" s="192" t="s">
        <v>72</v>
      </c>
      <c r="E113" s="204" t="s">
        <v>166</v>
      </c>
      <c r="F113" s="204" t="s">
        <v>423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SUM(P114:P116)</f>
        <v>0</v>
      </c>
      <c r="Q113" s="198"/>
      <c r="R113" s="199">
        <f>SUM(R114:R116)</f>
        <v>0</v>
      </c>
      <c r="S113" s="198"/>
      <c r="T113" s="20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81</v>
      </c>
      <c r="AT113" s="202" t="s">
        <v>72</v>
      </c>
      <c r="AU113" s="202" t="s">
        <v>83</v>
      </c>
      <c r="AY113" s="201" t="s">
        <v>159</v>
      </c>
      <c r="BK113" s="203">
        <f>SUM(BK114:BK116)</f>
        <v>0</v>
      </c>
    </row>
    <row r="114" s="2" customFormat="1" ht="16.5" customHeight="1">
      <c r="A114" s="40"/>
      <c r="B114" s="41"/>
      <c r="C114" s="206" t="s">
        <v>260</v>
      </c>
      <c r="D114" s="206" t="s">
        <v>161</v>
      </c>
      <c r="E114" s="207" t="s">
        <v>3460</v>
      </c>
      <c r="F114" s="208" t="s">
        <v>3461</v>
      </c>
      <c r="G114" s="209" t="s">
        <v>181</v>
      </c>
      <c r="H114" s="210">
        <v>2.052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166</v>
      </c>
      <c r="AT114" s="217" t="s">
        <v>161</v>
      </c>
      <c r="AU114" s="217" t="s">
        <v>189</v>
      </c>
      <c r="AY114" s="19" t="s">
        <v>159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166</v>
      </c>
      <c r="BM114" s="217" t="s">
        <v>3462</v>
      </c>
    </row>
    <row r="115" s="14" customFormat="1">
      <c r="A115" s="14"/>
      <c r="B115" s="235"/>
      <c r="C115" s="236"/>
      <c r="D115" s="226" t="s">
        <v>170</v>
      </c>
      <c r="E115" s="237" t="s">
        <v>19</v>
      </c>
      <c r="F115" s="238" t="s">
        <v>3463</v>
      </c>
      <c r="G115" s="236"/>
      <c r="H115" s="239">
        <v>2.052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170</v>
      </c>
      <c r="AU115" s="245" t="s">
        <v>189</v>
      </c>
      <c r="AV115" s="14" t="s">
        <v>83</v>
      </c>
      <c r="AW115" s="14" t="s">
        <v>35</v>
      </c>
      <c r="AX115" s="14" t="s">
        <v>73</v>
      </c>
      <c r="AY115" s="245" t="s">
        <v>159</v>
      </c>
    </row>
    <row r="116" s="15" customFormat="1">
      <c r="A116" s="15"/>
      <c r="B116" s="246"/>
      <c r="C116" s="247"/>
      <c r="D116" s="226" t="s">
        <v>170</v>
      </c>
      <c r="E116" s="248" t="s">
        <v>19</v>
      </c>
      <c r="F116" s="249" t="s">
        <v>178</v>
      </c>
      <c r="G116" s="247"/>
      <c r="H116" s="250">
        <v>2.052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170</v>
      </c>
      <c r="AU116" s="256" t="s">
        <v>189</v>
      </c>
      <c r="AV116" s="15" t="s">
        <v>166</v>
      </c>
      <c r="AW116" s="15" t="s">
        <v>35</v>
      </c>
      <c r="AX116" s="15" t="s">
        <v>81</v>
      </c>
      <c r="AY116" s="256" t="s">
        <v>159</v>
      </c>
    </row>
    <row r="117" s="12" customFormat="1" ht="22.8" customHeight="1">
      <c r="A117" s="12"/>
      <c r="B117" s="190"/>
      <c r="C117" s="191"/>
      <c r="D117" s="192" t="s">
        <v>72</v>
      </c>
      <c r="E117" s="204" t="s">
        <v>231</v>
      </c>
      <c r="F117" s="204" t="s">
        <v>783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SUM(P118:P130)</f>
        <v>0</v>
      </c>
      <c r="Q117" s="198"/>
      <c r="R117" s="199">
        <f>SUM(R118:R130)</f>
        <v>0.032669999999999998</v>
      </c>
      <c r="S117" s="198"/>
      <c r="T117" s="200">
        <f>SUM(T118:T130)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81</v>
      </c>
      <c r="AT117" s="202" t="s">
        <v>72</v>
      </c>
      <c r="AU117" s="202" t="s">
        <v>81</v>
      </c>
      <c r="AY117" s="201" t="s">
        <v>159</v>
      </c>
      <c r="BK117" s="203">
        <f>SUM(BK118:BK130)</f>
        <v>0</v>
      </c>
    </row>
    <row r="118" s="2" customFormat="1" ht="16.5" customHeight="1">
      <c r="A118" s="40"/>
      <c r="B118" s="41"/>
      <c r="C118" s="206" t="s">
        <v>265</v>
      </c>
      <c r="D118" s="206" t="s">
        <v>161</v>
      </c>
      <c r="E118" s="207" t="s">
        <v>2120</v>
      </c>
      <c r="F118" s="208" t="s">
        <v>3464</v>
      </c>
      <c r="G118" s="209" t="s">
        <v>776</v>
      </c>
      <c r="H118" s="210">
        <v>1</v>
      </c>
      <c r="I118" s="211"/>
      <c r="J118" s="212">
        <f>ROUND(I118*H118,2)</f>
        <v>0</v>
      </c>
      <c r="K118" s="208" t="s">
        <v>165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0.00131</v>
      </c>
      <c r="R118" s="215">
        <f>Q118*H118</f>
        <v>0.00131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166</v>
      </c>
      <c r="AT118" s="217" t="s">
        <v>161</v>
      </c>
      <c r="AU118" s="217" t="s">
        <v>83</v>
      </c>
      <c r="AY118" s="19" t="s">
        <v>159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166</v>
      </c>
      <c r="BM118" s="217" t="s">
        <v>3465</v>
      </c>
    </row>
    <row r="119" s="2" customFormat="1">
      <c r="A119" s="40"/>
      <c r="B119" s="41"/>
      <c r="C119" s="42"/>
      <c r="D119" s="219" t="s">
        <v>168</v>
      </c>
      <c r="E119" s="42"/>
      <c r="F119" s="220" t="s">
        <v>2123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168</v>
      </c>
      <c r="AU119" s="19" t="s">
        <v>83</v>
      </c>
    </row>
    <row r="120" s="2" customFormat="1" ht="16.5" customHeight="1">
      <c r="A120" s="40"/>
      <c r="B120" s="41"/>
      <c r="C120" s="206" t="s">
        <v>272</v>
      </c>
      <c r="D120" s="206" t="s">
        <v>161</v>
      </c>
      <c r="E120" s="207" t="s">
        <v>3466</v>
      </c>
      <c r="F120" s="208" t="s">
        <v>3467</v>
      </c>
      <c r="G120" s="209" t="s">
        <v>322</v>
      </c>
      <c r="H120" s="210">
        <v>15.199999999999999</v>
      </c>
      <c r="I120" s="211"/>
      <c r="J120" s="212">
        <f>ROUND(I120*H120,2)</f>
        <v>0</v>
      </c>
      <c r="K120" s="208" t="s">
        <v>165</v>
      </c>
      <c r="L120" s="46"/>
      <c r="M120" s="213" t="s">
        <v>19</v>
      </c>
      <c r="N120" s="214" t="s">
        <v>44</v>
      </c>
      <c r="O120" s="86"/>
      <c r="P120" s="215">
        <f>O120*H120</f>
        <v>0</v>
      </c>
      <c r="Q120" s="215">
        <v>1.0000000000000001E-05</v>
      </c>
      <c r="R120" s="215">
        <f>Q120*H120</f>
        <v>0.00015200000000000001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166</v>
      </c>
      <c r="AT120" s="217" t="s">
        <v>161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166</v>
      </c>
      <c r="BM120" s="217" t="s">
        <v>3468</v>
      </c>
    </row>
    <row r="121" s="2" customFormat="1">
      <c r="A121" s="40"/>
      <c r="B121" s="41"/>
      <c r="C121" s="42"/>
      <c r="D121" s="219" t="s">
        <v>168</v>
      </c>
      <c r="E121" s="42"/>
      <c r="F121" s="220" t="s">
        <v>3469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168</v>
      </c>
      <c r="AU121" s="19" t="s">
        <v>83</v>
      </c>
    </row>
    <row r="122" s="2" customFormat="1" ht="16.5" customHeight="1">
      <c r="A122" s="40"/>
      <c r="B122" s="41"/>
      <c r="C122" s="257" t="s">
        <v>8</v>
      </c>
      <c r="D122" s="257" t="s">
        <v>328</v>
      </c>
      <c r="E122" s="258" t="s">
        <v>3470</v>
      </c>
      <c r="F122" s="259" t="s">
        <v>3471</v>
      </c>
      <c r="G122" s="260" t="s">
        <v>322</v>
      </c>
      <c r="H122" s="261">
        <v>16</v>
      </c>
      <c r="I122" s="262"/>
      <c r="J122" s="263">
        <f>ROUND(I122*H122,2)</f>
        <v>0</v>
      </c>
      <c r="K122" s="259" t="s">
        <v>165</v>
      </c>
      <c r="L122" s="264"/>
      <c r="M122" s="265" t="s">
        <v>19</v>
      </c>
      <c r="N122" s="266" t="s">
        <v>44</v>
      </c>
      <c r="O122" s="86"/>
      <c r="P122" s="215">
        <f>O122*H122</f>
        <v>0</v>
      </c>
      <c r="Q122" s="215">
        <v>0.0018</v>
      </c>
      <c r="R122" s="215">
        <f>Q122*H122</f>
        <v>0.028799999999999999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231</v>
      </c>
      <c r="AT122" s="217" t="s">
        <v>328</v>
      </c>
      <c r="AU122" s="217" t="s">
        <v>83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166</v>
      </c>
      <c r="BM122" s="217" t="s">
        <v>3472</v>
      </c>
    </row>
    <row r="123" s="2" customFormat="1" ht="24.15" customHeight="1">
      <c r="A123" s="40"/>
      <c r="B123" s="41"/>
      <c r="C123" s="206" t="s">
        <v>307</v>
      </c>
      <c r="D123" s="206" t="s">
        <v>161</v>
      </c>
      <c r="E123" s="207" t="s">
        <v>3473</v>
      </c>
      <c r="F123" s="208" t="s">
        <v>3474</v>
      </c>
      <c r="G123" s="209" t="s">
        <v>776</v>
      </c>
      <c r="H123" s="210">
        <v>3</v>
      </c>
      <c r="I123" s="211"/>
      <c r="J123" s="212">
        <f>ROUND(I123*H123,2)</f>
        <v>0</v>
      </c>
      <c r="K123" s="208" t="s">
        <v>165</v>
      </c>
      <c r="L123" s="46"/>
      <c r="M123" s="213" t="s">
        <v>19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166</v>
      </c>
      <c r="AT123" s="217" t="s">
        <v>161</v>
      </c>
      <c r="AU123" s="217" t="s">
        <v>83</v>
      </c>
      <c r="AY123" s="19" t="s">
        <v>159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166</v>
      </c>
      <c r="BM123" s="217" t="s">
        <v>3475</v>
      </c>
    </row>
    <row r="124" s="2" customFormat="1">
      <c r="A124" s="40"/>
      <c r="B124" s="41"/>
      <c r="C124" s="42"/>
      <c r="D124" s="219" t="s">
        <v>168</v>
      </c>
      <c r="E124" s="42"/>
      <c r="F124" s="220" t="s">
        <v>3476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168</v>
      </c>
      <c r="AU124" s="19" t="s">
        <v>83</v>
      </c>
    </row>
    <row r="125" s="2" customFormat="1" ht="16.5" customHeight="1">
      <c r="A125" s="40"/>
      <c r="B125" s="41"/>
      <c r="C125" s="257" t="s">
        <v>312</v>
      </c>
      <c r="D125" s="257" t="s">
        <v>328</v>
      </c>
      <c r="E125" s="258" t="s">
        <v>3477</v>
      </c>
      <c r="F125" s="259" t="s">
        <v>3478</v>
      </c>
      <c r="G125" s="260" t="s">
        <v>776</v>
      </c>
      <c r="H125" s="261">
        <v>2</v>
      </c>
      <c r="I125" s="262"/>
      <c r="J125" s="263">
        <f>ROUND(I125*H125,2)</f>
        <v>0</v>
      </c>
      <c r="K125" s="259" t="s">
        <v>165</v>
      </c>
      <c r="L125" s="264"/>
      <c r="M125" s="265" t="s">
        <v>19</v>
      </c>
      <c r="N125" s="266" t="s">
        <v>44</v>
      </c>
      <c r="O125" s="86"/>
      <c r="P125" s="215">
        <f>O125*H125</f>
        <v>0</v>
      </c>
      <c r="Q125" s="215">
        <v>0.00035</v>
      </c>
      <c r="R125" s="215">
        <f>Q125*H125</f>
        <v>0.00069999999999999999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231</v>
      </c>
      <c r="AT125" s="217" t="s">
        <v>328</v>
      </c>
      <c r="AU125" s="217" t="s">
        <v>83</v>
      </c>
      <c r="AY125" s="19" t="s">
        <v>159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ROUND(I125*H125,2)</f>
        <v>0</v>
      </c>
      <c r="BL125" s="19" t="s">
        <v>166</v>
      </c>
      <c r="BM125" s="217" t="s">
        <v>3479</v>
      </c>
    </row>
    <row r="126" s="2" customFormat="1" ht="16.5" customHeight="1">
      <c r="A126" s="40"/>
      <c r="B126" s="41"/>
      <c r="C126" s="257" t="s">
        <v>319</v>
      </c>
      <c r="D126" s="257" t="s">
        <v>328</v>
      </c>
      <c r="E126" s="258" t="s">
        <v>3480</v>
      </c>
      <c r="F126" s="259" t="s">
        <v>3481</v>
      </c>
      <c r="G126" s="260" t="s">
        <v>776</v>
      </c>
      <c r="H126" s="261">
        <v>1</v>
      </c>
      <c r="I126" s="262"/>
      <c r="J126" s="263">
        <f>ROUND(I126*H126,2)</f>
        <v>0</v>
      </c>
      <c r="K126" s="259" t="s">
        <v>165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0.00034000000000000002</v>
      </c>
      <c r="R126" s="215">
        <f>Q126*H126</f>
        <v>0.00034000000000000002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231</v>
      </c>
      <c r="AT126" s="217" t="s">
        <v>328</v>
      </c>
      <c r="AU126" s="217" t="s">
        <v>83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166</v>
      </c>
      <c r="BM126" s="217" t="s">
        <v>3482</v>
      </c>
    </row>
    <row r="127" s="2" customFormat="1" ht="16.5" customHeight="1">
      <c r="A127" s="40"/>
      <c r="B127" s="41"/>
      <c r="C127" s="206" t="s">
        <v>327</v>
      </c>
      <c r="D127" s="206" t="s">
        <v>161</v>
      </c>
      <c r="E127" s="207" t="s">
        <v>3483</v>
      </c>
      <c r="F127" s="208" t="s">
        <v>3484</v>
      </c>
      <c r="G127" s="209" t="s">
        <v>322</v>
      </c>
      <c r="H127" s="210">
        <v>15.199999999999999</v>
      </c>
      <c r="I127" s="211"/>
      <c r="J127" s="212">
        <f>ROUND(I127*H127,2)</f>
        <v>0</v>
      </c>
      <c r="K127" s="208" t="s">
        <v>3043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166</v>
      </c>
      <c r="AT127" s="217" t="s">
        <v>161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166</v>
      </c>
      <c r="BM127" s="217" t="s">
        <v>3485</v>
      </c>
    </row>
    <row r="128" s="2" customFormat="1">
      <c r="A128" s="40"/>
      <c r="B128" s="41"/>
      <c r="C128" s="42"/>
      <c r="D128" s="219" t="s">
        <v>168</v>
      </c>
      <c r="E128" s="42"/>
      <c r="F128" s="220" t="s">
        <v>3486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168</v>
      </c>
      <c r="AU128" s="19" t="s">
        <v>83</v>
      </c>
    </row>
    <row r="129" s="2" customFormat="1" ht="16.5" customHeight="1">
      <c r="A129" s="40"/>
      <c r="B129" s="41"/>
      <c r="C129" s="206" t="s">
        <v>333</v>
      </c>
      <c r="D129" s="206" t="s">
        <v>161</v>
      </c>
      <c r="E129" s="207" t="s">
        <v>3487</v>
      </c>
      <c r="F129" s="208" t="s">
        <v>3488</v>
      </c>
      <c r="G129" s="209" t="s">
        <v>322</v>
      </c>
      <c r="H129" s="210">
        <v>15.199999999999999</v>
      </c>
      <c r="I129" s="211"/>
      <c r="J129" s="212">
        <f>ROUND(I129*H129,2)</f>
        <v>0</v>
      </c>
      <c r="K129" s="208" t="s">
        <v>3043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9.0000000000000006E-05</v>
      </c>
      <c r="R129" s="215">
        <f>Q129*H129</f>
        <v>0.0013680000000000001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166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166</v>
      </c>
      <c r="BM129" s="217" t="s">
        <v>3489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3490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12" customFormat="1" ht="22.8" customHeight="1">
      <c r="A131" s="12"/>
      <c r="B131" s="190"/>
      <c r="C131" s="191"/>
      <c r="D131" s="192" t="s">
        <v>72</v>
      </c>
      <c r="E131" s="204" t="s">
        <v>980</v>
      </c>
      <c r="F131" s="204" t="s">
        <v>981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SUM(P132:P133)</f>
        <v>0</v>
      </c>
      <c r="Q131" s="198"/>
      <c r="R131" s="199">
        <f>SUM(R132:R133)</f>
        <v>0</v>
      </c>
      <c r="S131" s="198"/>
      <c r="T131" s="20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81</v>
      </c>
      <c r="AT131" s="202" t="s">
        <v>72</v>
      </c>
      <c r="AU131" s="202" t="s">
        <v>81</v>
      </c>
      <c r="AY131" s="201" t="s">
        <v>159</v>
      </c>
      <c r="BK131" s="203">
        <f>SUM(BK132:BK133)</f>
        <v>0</v>
      </c>
    </row>
    <row r="132" s="2" customFormat="1" ht="24.15" customHeight="1">
      <c r="A132" s="40"/>
      <c r="B132" s="41"/>
      <c r="C132" s="206" t="s">
        <v>7</v>
      </c>
      <c r="D132" s="206" t="s">
        <v>161</v>
      </c>
      <c r="E132" s="207" t="s">
        <v>3491</v>
      </c>
      <c r="F132" s="208" t="s">
        <v>3492</v>
      </c>
      <c r="G132" s="209" t="s">
        <v>222</v>
      </c>
      <c r="H132" s="210">
        <v>0.91400000000000003</v>
      </c>
      <c r="I132" s="211"/>
      <c r="J132" s="212">
        <f>ROUND(I132*H132,2)</f>
        <v>0</v>
      </c>
      <c r="K132" s="208" t="s">
        <v>3043</v>
      </c>
      <c r="L132" s="46"/>
      <c r="M132" s="213" t="s">
        <v>19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166</v>
      </c>
      <c r="AT132" s="217" t="s">
        <v>161</v>
      </c>
      <c r="AU132" s="217" t="s">
        <v>83</v>
      </c>
      <c r="AY132" s="19" t="s">
        <v>159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ROUND(I132*H132,2)</f>
        <v>0</v>
      </c>
      <c r="BL132" s="19" t="s">
        <v>166</v>
      </c>
      <c r="BM132" s="217" t="s">
        <v>3493</v>
      </c>
    </row>
    <row r="133" s="2" customFormat="1">
      <c r="A133" s="40"/>
      <c r="B133" s="41"/>
      <c r="C133" s="42"/>
      <c r="D133" s="219" t="s">
        <v>168</v>
      </c>
      <c r="E133" s="42"/>
      <c r="F133" s="220" t="s">
        <v>3494</v>
      </c>
      <c r="G133" s="42"/>
      <c r="H133" s="42"/>
      <c r="I133" s="221"/>
      <c r="J133" s="42"/>
      <c r="K133" s="42"/>
      <c r="L133" s="46"/>
      <c r="M133" s="285"/>
      <c r="N133" s="286"/>
      <c r="O133" s="281"/>
      <c r="P133" s="281"/>
      <c r="Q133" s="281"/>
      <c r="R133" s="281"/>
      <c r="S133" s="281"/>
      <c r="T133" s="2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168</v>
      </c>
      <c r="AU133" s="19" t="s">
        <v>83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Y+heG2F9G4JZirBcx4f7hmEKRdB+TGjxA/JVnpBhr5oYuPClT+H8kZpYkk6gKpV/MKmeTl1zy46Tc1WeaxXiyw==" hashValue="4TgLajZ04ewDs4A1AruTPdM49/pbnHPqtq/WFxmMGnzY3vOh1vEG7AK7sJ8imz3IOHKlFCNLbeKHhqP8EZDmng==" algorithmName="SHA-512" password="CC35"/>
  <autoFilter ref="C83:K13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1/119001405"/>
    <hyperlink ref="F90" r:id="rId2" display="https://podminky.urs.cz/item/CS_URS_2022_01/132354202"/>
    <hyperlink ref="F94" r:id="rId3" display="https://podminky.urs.cz/item/CS_URS_2022_01/162751137"/>
    <hyperlink ref="F96" r:id="rId4" display="https://podminky.urs.cz/item/CS_URS_2022_01/162751139"/>
    <hyperlink ref="F99" r:id="rId5" display="https://podminky.urs.cz/item/CS_URS_2022_01/167151112"/>
    <hyperlink ref="F101" r:id="rId6" display="https://podminky.urs.cz/item/CS_URS_2022_01/167151122"/>
    <hyperlink ref="F103" r:id="rId7" display="https://podminky.urs.cz/item/CS_URS_2022_01/171151112"/>
    <hyperlink ref="F105" r:id="rId8" display="https://podminky.urs.cz/item/CS_URS_2022_01/171201221"/>
    <hyperlink ref="F108" r:id="rId9" display="https://podminky.urs.cz/item/CS_URS_2022_01/174151101"/>
    <hyperlink ref="F110" r:id="rId10" display="https://podminky.urs.cz/item/CS_URS_2022_01/175111101"/>
    <hyperlink ref="F119" r:id="rId11" display="https://podminky.urs.cz/item/CS_URS_2022_02/871265211"/>
    <hyperlink ref="F121" r:id="rId12" display="https://podminky.urs.cz/item/CS_URS_2022_02/871270310"/>
    <hyperlink ref="F124" r:id="rId13" display="https://podminky.urs.cz/item/CS_URS_2022_02/877275211"/>
    <hyperlink ref="F128" r:id="rId14" display="https://podminky.urs.cz/item/CS_URS_2022_01/892351111"/>
    <hyperlink ref="F130" r:id="rId15" display="https://podminky.urs.cz/item/CS_URS_2022_01/899722113"/>
    <hyperlink ref="F133" r:id="rId16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93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2728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2731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2730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ROUND((SUM(BE84:BE136)),  2)</f>
        <v>0</v>
      </c>
      <c r="G33" s="40"/>
      <c r="H33" s="40"/>
      <c r="I33" s="150">
        <v>0.20999999999999999</v>
      </c>
      <c r="J33" s="149">
        <f>ROUND(((SUM(BE84:BE136))*I33),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ROUND((SUM(BF84:BF136)),  2)</f>
        <v>0</v>
      </c>
      <c r="G34" s="40"/>
      <c r="H34" s="40"/>
      <c r="I34" s="150">
        <v>0.14999999999999999</v>
      </c>
      <c r="J34" s="149">
        <f>ROUND(((SUM(BF84:BF136))*I34),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ROUND((SUM(BG84:BG136)),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ROUND((SUM(BH84:BH136)),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ROUND((SUM(BI84:BI136)),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07 - KLIMATIZACE A VZDUCHOTECHNIKA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Opava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Lenka Jerakasová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127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131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3496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2737</v>
      </c>
      <c r="E64" s="170"/>
      <c r="F64" s="170"/>
      <c r="G64" s="170"/>
      <c r="H64" s="170"/>
      <c r="I64" s="170"/>
      <c r="J64" s="171">
        <f>J130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Stavební úpravy a udržovací práce na objektu pavilonu W, přístavba nového vstupu a nový přístupový chodník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110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SO 07 - KLIMATIZACE A VZDUCHOTECHNIKA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Opava </v>
      </c>
      <c r="G78" s="42"/>
      <c r="H78" s="42"/>
      <c r="I78" s="34" t="s">
        <v>23</v>
      </c>
      <c r="J78" s="74" t="str">
        <f>IF(J12="","",J12)</f>
        <v>1. 8. 2022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32</v>
      </c>
      <c r="J80" s="38" t="str">
        <f>E21</f>
        <v xml:space="preserve">Lenka Jerakasová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IF(E18="","",E18)</f>
        <v>Vyplň údaj</v>
      </c>
      <c r="G81" s="42"/>
      <c r="H81" s="42"/>
      <c r="I81" s="34" t="s">
        <v>36</v>
      </c>
      <c r="J81" s="38" t="str">
        <f>E24</f>
        <v xml:space="preserve">Lenka Jerakasová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145</v>
      </c>
      <c r="D83" s="182" t="s">
        <v>58</v>
      </c>
      <c r="E83" s="182" t="s">
        <v>54</v>
      </c>
      <c r="F83" s="182" t="s">
        <v>55</v>
      </c>
      <c r="G83" s="182" t="s">
        <v>146</v>
      </c>
      <c r="H83" s="182" t="s">
        <v>147</v>
      </c>
      <c r="I83" s="182" t="s">
        <v>148</v>
      </c>
      <c r="J83" s="182" t="s">
        <v>114</v>
      </c>
      <c r="K83" s="183" t="s">
        <v>149</v>
      </c>
      <c r="L83" s="184"/>
      <c r="M83" s="94" t="s">
        <v>19</v>
      </c>
      <c r="N83" s="95" t="s">
        <v>43</v>
      </c>
      <c r="O83" s="95" t="s">
        <v>150</v>
      </c>
      <c r="P83" s="95" t="s">
        <v>151</v>
      </c>
      <c r="Q83" s="95" t="s">
        <v>152</v>
      </c>
      <c r="R83" s="95" t="s">
        <v>153</v>
      </c>
      <c r="S83" s="95" t="s">
        <v>154</v>
      </c>
      <c r="T83" s="96" t="s">
        <v>155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156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P85+P130</f>
        <v>0</v>
      </c>
      <c r="Q84" s="98"/>
      <c r="R84" s="187">
        <f>R85+R130</f>
        <v>0.08967</v>
      </c>
      <c r="S84" s="98"/>
      <c r="T84" s="188">
        <f>T85+T130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115</v>
      </c>
      <c r="BK84" s="189">
        <f>BK85+BK130</f>
        <v>0</v>
      </c>
    </row>
    <row r="85" s="12" customFormat="1" ht="25.92" customHeight="1">
      <c r="A85" s="12"/>
      <c r="B85" s="190"/>
      <c r="C85" s="191"/>
      <c r="D85" s="192" t="s">
        <v>72</v>
      </c>
      <c r="E85" s="193" t="s">
        <v>992</v>
      </c>
      <c r="F85" s="193" t="s">
        <v>993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P86+P93+P98</f>
        <v>0</v>
      </c>
      <c r="Q85" s="198"/>
      <c r="R85" s="199">
        <f>R86+R93+R98</f>
        <v>0.08967</v>
      </c>
      <c r="S85" s="198"/>
      <c r="T85" s="200">
        <f>T86+T93+T98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72</v>
      </c>
      <c r="AU85" s="202" t="s">
        <v>73</v>
      </c>
      <c r="AY85" s="201" t="s">
        <v>159</v>
      </c>
      <c r="BK85" s="203">
        <f>BK86+BK93+BK98</f>
        <v>0</v>
      </c>
    </row>
    <row r="86" s="12" customFormat="1" ht="22.8" customHeight="1">
      <c r="A86" s="12"/>
      <c r="B86" s="190"/>
      <c r="C86" s="191"/>
      <c r="D86" s="192" t="s">
        <v>72</v>
      </c>
      <c r="E86" s="204" t="s">
        <v>1111</v>
      </c>
      <c r="F86" s="204" t="s">
        <v>1112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0.00164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72</v>
      </c>
      <c r="AU86" s="202" t="s">
        <v>81</v>
      </c>
      <c r="AY86" s="201" t="s">
        <v>159</v>
      </c>
      <c r="BK86" s="203">
        <f>SUM(BK87:BK92)</f>
        <v>0</v>
      </c>
    </row>
    <row r="87" s="2" customFormat="1" ht="16.5" customHeight="1">
      <c r="A87" s="40"/>
      <c r="B87" s="41"/>
      <c r="C87" s="206" t="s">
        <v>81</v>
      </c>
      <c r="D87" s="206" t="s">
        <v>161</v>
      </c>
      <c r="E87" s="207" t="s">
        <v>3497</v>
      </c>
      <c r="F87" s="208" t="s">
        <v>3498</v>
      </c>
      <c r="G87" s="209" t="s">
        <v>322</v>
      </c>
      <c r="H87" s="210">
        <v>4</v>
      </c>
      <c r="I87" s="211"/>
      <c r="J87" s="212">
        <f>ROUND(I87*H87,2)</f>
        <v>0</v>
      </c>
      <c r="K87" s="208" t="s">
        <v>165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0.00040999999999999999</v>
      </c>
      <c r="R87" s="215">
        <f>Q87*H87</f>
        <v>0.00164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307</v>
      </c>
      <c r="AT87" s="217" t="s">
        <v>161</v>
      </c>
      <c r="AU87" s="217" t="s">
        <v>83</v>
      </c>
      <c r="AY87" s="19" t="s">
        <v>159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307</v>
      </c>
      <c r="BM87" s="217" t="s">
        <v>3499</v>
      </c>
    </row>
    <row r="88" s="2" customFormat="1">
      <c r="A88" s="40"/>
      <c r="B88" s="41"/>
      <c r="C88" s="42"/>
      <c r="D88" s="219" t="s">
        <v>168</v>
      </c>
      <c r="E88" s="42"/>
      <c r="F88" s="220" t="s">
        <v>3500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168</v>
      </c>
      <c r="AU88" s="19" t="s">
        <v>83</v>
      </c>
    </row>
    <row r="89" s="2" customFormat="1" ht="16.5" customHeight="1">
      <c r="A89" s="40"/>
      <c r="B89" s="41"/>
      <c r="C89" s="206" t="s">
        <v>83</v>
      </c>
      <c r="D89" s="206" t="s">
        <v>161</v>
      </c>
      <c r="E89" s="207" t="s">
        <v>3501</v>
      </c>
      <c r="F89" s="208" t="s">
        <v>3502</v>
      </c>
      <c r="G89" s="209" t="s">
        <v>776</v>
      </c>
      <c r="H89" s="210">
        <v>2</v>
      </c>
      <c r="I89" s="211"/>
      <c r="J89" s="212">
        <f>ROUND(I89*H89,2)</f>
        <v>0</v>
      </c>
      <c r="K89" s="208" t="s">
        <v>165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307</v>
      </c>
      <c r="AT89" s="217" t="s">
        <v>161</v>
      </c>
      <c r="AU89" s="217" t="s">
        <v>83</v>
      </c>
      <c r="AY89" s="19" t="s">
        <v>159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307</v>
      </c>
      <c r="BM89" s="217" t="s">
        <v>3503</v>
      </c>
    </row>
    <row r="90" s="2" customFormat="1">
      <c r="A90" s="40"/>
      <c r="B90" s="41"/>
      <c r="C90" s="42"/>
      <c r="D90" s="219" t="s">
        <v>168</v>
      </c>
      <c r="E90" s="42"/>
      <c r="F90" s="220" t="s">
        <v>3504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168</v>
      </c>
      <c r="AU90" s="19" t="s">
        <v>83</v>
      </c>
    </row>
    <row r="91" s="2" customFormat="1" ht="24.15" customHeight="1">
      <c r="A91" s="40"/>
      <c r="B91" s="41"/>
      <c r="C91" s="206" t="s">
        <v>189</v>
      </c>
      <c r="D91" s="206" t="s">
        <v>161</v>
      </c>
      <c r="E91" s="207" t="s">
        <v>3505</v>
      </c>
      <c r="F91" s="208" t="s">
        <v>3506</v>
      </c>
      <c r="G91" s="209" t="s">
        <v>222</v>
      </c>
      <c r="H91" s="210">
        <v>0.002</v>
      </c>
      <c r="I91" s="211"/>
      <c r="J91" s="212">
        <f>ROUND(I91*H91,2)</f>
        <v>0</v>
      </c>
      <c r="K91" s="208" t="s">
        <v>165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307</v>
      </c>
      <c r="AT91" s="217" t="s">
        <v>161</v>
      </c>
      <c r="AU91" s="217" t="s">
        <v>83</v>
      </c>
      <c r="AY91" s="19" t="s">
        <v>159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307</v>
      </c>
      <c r="BM91" s="217" t="s">
        <v>3507</v>
      </c>
    </row>
    <row r="92" s="2" customFormat="1">
      <c r="A92" s="40"/>
      <c r="B92" s="41"/>
      <c r="C92" s="42"/>
      <c r="D92" s="219" t="s">
        <v>168</v>
      </c>
      <c r="E92" s="42"/>
      <c r="F92" s="220" t="s">
        <v>3508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168</v>
      </c>
      <c r="AU92" s="19" t="s">
        <v>83</v>
      </c>
    </row>
    <row r="93" s="12" customFormat="1" ht="22.8" customHeight="1">
      <c r="A93" s="12"/>
      <c r="B93" s="190"/>
      <c r="C93" s="191"/>
      <c r="D93" s="192" t="s">
        <v>72</v>
      </c>
      <c r="E93" s="204" t="s">
        <v>1119</v>
      </c>
      <c r="F93" s="204" t="s">
        <v>1120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0.00055999999999999995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83</v>
      </c>
      <c r="AT93" s="202" t="s">
        <v>72</v>
      </c>
      <c r="AU93" s="202" t="s">
        <v>81</v>
      </c>
      <c r="AY93" s="201" t="s">
        <v>159</v>
      </c>
      <c r="BK93" s="203">
        <f>SUM(BK94:BK97)</f>
        <v>0</v>
      </c>
    </row>
    <row r="94" s="2" customFormat="1" ht="16.5" customHeight="1">
      <c r="A94" s="40"/>
      <c r="B94" s="41"/>
      <c r="C94" s="206" t="s">
        <v>166</v>
      </c>
      <c r="D94" s="206" t="s">
        <v>161</v>
      </c>
      <c r="E94" s="207" t="s">
        <v>3509</v>
      </c>
      <c r="F94" s="208" t="s">
        <v>3510</v>
      </c>
      <c r="G94" s="209" t="s">
        <v>776</v>
      </c>
      <c r="H94" s="210">
        <v>2</v>
      </c>
      <c r="I94" s="211"/>
      <c r="J94" s="212">
        <f>ROUND(I94*H94,2)</f>
        <v>0</v>
      </c>
      <c r="K94" s="208" t="s">
        <v>165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0.00027999999999999998</v>
      </c>
      <c r="R94" s="215">
        <f>Q94*H94</f>
        <v>0.00055999999999999995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307</v>
      </c>
      <c r="AT94" s="217" t="s">
        <v>161</v>
      </c>
      <c r="AU94" s="217" t="s">
        <v>83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307</v>
      </c>
      <c r="BM94" s="217" t="s">
        <v>3511</v>
      </c>
    </row>
    <row r="95" s="2" customFormat="1">
      <c r="A95" s="40"/>
      <c r="B95" s="41"/>
      <c r="C95" s="42"/>
      <c r="D95" s="219" t="s">
        <v>168</v>
      </c>
      <c r="E95" s="42"/>
      <c r="F95" s="220" t="s">
        <v>3512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168</v>
      </c>
      <c r="AU95" s="19" t="s">
        <v>83</v>
      </c>
    </row>
    <row r="96" s="2" customFormat="1" ht="24.15" customHeight="1">
      <c r="A96" s="40"/>
      <c r="B96" s="41"/>
      <c r="C96" s="206" t="s">
        <v>213</v>
      </c>
      <c r="D96" s="206" t="s">
        <v>161</v>
      </c>
      <c r="E96" s="207" t="s">
        <v>3513</v>
      </c>
      <c r="F96" s="208" t="s">
        <v>3514</v>
      </c>
      <c r="G96" s="209" t="s">
        <v>222</v>
      </c>
      <c r="H96" s="210">
        <v>0.001</v>
      </c>
      <c r="I96" s="211"/>
      <c r="J96" s="212">
        <f>ROUND(I96*H96,2)</f>
        <v>0</v>
      </c>
      <c r="K96" s="208" t="s">
        <v>165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307</v>
      </c>
      <c r="AT96" s="217" t="s">
        <v>161</v>
      </c>
      <c r="AU96" s="217" t="s">
        <v>83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307</v>
      </c>
      <c r="BM96" s="217" t="s">
        <v>3515</v>
      </c>
    </row>
    <row r="97" s="2" customFormat="1">
      <c r="A97" s="40"/>
      <c r="B97" s="41"/>
      <c r="C97" s="42"/>
      <c r="D97" s="219" t="s">
        <v>168</v>
      </c>
      <c r="E97" s="42"/>
      <c r="F97" s="220" t="s">
        <v>3516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168</v>
      </c>
      <c r="AU97" s="19" t="s">
        <v>83</v>
      </c>
    </row>
    <row r="98" s="12" customFormat="1" ht="22.8" customHeight="1">
      <c r="A98" s="12"/>
      <c r="B98" s="190"/>
      <c r="C98" s="191"/>
      <c r="D98" s="192" t="s">
        <v>72</v>
      </c>
      <c r="E98" s="204" t="s">
        <v>3517</v>
      </c>
      <c r="F98" s="204" t="s">
        <v>3518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SUM(P99:P129)</f>
        <v>0</v>
      </c>
      <c r="Q98" s="198"/>
      <c r="R98" s="199">
        <f>SUM(R99:R129)</f>
        <v>0.087470000000000006</v>
      </c>
      <c r="S98" s="198"/>
      <c r="T98" s="200">
        <f>SUM(T99:T129)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83</v>
      </c>
      <c r="AT98" s="202" t="s">
        <v>72</v>
      </c>
      <c r="AU98" s="202" t="s">
        <v>81</v>
      </c>
      <c r="AY98" s="201" t="s">
        <v>159</v>
      </c>
      <c r="BK98" s="203">
        <f>SUM(BK99:BK129)</f>
        <v>0</v>
      </c>
    </row>
    <row r="99" s="2" customFormat="1" ht="21.75" customHeight="1">
      <c r="A99" s="40"/>
      <c r="B99" s="41"/>
      <c r="C99" s="206" t="s">
        <v>219</v>
      </c>
      <c r="D99" s="206" t="s">
        <v>161</v>
      </c>
      <c r="E99" s="207" t="s">
        <v>3519</v>
      </c>
      <c r="F99" s="208" t="s">
        <v>3520</v>
      </c>
      <c r="G99" s="209" t="s">
        <v>776</v>
      </c>
      <c r="H99" s="210">
        <v>1</v>
      </c>
      <c r="I99" s="211"/>
      <c r="J99" s="212">
        <f>ROUND(I99*H99,2)</f>
        <v>0</v>
      </c>
      <c r="K99" s="208" t="s">
        <v>165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307</v>
      </c>
      <c r="AT99" s="217" t="s">
        <v>161</v>
      </c>
      <c r="AU99" s="217" t="s">
        <v>83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307</v>
      </c>
      <c r="BM99" s="217" t="s">
        <v>3521</v>
      </c>
    </row>
    <row r="100" s="2" customFormat="1">
      <c r="A100" s="40"/>
      <c r="B100" s="41"/>
      <c r="C100" s="42"/>
      <c r="D100" s="219" t="s">
        <v>168</v>
      </c>
      <c r="E100" s="42"/>
      <c r="F100" s="220" t="s">
        <v>3522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2" customFormat="1" ht="21.75" customHeight="1">
      <c r="A101" s="40"/>
      <c r="B101" s="41"/>
      <c r="C101" s="257" t="s">
        <v>226</v>
      </c>
      <c r="D101" s="257" t="s">
        <v>328</v>
      </c>
      <c r="E101" s="258" t="s">
        <v>3523</v>
      </c>
      <c r="F101" s="259" t="s">
        <v>3524</v>
      </c>
      <c r="G101" s="260" t="s">
        <v>776</v>
      </c>
      <c r="H101" s="261">
        <v>1</v>
      </c>
      <c r="I101" s="262"/>
      <c r="J101" s="263">
        <f>ROUND(I101*H101,2)</f>
        <v>0</v>
      </c>
      <c r="K101" s="259" t="s">
        <v>165</v>
      </c>
      <c r="L101" s="264"/>
      <c r="M101" s="265" t="s">
        <v>19</v>
      </c>
      <c r="N101" s="266" t="s">
        <v>44</v>
      </c>
      <c r="O101" s="86"/>
      <c r="P101" s="215">
        <f>O101*H101</f>
        <v>0</v>
      </c>
      <c r="Q101" s="215">
        <v>0.0015</v>
      </c>
      <c r="R101" s="215">
        <f>Q101*H101</f>
        <v>0.0015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424</v>
      </c>
      <c r="AT101" s="217" t="s">
        <v>328</v>
      </c>
      <c r="AU101" s="217" t="s">
        <v>83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307</v>
      </c>
      <c r="BM101" s="217" t="s">
        <v>3525</v>
      </c>
    </row>
    <row r="102" s="2" customFormat="1" ht="16.5" customHeight="1">
      <c r="A102" s="40"/>
      <c r="B102" s="41"/>
      <c r="C102" s="206" t="s">
        <v>231</v>
      </c>
      <c r="D102" s="206" t="s">
        <v>161</v>
      </c>
      <c r="E102" s="207" t="s">
        <v>3526</v>
      </c>
      <c r="F102" s="208" t="s">
        <v>3527</v>
      </c>
      <c r="G102" s="209" t="s">
        <v>776</v>
      </c>
      <c r="H102" s="210">
        <v>1</v>
      </c>
      <c r="I102" s="211"/>
      <c r="J102" s="212">
        <f>ROUND(I102*H102,2)</f>
        <v>0</v>
      </c>
      <c r="K102" s="208" t="s">
        <v>165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307</v>
      </c>
      <c r="AT102" s="217" t="s">
        <v>161</v>
      </c>
      <c r="AU102" s="217" t="s">
        <v>83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307</v>
      </c>
      <c r="BM102" s="217" t="s">
        <v>3528</v>
      </c>
    </row>
    <row r="103" s="2" customFormat="1">
      <c r="A103" s="40"/>
      <c r="B103" s="41"/>
      <c r="C103" s="42"/>
      <c r="D103" s="219" t="s">
        <v>168</v>
      </c>
      <c r="E103" s="42"/>
      <c r="F103" s="220" t="s">
        <v>3529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168</v>
      </c>
      <c r="AU103" s="19" t="s">
        <v>83</v>
      </c>
    </row>
    <row r="104" s="2" customFormat="1" ht="16.5" customHeight="1">
      <c r="A104" s="40"/>
      <c r="B104" s="41"/>
      <c r="C104" s="257" t="s">
        <v>239</v>
      </c>
      <c r="D104" s="257" t="s">
        <v>328</v>
      </c>
      <c r="E104" s="258" t="s">
        <v>3530</v>
      </c>
      <c r="F104" s="259" t="s">
        <v>3531</v>
      </c>
      <c r="G104" s="260" t="s">
        <v>776</v>
      </c>
      <c r="H104" s="261">
        <v>1</v>
      </c>
      <c r="I104" s="262"/>
      <c r="J104" s="263">
        <f>ROUND(I104*H104,2)</f>
        <v>0</v>
      </c>
      <c r="K104" s="259" t="s">
        <v>165</v>
      </c>
      <c r="L104" s="264"/>
      <c r="M104" s="265" t="s">
        <v>19</v>
      </c>
      <c r="N104" s="266" t="s">
        <v>44</v>
      </c>
      <c r="O104" s="86"/>
      <c r="P104" s="215">
        <f>O104*H104</f>
        <v>0</v>
      </c>
      <c r="Q104" s="215">
        <v>0.00059999999999999995</v>
      </c>
      <c r="R104" s="215">
        <f>Q104*H104</f>
        <v>0.00059999999999999995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424</v>
      </c>
      <c r="AT104" s="217" t="s">
        <v>328</v>
      </c>
      <c r="AU104" s="217" t="s">
        <v>83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307</v>
      </c>
      <c r="BM104" s="217" t="s">
        <v>3532</v>
      </c>
    </row>
    <row r="105" s="2" customFormat="1" ht="16.5" customHeight="1">
      <c r="A105" s="40"/>
      <c r="B105" s="41"/>
      <c r="C105" s="257" t="s">
        <v>248</v>
      </c>
      <c r="D105" s="257" t="s">
        <v>328</v>
      </c>
      <c r="E105" s="258" t="s">
        <v>3533</v>
      </c>
      <c r="F105" s="259" t="s">
        <v>3534</v>
      </c>
      <c r="G105" s="260" t="s">
        <v>1726</v>
      </c>
      <c r="H105" s="261">
        <v>1</v>
      </c>
      <c r="I105" s="262"/>
      <c r="J105" s="263">
        <f>ROUND(I105*H105,2)</f>
        <v>0</v>
      </c>
      <c r="K105" s="259" t="s">
        <v>165</v>
      </c>
      <c r="L105" s="264"/>
      <c r="M105" s="265" t="s">
        <v>19</v>
      </c>
      <c r="N105" s="266" t="s">
        <v>44</v>
      </c>
      <c r="O105" s="86"/>
      <c r="P105" s="215">
        <f>O105*H105</f>
        <v>0</v>
      </c>
      <c r="Q105" s="215">
        <v>1.0000000000000001E-05</v>
      </c>
      <c r="R105" s="215">
        <f>Q105*H105</f>
        <v>1.0000000000000001E-05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424</v>
      </c>
      <c r="AT105" s="217" t="s">
        <v>328</v>
      </c>
      <c r="AU105" s="217" t="s">
        <v>83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307</v>
      </c>
      <c r="BM105" s="217" t="s">
        <v>3535</v>
      </c>
    </row>
    <row r="106" s="2" customFormat="1" ht="24.15" customHeight="1">
      <c r="A106" s="40"/>
      <c r="B106" s="41"/>
      <c r="C106" s="206" t="s">
        <v>254</v>
      </c>
      <c r="D106" s="206" t="s">
        <v>161</v>
      </c>
      <c r="E106" s="207" t="s">
        <v>3536</v>
      </c>
      <c r="F106" s="208" t="s">
        <v>3537</v>
      </c>
      <c r="G106" s="209" t="s">
        <v>322</v>
      </c>
      <c r="H106" s="210">
        <v>0.5</v>
      </c>
      <c r="I106" s="211"/>
      <c r="J106" s="212">
        <f>ROUND(I106*H106,2)</f>
        <v>0</v>
      </c>
      <c r="K106" s="208" t="s">
        <v>165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307</v>
      </c>
      <c r="AT106" s="217" t="s">
        <v>161</v>
      </c>
      <c r="AU106" s="217" t="s">
        <v>83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307</v>
      </c>
      <c r="BM106" s="217" t="s">
        <v>3538</v>
      </c>
    </row>
    <row r="107" s="2" customFormat="1">
      <c r="A107" s="40"/>
      <c r="B107" s="41"/>
      <c r="C107" s="42"/>
      <c r="D107" s="219" t="s">
        <v>168</v>
      </c>
      <c r="E107" s="42"/>
      <c r="F107" s="220" t="s">
        <v>3539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16.5" customHeight="1">
      <c r="A108" s="40"/>
      <c r="B108" s="41"/>
      <c r="C108" s="257" t="s">
        <v>260</v>
      </c>
      <c r="D108" s="257" t="s">
        <v>328</v>
      </c>
      <c r="E108" s="258" t="s">
        <v>3540</v>
      </c>
      <c r="F108" s="259" t="s">
        <v>3541</v>
      </c>
      <c r="G108" s="260" t="s">
        <v>322</v>
      </c>
      <c r="H108" s="261">
        <v>0.5</v>
      </c>
      <c r="I108" s="262"/>
      <c r="J108" s="263">
        <f>ROUND(I108*H108,2)</f>
        <v>0</v>
      </c>
      <c r="K108" s="259" t="s">
        <v>165</v>
      </c>
      <c r="L108" s="264"/>
      <c r="M108" s="265" t="s">
        <v>19</v>
      </c>
      <c r="N108" s="266" t="s">
        <v>44</v>
      </c>
      <c r="O108" s="86"/>
      <c r="P108" s="215">
        <f>O108*H108</f>
        <v>0</v>
      </c>
      <c r="Q108" s="215">
        <v>0.0018</v>
      </c>
      <c r="R108" s="215">
        <f>Q108*H108</f>
        <v>0.00089999999999999998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424</v>
      </c>
      <c r="AT108" s="217" t="s">
        <v>328</v>
      </c>
      <c r="AU108" s="217" t="s">
        <v>83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307</v>
      </c>
      <c r="BM108" s="217" t="s">
        <v>3542</v>
      </c>
    </row>
    <row r="109" s="14" customFormat="1">
      <c r="A109" s="14"/>
      <c r="B109" s="235"/>
      <c r="C109" s="236"/>
      <c r="D109" s="226" t="s">
        <v>170</v>
      </c>
      <c r="E109" s="237" t="s">
        <v>19</v>
      </c>
      <c r="F109" s="238" t="s">
        <v>3543</v>
      </c>
      <c r="G109" s="236"/>
      <c r="H109" s="239">
        <v>0.5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170</v>
      </c>
      <c r="AU109" s="245" t="s">
        <v>83</v>
      </c>
      <c r="AV109" s="14" t="s">
        <v>83</v>
      </c>
      <c r="AW109" s="14" t="s">
        <v>35</v>
      </c>
      <c r="AX109" s="14" t="s">
        <v>81</v>
      </c>
      <c r="AY109" s="245" t="s">
        <v>159</v>
      </c>
    </row>
    <row r="110" s="2" customFormat="1" ht="16.5" customHeight="1">
      <c r="A110" s="40"/>
      <c r="B110" s="41"/>
      <c r="C110" s="206" t="s">
        <v>265</v>
      </c>
      <c r="D110" s="206" t="s">
        <v>161</v>
      </c>
      <c r="E110" s="207" t="s">
        <v>3544</v>
      </c>
      <c r="F110" s="208" t="s">
        <v>3545</v>
      </c>
      <c r="G110" s="209" t="s">
        <v>776</v>
      </c>
      <c r="H110" s="210">
        <v>1</v>
      </c>
      <c r="I110" s="211"/>
      <c r="J110" s="212">
        <f>ROUND(I110*H110,2)</f>
        <v>0</v>
      </c>
      <c r="K110" s="208" t="s">
        <v>165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307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307</v>
      </c>
      <c r="BM110" s="217" t="s">
        <v>3546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3547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16.5" customHeight="1">
      <c r="A112" s="40"/>
      <c r="B112" s="41"/>
      <c r="C112" s="257" t="s">
        <v>272</v>
      </c>
      <c r="D112" s="257" t="s">
        <v>328</v>
      </c>
      <c r="E112" s="258" t="s">
        <v>3548</v>
      </c>
      <c r="F112" s="259" t="s">
        <v>3549</v>
      </c>
      <c r="G112" s="260" t="s">
        <v>776</v>
      </c>
      <c r="H112" s="261">
        <v>1</v>
      </c>
      <c r="I112" s="262"/>
      <c r="J112" s="263">
        <f>ROUND(I112*H112,2)</f>
        <v>0</v>
      </c>
      <c r="K112" s="259" t="s">
        <v>165</v>
      </c>
      <c r="L112" s="264"/>
      <c r="M112" s="265" t="s">
        <v>19</v>
      </c>
      <c r="N112" s="266" t="s">
        <v>44</v>
      </c>
      <c r="O112" s="86"/>
      <c r="P112" s="215">
        <f>O112*H112</f>
        <v>0</v>
      </c>
      <c r="Q112" s="215">
        <v>0.0011999999999999999</v>
      </c>
      <c r="R112" s="215">
        <f>Q112*H112</f>
        <v>0.0011999999999999999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424</v>
      </c>
      <c r="AT112" s="217" t="s">
        <v>328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307</v>
      </c>
      <c r="BM112" s="217" t="s">
        <v>3550</v>
      </c>
    </row>
    <row r="113" s="2" customFormat="1" ht="21.75" customHeight="1">
      <c r="A113" s="40"/>
      <c r="B113" s="41"/>
      <c r="C113" s="206" t="s">
        <v>8</v>
      </c>
      <c r="D113" s="206" t="s">
        <v>161</v>
      </c>
      <c r="E113" s="207" t="s">
        <v>3551</v>
      </c>
      <c r="F113" s="208" t="s">
        <v>3552</v>
      </c>
      <c r="G113" s="209" t="s">
        <v>776</v>
      </c>
      <c r="H113" s="210">
        <v>2</v>
      </c>
      <c r="I113" s="211"/>
      <c r="J113" s="212">
        <f>ROUND(I113*H113,2)</f>
        <v>0</v>
      </c>
      <c r="K113" s="208" t="s">
        <v>165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307</v>
      </c>
      <c r="AT113" s="217" t="s">
        <v>161</v>
      </c>
      <c r="AU113" s="217" t="s">
        <v>83</v>
      </c>
      <c r="AY113" s="19" t="s">
        <v>159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81</v>
      </c>
      <c r="BK113" s="218">
        <f>ROUND(I113*H113,2)</f>
        <v>0</v>
      </c>
      <c r="BL113" s="19" t="s">
        <v>307</v>
      </c>
      <c r="BM113" s="217" t="s">
        <v>3553</v>
      </c>
    </row>
    <row r="114" s="2" customFormat="1">
      <c r="A114" s="40"/>
      <c r="B114" s="41"/>
      <c r="C114" s="42"/>
      <c r="D114" s="219" t="s">
        <v>168</v>
      </c>
      <c r="E114" s="42"/>
      <c r="F114" s="220" t="s">
        <v>3554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168</v>
      </c>
      <c r="AU114" s="19" t="s">
        <v>83</v>
      </c>
    </row>
    <row r="115" s="2" customFormat="1" ht="24.15" customHeight="1">
      <c r="A115" s="40"/>
      <c r="B115" s="41"/>
      <c r="C115" s="206" t="s">
        <v>307</v>
      </c>
      <c r="D115" s="206" t="s">
        <v>161</v>
      </c>
      <c r="E115" s="207" t="s">
        <v>3555</v>
      </c>
      <c r="F115" s="208" t="s">
        <v>3556</v>
      </c>
      <c r="G115" s="209" t="s">
        <v>776</v>
      </c>
      <c r="H115" s="210">
        <v>1</v>
      </c>
      <c r="I115" s="211"/>
      <c r="J115" s="212">
        <f>ROUND(I115*H115,2)</f>
        <v>0</v>
      </c>
      <c r="K115" s="208" t="s">
        <v>165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307</v>
      </c>
      <c r="AT115" s="217" t="s">
        <v>161</v>
      </c>
      <c r="AU115" s="217" t="s">
        <v>83</v>
      </c>
      <c r="AY115" s="19" t="s">
        <v>159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307</v>
      </c>
      <c r="BM115" s="217" t="s">
        <v>3557</v>
      </c>
    </row>
    <row r="116" s="2" customFormat="1">
      <c r="A116" s="40"/>
      <c r="B116" s="41"/>
      <c r="C116" s="42"/>
      <c r="D116" s="219" t="s">
        <v>168</v>
      </c>
      <c r="E116" s="42"/>
      <c r="F116" s="220" t="s">
        <v>3558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168</v>
      </c>
      <c r="AU116" s="19" t="s">
        <v>83</v>
      </c>
    </row>
    <row r="117" s="2" customFormat="1" ht="16.5" customHeight="1">
      <c r="A117" s="40"/>
      <c r="B117" s="41"/>
      <c r="C117" s="206" t="s">
        <v>312</v>
      </c>
      <c r="D117" s="206" t="s">
        <v>161</v>
      </c>
      <c r="E117" s="207" t="s">
        <v>3559</v>
      </c>
      <c r="F117" s="208" t="s">
        <v>3560</v>
      </c>
      <c r="G117" s="209" t="s">
        <v>322</v>
      </c>
      <c r="H117" s="210">
        <v>11</v>
      </c>
      <c r="I117" s="211"/>
      <c r="J117" s="212">
        <f>ROUND(I117*H117,2)</f>
        <v>0</v>
      </c>
      <c r="K117" s="208" t="s">
        <v>165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307</v>
      </c>
      <c r="AT117" s="217" t="s">
        <v>161</v>
      </c>
      <c r="AU117" s="217" t="s">
        <v>83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307</v>
      </c>
      <c r="BM117" s="217" t="s">
        <v>3561</v>
      </c>
    </row>
    <row r="118" s="2" customFormat="1">
      <c r="A118" s="40"/>
      <c r="B118" s="41"/>
      <c r="C118" s="42"/>
      <c r="D118" s="219" t="s">
        <v>168</v>
      </c>
      <c r="E118" s="42"/>
      <c r="F118" s="220" t="s">
        <v>3562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2" customFormat="1" ht="16.5" customHeight="1">
      <c r="A119" s="40"/>
      <c r="B119" s="41"/>
      <c r="C119" s="257" t="s">
        <v>319</v>
      </c>
      <c r="D119" s="257" t="s">
        <v>328</v>
      </c>
      <c r="E119" s="258" t="s">
        <v>3563</v>
      </c>
      <c r="F119" s="259" t="s">
        <v>3564</v>
      </c>
      <c r="G119" s="260" t="s">
        <v>776</v>
      </c>
      <c r="H119" s="261">
        <v>0.20000000000000001</v>
      </c>
      <c r="I119" s="262"/>
      <c r="J119" s="263">
        <f>ROUND(I119*H119,2)</f>
        <v>0</v>
      </c>
      <c r="K119" s="259" t="s">
        <v>165</v>
      </c>
      <c r="L119" s="264"/>
      <c r="M119" s="265" t="s">
        <v>19</v>
      </c>
      <c r="N119" s="266" t="s">
        <v>44</v>
      </c>
      <c r="O119" s="86"/>
      <c r="P119" s="215">
        <f>O119*H119</f>
        <v>0</v>
      </c>
      <c r="Q119" s="215">
        <v>0.0020999999999999999</v>
      </c>
      <c r="R119" s="215">
        <f>Q119*H119</f>
        <v>0.00042000000000000002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424</v>
      </c>
      <c r="AT119" s="217" t="s">
        <v>328</v>
      </c>
      <c r="AU119" s="217" t="s">
        <v>83</v>
      </c>
      <c r="AY119" s="19" t="s">
        <v>159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ROUND(I119*H119,2)</f>
        <v>0</v>
      </c>
      <c r="BL119" s="19" t="s">
        <v>307</v>
      </c>
      <c r="BM119" s="217" t="s">
        <v>3565</v>
      </c>
    </row>
    <row r="120" s="2" customFormat="1" ht="16.5" customHeight="1">
      <c r="A120" s="40"/>
      <c r="B120" s="41"/>
      <c r="C120" s="257" t="s">
        <v>327</v>
      </c>
      <c r="D120" s="257" t="s">
        <v>328</v>
      </c>
      <c r="E120" s="258" t="s">
        <v>3566</v>
      </c>
      <c r="F120" s="259" t="s">
        <v>3567</v>
      </c>
      <c r="G120" s="260" t="s">
        <v>322</v>
      </c>
      <c r="H120" s="261">
        <v>11.33</v>
      </c>
      <c r="I120" s="262"/>
      <c r="J120" s="263">
        <f>ROUND(I120*H120,2)</f>
        <v>0</v>
      </c>
      <c r="K120" s="259" t="s">
        <v>165</v>
      </c>
      <c r="L120" s="264"/>
      <c r="M120" s="265" t="s">
        <v>19</v>
      </c>
      <c r="N120" s="266" t="s">
        <v>44</v>
      </c>
      <c r="O120" s="86"/>
      <c r="P120" s="215">
        <f>O120*H120</f>
        <v>0</v>
      </c>
      <c r="Q120" s="215">
        <v>0.0014</v>
      </c>
      <c r="R120" s="215">
        <f>Q120*H120</f>
        <v>0.015862000000000001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424</v>
      </c>
      <c r="AT120" s="217" t="s">
        <v>328</v>
      </c>
      <c r="AU120" s="217" t="s">
        <v>83</v>
      </c>
      <c r="AY120" s="19" t="s">
        <v>159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81</v>
      </c>
      <c r="BK120" s="218">
        <f>ROUND(I120*H120,2)</f>
        <v>0</v>
      </c>
      <c r="BL120" s="19" t="s">
        <v>307</v>
      </c>
      <c r="BM120" s="217" t="s">
        <v>3568</v>
      </c>
    </row>
    <row r="121" s="14" customFormat="1">
      <c r="A121" s="14"/>
      <c r="B121" s="235"/>
      <c r="C121" s="236"/>
      <c r="D121" s="226" t="s">
        <v>170</v>
      </c>
      <c r="E121" s="237" t="s">
        <v>19</v>
      </c>
      <c r="F121" s="238" t="s">
        <v>3569</v>
      </c>
      <c r="G121" s="236"/>
      <c r="H121" s="239">
        <v>11.33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170</v>
      </c>
      <c r="AU121" s="245" t="s">
        <v>83</v>
      </c>
      <c r="AV121" s="14" t="s">
        <v>83</v>
      </c>
      <c r="AW121" s="14" t="s">
        <v>35</v>
      </c>
      <c r="AX121" s="14" t="s">
        <v>81</v>
      </c>
      <c r="AY121" s="245" t="s">
        <v>159</v>
      </c>
    </row>
    <row r="122" s="2" customFormat="1" ht="16.5" customHeight="1">
      <c r="A122" s="40"/>
      <c r="B122" s="41"/>
      <c r="C122" s="206" t="s">
        <v>333</v>
      </c>
      <c r="D122" s="206" t="s">
        <v>161</v>
      </c>
      <c r="E122" s="207" t="s">
        <v>3570</v>
      </c>
      <c r="F122" s="208" t="s">
        <v>3571</v>
      </c>
      <c r="G122" s="209" t="s">
        <v>322</v>
      </c>
      <c r="H122" s="210">
        <v>7</v>
      </c>
      <c r="I122" s="211"/>
      <c r="J122" s="212">
        <f>ROUND(I122*H122,2)</f>
        <v>0</v>
      </c>
      <c r="K122" s="208" t="s">
        <v>165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307</v>
      </c>
      <c r="AT122" s="217" t="s">
        <v>161</v>
      </c>
      <c r="AU122" s="217" t="s">
        <v>83</v>
      </c>
      <c r="AY122" s="19" t="s">
        <v>159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ROUND(I122*H122,2)</f>
        <v>0</v>
      </c>
      <c r="BL122" s="19" t="s">
        <v>307</v>
      </c>
      <c r="BM122" s="217" t="s">
        <v>3572</v>
      </c>
    </row>
    <row r="123" s="2" customFormat="1">
      <c r="A123" s="40"/>
      <c r="B123" s="41"/>
      <c r="C123" s="42"/>
      <c r="D123" s="219" t="s">
        <v>168</v>
      </c>
      <c r="E123" s="42"/>
      <c r="F123" s="220" t="s">
        <v>3573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168</v>
      </c>
      <c r="AU123" s="19" t="s">
        <v>83</v>
      </c>
    </row>
    <row r="124" s="2" customFormat="1" ht="16.5" customHeight="1">
      <c r="A124" s="40"/>
      <c r="B124" s="41"/>
      <c r="C124" s="257" t="s">
        <v>7</v>
      </c>
      <c r="D124" s="257" t="s">
        <v>328</v>
      </c>
      <c r="E124" s="258" t="s">
        <v>3574</v>
      </c>
      <c r="F124" s="259" t="s">
        <v>3575</v>
      </c>
      <c r="G124" s="260" t="s">
        <v>322</v>
      </c>
      <c r="H124" s="261">
        <v>7.21</v>
      </c>
      <c r="I124" s="262"/>
      <c r="J124" s="263">
        <f>ROUND(I124*H124,2)</f>
        <v>0</v>
      </c>
      <c r="K124" s="259" t="s">
        <v>165</v>
      </c>
      <c r="L124" s="264"/>
      <c r="M124" s="265" t="s">
        <v>19</v>
      </c>
      <c r="N124" s="266" t="s">
        <v>44</v>
      </c>
      <c r="O124" s="86"/>
      <c r="P124" s="215">
        <f>O124*H124</f>
        <v>0</v>
      </c>
      <c r="Q124" s="215">
        <v>0.0018</v>
      </c>
      <c r="R124" s="215">
        <f>Q124*H124</f>
        <v>0.012978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424</v>
      </c>
      <c r="AT124" s="217" t="s">
        <v>328</v>
      </c>
      <c r="AU124" s="217" t="s">
        <v>83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307</v>
      </c>
      <c r="BM124" s="217" t="s">
        <v>3576</v>
      </c>
    </row>
    <row r="125" s="14" customFormat="1">
      <c r="A125" s="14"/>
      <c r="B125" s="235"/>
      <c r="C125" s="236"/>
      <c r="D125" s="226" t="s">
        <v>170</v>
      </c>
      <c r="E125" s="237" t="s">
        <v>19</v>
      </c>
      <c r="F125" s="238" t="s">
        <v>3577</v>
      </c>
      <c r="G125" s="236"/>
      <c r="H125" s="239">
        <v>7.21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170</v>
      </c>
      <c r="AU125" s="245" t="s">
        <v>83</v>
      </c>
      <c r="AV125" s="14" t="s">
        <v>83</v>
      </c>
      <c r="AW125" s="14" t="s">
        <v>35</v>
      </c>
      <c r="AX125" s="14" t="s">
        <v>81</v>
      </c>
      <c r="AY125" s="245" t="s">
        <v>159</v>
      </c>
    </row>
    <row r="126" s="2" customFormat="1" ht="16.5" customHeight="1">
      <c r="A126" s="40"/>
      <c r="B126" s="41"/>
      <c r="C126" s="257" t="s">
        <v>349</v>
      </c>
      <c r="D126" s="257" t="s">
        <v>328</v>
      </c>
      <c r="E126" s="258" t="s">
        <v>3578</v>
      </c>
      <c r="F126" s="259" t="s">
        <v>3579</v>
      </c>
      <c r="G126" s="260" t="s">
        <v>776</v>
      </c>
      <c r="H126" s="261">
        <v>1</v>
      </c>
      <c r="I126" s="262"/>
      <c r="J126" s="263">
        <f>ROUND(I126*H126,2)</f>
        <v>0</v>
      </c>
      <c r="K126" s="259" t="s">
        <v>165</v>
      </c>
      <c r="L126" s="264"/>
      <c r="M126" s="265" t="s">
        <v>19</v>
      </c>
      <c r="N126" s="266" t="s">
        <v>44</v>
      </c>
      <c r="O126" s="86"/>
      <c r="P126" s="215">
        <f>O126*H126</f>
        <v>0</v>
      </c>
      <c r="Q126" s="215">
        <v>0.024</v>
      </c>
      <c r="R126" s="215">
        <f>Q126*H126</f>
        <v>0.024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424</v>
      </c>
      <c r="AT126" s="217" t="s">
        <v>328</v>
      </c>
      <c r="AU126" s="217" t="s">
        <v>83</v>
      </c>
      <c r="AY126" s="19" t="s">
        <v>159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81</v>
      </c>
      <c r="BK126" s="218">
        <f>ROUND(I126*H126,2)</f>
        <v>0</v>
      </c>
      <c r="BL126" s="19" t="s">
        <v>307</v>
      </c>
      <c r="BM126" s="217" t="s">
        <v>3580</v>
      </c>
    </row>
    <row r="127" s="2" customFormat="1" ht="16.5" customHeight="1">
      <c r="A127" s="40"/>
      <c r="B127" s="41"/>
      <c r="C127" s="257" t="s">
        <v>354</v>
      </c>
      <c r="D127" s="257" t="s">
        <v>328</v>
      </c>
      <c r="E127" s="258" t="s">
        <v>3581</v>
      </c>
      <c r="F127" s="259" t="s">
        <v>3582</v>
      </c>
      <c r="G127" s="260" t="s">
        <v>776</v>
      </c>
      <c r="H127" s="261">
        <v>2</v>
      </c>
      <c r="I127" s="262"/>
      <c r="J127" s="263">
        <f>ROUND(I127*H127,2)</f>
        <v>0</v>
      </c>
      <c r="K127" s="259" t="s">
        <v>165</v>
      </c>
      <c r="L127" s="264"/>
      <c r="M127" s="265" t="s">
        <v>19</v>
      </c>
      <c r="N127" s="266" t="s">
        <v>44</v>
      </c>
      <c r="O127" s="86"/>
      <c r="P127" s="215">
        <f>O127*H127</f>
        <v>0</v>
      </c>
      <c r="Q127" s="215">
        <v>0.014999999999999999</v>
      </c>
      <c r="R127" s="215">
        <f>Q127*H127</f>
        <v>0.029999999999999999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424</v>
      </c>
      <c r="AT127" s="217" t="s">
        <v>328</v>
      </c>
      <c r="AU127" s="217" t="s">
        <v>83</v>
      </c>
      <c r="AY127" s="19" t="s">
        <v>159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ROUND(I127*H127,2)</f>
        <v>0</v>
      </c>
      <c r="BL127" s="19" t="s">
        <v>307</v>
      </c>
      <c r="BM127" s="217" t="s">
        <v>3583</v>
      </c>
    </row>
    <row r="128" s="2" customFormat="1" ht="24.15" customHeight="1">
      <c r="A128" s="40"/>
      <c r="B128" s="41"/>
      <c r="C128" s="206" t="s">
        <v>361</v>
      </c>
      <c r="D128" s="206" t="s">
        <v>161</v>
      </c>
      <c r="E128" s="207" t="s">
        <v>3584</v>
      </c>
      <c r="F128" s="208" t="s">
        <v>3585</v>
      </c>
      <c r="G128" s="209" t="s">
        <v>222</v>
      </c>
      <c r="H128" s="210">
        <v>0.086999999999999994</v>
      </c>
      <c r="I128" s="211"/>
      <c r="J128" s="212">
        <f>ROUND(I128*H128,2)</f>
        <v>0</v>
      </c>
      <c r="K128" s="208" t="s">
        <v>165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307</v>
      </c>
      <c r="AT128" s="217" t="s">
        <v>161</v>
      </c>
      <c r="AU128" s="217" t="s">
        <v>83</v>
      </c>
      <c r="AY128" s="19" t="s">
        <v>159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ROUND(I128*H128,2)</f>
        <v>0</v>
      </c>
      <c r="BL128" s="19" t="s">
        <v>307</v>
      </c>
      <c r="BM128" s="217" t="s">
        <v>3586</v>
      </c>
    </row>
    <row r="129" s="2" customFormat="1">
      <c r="A129" s="40"/>
      <c r="B129" s="41"/>
      <c r="C129" s="42"/>
      <c r="D129" s="219" t="s">
        <v>168</v>
      </c>
      <c r="E129" s="42"/>
      <c r="F129" s="220" t="s">
        <v>3587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168</v>
      </c>
      <c r="AU129" s="19" t="s">
        <v>83</v>
      </c>
    </row>
    <row r="130" s="12" customFormat="1" ht="25.92" customHeight="1">
      <c r="A130" s="12"/>
      <c r="B130" s="190"/>
      <c r="C130" s="191"/>
      <c r="D130" s="192" t="s">
        <v>72</v>
      </c>
      <c r="E130" s="193" t="s">
        <v>2725</v>
      </c>
      <c r="F130" s="193" t="s">
        <v>2981</v>
      </c>
      <c r="G130" s="191"/>
      <c r="H130" s="191"/>
      <c r="I130" s="194"/>
      <c r="J130" s="195">
        <f>BK130</f>
        <v>0</v>
      </c>
      <c r="K130" s="191"/>
      <c r="L130" s="196"/>
      <c r="M130" s="197"/>
      <c r="N130" s="198"/>
      <c r="O130" s="198"/>
      <c r="P130" s="199">
        <f>SUM(P131:P136)</f>
        <v>0</v>
      </c>
      <c r="Q130" s="198"/>
      <c r="R130" s="199">
        <f>SUM(R131:R136)</f>
        <v>0</v>
      </c>
      <c r="S130" s="198"/>
      <c r="T130" s="200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166</v>
      </c>
      <c r="AT130" s="202" t="s">
        <v>72</v>
      </c>
      <c r="AU130" s="202" t="s">
        <v>73</v>
      </c>
      <c r="AY130" s="201" t="s">
        <v>159</v>
      </c>
      <c r="BK130" s="203">
        <f>SUM(BK131:BK136)</f>
        <v>0</v>
      </c>
    </row>
    <row r="131" s="2" customFormat="1" ht="16.5" customHeight="1">
      <c r="A131" s="40"/>
      <c r="B131" s="41"/>
      <c r="C131" s="206" t="s">
        <v>369</v>
      </c>
      <c r="D131" s="206" t="s">
        <v>161</v>
      </c>
      <c r="E131" s="207" t="s">
        <v>3588</v>
      </c>
      <c r="F131" s="208" t="s">
        <v>3589</v>
      </c>
      <c r="G131" s="209" t="s">
        <v>2984</v>
      </c>
      <c r="H131" s="210">
        <v>6</v>
      </c>
      <c r="I131" s="211"/>
      <c r="J131" s="212">
        <f>ROUND(I131*H131,2)</f>
        <v>0</v>
      </c>
      <c r="K131" s="208" t="s">
        <v>165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1931</v>
      </c>
      <c r="AT131" s="217" t="s">
        <v>161</v>
      </c>
      <c r="AU131" s="217" t="s">
        <v>81</v>
      </c>
      <c r="AY131" s="19" t="s">
        <v>159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1931</v>
      </c>
      <c r="BM131" s="217" t="s">
        <v>3590</v>
      </c>
    </row>
    <row r="132" s="2" customFormat="1">
      <c r="A132" s="40"/>
      <c r="B132" s="41"/>
      <c r="C132" s="42"/>
      <c r="D132" s="219" t="s">
        <v>168</v>
      </c>
      <c r="E132" s="42"/>
      <c r="F132" s="220" t="s">
        <v>3591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168</v>
      </c>
      <c r="AU132" s="19" t="s">
        <v>81</v>
      </c>
    </row>
    <row r="133" s="2" customFormat="1" ht="21.75" customHeight="1">
      <c r="A133" s="40"/>
      <c r="B133" s="41"/>
      <c r="C133" s="206" t="s">
        <v>374</v>
      </c>
      <c r="D133" s="206" t="s">
        <v>161</v>
      </c>
      <c r="E133" s="207" t="s">
        <v>3400</v>
      </c>
      <c r="F133" s="208" t="s">
        <v>3592</v>
      </c>
      <c r="G133" s="209" t="s">
        <v>2984</v>
      </c>
      <c r="H133" s="210">
        <v>5</v>
      </c>
      <c r="I133" s="211"/>
      <c r="J133" s="212">
        <f>ROUND(I133*H133,2)</f>
        <v>0</v>
      </c>
      <c r="K133" s="208" t="s">
        <v>165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1931</v>
      </c>
      <c r="AT133" s="217" t="s">
        <v>161</v>
      </c>
      <c r="AU133" s="217" t="s">
        <v>81</v>
      </c>
      <c r="AY133" s="19" t="s">
        <v>159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1931</v>
      </c>
      <c r="BM133" s="217" t="s">
        <v>3593</v>
      </c>
    </row>
    <row r="134" s="2" customFormat="1">
      <c r="A134" s="40"/>
      <c r="B134" s="41"/>
      <c r="C134" s="42"/>
      <c r="D134" s="219" t="s">
        <v>168</v>
      </c>
      <c r="E134" s="42"/>
      <c r="F134" s="220" t="s">
        <v>3403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81</v>
      </c>
    </row>
    <row r="135" s="2" customFormat="1" ht="24.15" customHeight="1">
      <c r="A135" s="40"/>
      <c r="B135" s="41"/>
      <c r="C135" s="206" t="s">
        <v>379</v>
      </c>
      <c r="D135" s="206" t="s">
        <v>161</v>
      </c>
      <c r="E135" s="207" t="s">
        <v>3594</v>
      </c>
      <c r="F135" s="208" t="s">
        <v>3595</v>
      </c>
      <c r="G135" s="209" t="s">
        <v>2984</v>
      </c>
      <c r="H135" s="210">
        <v>8</v>
      </c>
      <c r="I135" s="211"/>
      <c r="J135" s="212">
        <f>ROUND(I135*H135,2)</f>
        <v>0</v>
      </c>
      <c r="K135" s="208" t="s">
        <v>165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1931</v>
      </c>
      <c r="AT135" s="217" t="s">
        <v>161</v>
      </c>
      <c r="AU135" s="217" t="s">
        <v>81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1931</v>
      </c>
      <c r="BM135" s="217" t="s">
        <v>3596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3597</v>
      </c>
      <c r="G136" s="42"/>
      <c r="H136" s="42"/>
      <c r="I136" s="221"/>
      <c r="J136" s="42"/>
      <c r="K136" s="42"/>
      <c r="L136" s="46"/>
      <c r="M136" s="285"/>
      <c r="N136" s="286"/>
      <c r="O136" s="281"/>
      <c r="P136" s="281"/>
      <c r="Q136" s="281"/>
      <c r="R136" s="281"/>
      <c r="S136" s="281"/>
      <c r="T136" s="2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81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jdTbHXGFD/s/6Chq5/i+kTlOpIeR/DBkiWJOqyJRPcMx2wwGXFLqgGLPRxFYHFuhaNd6MrSqWn0CvGktzpXB6A==" hashValue="SrR/dC2xmElcBXkEwr0ZH/VbUr0O+zETorVZNUW5ywfoBx50li+GoWsnARwXG0Bz0HxIRfHr8B9wp9h5TlvcGw==" algorithmName="SHA-512" password="CC35"/>
  <autoFilter ref="C83:K13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7211740423"/>
    <hyperlink ref="F90" r:id="rId2" display="https://podminky.urs.cz/item/CS_URS_2022_02/721194103"/>
    <hyperlink ref="F92" r:id="rId3" display="https://podminky.urs.cz/item/CS_URS_2022_02/998721102"/>
    <hyperlink ref="F95" r:id="rId4" display="https://podminky.urs.cz/item/CS_URS_2022_02/7258654111"/>
    <hyperlink ref="F97" r:id="rId5" display="https://podminky.urs.cz/item/CS_URS_2022_02/998725102"/>
    <hyperlink ref="F100" r:id="rId6" display="https://podminky.urs.cz/item/CS_URS_2022_02/751122052"/>
    <hyperlink ref="F103" r:id="rId7" display="https://podminky.urs.cz/item/CS_URS_2022_02/751398031"/>
    <hyperlink ref="F107" r:id="rId8" display="https://podminky.urs.cz/item/CS_URS_2022_02/751511122"/>
    <hyperlink ref="F111" r:id="rId9" display="https://podminky.urs.cz/item/CS_URS_2022_02/751514763"/>
    <hyperlink ref="F114" r:id="rId10" display="https://podminky.urs.cz/item/CS_URS_2022_02/751711111"/>
    <hyperlink ref="F116" r:id="rId11" display="https://podminky.urs.cz/item/CS_URS_2022_02/751721115"/>
    <hyperlink ref="F118" r:id="rId12" display="https://podminky.urs.cz/item/CS_URS_2022_02/751791114"/>
    <hyperlink ref="F123" r:id="rId13" display="https://podminky.urs.cz/item/CS_URS_2022_02/751791115"/>
    <hyperlink ref="F129" r:id="rId14" display="https://podminky.urs.cz/item/CS_URS_2022_02/998751101"/>
    <hyperlink ref="F132" r:id="rId15" display="https://podminky.urs.cz/item/CS_URS_2022_02/HZS2232"/>
    <hyperlink ref="F134" r:id="rId16" display="https://podminky.urs.cz/item/CS_URS_2022_02/HZS2491"/>
    <hyperlink ref="F136" r:id="rId17" display="https://podminky.urs.cz/item/CS_URS_2022_02/HZS3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3598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3000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2729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2730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3001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ROUND((SUM(BE90:BE175)),  2)</f>
        <v>0</v>
      </c>
      <c r="G33" s="40"/>
      <c r="H33" s="40"/>
      <c r="I33" s="150">
        <v>0.20999999999999999</v>
      </c>
      <c r="J33" s="149">
        <f>ROUND(((SUM(BE90:BE175))*I33),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ROUND((SUM(BF90:BF175)),  2)</f>
        <v>0</v>
      </c>
      <c r="G34" s="40"/>
      <c r="H34" s="40"/>
      <c r="I34" s="150">
        <v>0.14999999999999999</v>
      </c>
      <c r="J34" s="149">
        <f>ROUND(((SUM(BF90:BF175))*I34),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ROUND((SUM(BG90:BG175)),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ROUND((SUM(BH90:BH175)),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ROUND((SUM(BI90:BI175)),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08 - STL přípojka plynu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 xml:space="preserve">Lenka Jerakasová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Jerakasová Lenka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3416</v>
      </c>
      <c r="E62" s="176"/>
      <c r="F62" s="176"/>
      <c r="G62" s="176"/>
      <c r="H62" s="176"/>
      <c r="I62" s="176"/>
      <c r="J62" s="177">
        <f>J123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</v>
      </c>
      <c r="E63" s="176"/>
      <c r="F63" s="176"/>
      <c r="G63" s="176"/>
      <c r="H63" s="176"/>
      <c r="I63" s="176"/>
      <c r="J63" s="177">
        <f>J128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123</v>
      </c>
      <c r="E64" s="176"/>
      <c r="F64" s="176"/>
      <c r="G64" s="176"/>
      <c r="H64" s="176"/>
      <c r="I64" s="176"/>
      <c r="J64" s="177">
        <f>J137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126</v>
      </c>
      <c r="E65" s="176"/>
      <c r="F65" s="176"/>
      <c r="G65" s="176"/>
      <c r="H65" s="176"/>
      <c r="I65" s="176"/>
      <c r="J65" s="177">
        <f>J140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127</v>
      </c>
      <c r="E66" s="170"/>
      <c r="F66" s="170"/>
      <c r="G66" s="170"/>
      <c r="H66" s="170"/>
      <c r="I66" s="170"/>
      <c r="J66" s="171">
        <f>J145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3003</v>
      </c>
      <c r="E67" s="176"/>
      <c r="F67" s="176"/>
      <c r="G67" s="176"/>
      <c r="H67" s="176"/>
      <c r="I67" s="176"/>
      <c r="J67" s="177">
        <f>J146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3005</v>
      </c>
      <c r="E68" s="170"/>
      <c r="F68" s="170"/>
      <c r="G68" s="170"/>
      <c r="H68" s="170"/>
      <c r="I68" s="170"/>
      <c r="J68" s="171">
        <f>J157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3006</v>
      </c>
      <c r="E69" s="176"/>
      <c r="F69" s="176"/>
      <c r="G69" s="176"/>
      <c r="H69" s="176"/>
      <c r="I69" s="176"/>
      <c r="J69" s="177">
        <f>J158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3599</v>
      </c>
      <c r="E70" s="176"/>
      <c r="F70" s="176"/>
      <c r="G70" s="176"/>
      <c r="H70" s="176"/>
      <c r="I70" s="176"/>
      <c r="J70" s="177">
        <f>J173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144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62" t="str">
        <f>E7</f>
        <v>Stavební úpravy a udržovací práce na objektu pavilonu W, přístavba nového vstupu a nový přístupový chodník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SO 08 - STL přípojka plynu 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Opava</v>
      </c>
      <c r="G84" s="42"/>
      <c r="H84" s="42"/>
      <c r="I84" s="34" t="s">
        <v>23</v>
      </c>
      <c r="J84" s="74" t="str">
        <f>IF(J12="","",J12)</f>
        <v>1. 8. 2022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 xml:space="preserve"> </v>
      </c>
      <c r="G86" s="42"/>
      <c r="H86" s="42"/>
      <c r="I86" s="34" t="s">
        <v>32</v>
      </c>
      <c r="J86" s="38" t="str">
        <f>E21</f>
        <v xml:space="preserve">Lenka Jerakasová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Jerakasová Lenka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145</v>
      </c>
      <c r="D89" s="182" t="s">
        <v>58</v>
      </c>
      <c r="E89" s="182" t="s">
        <v>54</v>
      </c>
      <c r="F89" s="182" t="s">
        <v>55</v>
      </c>
      <c r="G89" s="182" t="s">
        <v>146</v>
      </c>
      <c r="H89" s="182" t="s">
        <v>147</v>
      </c>
      <c r="I89" s="182" t="s">
        <v>148</v>
      </c>
      <c r="J89" s="182" t="s">
        <v>114</v>
      </c>
      <c r="K89" s="183" t="s">
        <v>149</v>
      </c>
      <c r="L89" s="184"/>
      <c r="M89" s="94" t="s">
        <v>19</v>
      </c>
      <c r="N89" s="95" t="s">
        <v>43</v>
      </c>
      <c r="O89" s="95" t="s">
        <v>150</v>
      </c>
      <c r="P89" s="95" t="s">
        <v>151</v>
      </c>
      <c r="Q89" s="95" t="s">
        <v>152</v>
      </c>
      <c r="R89" s="95" t="s">
        <v>153</v>
      </c>
      <c r="S89" s="95" t="s">
        <v>154</v>
      </c>
      <c r="T89" s="96" t="s">
        <v>155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156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P91+P145+P157</f>
        <v>0</v>
      </c>
      <c r="Q90" s="98"/>
      <c r="R90" s="187">
        <f>R91+R145+R157</f>
        <v>25.148175000000002</v>
      </c>
      <c r="S90" s="98"/>
      <c r="T90" s="188">
        <f>T91+T145+T157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115</v>
      </c>
      <c r="BK90" s="189">
        <f>BK91+BK145+BK157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157</v>
      </c>
      <c r="F91" s="193" t="s">
        <v>158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P92+P128+P137+P140</f>
        <v>0</v>
      </c>
      <c r="Q91" s="198"/>
      <c r="R91" s="199">
        <f>R92+R128+R137+R140</f>
        <v>25.113808000000002</v>
      </c>
      <c r="S91" s="198"/>
      <c r="T91" s="200">
        <f>T92+T128+T137+T140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81</v>
      </c>
      <c r="AT91" s="202" t="s">
        <v>72</v>
      </c>
      <c r="AU91" s="202" t="s">
        <v>73</v>
      </c>
      <c r="AY91" s="201" t="s">
        <v>159</v>
      </c>
      <c r="BK91" s="203">
        <f>BK92+BK128+BK137+BK140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81</v>
      </c>
      <c r="F92" s="204" t="s">
        <v>160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P93+SUM(P94:P123)</f>
        <v>0</v>
      </c>
      <c r="Q92" s="198"/>
      <c r="R92" s="199">
        <f>R93+SUM(R94:R123)</f>
        <v>20.718700000000002</v>
      </c>
      <c r="S92" s="198"/>
      <c r="T92" s="200">
        <f>T93+SUM(T94:T123)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81</v>
      </c>
      <c r="AY92" s="201" t="s">
        <v>159</v>
      </c>
      <c r="BK92" s="203">
        <f>BK93+SUM(BK94:BK123)</f>
        <v>0</v>
      </c>
    </row>
    <row r="93" s="2" customFormat="1" ht="49.05" customHeight="1">
      <c r="A93" s="40"/>
      <c r="B93" s="41"/>
      <c r="C93" s="206" t="s">
        <v>81</v>
      </c>
      <c r="D93" s="206" t="s">
        <v>161</v>
      </c>
      <c r="E93" s="207" t="s">
        <v>3417</v>
      </c>
      <c r="F93" s="208" t="s">
        <v>3418</v>
      </c>
      <c r="G93" s="209" t="s">
        <v>322</v>
      </c>
      <c r="H93" s="210">
        <v>3</v>
      </c>
      <c r="I93" s="211"/>
      <c r="J93" s="212">
        <f>ROUND(I93*H93,2)</f>
        <v>0</v>
      </c>
      <c r="K93" s="208" t="s">
        <v>3600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0.036900000000000002</v>
      </c>
      <c r="R93" s="215">
        <f>Q93*H93</f>
        <v>0.11070000000000001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166</v>
      </c>
      <c r="AT93" s="217" t="s">
        <v>161</v>
      </c>
      <c r="AU93" s="217" t="s">
        <v>83</v>
      </c>
      <c r="AY93" s="19" t="s">
        <v>159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166</v>
      </c>
      <c r="BM93" s="217" t="s">
        <v>3601</v>
      </c>
    </row>
    <row r="94" s="2" customFormat="1">
      <c r="A94" s="40"/>
      <c r="B94" s="41"/>
      <c r="C94" s="42"/>
      <c r="D94" s="219" t="s">
        <v>168</v>
      </c>
      <c r="E94" s="42"/>
      <c r="F94" s="220" t="s">
        <v>3602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168</v>
      </c>
      <c r="AU94" s="19" t="s">
        <v>83</v>
      </c>
    </row>
    <row r="95" s="2" customFormat="1" ht="24.15" customHeight="1">
      <c r="A95" s="40"/>
      <c r="B95" s="41"/>
      <c r="C95" s="206" t="s">
        <v>83</v>
      </c>
      <c r="D95" s="206" t="s">
        <v>161</v>
      </c>
      <c r="E95" s="207" t="s">
        <v>3603</v>
      </c>
      <c r="F95" s="208" t="s">
        <v>3604</v>
      </c>
      <c r="G95" s="209" t="s">
        <v>181</v>
      </c>
      <c r="H95" s="210">
        <v>55.200000000000003</v>
      </c>
      <c r="I95" s="211"/>
      <c r="J95" s="212">
        <f>ROUND(I95*H95,2)</f>
        <v>0</v>
      </c>
      <c r="K95" s="208" t="s">
        <v>3600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166</v>
      </c>
      <c r="AT95" s="217" t="s">
        <v>161</v>
      </c>
      <c r="AU95" s="217" t="s">
        <v>83</v>
      </c>
      <c r="AY95" s="19" t="s">
        <v>159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166</v>
      </c>
      <c r="BM95" s="217" t="s">
        <v>3605</v>
      </c>
    </row>
    <row r="96" s="2" customFormat="1">
      <c r="A96" s="40"/>
      <c r="B96" s="41"/>
      <c r="C96" s="42"/>
      <c r="D96" s="219" t="s">
        <v>168</v>
      </c>
      <c r="E96" s="42"/>
      <c r="F96" s="220" t="s">
        <v>3606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168</v>
      </c>
      <c r="AU96" s="19" t="s">
        <v>83</v>
      </c>
    </row>
    <row r="97" s="14" customFormat="1">
      <c r="A97" s="14"/>
      <c r="B97" s="235"/>
      <c r="C97" s="236"/>
      <c r="D97" s="226" t="s">
        <v>170</v>
      </c>
      <c r="E97" s="237" t="s">
        <v>19</v>
      </c>
      <c r="F97" s="238" t="s">
        <v>3607</v>
      </c>
      <c r="G97" s="236"/>
      <c r="H97" s="239">
        <v>55.200000000000003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170</v>
      </c>
      <c r="AU97" s="245" t="s">
        <v>83</v>
      </c>
      <c r="AV97" s="14" t="s">
        <v>83</v>
      </c>
      <c r="AW97" s="14" t="s">
        <v>35</v>
      </c>
      <c r="AX97" s="14" t="s">
        <v>73</v>
      </c>
      <c r="AY97" s="245" t="s">
        <v>159</v>
      </c>
    </row>
    <row r="98" s="15" customFormat="1">
      <c r="A98" s="15"/>
      <c r="B98" s="246"/>
      <c r="C98" s="247"/>
      <c r="D98" s="226" t="s">
        <v>170</v>
      </c>
      <c r="E98" s="248" t="s">
        <v>19</v>
      </c>
      <c r="F98" s="249" t="s">
        <v>178</v>
      </c>
      <c r="G98" s="247"/>
      <c r="H98" s="250">
        <v>55.200000000000003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170</v>
      </c>
      <c r="AU98" s="256" t="s">
        <v>83</v>
      </c>
      <c r="AV98" s="15" t="s">
        <v>166</v>
      </c>
      <c r="AW98" s="15" t="s">
        <v>35</v>
      </c>
      <c r="AX98" s="15" t="s">
        <v>81</v>
      </c>
      <c r="AY98" s="256" t="s">
        <v>159</v>
      </c>
    </row>
    <row r="99" s="2" customFormat="1" ht="37.8" customHeight="1">
      <c r="A99" s="40"/>
      <c r="B99" s="41"/>
      <c r="C99" s="206" t="s">
        <v>189</v>
      </c>
      <c r="D99" s="206" t="s">
        <v>161</v>
      </c>
      <c r="E99" s="207" t="s">
        <v>3426</v>
      </c>
      <c r="F99" s="208" t="s">
        <v>3427</v>
      </c>
      <c r="G99" s="209" t="s">
        <v>181</v>
      </c>
      <c r="H99" s="210">
        <v>16.559999999999999</v>
      </c>
      <c r="I99" s="211"/>
      <c r="J99" s="212">
        <f>ROUND(I99*H99,2)</f>
        <v>0</v>
      </c>
      <c r="K99" s="208" t="s">
        <v>3600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83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3608</v>
      </c>
    </row>
    <row r="100" s="2" customFormat="1">
      <c r="A100" s="40"/>
      <c r="B100" s="41"/>
      <c r="C100" s="42"/>
      <c r="D100" s="219" t="s">
        <v>168</v>
      </c>
      <c r="E100" s="42"/>
      <c r="F100" s="220" t="s">
        <v>3609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168</v>
      </c>
      <c r="AU100" s="19" t="s">
        <v>83</v>
      </c>
    </row>
    <row r="101" s="14" customFormat="1">
      <c r="A101" s="14"/>
      <c r="B101" s="235"/>
      <c r="C101" s="236"/>
      <c r="D101" s="226" t="s">
        <v>170</v>
      </c>
      <c r="E101" s="237" t="s">
        <v>19</v>
      </c>
      <c r="F101" s="238" t="s">
        <v>3610</v>
      </c>
      <c r="G101" s="236"/>
      <c r="H101" s="239">
        <v>16.559999999999999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170</v>
      </c>
      <c r="AU101" s="245" t="s">
        <v>83</v>
      </c>
      <c r="AV101" s="14" t="s">
        <v>83</v>
      </c>
      <c r="AW101" s="14" t="s">
        <v>35</v>
      </c>
      <c r="AX101" s="14" t="s">
        <v>73</v>
      </c>
      <c r="AY101" s="245" t="s">
        <v>159</v>
      </c>
    </row>
    <row r="102" s="15" customFormat="1">
      <c r="A102" s="15"/>
      <c r="B102" s="246"/>
      <c r="C102" s="247"/>
      <c r="D102" s="226" t="s">
        <v>170</v>
      </c>
      <c r="E102" s="248" t="s">
        <v>19</v>
      </c>
      <c r="F102" s="249" t="s">
        <v>178</v>
      </c>
      <c r="G102" s="247"/>
      <c r="H102" s="250">
        <v>16.559999999999999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170</v>
      </c>
      <c r="AU102" s="256" t="s">
        <v>83</v>
      </c>
      <c r="AV102" s="15" t="s">
        <v>166</v>
      </c>
      <c r="AW102" s="15" t="s">
        <v>35</v>
      </c>
      <c r="AX102" s="15" t="s">
        <v>81</v>
      </c>
      <c r="AY102" s="256" t="s">
        <v>159</v>
      </c>
    </row>
    <row r="103" s="2" customFormat="1" ht="37.8" customHeight="1">
      <c r="A103" s="40"/>
      <c r="B103" s="41"/>
      <c r="C103" s="206" t="s">
        <v>166</v>
      </c>
      <c r="D103" s="206" t="s">
        <v>161</v>
      </c>
      <c r="E103" s="207" t="s">
        <v>3430</v>
      </c>
      <c r="F103" s="208" t="s">
        <v>3431</v>
      </c>
      <c r="G103" s="209" t="s">
        <v>181</v>
      </c>
      <c r="H103" s="210">
        <v>165.59999999999999</v>
      </c>
      <c r="I103" s="211"/>
      <c r="J103" s="212">
        <f>ROUND(I103*H103,2)</f>
        <v>0</v>
      </c>
      <c r="K103" s="208" t="s">
        <v>3600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83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3611</v>
      </c>
    </row>
    <row r="104" s="2" customFormat="1">
      <c r="A104" s="40"/>
      <c r="B104" s="41"/>
      <c r="C104" s="42"/>
      <c r="D104" s="219" t="s">
        <v>168</v>
      </c>
      <c r="E104" s="42"/>
      <c r="F104" s="220" t="s">
        <v>3612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168</v>
      </c>
      <c r="AU104" s="19" t="s">
        <v>83</v>
      </c>
    </row>
    <row r="105" s="14" customFormat="1">
      <c r="A105" s="14"/>
      <c r="B105" s="235"/>
      <c r="C105" s="236"/>
      <c r="D105" s="226" t="s">
        <v>170</v>
      </c>
      <c r="E105" s="237" t="s">
        <v>19</v>
      </c>
      <c r="F105" s="238" t="s">
        <v>3613</v>
      </c>
      <c r="G105" s="236"/>
      <c r="H105" s="239">
        <v>165.59999999999999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170</v>
      </c>
      <c r="AU105" s="245" t="s">
        <v>83</v>
      </c>
      <c r="AV105" s="14" t="s">
        <v>83</v>
      </c>
      <c r="AW105" s="14" t="s">
        <v>35</v>
      </c>
      <c r="AX105" s="14" t="s">
        <v>81</v>
      </c>
      <c r="AY105" s="245" t="s">
        <v>159</v>
      </c>
    </row>
    <row r="106" s="2" customFormat="1" ht="24.15" customHeight="1">
      <c r="A106" s="40"/>
      <c r="B106" s="41"/>
      <c r="C106" s="206" t="s">
        <v>213</v>
      </c>
      <c r="D106" s="206" t="s">
        <v>161</v>
      </c>
      <c r="E106" s="207" t="s">
        <v>3435</v>
      </c>
      <c r="F106" s="208" t="s">
        <v>3436</v>
      </c>
      <c r="G106" s="209" t="s">
        <v>181</v>
      </c>
      <c r="H106" s="210">
        <v>16.559999999999999</v>
      </c>
      <c r="I106" s="211"/>
      <c r="J106" s="212">
        <f>ROUND(I106*H106,2)</f>
        <v>0</v>
      </c>
      <c r="K106" s="208" t="s">
        <v>3600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166</v>
      </c>
      <c r="AT106" s="217" t="s">
        <v>161</v>
      </c>
      <c r="AU106" s="217" t="s">
        <v>83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166</v>
      </c>
      <c r="BM106" s="217" t="s">
        <v>3614</v>
      </c>
    </row>
    <row r="107" s="2" customFormat="1">
      <c r="A107" s="40"/>
      <c r="B107" s="41"/>
      <c r="C107" s="42"/>
      <c r="D107" s="219" t="s">
        <v>168</v>
      </c>
      <c r="E107" s="42"/>
      <c r="F107" s="220" t="s">
        <v>3615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168</v>
      </c>
      <c r="AU107" s="19" t="s">
        <v>83</v>
      </c>
    </row>
    <row r="108" s="2" customFormat="1" ht="24.15" customHeight="1">
      <c r="A108" s="40"/>
      <c r="B108" s="41"/>
      <c r="C108" s="206" t="s">
        <v>219</v>
      </c>
      <c r="D108" s="206" t="s">
        <v>161</v>
      </c>
      <c r="E108" s="207" t="s">
        <v>3439</v>
      </c>
      <c r="F108" s="208" t="s">
        <v>3440</v>
      </c>
      <c r="G108" s="209" t="s">
        <v>181</v>
      </c>
      <c r="H108" s="210">
        <v>16.559999999999999</v>
      </c>
      <c r="I108" s="211"/>
      <c r="J108" s="212">
        <f>ROUND(I108*H108,2)</f>
        <v>0</v>
      </c>
      <c r="K108" s="208" t="s">
        <v>3600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166</v>
      </c>
      <c r="AT108" s="217" t="s">
        <v>161</v>
      </c>
      <c r="AU108" s="217" t="s">
        <v>83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166</v>
      </c>
      <c r="BM108" s="217" t="s">
        <v>3616</v>
      </c>
    </row>
    <row r="109" s="2" customFormat="1">
      <c r="A109" s="40"/>
      <c r="B109" s="41"/>
      <c r="C109" s="42"/>
      <c r="D109" s="219" t="s">
        <v>168</v>
      </c>
      <c r="E109" s="42"/>
      <c r="F109" s="220" t="s">
        <v>3617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168</v>
      </c>
      <c r="AU109" s="19" t="s">
        <v>83</v>
      </c>
    </row>
    <row r="110" s="2" customFormat="1" ht="24.15" customHeight="1">
      <c r="A110" s="40"/>
      <c r="B110" s="41"/>
      <c r="C110" s="206" t="s">
        <v>226</v>
      </c>
      <c r="D110" s="206" t="s">
        <v>161</v>
      </c>
      <c r="E110" s="207" t="s">
        <v>3443</v>
      </c>
      <c r="F110" s="208" t="s">
        <v>3444</v>
      </c>
      <c r="G110" s="209" t="s">
        <v>181</v>
      </c>
      <c r="H110" s="210">
        <v>16.559999999999999</v>
      </c>
      <c r="I110" s="211"/>
      <c r="J110" s="212">
        <f>ROUND(I110*H110,2)</f>
        <v>0</v>
      </c>
      <c r="K110" s="208" t="s">
        <v>3600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166</v>
      </c>
      <c r="AT110" s="217" t="s">
        <v>161</v>
      </c>
      <c r="AU110" s="217" t="s">
        <v>83</v>
      </c>
      <c r="AY110" s="19" t="s">
        <v>159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ROUND(I110*H110,2)</f>
        <v>0</v>
      </c>
      <c r="BL110" s="19" t="s">
        <v>166</v>
      </c>
      <c r="BM110" s="217" t="s">
        <v>3618</v>
      </c>
    </row>
    <row r="111" s="2" customFormat="1">
      <c r="A111" s="40"/>
      <c r="B111" s="41"/>
      <c r="C111" s="42"/>
      <c r="D111" s="219" t="s">
        <v>168</v>
      </c>
      <c r="E111" s="42"/>
      <c r="F111" s="220" t="s">
        <v>3619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168</v>
      </c>
      <c r="AU111" s="19" t="s">
        <v>83</v>
      </c>
    </row>
    <row r="112" s="2" customFormat="1" ht="24.15" customHeight="1">
      <c r="A112" s="40"/>
      <c r="B112" s="41"/>
      <c r="C112" s="206" t="s">
        <v>231</v>
      </c>
      <c r="D112" s="206" t="s">
        <v>161</v>
      </c>
      <c r="E112" s="207" t="s">
        <v>220</v>
      </c>
      <c r="F112" s="208" t="s">
        <v>221</v>
      </c>
      <c r="G112" s="209" t="s">
        <v>222</v>
      </c>
      <c r="H112" s="210">
        <v>16.559999999999999</v>
      </c>
      <c r="I112" s="211"/>
      <c r="J112" s="212">
        <f>ROUND(I112*H112,2)</f>
        <v>0</v>
      </c>
      <c r="K112" s="208" t="s">
        <v>3600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166</v>
      </c>
      <c r="AT112" s="217" t="s">
        <v>161</v>
      </c>
      <c r="AU112" s="217" t="s">
        <v>83</v>
      </c>
      <c r="AY112" s="19" t="s">
        <v>159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ROUND(I112*H112,2)</f>
        <v>0</v>
      </c>
      <c r="BL112" s="19" t="s">
        <v>166</v>
      </c>
      <c r="BM112" s="217" t="s">
        <v>3620</v>
      </c>
    </row>
    <row r="113" s="2" customFormat="1">
      <c r="A113" s="40"/>
      <c r="B113" s="41"/>
      <c r="C113" s="42"/>
      <c r="D113" s="219" t="s">
        <v>168</v>
      </c>
      <c r="E113" s="42"/>
      <c r="F113" s="220" t="s">
        <v>3621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168</v>
      </c>
      <c r="AU113" s="19" t="s">
        <v>83</v>
      </c>
    </row>
    <row r="114" s="14" customFormat="1">
      <c r="A114" s="14"/>
      <c r="B114" s="235"/>
      <c r="C114" s="236"/>
      <c r="D114" s="226" t="s">
        <v>170</v>
      </c>
      <c r="E114" s="237" t="s">
        <v>19</v>
      </c>
      <c r="F114" s="238" t="s">
        <v>3622</v>
      </c>
      <c r="G114" s="236"/>
      <c r="H114" s="239">
        <v>16.559999999999999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170</v>
      </c>
      <c r="AU114" s="245" t="s">
        <v>83</v>
      </c>
      <c r="AV114" s="14" t="s">
        <v>83</v>
      </c>
      <c r="AW114" s="14" t="s">
        <v>35</v>
      </c>
      <c r="AX114" s="14" t="s">
        <v>81</v>
      </c>
      <c r="AY114" s="245" t="s">
        <v>159</v>
      </c>
    </row>
    <row r="115" s="2" customFormat="1" ht="24.15" customHeight="1">
      <c r="A115" s="40"/>
      <c r="B115" s="41"/>
      <c r="C115" s="206" t="s">
        <v>239</v>
      </c>
      <c r="D115" s="206" t="s">
        <v>161</v>
      </c>
      <c r="E115" s="207" t="s">
        <v>232</v>
      </c>
      <c r="F115" s="208" t="s">
        <v>233</v>
      </c>
      <c r="G115" s="209" t="s">
        <v>181</v>
      </c>
      <c r="H115" s="210">
        <v>38.640000000000001</v>
      </c>
      <c r="I115" s="211"/>
      <c r="J115" s="212">
        <f>ROUND(I115*H115,2)</f>
        <v>0</v>
      </c>
      <c r="K115" s="208" t="s">
        <v>3600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166</v>
      </c>
      <c r="AT115" s="217" t="s">
        <v>161</v>
      </c>
      <c r="AU115" s="217" t="s">
        <v>83</v>
      </c>
      <c r="AY115" s="19" t="s">
        <v>159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ROUND(I115*H115,2)</f>
        <v>0</v>
      </c>
      <c r="BL115" s="19" t="s">
        <v>166</v>
      </c>
      <c r="BM115" s="217" t="s">
        <v>3623</v>
      </c>
    </row>
    <row r="116" s="2" customFormat="1">
      <c r="A116" s="40"/>
      <c r="B116" s="41"/>
      <c r="C116" s="42"/>
      <c r="D116" s="219" t="s">
        <v>168</v>
      </c>
      <c r="E116" s="42"/>
      <c r="F116" s="220" t="s">
        <v>3624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168</v>
      </c>
      <c r="AU116" s="19" t="s">
        <v>83</v>
      </c>
    </row>
    <row r="117" s="2" customFormat="1" ht="37.8" customHeight="1">
      <c r="A117" s="40"/>
      <c r="B117" s="41"/>
      <c r="C117" s="206" t="s">
        <v>248</v>
      </c>
      <c r="D117" s="206" t="s">
        <v>161</v>
      </c>
      <c r="E117" s="207" t="s">
        <v>3452</v>
      </c>
      <c r="F117" s="208" t="s">
        <v>3453</v>
      </c>
      <c r="G117" s="209" t="s">
        <v>181</v>
      </c>
      <c r="H117" s="210">
        <v>12.880000000000001</v>
      </c>
      <c r="I117" s="211"/>
      <c r="J117" s="212">
        <f>ROUND(I117*H117,2)</f>
        <v>0</v>
      </c>
      <c r="K117" s="208" t="s">
        <v>3600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166</v>
      </c>
      <c r="AT117" s="217" t="s">
        <v>161</v>
      </c>
      <c r="AU117" s="217" t="s">
        <v>83</v>
      </c>
      <c r="AY117" s="19" t="s">
        <v>159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166</v>
      </c>
      <c r="BM117" s="217" t="s">
        <v>3625</v>
      </c>
    </row>
    <row r="118" s="2" customFormat="1">
      <c r="A118" s="40"/>
      <c r="B118" s="41"/>
      <c r="C118" s="42"/>
      <c r="D118" s="219" t="s">
        <v>168</v>
      </c>
      <c r="E118" s="42"/>
      <c r="F118" s="220" t="s">
        <v>3626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168</v>
      </c>
      <c r="AU118" s="19" t="s">
        <v>83</v>
      </c>
    </row>
    <row r="119" s="14" customFormat="1">
      <c r="A119" s="14"/>
      <c r="B119" s="235"/>
      <c r="C119" s="236"/>
      <c r="D119" s="226" t="s">
        <v>170</v>
      </c>
      <c r="E119" s="237" t="s">
        <v>19</v>
      </c>
      <c r="F119" s="238" t="s">
        <v>3627</v>
      </c>
      <c r="G119" s="236"/>
      <c r="H119" s="239">
        <v>12.880000000000001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170</v>
      </c>
      <c r="AU119" s="245" t="s">
        <v>83</v>
      </c>
      <c r="AV119" s="14" t="s">
        <v>83</v>
      </c>
      <c r="AW119" s="14" t="s">
        <v>35</v>
      </c>
      <c r="AX119" s="14" t="s">
        <v>73</v>
      </c>
      <c r="AY119" s="245" t="s">
        <v>159</v>
      </c>
    </row>
    <row r="120" s="15" customFormat="1">
      <c r="A120" s="15"/>
      <c r="B120" s="246"/>
      <c r="C120" s="247"/>
      <c r="D120" s="226" t="s">
        <v>170</v>
      </c>
      <c r="E120" s="248" t="s">
        <v>19</v>
      </c>
      <c r="F120" s="249" t="s">
        <v>178</v>
      </c>
      <c r="G120" s="247"/>
      <c r="H120" s="250">
        <v>12.880000000000001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170</v>
      </c>
      <c r="AU120" s="256" t="s">
        <v>83</v>
      </c>
      <c r="AV120" s="15" t="s">
        <v>166</v>
      </c>
      <c r="AW120" s="15" t="s">
        <v>35</v>
      </c>
      <c r="AX120" s="15" t="s">
        <v>81</v>
      </c>
      <c r="AY120" s="256" t="s">
        <v>159</v>
      </c>
    </row>
    <row r="121" s="2" customFormat="1" ht="16.5" customHeight="1">
      <c r="A121" s="40"/>
      <c r="B121" s="41"/>
      <c r="C121" s="257" t="s">
        <v>254</v>
      </c>
      <c r="D121" s="257" t="s">
        <v>328</v>
      </c>
      <c r="E121" s="258" t="s">
        <v>3456</v>
      </c>
      <c r="F121" s="259" t="s">
        <v>3457</v>
      </c>
      <c r="G121" s="260" t="s">
        <v>222</v>
      </c>
      <c r="H121" s="261">
        <v>20.608000000000001</v>
      </c>
      <c r="I121" s="262"/>
      <c r="J121" s="263">
        <f>ROUND(I121*H121,2)</f>
        <v>0</v>
      </c>
      <c r="K121" s="259" t="s">
        <v>3600</v>
      </c>
      <c r="L121" s="264"/>
      <c r="M121" s="265" t="s">
        <v>19</v>
      </c>
      <c r="N121" s="266" t="s">
        <v>44</v>
      </c>
      <c r="O121" s="86"/>
      <c r="P121" s="215">
        <f>O121*H121</f>
        <v>0</v>
      </c>
      <c r="Q121" s="215">
        <v>1</v>
      </c>
      <c r="R121" s="215">
        <f>Q121*H121</f>
        <v>20.608000000000001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231</v>
      </c>
      <c r="AT121" s="217" t="s">
        <v>328</v>
      </c>
      <c r="AU121" s="217" t="s">
        <v>83</v>
      </c>
      <c r="AY121" s="19" t="s">
        <v>159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166</v>
      </c>
      <c r="BM121" s="217" t="s">
        <v>3628</v>
      </c>
    </row>
    <row r="122" s="14" customFormat="1">
      <c r="A122" s="14"/>
      <c r="B122" s="235"/>
      <c r="C122" s="236"/>
      <c r="D122" s="226" t="s">
        <v>170</v>
      </c>
      <c r="E122" s="237" t="s">
        <v>19</v>
      </c>
      <c r="F122" s="238" t="s">
        <v>3629</v>
      </c>
      <c r="G122" s="236"/>
      <c r="H122" s="239">
        <v>20.608000000000001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170</v>
      </c>
      <c r="AU122" s="245" t="s">
        <v>83</v>
      </c>
      <c r="AV122" s="14" t="s">
        <v>83</v>
      </c>
      <c r="AW122" s="14" t="s">
        <v>35</v>
      </c>
      <c r="AX122" s="14" t="s">
        <v>81</v>
      </c>
      <c r="AY122" s="245" t="s">
        <v>159</v>
      </c>
    </row>
    <row r="123" s="12" customFormat="1" ht="20.88" customHeight="1">
      <c r="A123" s="12"/>
      <c r="B123" s="190"/>
      <c r="C123" s="191"/>
      <c r="D123" s="192" t="s">
        <v>72</v>
      </c>
      <c r="E123" s="204" t="s">
        <v>166</v>
      </c>
      <c r="F123" s="204" t="s">
        <v>423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81</v>
      </c>
      <c r="AT123" s="202" t="s">
        <v>72</v>
      </c>
      <c r="AU123" s="202" t="s">
        <v>83</v>
      </c>
      <c r="AY123" s="201" t="s">
        <v>159</v>
      </c>
      <c r="BK123" s="203">
        <f>SUM(BK124:BK127)</f>
        <v>0</v>
      </c>
    </row>
    <row r="124" s="2" customFormat="1" ht="16.5" customHeight="1">
      <c r="A124" s="40"/>
      <c r="B124" s="41"/>
      <c r="C124" s="206" t="s">
        <v>260</v>
      </c>
      <c r="D124" s="206" t="s">
        <v>161</v>
      </c>
      <c r="E124" s="207" t="s">
        <v>3460</v>
      </c>
      <c r="F124" s="208" t="s">
        <v>3461</v>
      </c>
      <c r="G124" s="209" t="s">
        <v>181</v>
      </c>
      <c r="H124" s="210">
        <v>3.6800000000000002</v>
      </c>
      <c r="I124" s="211"/>
      <c r="J124" s="212">
        <f>ROUND(I124*H124,2)</f>
        <v>0</v>
      </c>
      <c r="K124" s="208" t="s">
        <v>3600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166</v>
      </c>
      <c r="AT124" s="217" t="s">
        <v>161</v>
      </c>
      <c r="AU124" s="217" t="s">
        <v>189</v>
      </c>
      <c r="AY124" s="19" t="s">
        <v>159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ROUND(I124*H124,2)</f>
        <v>0</v>
      </c>
      <c r="BL124" s="19" t="s">
        <v>166</v>
      </c>
      <c r="BM124" s="217" t="s">
        <v>3630</v>
      </c>
    </row>
    <row r="125" s="2" customFormat="1">
      <c r="A125" s="40"/>
      <c r="B125" s="41"/>
      <c r="C125" s="42"/>
      <c r="D125" s="219" t="s">
        <v>168</v>
      </c>
      <c r="E125" s="42"/>
      <c r="F125" s="220" t="s">
        <v>3631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168</v>
      </c>
      <c r="AU125" s="19" t="s">
        <v>189</v>
      </c>
    </row>
    <row r="126" s="14" customFormat="1">
      <c r="A126" s="14"/>
      <c r="B126" s="235"/>
      <c r="C126" s="236"/>
      <c r="D126" s="226" t="s">
        <v>170</v>
      </c>
      <c r="E126" s="237" t="s">
        <v>19</v>
      </c>
      <c r="F126" s="238" t="s">
        <v>3632</v>
      </c>
      <c r="G126" s="236"/>
      <c r="H126" s="239">
        <v>3.6800000000000002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170</v>
      </c>
      <c r="AU126" s="245" t="s">
        <v>189</v>
      </c>
      <c r="AV126" s="14" t="s">
        <v>83</v>
      </c>
      <c r="AW126" s="14" t="s">
        <v>35</v>
      </c>
      <c r="AX126" s="14" t="s">
        <v>73</v>
      </c>
      <c r="AY126" s="245" t="s">
        <v>159</v>
      </c>
    </row>
    <row r="127" s="15" customFormat="1">
      <c r="A127" s="15"/>
      <c r="B127" s="246"/>
      <c r="C127" s="247"/>
      <c r="D127" s="226" t="s">
        <v>170</v>
      </c>
      <c r="E127" s="248" t="s">
        <v>19</v>
      </c>
      <c r="F127" s="249" t="s">
        <v>178</v>
      </c>
      <c r="G127" s="247"/>
      <c r="H127" s="250">
        <v>3.6800000000000002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170</v>
      </c>
      <c r="AU127" s="256" t="s">
        <v>189</v>
      </c>
      <c r="AV127" s="15" t="s">
        <v>166</v>
      </c>
      <c r="AW127" s="15" t="s">
        <v>35</v>
      </c>
      <c r="AX127" s="15" t="s">
        <v>81</v>
      </c>
      <c r="AY127" s="256" t="s">
        <v>159</v>
      </c>
    </row>
    <row r="128" s="12" customFormat="1" ht="22.8" customHeight="1">
      <c r="A128" s="12"/>
      <c r="B128" s="190"/>
      <c r="C128" s="191"/>
      <c r="D128" s="192" t="s">
        <v>72</v>
      </c>
      <c r="E128" s="204" t="s">
        <v>213</v>
      </c>
      <c r="F128" s="204" t="s">
        <v>477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SUM(P129:P136)</f>
        <v>0</v>
      </c>
      <c r="Q128" s="198"/>
      <c r="R128" s="199">
        <f>SUM(R129:R136)</f>
        <v>4.386368</v>
      </c>
      <c r="S128" s="198"/>
      <c r="T128" s="200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81</v>
      </c>
      <c r="AT128" s="202" t="s">
        <v>72</v>
      </c>
      <c r="AU128" s="202" t="s">
        <v>81</v>
      </c>
      <c r="AY128" s="201" t="s">
        <v>159</v>
      </c>
      <c r="BK128" s="203">
        <f>SUM(BK129:BK136)</f>
        <v>0</v>
      </c>
    </row>
    <row r="129" s="2" customFormat="1" ht="24.15" customHeight="1">
      <c r="A129" s="40"/>
      <c r="B129" s="41"/>
      <c r="C129" s="206" t="s">
        <v>265</v>
      </c>
      <c r="D129" s="206" t="s">
        <v>161</v>
      </c>
      <c r="E129" s="207" t="s">
        <v>3633</v>
      </c>
      <c r="F129" s="208" t="s">
        <v>3634</v>
      </c>
      <c r="G129" s="209" t="s">
        <v>164</v>
      </c>
      <c r="H129" s="210">
        <v>6.4000000000000004</v>
      </c>
      <c r="I129" s="211"/>
      <c r="J129" s="212">
        <f>ROUND(I129*H129,2)</f>
        <v>0</v>
      </c>
      <c r="K129" s="208" t="s">
        <v>3600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0.38</v>
      </c>
      <c r="R129" s="215">
        <f>Q129*H129</f>
        <v>2.4320000000000004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166</v>
      </c>
      <c r="AT129" s="217" t="s">
        <v>161</v>
      </c>
      <c r="AU129" s="217" t="s">
        <v>83</v>
      </c>
      <c r="AY129" s="19" t="s">
        <v>159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81</v>
      </c>
      <c r="BK129" s="218">
        <f>ROUND(I129*H129,2)</f>
        <v>0</v>
      </c>
      <c r="BL129" s="19" t="s">
        <v>166</v>
      </c>
      <c r="BM129" s="217" t="s">
        <v>3635</v>
      </c>
    </row>
    <row r="130" s="2" customFormat="1">
      <c r="A130" s="40"/>
      <c r="B130" s="41"/>
      <c r="C130" s="42"/>
      <c r="D130" s="219" t="s">
        <v>168</v>
      </c>
      <c r="E130" s="42"/>
      <c r="F130" s="220" t="s">
        <v>3636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168</v>
      </c>
      <c r="AU130" s="19" t="s">
        <v>83</v>
      </c>
    </row>
    <row r="131" s="14" customFormat="1">
      <c r="A131" s="14"/>
      <c r="B131" s="235"/>
      <c r="C131" s="236"/>
      <c r="D131" s="226" t="s">
        <v>170</v>
      </c>
      <c r="E131" s="237" t="s">
        <v>19</v>
      </c>
      <c r="F131" s="238" t="s">
        <v>3637</v>
      </c>
      <c r="G131" s="236"/>
      <c r="H131" s="239">
        <v>6.4000000000000004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170</v>
      </c>
      <c r="AU131" s="245" t="s">
        <v>83</v>
      </c>
      <c r="AV131" s="14" t="s">
        <v>83</v>
      </c>
      <c r="AW131" s="14" t="s">
        <v>35</v>
      </c>
      <c r="AX131" s="14" t="s">
        <v>73</v>
      </c>
      <c r="AY131" s="245" t="s">
        <v>159</v>
      </c>
    </row>
    <row r="132" s="15" customFormat="1">
      <c r="A132" s="15"/>
      <c r="B132" s="246"/>
      <c r="C132" s="247"/>
      <c r="D132" s="226" t="s">
        <v>170</v>
      </c>
      <c r="E132" s="248" t="s">
        <v>19</v>
      </c>
      <c r="F132" s="249" t="s">
        <v>178</v>
      </c>
      <c r="G132" s="247"/>
      <c r="H132" s="250">
        <v>6.4000000000000004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170</v>
      </c>
      <c r="AU132" s="256" t="s">
        <v>83</v>
      </c>
      <c r="AV132" s="15" t="s">
        <v>166</v>
      </c>
      <c r="AW132" s="15" t="s">
        <v>35</v>
      </c>
      <c r="AX132" s="15" t="s">
        <v>81</v>
      </c>
      <c r="AY132" s="256" t="s">
        <v>159</v>
      </c>
    </row>
    <row r="133" s="2" customFormat="1" ht="24.15" customHeight="1">
      <c r="A133" s="40"/>
      <c r="B133" s="41"/>
      <c r="C133" s="206" t="s">
        <v>272</v>
      </c>
      <c r="D133" s="206" t="s">
        <v>161</v>
      </c>
      <c r="E133" s="207" t="s">
        <v>3638</v>
      </c>
      <c r="F133" s="208" t="s">
        <v>3639</v>
      </c>
      <c r="G133" s="209" t="s">
        <v>164</v>
      </c>
      <c r="H133" s="210">
        <v>6.4000000000000004</v>
      </c>
      <c r="I133" s="211"/>
      <c r="J133" s="212">
        <f>ROUND(I133*H133,2)</f>
        <v>0</v>
      </c>
      <c r="K133" s="208" t="s">
        <v>3600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0.20745</v>
      </c>
      <c r="R133" s="215">
        <f>Q133*H133</f>
        <v>1.32768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166</v>
      </c>
      <c r="AT133" s="217" t="s">
        <v>161</v>
      </c>
      <c r="AU133" s="217" t="s">
        <v>83</v>
      </c>
      <c r="AY133" s="19" t="s">
        <v>159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81</v>
      </c>
      <c r="BK133" s="218">
        <f>ROUND(I133*H133,2)</f>
        <v>0</v>
      </c>
      <c r="BL133" s="19" t="s">
        <v>166</v>
      </c>
      <c r="BM133" s="217" t="s">
        <v>3640</v>
      </c>
    </row>
    <row r="134" s="2" customFormat="1">
      <c r="A134" s="40"/>
      <c r="B134" s="41"/>
      <c r="C134" s="42"/>
      <c r="D134" s="219" t="s">
        <v>168</v>
      </c>
      <c r="E134" s="42"/>
      <c r="F134" s="220" t="s">
        <v>3641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168</v>
      </c>
      <c r="AU134" s="19" t="s">
        <v>83</v>
      </c>
    </row>
    <row r="135" s="2" customFormat="1" ht="24.15" customHeight="1">
      <c r="A135" s="40"/>
      <c r="B135" s="41"/>
      <c r="C135" s="206" t="s">
        <v>8</v>
      </c>
      <c r="D135" s="206" t="s">
        <v>161</v>
      </c>
      <c r="E135" s="207" t="s">
        <v>3642</v>
      </c>
      <c r="F135" s="208" t="s">
        <v>3643</v>
      </c>
      <c r="G135" s="209" t="s">
        <v>164</v>
      </c>
      <c r="H135" s="210">
        <v>6.4000000000000004</v>
      </c>
      <c r="I135" s="211"/>
      <c r="J135" s="212">
        <f>ROUND(I135*H135,2)</f>
        <v>0</v>
      </c>
      <c r="K135" s="208" t="s">
        <v>3600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0.097919999999999993</v>
      </c>
      <c r="R135" s="215">
        <f>Q135*H135</f>
        <v>0.62668800000000002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166</v>
      </c>
      <c r="AT135" s="217" t="s">
        <v>161</v>
      </c>
      <c r="AU135" s="217" t="s">
        <v>83</v>
      </c>
      <c r="AY135" s="19" t="s">
        <v>159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ROUND(I135*H135,2)</f>
        <v>0</v>
      </c>
      <c r="BL135" s="19" t="s">
        <v>166</v>
      </c>
      <c r="BM135" s="217" t="s">
        <v>3644</v>
      </c>
    </row>
    <row r="136" s="2" customFormat="1">
      <c r="A136" s="40"/>
      <c r="B136" s="41"/>
      <c r="C136" s="42"/>
      <c r="D136" s="219" t="s">
        <v>168</v>
      </c>
      <c r="E136" s="42"/>
      <c r="F136" s="220" t="s">
        <v>3645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168</v>
      </c>
      <c r="AU136" s="19" t="s">
        <v>83</v>
      </c>
    </row>
    <row r="137" s="12" customFormat="1" ht="22.8" customHeight="1">
      <c r="A137" s="12"/>
      <c r="B137" s="190"/>
      <c r="C137" s="191"/>
      <c r="D137" s="192" t="s">
        <v>72</v>
      </c>
      <c r="E137" s="204" t="s">
        <v>231</v>
      </c>
      <c r="F137" s="204" t="s">
        <v>783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SUM(P138:P139)</f>
        <v>0</v>
      </c>
      <c r="Q137" s="198"/>
      <c r="R137" s="199">
        <f>SUM(R138:R139)</f>
        <v>0.0087400000000000012</v>
      </c>
      <c r="S137" s="198"/>
      <c r="T137" s="20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81</v>
      </c>
      <c r="AT137" s="202" t="s">
        <v>72</v>
      </c>
      <c r="AU137" s="202" t="s">
        <v>81</v>
      </c>
      <c r="AY137" s="201" t="s">
        <v>159</v>
      </c>
      <c r="BK137" s="203">
        <f>SUM(BK138:BK139)</f>
        <v>0</v>
      </c>
    </row>
    <row r="138" s="2" customFormat="1" ht="16.5" customHeight="1">
      <c r="A138" s="40"/>
      <c r="B138" s="41"/>
      <c r="C138" s="206" t="s">
        <v>307</v>
      </c>
      <c r="D138" s="206" t="s">
        <v>161</v>
      </c>
      <c r="E138" s="207" t="s">
        <v>3646</v>
      </c>
      <c r="F138" s="208" t="s">
        <v>3647</v>
      </c>
      <c r="G138" s="209" t="s">
        <v>322</v>
      </c>
      <c r="H138" s="210">
        <v>46</v>
      </c>
      <c r="I138" s="211"/>
      <c r="J138" s="212">
        <f>ROUND(I138*H138,2)</f>
        <v>0</v>
      </c>
      <c r="K138" s="208" t="s">
        <v>3600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0.00019000000000000001</v>
      </c>
      <c r="R138" s="215">
        <f>Q138*H138</f>
        <v>0.0087400000000000012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166</v>
      </c>
      <c r="AT138" s="217" t="s">
        <v>161</v>
      </c>
      <c r="AU138" s="217" t="s">
        <v>83</v>
      </c>
      <c r="AY138" s="19" t="s">
        <v>159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166</v>
      </c>
      <c r="BM138" s="217" t="s">
        <v>3648</v>
      </c>
    </row>
    <row r="139" s="2" customFormat="1">
      <c r="A139" s="40"/>
      <c r="B139" s="41"/>
      <c r="C139" s="42"/>
      <c r="D139" s="219" t="s">
        <v>168</v>
      </c>
      <c r="E139" s="42"/>
      <c r="F139" s="220" t="s">
        <v>3649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168</v>
      </c>
      <c r="AU139" s="19" t="s">
        <v>83</v>
      </c>
    </row>
    <row r="140" s="12" customFormat="1" ht="22.8" customHeight="1">
      <c r="A140" s="12"/>
      <c r="B140" s="190"/>
      <c r="C140" s="191"/>
      <c r="D140" s="192" t="s">
        <v>72</v>
      </c>
      <c r="E140" s="204" t="s">
        <v>980</v>
      </c>
      <c r="F140" s="204" t="s">
        <v>981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SUM(P141:P144)</f>
        <v>0</v>
      </c>
      <c r="Q140" s="198"/>
      <c r="R140" s="199">
        <f>SUM(R141:R144)</f>
        <v>0</v>
      </c>
      <c r="S140" s="198"/>
      <c r="T140" s="20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81</v>
      </c>
      <c r="AT140" s="202" t="s">
        <v>72</v>
      </c>
      <c r="AU140" s="202" t="s">
        <v>81</v>
      </c>
      <c r="AY140" s="201" t="s">
        <v>159</v>
      </c>
      <c r="BK140" s="203">
        <f>SUM(BK141:BK144)</f>
        <v>0</v>
      </c>
    </row>
    <row r="141" s="2" customFormat="1" ht="24.15" customHeight="1">
      <c r="A141" s="40"/>
      <c r="B141" s="41"/>
      <c r="C141" s="206" t="s">
        <v>312</v>
      </c>
      <c r="D141" s="206" t="s">
        <v>161</v>
      </c>
      <c r="E141" s="207" t="s">
        <v>3650</v>
      </c>
      <c r="F141" s="208" t="s">
        <v>3651</v>
      </c>
      <c r="G141" s="209" t="s">
        <v>222</v>
      </c>
      <c r="H141" s="210">
        <v>4.3860000000000001</v>
      </c>
      <c r="I141" s="211"/>
      <c r="J141" s="212">
        <f>ROUND(I141*H141,2)</f>
        <v>0</v>
      </c>
      <c r="K141" s="208" t="s">
        <v>3600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166</v>
      </c>
      <c r="AT141" s="217" t="s">
        <v>161</v>
      </c>
      <c r="AU141" s="217" t="s">
        <v>83</v>
      </c>
      <c r="AY141" s="19" t="s">
        <v>159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ROUND(I141*H141,2)</f>
        <v>0</v>
      </c>
      <c r="BL141" s="19" t="s">
        <v>166</v>
      </c>
      <c r="BM141" s="217" t="s">
        <v>3652</v>
      </c>
    </row>
    <row r="142" s="2" customFormat="1">
      <c r="A142" s="40"/>
      <c r="B142" s="41"/>
      <c r="C142" s="42"/>
      <c r="D142" s="219" t="s">
        <v>168</v>
      </c>
      <c r="E142" s="42"/>
      <c r="F142" s="220" t="s">
        <v>3653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168</v>
      </c>
      <c r="AU142" s="19" t="s">
        <v>83</v>
      </c>
    </row>
    <row r="143" s="2" customFormat="1" ht="24.15" customHeight="1">
      <c r="A143" s="40"/>
      <c r="B143" s="41"/>
      <c r="C143" s="206" t="s">
        <v>319</v>
      </c>
      <c r="D143" s="206" t="s">
        <v>161</v>
      </c>
      <c r="E143" s="207" t="s">
        <v>3491</v>
      </c>
      <c r="F143" s="208" t="s">
        <v>3492</v>
      </c>
      <c r="G143" s="209" t="s">
        <v>222</v>
      </c>
      <c r="H143" s="210">
        <v>0.021999999999999999</v>
      </c>
      <c r="I143" s="211"/>
      <c r="J143" s="212">
        <f>ROUND(I143*H143,2)</f>
        <v>0</v>
      </c>
      <c r="K143" s="208" t="s">
        <v>3600</v>
      </c>
      <c r="L143" s="46"/>
      <c r="M143" s="213" t="s">
        <v>19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166</v>
      </c>
      <c r="AT143" s="217" t="s">
        <v>161</v>
      </c>
      <c r="AU143" s="217" t="s">
        <v>83</v>
      </c>
      <c r="AY143" s="19" t="s">
        <v>159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81</v>
      </c>
      <c r="BK143" s="218">
        <f>ROUND(I143*H143,2)</f>
        <v>0</v>
      </c>
      <c r="BL143" s="19" t="s">
        <v>166</v>
      </c>
      <c r="BM143" s="217" t="s">
        <v>3654</v>
      </c>
    </row>
    <row r="144" s="2" customFormat="1">
      <c r="A144" s="40"/>
      <c r="B144" s="41"/>
      <c r="C144" s="42"/>
      <c r="D144" s="219" t="s">
        <v>168</v>
      </c>
      <c r="E144" s="42"/>
      <c r="F144" s="220" t="s">
        <v>3655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168</v>
      </c>
      <c r="AU144" s="19" t="s">
        <v>83</v>
      </c>
    </row>
    <row r="145" s="12" customFormat="1" ht="25.92" customHeight="1">
      <c r="A145" s="12"/>
      <c r="B145" s="190"/>
      <c r="C145" s="191"/>
      <c r="D145" s="192" t="s">
        <v>72</v>
      </c>
      <c r="E145" s="193" t="s">
        <v>992</v>
      </c>
      <c r="F145" s="193" t="s">
        <v>993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0.00843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83</v>
      </c>
      <c r="AT145" s="202" t="s">
        <v>72</v>
      </c>
      <c r="AU145" s="202" t="s">
        <v>73</v>
      </c>
      <c r="AY145" s="201" t="s">
        <v>159</v>
      </c>
      <c r="BK145" s="203">
        <f>BK146</f>
        <v>0</v>
      </c>
    </row>
    <row r="146" s="12" customFormat="1" ht="22.8" customHeight="1">
      <c r="A146" s="12"/>
      <c r="B146" s="190"/>
      <c r="C146" s="191"/>
      <c r="D146" s="192" t="s">
        <v>72</v>
      </c>
      <c r="E146" s="204" t="s">
        <v>3248</v>
      </c>
      <c r="F146" s="204" t="s">
        <v>3249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SUM(P147:P156)</f>
        <v>0</v>
      </c>
      <c r="Q146" s="198"/>
      <c r="R146" s="199">
        <f>SUM(R147:R156)</f>
        <v>0.00843</v>
      </c>
      <c r="S146" s="198"/>
      <c r="T146" s="200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83</v>
      </c>
      <c r="AT146" s="202" t="s">
        <v>72</v>
      </c>
      <c r="AU146" s="202" t="s">
        <v>81</v>
      </c>
      <c r="AY146" s="201" t="s">
        <v>159</v>
      </c>
      <c r="BK146" s="203">
        <f>SUM(BK147:BK156)</f>
        <v>0</v>
      </c>
    </row>
    <row r="147" s="2" customFormat="1" ht="16.5" customHeight="1">
      <c r="A147" s="40"/>
      <c r="B147" s="41"/>
      <c r="C147" s="206" t="s">
        <v>327</v>
      </c>
      <c r="D147" s="206" t="s">
        <v>161</v>
      </c>
      <c r="E147" s="207" t="s">
        <v>3262</v>
      </c>
      <c r="F147" s="208" t="s">
        <v>3263</v>
      </c>
      <c r="G147" s="209" t="s">
        <v>322</v>
      </c>
      <c r="H147" s="210">
        <v>3</v>
      </c>
      <c r="I147" s="211"/>
      <c r="J147" s="212">
        <f>ROUND(I147*H147,2)</f>
        <v>0</v>
      </c>
      <c r="K147" s="208" t="s">
        <v>3600</v>
      </c>
      <c r="L147" s="46"/>
      <c r="M147" s="213" t="s">
        <v>19</v>
      </c>
      <c r="N147" s="214" t="s">
        <v>44</v>
      </c>
      <c r="O147" s="86"/>
      <c r="P147" s="215">
        <f>O147*H147</f>
        <v>0</v>
      </c>
      <c r="Q147" s="215">
        <v>0.00125</v>
      </c>
      <c r="R147" s="215">
        <f>Q147*H147</f>
        <v>0.0037499999999999999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307</v>
      </c>
      <c r="AT147" s="217" t="s">
        <v>161</v>
      </c>
      <c r="AU147" s="217" t="s">
        <v>83</v>
      </c>
      <c r="AY147" s="19" t="s">
        <v>159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81</v>
      </c>
      <c r="BK147" s="218">
        <f>ROUND(I147*H147,2)</f>
        <v>0</v>
      </c>
      <c r="BL147" s="19" t="s">
        <v>307</v>
      </c>
      <c r="BM147" s="217" t="s">
        <v>3656</v>
      </c>
    </row>
    <row r="148" s="2" customFormat="1">
      <c r="A148" s="40"/>
      <c r="B148" s="41"/>
      <c r="C148" s="42"/>
      <c r="D148" s="219" t="s">
        <v>168</v>
      </c>
      <c r="E148" s="42"/>
      <c r="F148" s="220" t="s">
        <v>3657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168</v>
      </c>
      <c r="AU148" s="19" t="s">
        <v>83</v>
      </c>
    </row>
    <row r="149" s="2" customFormat="1" ht="16.5" customHeight="1">
      <c r="A149" s="40"/>
      <c r="B149" s="41"/>
      <c r="C149" s="206" t="s">
        <v>333</v>
      </c>
      <c r="D149" s="206" t="s">
        <v>161</v>
      </c>
      <c r="E149" s="207" t="s">
        <v>3658</v>
      </c>
      <c r="F149" s="208" t="s">
        <v>3659</v>
      </c>
      <c r="G149" s="209" t="s">
        <v>776</v>
      </c>
      <c r="H149" s="210">
        <v>1</v>
      </c>
      <c r="I149" s="211"/>
      <c r="J149" s="212">
        <f>ROUND(I149*H149,2)</f>
        <v>0</v>
      </c>
      <c r="K149" s="208" t="s">
        <v>3600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0.00018000000000000001</v>
      </c>
      <c r="R149" s="215">
        <f>Q149*H149</f>
        <v>0.00018000000000000001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307</v>
      </c>
      <c r="AT149" s="217" t="s">
        <v>161</v>
      </c>
      <c r="AU149" s="217" t="s">
        <v>83</v>
      </c>
      <c r="AY149" s="19" t="s">
        <v>159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ROUND(I149*H149,2)</f>
        <v>0</v>
      </c>
      <c r="BL149" s="19" t="s">
        <v>307</v>
      </c>
      <c r="BM149" s="217" t="s">
        <v>3660</v>
      </c>
    </row>
    <row r="150" s="2" customFormat="1">
      <c r="A150" s="40"/>
      <c r="B150" s="41"/>
      <c r="C150" s="42"/>
      <c r="D150" s="219" t="s">
        <v>168</v>
      </c>
      <c r="E150" s="42"/>
      <c r="F150" s="220" t="s">
        <v>3661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168</v>
      </c>
      <c r="AU150" s="19" t="s">
        <v>83</v>
      </c>
    </row>
    <row r="151" s="2" customFormat="1" ht="21.75" customHeight="1">
      <c r="A151" s="40"/>
      <c r="B151" s="41"/>
      <c r="C151" s="206" t="s">
        <v>7</v>
      </c>
      <c r="D151" s="206" t="s">
        <v>161</v>
      </c>
      <c r="E151" s="207" t="s">
        <v>3270</v>
      </c>
      <c r="F151" s="208" t="s">
        <v>3271</v>
      </c>
      <c r="G151" s="209" t="s">
        <v>776</v>
      </c>
      <c r="H151" s="210">
        <v>2</v>
      </c>
      <c r="I151" s="211"/>
      <c r="J151" s="212">
        <f>ROUND(I151*H151,2)</f>
        <v>0</v>
      </c>
      <c r="K151" s="208" t="s">
        <v>3600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0.00060999999999999997</v>
      </c>
      <c r="R151" s="215">
        <f>Q151*H151</f>
        <v>0.00122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307</v>
      </c>
      <c r="AT151" s="217" t="s">
        <v>161</v>
      </c>
      <c r="AU151" s="217" t="s">
        <v>83</v>
      </c>
      <c r="AY151" s="19" t="s">
        <v>159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ROUND(I151*H151,2)</f>
        <v>0</v>
      </c>
      <c r="BL151" s="19" t="s">
        <v>307</v>
      </c>
      <c r="BM151" s="217" t="s">
        <v>3662</v>
      </c>
    </row>
    <row r="152" s="2" customFormat="1">
      <c r="A152" s="40"/>
      <c r="B152" s="41"/>
      <c r="C152" s="42"/>
      <c r="D152" s="219" t="s">
        <v>168</v>
      </c>
      <c r="E152" s="42"/>
      <c r="F152" s="220" t="s">
        <v>3663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168</v>
      </c>
      <c r="AU152" s="19" t="s">
        <v>83</v>
      </c>
    </row>
    <row r="153" s="2" customFormat="1" ht="21.75" customHeight="1">
      <c r="A153" s="40"/>
      <c r="B153" s="41"/>
      <c r="C153" s="206" t="s">
        <v>349</v>
      </c>
      <c r="D153" s="206" t="s">
        <v>161</v>
      </c>
      <c r="E153" s="207" t="s">
        <v>3664</v>
      </c>
      <c r="F153" s="208" t="s">
        <v>3665</v>
      </c>
      <c r="G153" s="209" t="s">
        <v>1124</v>
      </c>
      <c r="H153" s="210">
        <v>1</v>
      </c>
      <c r="I153" s="211"/>
      <c r="J153" s="212">
        <f>ROUND(I153*H153,2)</f>
        <v>0</v>
      </c>
      <c r="K153" s="208" t="s">
        <v>3600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0.0032799999999999999</v>
      </c>
      <c r="R153" s="215">
        <f>Q153*H153</f>
        <v>0.0032799999999999999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307</v>
      </c>
      <c r="AT153" s="217" t="s">
        <v>161</v>
      </c>
      <c r="AU153" s="217" t="s">
        <v>83</v>
      </c>
      <c r="AY153" s="19" t="s">
        <v>159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ROUND(I153*H153,2)</f>
        <v>0</v>
      </c>
      <c r="BL153" s="19" t="s">
        <v>307</v>
      </c>
      <c r="BM153" s="217" t="s">
        <v>3666</v>
      </c>
    </row>
    <row r="154" s="2" customFormat="1">
      <c r="A154" s="40"/>
      <c r="B154" s="41"/>
      <c r="C154" s="42"/>
      <c r="D154" s="219" t="s">
        <v>168</v>
      </c>
      <c r="E154" s="42"/>
      <c r="F154" s="220" t="s">
        <v>3667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168</v>
      </c>
      <c r="AU154" s="19" t="s">
        <v>83</v>
      </c>
    </row>
    <row r="155" s="2" customFormat="1" ht="24.15" customHeight="1">
      <c r="A155" s="40"/>
      <c r="B155" s="41"/>
      <c r="C155" s="206" t="s">
        <v>354</v>
      </c>
      <c r="D155" s="206" t="s">
        <v>161</v>
      </c>
      <c r="E155" s="207" t="s">
        <v>3281</v>
      </c>
      <c r="F155" s="208" t="s">
        <v>3282</v>
      </c>
      <c r="G155" s="209" t="s">
        <v>222</v>
      </c>
      <c r="H155" s="210">
        <v>0.0080000000000000002</v>
      </c>
      <c r="I155" s="211"/>
      <c r="J155" s="212">
        <f>ROUND(I155*H155,2)</f>
        <v>0</v>
      </c>
      <c r="K155" s="208" t="s">
        <v>3600</v>
      </c>
      <c r="L155" s="46"/>
      <c r="M155" s="213" t="s">
        <v>19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307</v>
      </c>
      <c r="AT155" s="217" t="s">
        <v>161</v>
      </c>
      <c r="AU155" s="217" t="s">
        <v>83</v>
      </c>
      <c r="AY155" s="19" t="s">
        <v>159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ROUND(I155*H155,2)</f>
        <v>0</v>
      </c>
      <c r="BL155" s="19" t="s">
        <v>307</v>
      </c>
      <c r="BM155" s="217" t="s">
        <v>3668</v>
      </c>
    </row>
    <row r="156" s="2" customFormat="1">
      <c r="A156" s="40"/>
      <c r="B156" s="41"/>
      <c r="C156" s="42"/>
      <c r="D156" s="219" t="s">
        <v>168</v>
      </c>
      <c r="E156" s="42"/>
      <c r="F156" s="220" t="s">
        <v>3669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168</v>
      </c>
      <c r="AU156" s="19" t="s">
        <v>83</v>
      </c>
    </row>
    <row r="157" s="12" customFormat="1" ht="25.92" customHeight="1">
      <c r="A157" s="12"/>
      <c r="B157" s="190"/>
      <c r="C157" s="191"/>
      <c r="D157" s="192" t="s">
        <v>72</v>
      </c>
      <c r="E157" s="193" t="s">
        <v>328</v>
      </c>
      <c r="F157" s="193" t="s">
        <v>3393</v>
      </c>
      <c r="G157" s="191"/>
      <c r="H157" s="191"/>
      <c r="I157" s="194"/>
      <c r="J157" s="195">
        <f>BK157</f>
        <v>0</v>
      </c>
      <c r="K157" s="191"/>
      <c r="L157" s="196"/>
      <c r="M157" s="197"/>
      <c r="N157" s="198"/>
      <c r="O157" s="198"/>
      <c r="P157" s="199">
        <f>P158+P173</f>
        <v>0</v>
      </c>
      <c r="Q157" s="198"/>
      <c r="R157" s="199">
        <f>R158+R173</f>
        <v>0.025936999999999998</v>
      </c>
      <c r="S157" s="198"/>
      <c r="T157" s="200">
        <f>T158+T173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189</v>
      </c>
      <c r="AT157" s="202" t="s">
        <v>72</v>
      </c>
      <c r="AU157" s="202" t="s">
        <v>73</v>
      </c>
      <c r="AY157" s="201" t="s">
        <v>159</v>
      </c>
      <c r="BK157" s="203">
        <f>BK158+BK173</f>
        <v>0</v>
      </c>
    </row>
    <row r="158" s="12" customFormat="1" ht="22.8" customHeight="1">
      <c r="A158" s="12"/>
      <c r="B158" s="190"/>
      <c r="C158" s="191"/>
      <c r="D158" s="192" t="s">
        <v>72</v>
      </c>
      <c r="E158" s="204" t="s">
        <v>3394</v>
      </c>
      <c r="F158" s="204" t="s">
        <v>3395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SUM(P159:P172)</f>
        <v>0</v>
      </c>
      <c r="Q158" s="198"/>
      <c r="R158" s="199">
        <f>SUM(R159:R172)</f>
        <v>0.021796999999999997</v>
      </c>
      <c r="S158" s="198"/>
      <c r="T158" s="200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189</v>
      </c>
      <c r="AT158" s="202" t="s">
        <v>72</v>
      </c>
      <c r="AU158" s="202" t="s">
        <v>81</v>
      </c>
      <c r="AY158" s="201" t="s">
        <v>159</v>
      </c>
      <c r="BK158" s="203">
        <f>SUM(BK159:BK172)</f>
        <v>0</v>
      </c>
    </row>
    <row r="159" s="2" customFormat="1" ht="16.5" customHeight="1">
      <c r="A159" s="40"/>
      <c r="B159" s="41"/>
      <c r="C159" s="206" t="s">
        <v>361</v>
      </c>
      <c r="D159" s="206" t="s">
        <v>161</v>
      </c>
      <c r="E159" s="207" t="s">
        <v>3670</v>
      </c>
      <c r="F159" s="208" t="s">
        <v>3671</v>
      </c>
      <c r="G159" s="209" t="s">
        <v>776</v>
      </c>
      <c r="H159" s="210">
        <v>1</v>
      </c>
      <c r="I159" s="211"/>
      <c r="J159" s="212">
        <f>ROUND(I159*H159,2)</f>
        <v>0</v>
      </c>
      <c r="K159" s="208" t="s">
        <v>3600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3.0000000000000001E-05</v>
      </c>
      <c r="R159" s="215">
        <f>Q159*H159</f>
        <v>3.0000000000000001E-05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681</v>
      </c>
      <c r="AT159" s="217" t="s">
        <v>161</v>
      </c>
      <c r="AU159" s="217" t="s">
        <v>83</v>
      </c>
      <c r="AY159" s="19" t="s">
        <v>159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681</v>
      </c>
      <c r="BM159" s="217" t="s">
        <v>3672</v>
      </c>
    </row>
    <row r="160" s="2" customFormat="1">
      <c r="A160" s="40"/>
      <c r="B160" s="41"/>
      <c r="C160" s="42"/>
      <c r="D160" s="219" t="s">
        <v>168</v>
      </c>
      <c r="E160" s="42"/>
      <c r="F160" s="220" t="s">
        <v>3673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168</v>
      </c>
      <c r="AU160" s="19" t="s">
        <v>83</v>
      </c>
    </row>
    <row r="161" s="2" customFormat="1" ht="24.15" customHeight="1">
      <c r="A161" s="40"/>
      <c r="B161" s="41"/>
      <c r="C161" s="206" t="s">
        <v>369</v>
      </c>
      <c r="D161" s="206" t="s">
        <v>161</v>
      </c>
      <c r="E161" s="207" t="s">
        <v>3674</v>
      </c>
      <c r="F161" s="208" t="s">
        <v>3675</v>
      </c>
      <c r="G161" s="209" t="s">
        <v>322</v>
      </c>
      <c r="H161" s="210">
        <v>1.5</v>
      </c>
      <c r="I161" s="211"/>
      <c r="J161" s="212">
        <f>ROUND(I161*H161,2)</f>
        <v>0</v>
      </c>
      <c r="K161" s="208" t="s">
        <v>3600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0.0048500000000000001</v>
      </c>
      <c r="R161" s="215">
        <f>Q161*H161</f>
        <v>0.0072750000000000002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681</v>
      </c>
      <c r="AT161" s="217" t="s">
        <v>161</v>
      </c>
      <c r="AU161" s="217" t="s">
        <v>83</v>
      </c>
      <c r="AY161" s="19" t="s">
        <v>159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ROUND(I161*H161,2)</f>
        <v>0</v>
      </c>
      <c r="BL161" s="19" t="s">
        <v>681</v>
      </c>
      <c r="BM161" s="217" t="s">
        <v>3676</v>
      </c>
    </row>
    <row r="162" s="2" customFormat="1">
      <c r="A162" s="40"/>
      <c r="B162" s="41"/>
      <c r="C162" s="42"/>
      <c r="D162" s="219" t="s">
        <v>168</v>
      </c>
      <c r="E162" s="42"/>
      <c r="F162" s="220" t="s">
        <v>3677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168</v>
      </c>
      <c r="AU162" s="19" t="s">
        <v>83</v>
      </c>
    </row>
    <row r="163" s="2" customFormat="1" ht="24.15" customHeight="1">
      <c r="A163" s="40"/>
      <c r="B163" s="41"/>
      <c r="C163" s="206" t="s">
        <v>374</v>
      </c>
      <c r="D163" s="206" t="s">
        <v>161</v>
      </c>
      <c r="E163" s="207" t="s">
        <v>3678</v>
      </c>
      <c r="F163" s="208" t="s">
        <v>3679</v>
      </c>
      <c r="G163" s="209" t="s">
        <v>322</v>
      </c>
      <c r="H163" s="210">
        <v>48</v>
      </c>
      <c r="I163" s="211"/>
      <c r="J163" s="212">
        <f>ROUND(I163*H163,2)</f>
        <v>0</v>
      </c>
      <c r="K163" s="208" t="s">
        <v>3600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681</v>
      </c>
      <c r="AT163" s="217" t="s">
        <v>161</v>
      </c>
      <c r="AU163" s="217" t="s">
        <v>83</v>
      </c>
      <c r="AY163" s="19" t="s">
        <v>159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ROUND(I163*H163,2)</f>
        <v>0</v>
      </c>
      <c r="BL163" s="19" t="s">
        <v>681</v>
      </c>
      <c r="BM163" s="217" t="s">
        <v>3680</v>
      </c>
    </row>
    <row r="164" s="2" customFormat="1">
      <c r="A164" s="40"/>
      <c r="B164" s="41"/>
      <c r="C164" s="42"/>
      <c r="D164" s="219" t="s">
        <v>168</v>
      </c>
      <c r="E164" s="42"/>
      <c r="F164" s="220" t="s">
        <v>3681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168</v>
      </c>
      <c r="AU164" s="19" t="s">
        <v>83</v>
      </c>
    </row>
    <row r="165" s="2" customFormat="1" ht="16.5" customHeight="1">
      <c r="A165" s="40"/>
      <c r="B165" s="41"/>
      <c r="C165" s="257" t="s">
        <v>379</v>
      </c>
      <c r="D165" s="257" t="s">
        <v>328</v>
      </c>
      <c r="E165" s="258" t="s">
        <v>3682</v>
      </c>
      <c r="F165" s="259" t="s">
        <v>3683</v>
      </c>
      <c r="G165" s="260" t="s">
        <v>322</v>
      </c>
      <c r="H165" s="261">
        <v>50.399999999999999</v>
      </c>
      <c r="I165" s="262"/>
      <c r="J165" s="263">
        <f>ROUND(I165*H165,2)</f>
        <v>0</v>
      </c>
      <c r="K165" s="259" t="s">
        <v>3600</v>
      </c>
      <c r="L165" s="264"/>
      <c r="M165" s="265" t="s">
        <v>19</v>
      </c>
      <c r="N165" s="266" t="s">
        <v>44</v>
      </c>
      <c r="O165" s="86"/>
      <c r="P165" s="215">
        <f>O165*H165</f>
        <v>0</v>
      </c>
      <c r="Q165" s="215">
        <v>0.00027999999999999998</v>
      </c>
      <c r="R165" s="215">
        <f>Q165*H165</f>
        <v>0.014111999999999998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1080</v>
      </c>
      <c r="AT165" s="217" t="s">
        <v>328</v>
      </c>
      <c r="AU165" s="217" t="s">
        <v>83</v>
      </c>
      <c r="AY165" s="19" t="s">
        <v>159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81</v>
      </c>
      <c r="BK165" s="218">
        <f>ROUND(I165*H165,2)</f>
        <v>0</v>
      </c>
      <c r="BL165" s="19" t="s">
        <v>1080</v>
      </c>
      <c r="BM165" s="217" t="s">
        <v>3684</v>
      </c>
    </row>
    <row r="166" s="14" customFormat="1">
      <c r="A166" s="14"/>
      <c r="B166" s="235"/>
      <c r="C166" s="236"/>
      <c r="D166" s="226" t="s">
        <v>170</v>
      </c>
      <c r="E166" s="237" t="s">
        <v>19</v>
      </c>
      <c r="F166" s="238" t="s">
        <v>3685</v>
      </c>
      <c r="G166" s="236"/>
      <c r="H166" s="239">
        <v>50.399999999999999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170</v>
      </c>
      <c r="AU166" s="245" t="s">
        <v>83</v>
      </c>
      <c r="AV166" s="14" t="s">
        <v>83</v>
      </c>
      <c r="AW166" s="14" t="s">
        <v>35</v>
      </c>
      <c r="AX166" s="14" t="s">
        <v>81</v>
      </c>
      <c r="AY166" s="245" t="s">
        <v>159</v>
      </c>
    </row>
    <row r="167" s="2" customFormat="1" ht="21.75" customHeight="1">
      <c r="A167" s="40"/>
      <c r="B167" s="41"/>
      <c r="C167" s="206" t="s">
        <v>385</v>
      </c>
      <c r="D167" s="206" t="s">
        <v>161</v>
      </c>
      <c r="E167" s="207" t="s">
        <v>3686</v>
      </c>
      <c r="F167" s="208" t="s">
        <v>3687</v>
      </c>
      <c r="G167" s="209" t="s">
        <v>776</v>
      </c>
      <c r="H167" s="210">
        <v>9</v>
      </c>
      <c r="I167" s="211"/>
      <c r="J167" s="212">
        <f>ROUND(I167*H167,2)</f>
        <v>0</v>
      </c>
      <c r="K167" s="208" t="s">
        <v>3600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681</v>
      </c>
      <c r="AT167" s="217" t="s">
        <v>161</v>
      </c>
      <c r="AU167" s="217" t="s">
        <v>83</v>
      </c>
      <c r="AY167" s="19" t="s">
        <v>159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ROUND(I167*H167,2)</f>
        <v>0</v>
      </c>
      <c r="BL167" s="19" t="s">
        <v>681</v>
      </c>
      <c r="BM167" s="217" t="s">
        <v>3688</v>
      </c>
    </row>
    <row r="168" s="2" customFormat="1">
      <c r="A168" s="40"/>
      <c r="B168" s="41"/>
      <c r="C168" s="42"/>
      <c r="D168" s="219" t="s">
        <v>168</v>
      </c>
      <c r="E168" s="42"/>
      <c r="F168" s="220" t="s">
        <v>3689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168</v>
      </c>
      <c r="AU168" s="19" t="s">
        <v>83</v>
      </c>
    </row>
    <row r="169" s="2" customFormat="1" ht="16.5" customHeight="1">
      <c r="A169" s="40"/>
      <c r="B169" s="41"/>
      <c r="C169" s="257" t="s">
        <v>398</v>
      </c>
      <c r="D169" s="257" t="s">
        <v>328</v>
      </c>
      <c r="E169" s="258" t="s">
        <v>3690</v>
      </c>
      <c r="F169" s="259" t="s">
        <v>3691</v>
      </c>
      <c r="G169" s="260" t="s">
        <v>776</v>
      </c>
      <c r="H169" s="261">
        <v>8</v>
      </c>
      <c r="I169" s="262"/>
      <c r="J169" s="263">
        <f>ROUND(I169*H169,2)</f>
        <v>0</v>
      </c>
      <c r="K169" s="259" t="s">
        <v>3600</v>
      </c>
      <c r="L169" s="264"/>
      <c r="M169" s="265" t="s">
        <v>19</v>
      </c>
      <c r="N169" s="266" t="s">
        <v>44</v>
      </c>
      <c r="O169" s="86"/>
      <c r="P169" s="215">
        <f>O169*H169</f>
        <v>0</v>
      </c>
      <c r="Q169" s="215">
        <v>4.0000000000000003E-05</v>
      </c>
      <c r="R169" s="215">
        <f>Q169*H169</f>
        <v>0.00032000000000000003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1080</v>
      </c>
      <c r="AT169" s="217" t="s">
        <v>328</v>
      </c>
      <c r="AU169" s="217" t="s">
        <v>83</v>
      </c>
      <c r="AY169" s="19" t="s">
        <v>159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ROUND(I169*H169,2)</f>
        <v>0</v>
      </c>
      <c r="BL169" s="19" t="s">
        <v>1080</v>
      </c>
      <c r="BM169" s="217" t="s">
        <v>3692</v>
      </c>
    </row>
    <row r="170" s="2" customFormat="1" ht="16.5" customHeight="1">
      <c r="A170" s="40"/>
      <c r="B170" s="41"/>
      <c r="C170" s="257" t="s">
        <v>407</v>
      </c>
      <c r="D170" s="257" t="s">
        <v>328</v>
      </c>
      <c r="E170" s="258" t="s">
        <v>3693</v>
      </c>
      <c r="F170" s="259" t="s">
        <v>3694</v>
      </c>
      <c r="G170" s="260" t="s">
        <v>776</v>
      </c>
      <c r="H170" s="261">
        <v>1</v>
      </c>
      <c r="I170" s="262"/>
      <c r="J170" s="263">
        <f>ROUND(I170*H170,2)</f>
        <v>0</v>
      </c>
      <c r="K170" s="259" t="s">
        <v>3600</v>
      </c>
      <c r="L170" s="264"/>
      <c r="M170" s="265" t="s">
        <v>19</v>
      </c>
      <c r="N170" s="266" t="s">
        <v>44</v>
      </c>
      <c r="O170" s="86"/>
      <c r="P170" s="215">
        <f>O170*H170</f>
        <v>0</v>
      </c>
      <c r="Q170" s="215">
        <v>6.0000000000000002E-05</v>
      </c>
      <c r="R170" s="215">
        <f>Q170*H170</f>
        <v>6.0000000000000002E-05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1080</v>
      </c>
      <c r="AT170" s="217" t="s">
        <v>328</v>
      </c>
      <c r="AU170" s="217" t="s">
        <v>83</v>
      </c>
      <c r="AY170" s="19" t="s">
        <v>159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1080</v>
      </c>
      <c r="BM170" s="217" t="s">
        <v>3695</v>
      </c>
    </row>
    <row r="171" s="2" customFormat="1" ht="16.5" customHeight="1">
      <c r="A171" s="40"/>
      <c r="B171" s="41"/>
      <c r="C171" s="206" t="s">
        <v>413</v>
      </c>
      <c r="D171" s="206" t="s">
        <v>161</v>
      </c>
      <c r="E171" s="207" t="s">
        <v>3396</v>
      </c>
      <c r="F171" s="208" t="s">
        <v>3397</v>
      </c>
      <c r="G171" s="209" t="s">
        <v>322</v>
      </c>
      <c r="H171" s="210">
        <v>46</v>
      </c>
      <c r="I171" s="211"/>
      <c r="J171" s="212">
        <f>ROUND(I171*H171,2)</f>
        <v>0</v>
      </c>
      <c r="K171" s="208" t="s">
        <v>3600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681</v>
      </c>
      <c r="AT171" s="217" t="s">
        <v>161</v>
      </c>
      <c r="AU171" s="217" t="s">
        <v>83</v>
      </c>
      <c r="AY171" s="19" t="s">
        <v>159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ROUND(I171*H171,2)</f>
        <v>0</v>
      </c>
      <c r="BL171" s="19" t="s">
        <v>681</v>
      </c>
      <c r="BM171" s="217" t="s">
        <v>3696</v>
      </c>
    </row>
    <row r="172" s="2" customFormat="1">
      <c r="A172" s="40"/>
      <c r="B172" s="41"/>
      <c r="C172" s="42"/>
      <c r="D172" s="219" t="s">
        <v>168</v>
      </c>
      <c r="E172" s="42"/>
      <c r="F172" s="220" t="s">
        <v>3697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168</v>
      </c>
      <c r="AU172" s="19" t="s">
        <v>83</v>
      </c>
    </row>
    <row r="173" s="12" customFormat="1" ht="22.8" customHeight="1">
      <c r="A173" s="12"/>
      <c r="B173" s="190"/>
      <c r="C173" s="191"/>
      <c r="D173" s="192" t="s">
        <v>72</v>
      </c>
      <c r="E173" s="204" t="s">
        <v>3698</v>
      </c>
      <c r="F173" s="204" t="s">
        <v>3699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SUM(P174:P175)</f>
        <v>0</v>
      </c>
      <c r="Q173" s="198"/>
      <c r="R173" s="199">
        <f>SUM(R174:R175)</f>
        <v>0.0041400000000000005</v>
      </c>
      <c r="S173" s="198"/>
      <c r="T173" s="20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189</v>
      </c>
      <c r="AT173" s="202" t="s">
        <v>72</v>
      </c>
      <c r="AU173" s="202" t="s">
        <v>81</v>
      </c>
      <c r="AY173" s="201" t="s">
        <v>159</v>
      </c>
      <c r="BK173" s="203">
        <f>SUM(BK174:BK175)</f>
        <v>0</v>
      </c>
    </row>
    <row r="174" s="2" customFormat="1" ht="21.75" customHeight="1">
      <c r="A174" s="40"/>
      <c r="B174" s="41"/>
      <c r="C174" s="206" t="s">
        <v>424</v>
      </c>
      <c r="D174" s="206" t="s">
        <v>161</v>
      </c>
      <c r="E174" s="207" t="s">
        <v>3700</v>
      </c>
      <c r="F174" s="208" t="s">
        <v>3701</v>
      </c>
      <c r="G174" s="209" t="s">
        <v>322</v>
      </c>
      <c r="H174" s="210">
        <v>46</v>
      </c>
      <c r="I174" s="211"/>
      <c r="J174" s="212">
        <f>ROUND(I174*H174,2)</f>
        <v>0</v>
      </c>
      <c r="K174" s="208" t="s">
        <v>3600</v>
      </c>
      <c r="L174" s="46"/>
      <c r="M174" s="213" t="s">
        <v>19</v>
      </c>
      <c r="N174" s="214" t="s">
        <v>44</v>
      </c>
      <c r="O174" s="86"/>
      <c r="P174" s="215">
        <f>O174*H174</f>
        <v>0</v>
      </c>
      <c r="Q174" s="215">
        <v>9.0000000000000006E-05</v>
      </c>
      <c r="R174" s="215">
        <f>Q174*H174</f>
        <v>0.0041400000000000005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681</v>
      </c>
      <c r="AT174" s="217" t="s">
        <v>161</v>
      </c>
      <c r="AU174" s="217" t="s">
        <v>83</v>
      </c>
      <c r="AY174" s="19" t="s">
        <v>159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81</v>
      </c>
      <c r="BK174" s="218">
        <f>ROUND(I174*H174,2)</f>
        <v>0</v>
      </c>
      <c r="BL174" s="19" t="s">
        <v>681</v>
      </c>
      <c r="BM174" s="217" t="s">
        <v>3702</v>
      </c>
    </row>
    <row r="175" s="2" customFormat="1">
      <c r="A175" s="40"/>
      <c r="B175" s="41"/>
      <c r="C175" s="42"/>
      <c r="D175" s="219" t="s">
        <v>168</v>
      </c>
      <c r="E175" s="42"/>
      <c r="F175" s="220" t="s">
        <v>3703</v>
      </c>
      <c r="G175" s="42"/>
      <c r="H175" s="42"/>
      <c r="I175" s="221"/>
      <c r="J175" s="42"/>
      <c r="K175" s="42"/>
      <c r="L175" s="46"/>
      <c r="M175" s="285"/>
      <c r="N175" s="286"/>
      <c r="O175" s="281"/>
      <c r="P175" s="281"/>
      <c r="Q175" s="281"/>
      <c r="R175" s="281"/>
      <c r="S175" s="281"/>
      <c r="T175" s="2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168</v>
      </c>
      <c r="AU175" s="19" t="s">
        <v>83</v>
      </c>
    </row>
    <row r="176" s="2" customFormat="1" ht="6.96" customHeight="1">
      <c r="A176" s="40"/>
      <c r="B176" s="61"/>
      <c r="C176" s="62"/>
      <c r="D176" s="62"/>
      <c r="E176" s="62"/>
      <c r="F176" s="62"/>
      <c r="G176" s="62"/>
      <c r="H176" s="62"/>
      <c r="I176" s="62"/>
      <c r="J176" s="62"/>
      <c r="K176" s="62"/>
      <c r="L176" s="46"/>
      <c r="M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</sheetData>
  <sheetProtection sheet="1" autoFilter="0" formatColumns="0" formatRows="0" objects="1" scenarios="1" spinCount="100000" saltValue="2pFJI3wq1YywC55DF+MDcUKxhDwif/7Rf+leKYY60D7Xd3G/LSa2z/2qFMHC1QIeEZH6UstITLkbdN2BSNE+dg==" hashValue="j2HUFd/LEltmppqZuk443pPAjxPfxiUyV0Ce62oRbose8zXZORNvLx5axNewnebgtn6mocBKlZ5bT1MSHOUu1g==" algorithmName="SHA-512" password="CC35"/>
  <autoFilter ref="C89:K17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2/119001405"/>
    <hyperlink ref="F96" r:id="rId2" display="https://podminky.urs.cz/item/CS_URS_2023_02/132354102"/>
    <hyperlink ref="F100" r:id="rId3" display="https://podminky.urs.cz/item/CS_URS_2023_02/162751137"/>
    <hyperlink ref="F104" r:id="rId4" display="https://podminky.urs.cz/item/CS_URS_2023_02/162751139"/>
    <hyperlink ref="F107" r:id="rId5" display="https://podminky.urs.cz/item/CS_URS_2023_02/167151112"/>
    <hyperlink ref="F109" r:id="rId6" display="https://podminky.urs.cz/item/CS_URS_2023_02/167151122"/>
    <hyperlink ref="F111" r:id="rId7" display="https://podminky.urs.cz/item/CS_URS_2023_02/171151112"/>
    <hyperlink ref="F113" r:id="rId8" display="https://podminky.urs.cz/item/CS_URS_2023_02/171201221"/>
    <hyperlink ref="F116" r:id="rId9" display="https://podminky.urs.cz/item/CS_URS_2023_02/174151101"/>
    <hyperlink ref="F118" r:id="rId10" display="https://podminky.urs.cz/item/CS_URS_2023_02/175111101"/>
    <hyperlink ref="F125" r:id="rId11" display="https://podminky.urs.cz/item/CS_URS_2023_02/451573111"/>
    <hyperlink ref="F130" r:id="rId12" display="https://podminky.urs.cz/item/CS_URS_2023_02/566901143"/>
    <hyperlink ref="F134" r:id="rId13" display="https://podminky.urs.cz/item/CS_URS_2023_02/572340112"/>
    <hyperlink ref="F136" r:id="rId14" display="https://podminky.urs.cz/item/CS_URS_2023_02/572350111"/>
    <hyperlink ref="F139" r:id="rId15" display="https://podminky.urs.cz/item/CS_URS_2023_02/899721111"/>
    <hyperlink ref="F142" r:id="rId16" display="https://podminky.urs.cz/item/CS_URS_2023_02/998225111"/>
    <hyperlink ref="F144" r:id="rId17" display="https://podminky.urs.cz/item/CS_URS_2023_02/998276101"/>
    <hyperlink ref="F148" r:id="rId18" display="https://podminky.urs.cz/item/CS_URS_2023_02/723181024"/>
    <hyperlink ref="F150" r:id="rId19" display="https://podminky.urs.cz/item/CS_URS_2023_02/723220214"/>
    <hyperlink ref="F152" r:id="rId20" display="https://podminky.urs.cz/item/CS_URS_2023_02/723231164"/>
    <hyperlink ref="F154" r:id="rId21" display="https://podminky.urs.cz/item/CS_URS_2023_02/723234311"/>
    <hyperlink ref="F156" r:id="rId22" display="https://podminky.urs.cz/item/CS_URS_2023_02/998723101"/>
    <hyperlink ref="F160" r:id="rId23" display="https://podminky.urs.cz/item/CS_URS_2023_02/2302000031"/>
    <hyperlink ref="F162" r:id="rId24" display="https://podminky.urs.cz/item/CS_URS_2023_02/230200116"/>
    <hyperlink ref="F164" r:id="rId25" display="https://podminky.urs.cz/item/CS_URS_2023_02/230205025"/>
    <hyperlink ref="F168" r:id="rId26" display="https://podminky.urs.cz/item/CS_URS_2023_02/230205225"/>
    <hyperlink ref="F172" r:id="rId27" display="https://podminky.urs.cz/item/CS_URS_2023_02/230230016"/>
    <hyperlink ref="F175" r:id="rId28" display="https://podminky.urs.cz/item/CS_URS_2023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109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 a udržovací práce na objektu pavilonu W, přístavba nového vstupu a nový přístupový chodník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110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3704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>47813750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>Slezská nemocnice v Opavě, p.o., Olomoucká 470/86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60766859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ing.arch.Martin Janda,Lomná 1895.Frenštát p.R.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29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ROUND((SUM(BE81:BE109)),  2)</f>
        <v>0</v>
      </c>
      <c r="G33" s="40"/>
      <c r="H33" s="40"/>
      <c r="I33" s="150">
        <v>0.20999999999999999</v>
      </c>
      <c r="J33" s="149">
        <f>ROUND(((SUM(BE81:BE109))*I33),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ROUND((SUM(BF81:BF109)),  2)</f>
        <v>0</v>
      </c>
      <c r="G34" s="40"/>
      <c r="H34" s="40"/>
      <c r="I34" s="150">
        <v>0.14999999999999999</v>
      </c>
      <c r="J34" s="149">
        <f>ROUND(((SUM(BF81:BF109))*I34),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ROUND((SUM(BG81:BG109)),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ROUND((SUM(BH81:BH109)),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ROUND((SUM(BI81:BI109)),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 a udržovací práce na objektu pavilonu W, přístavba nového vstupu a nový přístupový chodník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09 - EPS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Slezská nemocnice v Opavě, p.o., Olomoucká 470/86</v>
      </c>
      <c r="G54" s="42"/>
      <c r="H54" s="42"/>
      <c r="I54" s="34" t="s">
        <v>32</v>
      </c>
      <c r="J54" s="38" t="str">
        <f>E21</f>
        <v>ing.arch.Martin Janda,Lomná 1895.Frenštát p.R.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113</v>
      </c>
      <c r="D57" s="164"/>
      <c r="E57" s="164"/>
      <c r="F57" s="164"/>
      <c r="G57" s="164"/>
      <c r="H57" s="164"/>
      <c r="I57" s="164"/>
      <c r="J57" s="165" t="s">
        <v>114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115</v>
      </c>
    </row>
    <row r="60" s="9" customFormat="1" ht="24.96" customHeight="1">
      <c r="A60" s="9"/>
      <c r="B60" s="167"/>
      <c r="C60" s="168"/>
      <c r="D60" s="169" t="s">
        <v>3705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3706</v>
      </c>
      <c r="E61" s="170"/>
      <c r="F61" s="170"/>
      <c r="G61" s="170"/>
      <c r="H61" s="170"/>
      <c r="I61" s="170"/>
      <c r="J61" s="171">
        <f>J97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144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Stavební úpravy a udržovací práce na objektu pavilonu W, přístavba nového vstupu a nový přístupový chodník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110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09 - EPS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 xml:space="preserve"> </v>
      </c>
      <c r="G75" s="42"/>
      <c r="H75" s="42"/>
      <c r="I75" s="34" t="s">
        <v>23</v>
      </c>
      <c r="J75" s="74" t="str">
        <f>IF(J12="","",J12)</f>
        <v>1. 8. 2022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25</v>
      </c>
      <c r="D77" s="42"/>
      <c r="E77" s="42"/>
      <c r="F77" s="29" t="str">
        <f>E15</f>
        <v>Slezská nemocnice v Opavě, p.o., Olomoucká 470/86</v>
      </c>
      <c r="G77" s="42"/>
      <c r="H77" s="42"/>
      <c r="I77" s="34" t="s">
        <v>32</v>
      </c>
      <c r="J77" s="38" t="str">
        <f>E21</f>
        <v>ing.arch.Martin Janda,Lomná 1895.Frenštát p.R.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36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145</v>
      </c>
      <c r="D80" s="182" t="s">
        <v>58</v>
      </c>
      <c r="E80" s="182" t="s">
        <v>54</v>
      </c>
      <c r="F80" s="182" t="s">
        <v>55</v>
      </c>
      <c r="G80" s="182" t="s">
        <v>146</v>
      </c>
      <c r="H80" s="182" t="s">
        <v>147</v>
      </c>
      <c r="I80" s="182" t="s">
        <v>148</v>
      </c>
      <c r="J80" s="182" t="s">
        <v>114</v>
      </c>
      <c r="K80" s="183" t="s">
        <v>149</v>
      </c>
      <c r="L80" s="184"/>
      <c r="M80" s="94" t="s">
        <v>19</v>
      </c>
      <c r="N80" s="95" t="s">
        <v>43</v>
      </c>
      <c r="O80" s="95" t="s">
        <v>150</v>
      </c>
      <c r="P80" s="95" t="s">
        <v>151</v>
      </c>
      <c r="Q80" s="95" t="s">
        <v>152</v>
      </c>
      <c r="R80" s="95" t="s">
        <v>153</v>
      </c>
      <c r="S80" s="95" t="s">
        <v>154</v>
      </c>
      <c r="T80" s="96" t="s">
        <v>155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156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P82+P97</f>
        <v>0</v>
      </c>
      <c r="Q81" s="98"/>
      <c r="R81" s="187">
        <f>R82+R97</f>
        <v>0</v>
      </c>
      <c r="S81" s="98"/>
      <c r="T81" s="188">
        <f>T82+T97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115</v>
      </c>
      <c r="BK81" s="189">
        <f>BK82+BK97</f>
        <v>0</v>
      </c>
    </row>
    <row r="82" s="12" customFormat="1" ht="25.92" customHeight="1">
      <c r="A82" s="12"/>
      <c r="B82" s="190"/>
      <c r="C82" s="191"/>
      <c r="D82" s="192" t="s">
        <v>72</v>
      </c>
      <c r="E82" s="193" t="s">
        <v>1459</v>
      </c>
      <c r="F82" s="193" t="s">
        <v>3707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SUM(P83:P96)</f>
        <v>0</v>
      </c>
      <c r="Q82" s="198"/>
      <c r="R82" s="199">
        <f>SUM(R83:R96)</f>
        <v>0</v>
      </c>
      <c r="S82" s="198"/>
      <c r="T82" s="200">
        <f>SUM(T83:T96)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81</v>
      </c>
      <c r="AT82" s="202" t="s">
        <v>72</v>
      </c>
      <c r="AU82" s="202" t="s">
        <v>73</v>
      </c>
      <c r="AY82" s="201" t="s">
        <v>159</v>
      </c>
      <c r="BK82" s="203">
        <f>SUM(BK83:BK96)</f>
        <v>0</v>
      </c>
    </row>
    <row r="83" s="2" customFormat="1" ht="16.5" customHeight="1">
      <c r="A83" s="40"/>
      <c r="B83" s="41"/>
      <c r="C83" s="206" t="s">
        <v>81</v>
      </c>
      <c r="D83" s="206" t="s">
        <v>161</v>
      </c>
      <c r="E83" s="207" t="s">
        <v>3708</v>
      </c>
      <c r="F83" s="208" t="s">
        <v>3709</v>
      </c>
      <c r="G83" s="209" t="s">
        <v>2506</v>
      </c>
      <c r="H83" s="210">
        <v>13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44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166</v>
      </c>
      <c r="AT83" s="217" t="s">
        <v>161</v>
      </c>
      <c r="AU83" s="217" t="s">
        <v>81</v>
      </c>
      <c r="AY83" s="19" t="s">
        <v>159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81</v>
      </c>
      <c r="BK83" s="218">
        <f>ROUND(I83*H83,2)</f>
        <v>0</v>
      </c>
      <c r="BL83" s="19" t="s">
        <v>166</v>
      </c>
      <c r="BM83" s="217" t="s">
        <v>83</v>
      </c>
    </row>
    <row r="84" s="2" customFormat="1" ht="16.5" customHeight="1">
      <c r="A84" s="40"/>
      <c r="B84" s="41"/>
      <c r="C84" s="206" t="s">
        <v>83</v>
      </c>
      <c r="D84" s="206" t="s">
        <v>161</v>
      </c>
      <c r="E84" s="207" t="s">
        <v>3710</v>
      </c>
      <c r="F84" s="208" t="s">
        <v>3711</v>
      </c>
      <c r="G84" s="209" t="s">
        <v>2506</v>
      </c>
      <c r="H84" s="210">
        <v>3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44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166</v>
      </c>
      <c r="AT84" s="217" t="s">
        <v>161</v>
      </c>
      <c r="AU84" s="217" t="s">
        <v>81</v>
      </c>
      <c r="AY84" s="19" t="s">
        <v>159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81</v>
      </c>
      <c r="BK84" s="218">
        <f>ROUND(I84*H84,2)</f>
        <v>0</v>
      </c>
      <c r="BL84" s="19" t="s">
        <v>166</v>
      </c>
      <c r="BM84" s="217" t="s">
        <v>166</v>
      </c>
    </row>
    <row r="85" s="2" customFormat="1" ht="16.5" customHeight="1">
      <c r="A85" s="40"/>
      <c r="B85" s="41"/>
      <c r="C85" s="206" t="s">
        <v>189</v>
      </c>
      <c r="D85" s="206" t="s">
        <v>161</v>
      </c>
      <c r="E85" s="207" t="s">
        <v>3712</v>
      </c>
      <c r="F85" s="208" t="s">
        <v>3713</v>
      </c>
      <c r="G85" s="209" t="s">
        <v>2506</v>
      </c>
      <c r="H85" s="210">
        <v>3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166</v>
      </c>
      <c r="AT85" s="217" t="s">
        <v>161</v>
      </c>
      <c r="AU85" s="217" t="s">
        <v>81</v>
      </c>
      <c r="AY85" s="19" t="s">
        <v>159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81</v>
      </c>
      <c r="BK85" s="218">
        <f>ROUND(I85*H85,2)</f>
        <v>0</v>
      </c>
      <c r="BL85" s="19" t="s">
        <v>166</v>
      </c>
      <c r="BM85" s="217" t="s">
        <v>219</v>
      </c>
    </row>
    <row r="86" s="2" customFormat="1" ht="16.5" customHeight="1">
      <c r="A86" s="40"/>
      <c r="B86" s="41"/>
      <c r="C86" s="206" t="s">
        <v>166</v>
      </c>
      <c r="D86" s="206" t="s">
        <v>161</v>
      </c>
      <c r="E86" s="207" t="s">
        <v>3714</v>
      </c>
      <c r="F86" s="208" t="s">
        <v>3715</v>
      </c>
      <c r="G86" s="209" t="s">
        <v>2506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166</v>
      </c>
      <c r="AT86" s="217" t="s">
        <v>161</v>
      </c>
      <c r="AU86" s="217" t="s">
        <v>81</v>
      </c>
      <c r="AY86" s="19" t="s">
        <v>159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166</v>
      </c>
      <c r="BM86" s="217" t="s">
        <v>231</v>
      </c>
    </row>
    <row r="87" s="2" customFormat="1" ht="16.5" customHeight="1">
      <c r="A87" s="40"/>
      <c r="B87" s="41"/>
      <c r="C87" s="206" t="s">
        <v>213</v>
      </c>
      <c r="D87" s="206" t="s">
        <v>161</v>
      </c>
      <c r="E87" s="207" t="s">
        <v>3716</v>
      </c>
      <c r="F87" s="208" t="s">
        <v>3717</v>
      </c>
      <c r="G87" s="209" t="s">
        <v>2506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44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166</v>
      </c>
      <c r="AT87" s="217" t="s">
        <v>161</v>
      </c>
      <c r="AU87" s="217" t="s">
        <v>81</v>
      </c>
      <c r="AY87" s="19" t="s">
        <v>159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81</v>
      </c>
      <c r="BK87" s="218">
        <f>ROUND(I87*H87,2)</f>
        <v>0</v>
      </c>
      <c r="BL87" s="19" t="s">
        <v>166</v>
      </c>
      <c r="BM87" s="217" t="s">
        <v>248</v>
      </c>
    </row>
    <row r="88" s="2" customFormat="1" ht="16.5" customHeight="1">
      <c r="A88" s="40"/>
      <c r="B88" s="41"/>
      <c r="C88" s="206" t="s">
        <v>219</v>
      </c>
      <c r="D88" s="206" t="s">
        <v>161</v>
      </c>
      <c r="E88" s="207" t="s">
        <v>3718</v>
      </c>
      <c r="F88" s="208" t="s">
        <v>3719</v>
      </c>
      <c r="G88" s="209" t="s">
        <v>2506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166</v>
      </c>
      <c r="AT88" s="217" t="s">
        <v>161</v>
      </c>
      <c r="AU88" s="217" t="s">
        <v>81</v>
      </c>
      <c r="AY88" s="19" t="s">
        <v>159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81</v>
      </c>
      <c r="BK88" s="218">
        <f>ROUND(I88*H88,2)</f>
        <v>0</v>
      </c>
      <c r="BL88" s="19" t="s">
        <v>166</v>
      </c>
      <c r="BM88" s="217" t="s">
        <v>260</v>
      </c>
    </row>
    <row r="89" s="2" customFormat="1" ht="24.15" customHeight="1">
      <c r="A89" s="40"/>
      <c r="B89" s="41"/>
      <c r="C89" s="206" t="s">
        <v>226</v>
      </c>
      <c r="D89" s="206" t="s">
        <v>161</v>
      </c>
      <c r="E89" s="207" t="s">
        <v>3720</v>
      </c>
      <c r="F89" s="208" t="s">
        <v>3721</v>
      </c>
      <c r="G89" s="209" t="s">
        <v>322</v>
      </c>
      <c r="H89" s="210">
        <v>700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166</v>
      </c>
      <c r="AT89" s="217" t="s">
        <v>161</v>
      </c>
      <c r="AU89" s="217" t="s">
        <v>81</v>
      </c>
      <c r="AY89" s="19" t="s">
        <v>159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166</v>
      </c>
      <c r="BM89" s="217" t="s">
        <v>272</v>
      </c>
    </row>
    <row r="90" s="2" customFormat="1" ht="16.5" customHeight="1">
      <c r="A90" s="40"/>
      <c r="B90" s="41"/>
      <c r="C90" s="206" t="s">
        <v>231</v>
      </c>
      <c r="D90" s="206" t="s">
        <v>161</v>
      </c>
      <c r="E90" s="207" t="s">
        <v>3722</v>
      </c>
      <c r="F90" s="208" t="s">
        <v>3723</v>
      </c>
      <c r="G90" s="209" t="s">
        <v>322</v>
      </c>
      <c r="H90" s="210">
        <v>50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166</v>
      </c>
      <c r="AT90" s="217" t="s">
        <v>161</v>
      </c>
      <c r="AU90" s="217" t="s">
        <v>81</v>
      </c>
      <c r="AY90" s="19" t="s">
        <v>159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81</v>
      </c>
      <c r="BK90" s="218">
        <f>ROUND(I90*H90,2)</f>
        <v>0</v>
      </c>
      <c r="BL90" s="19" t="s">
        <v>166</v>
      </c>
      <c r="BM90" s="217" t="s">
        <v>307</v>
      </c>
    </row>
    <row r="91" s="2" customFormat="1" ht="16.5" customHeight="1">
      <c r="A91" s="40"/>
      <c r="B91" s="41"/>
      <c r="C91" s="206" t="s">
        <v>239</v>
      </c>
      <c r="D91" s="206" t="s">
        <v>161</v>
      </c>
      <c r="E91" s="207" t="s">
        <v>3724</v>
      </c>
      <c r="F91" s="208" t="s">
        <v>3725</v>
      </c>
      <c r="G91" s="209" t="s">
        <v>2506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166</v>
      </c>
      <c r="AT91" s="217" t="s">
        <v>161</v>
      </c>
      <c r="AU91" s="217" t="s">
        <v>81</v>
      </c>
      <c r="AY91" s="19" t="s">
        <v>159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166</v>
      </c>
      <c r="BM91" s="217" t="s">
        <v>319</v>
      </c>
    </row>
    <row r="92" s="2" customFormat="1" ht="16.5" customHeight="1">
      <c r="A92" s="40"/>
      <c r="B92" s="41"/>
      <c r="C92" s="206" t="s">
        <v>248</v>
      </c>
      <c r="D92" s="206" t="s">
        <v>161</v>
      </c>
      <c r="E92" s="207" t="s">
        <v>3726</v>
      </c>
      <c r="F92" s="208" t="s">
        <v>3727</v>
      </c>
      <c r="G92" s="209" t="s">
        <v>322</v>
      </c>
      <c r="H92" s="210">
        <v>50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166</v>
      </c>
      <c r="AT92" s="217" t="s">
        <v>161</v>
      </c>
      <c r="AU92" s="217" t="s">
        <v>81</v>
      </c>
      <c r="AY92" s="19" t="s">
        <v>159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166</v>
      </c>
      <c r="BM92" s="217" t="s">
        <v>333</v>
      </c>
    </row>
    <row r="93" s="2" customFormat="1" ht="16.5" customHeight="1">
      <c r="A93" s="40"/>
      <c r="B93" s="41"/>
      <c r="C93" s="206" t="s">
        <v>254</v>
      </c>
      <c r="D93" s="206" t="s">
        <v>161</v>
      </c>
      <c r="E93" s="207" t="s">
        <v>3728</v>
      </c>
      <c r="F93" s="208" t="s">
        <v>3729</v>
      </c>
      <c r="G93" s="209" t="s">
        <v>2506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166</v>
      </c>
      <c r="AT93" s="217" t="s">
        <v>161</v>
      </c>
      <c r="AU93" s="217" t="s">
        <v>81</v>
      </c>
      <c r="AY93" s="19" t="s">
        <v>159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81</v>
      </c>
      <c r="BK93" s="218">
        <f>ROUND(I93*H93,2)</f>
        <v>0</v>
      </c>
      <c r="BL93" s="19" t="s">
        <v>166</v>
      </c>
      <c r="BM93" s="217" t="s">
        <v>349</v>
      </c>
    </row>
    <row r="94" s="2" customFormat="1" ht="16.5" customHeight="1">
      <c r="A94" s="40"/>
      <c r="B94" s="41"/>
      <c r="C94" s="206" t="s">
        <v>260</v>
      </c>
      <c r="D94" s="206" t="s">
        <v>161</v>
      </c>
      <c r="E94" s="207" t="s">
        <v>3730</v>
      </c>
      <c r="F94" s="208" t="s">
        <v>3731</v>
      </c>
      <c r="G94" s="209" t="s">
        <v>322</v>
      </c>
      <c r="H94" s="210">
        <v>480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166</v>
      </c>
      <c r="AT94" s="217" t="s">
        <v>161</v>
      </c>
      <c r="AU94" s="217" t="s">
        <v>81</v>
      </c>
      <c r="AY94" s="19" t="s">
        <v>159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ROUND(I94*H94,2)</f>
        <v>0</v>
      </c>
      <c r="BL94" s="19" t="s">
        <v>166</v>
      </c>
      <c r="BM94" s="217" t="s">
        <v>361</v>
      </c>
    </row>
    <row r="95" s="2" customFormat="1" ht="24.15" customHeight="1">
      <c r="A95" s="40"/>
      <c r="B95" s="41"/>
      <c r="C95" s="206" t="s">
        <v>265</v>
      </c>
      <c r="D95" s="206" t="s">
        <v>161</v>
      </c>
      <c r="E95" s="207" t="s">
        <v>3732</v>
      </c>
      <c r="F95" s="208" t="s">
        <v>3733</v>
      </c>
      <c r="G95" s="209" t="s">
        <v>2506</v>
      </c>
      <c r="H95" s="210">
        <v>13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166</v>
      </c>
      <c r="AT95" s="217" t="s">
        <v>161</v>
      </c>
      <c r="AU95" s="217" t="s">
        <v>81</v>
      </c>
      <c r="AY95" s="19" t="s">
        <v>159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166</v>
      </c>
      <c r="BM95" s="217" t="s">
        <v>374</v>
      </c>
    </row>
    <row r="96" s="2" customFormat="1" ht="16.5" customHeight="1">
      <c r="A96" s="40"/>
      <c r="B96" s="41"/>
      <c r="C96" s="206" t="s">
        <v>272</v>
      </c>
      <c r="D96" s="206" t="s">
        <v>161</v>
      </c>
      <c r="E96" s="207" t="s">
        <v>3734</v>
      </c>
      <c r="F96" s="208" t="s">
        <v>3735</v>
      </c>
      <c r="G96" s="209" t="s">
        <v>2506</v>
      </c>
      <c r="H96" s="210">
        <v>13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166</v>
      </c>
      <c r="AT96" s="217" t="s">
        <v>161</v>
      </c>
      <c r="AU96" s="217" t="s">
        <v>81</v>
      </c>
      <c r="AY96" s="19" t="s">
        <v>159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166</v>
      </c>
      <c r="BM96" s="217" t="s">
        <v>385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1444</v>
      </c>
      <c r="F97" s="193" t="s">
        <v>1926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SUM(P98:P109)</f>
        <v>0</v>
      </c>
      <c r="Q97" s="198"/>
      <c r="R97" s="199">
        <f>SUM(R98:R109)</f>
        <v>0</v>
      </c>
      <c r="S97" s="198"/>
      <c r="T97" s="200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159</v>
      </c>
      <c r="BK97" s="203">
        <f>SUM(BK98:BK109)</f>
        <v>0</v>
      </c>
    </row>
    <row r="98" s="2" customFormat="1" ht="21.75" customHeight="1">
      <c r="A98" s="40"/>
      <c r="B98" s="41"/>
      <c r="C98" s="206" t="s">
        <v>8</v>
      </c>
      <c r="D98" s="206" t="s">
        <v>161</v>
      </c>
      <c r="E98" s="207" t="s">
        <v>3736</v>
      </c>
      <c r="F98" s="208" t="s">
        <v>3737</v>
      </c>
      <c r="G98" s="209" t="s">
        <v>2984</v>
      </c>
      <c r="H98" s="210">
        <v>20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166</v>
      </c>
      <c r="AT98" s="217" t="s">
        <v>161</v>
      </c>
      <c r="AU98" s="217" t="s">
        <v>81</v>
      </c>
      <c r="AY98" s="19" t="s">
        <v>159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ROUND(I98*H98,2)</f>
        <v>0</v>
      </c>
      <c r="BL98" s="19" t="s">
        <v>166</v>
      </c>
      <c r="BM98" s="217" t="s">
        <v>407</v>
      </c>
    </row>
    <row r="99" s="2" customFormat="1" ht="16.5" customHeight="1">
      <c r="A99" s="40"/>
      <c r="B99" s="41"/>
      <c r="C99" s="206" t="s">
        <v>307</v>
      </c>
      <c r="D99" s="206" t="s">
        <v>161</v>
      </c>
      <c r="E99" s="207" t="s">
        <v>3738</v>
      </c>
      <c r="F99" s="208" t="s">
        <v>3739</v>
      </c>
      <c r="G99" s="209" t="s">
        <v>3740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166</v>
      </c>
      <c r="AT99" s="217" t="s">
        <v>161</v>
      </c>
      <c r="AU99" s="217" t="s">
        <v>81</v>
      </c>
      <c r="AY99" s="19" t="s">
        <v>159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166</v>
      </c>
      <c r="BM99" s="217" t="s">
        <v>424</v>
      </c>
    </row>
    <row r="100" s="2" customFormat="1" ht="16.5" customHeight="1">
      <c r="A100" s="40"/>
      <c r="B100" s="41"/>
      <c r="C100" s="206" t="s">
        <v>312</v>
      </c>
      <c r="D100" s="206" t="s">
        <v>161</v>
      </c>
      <c r="E100" s="207" t="s">
        <v>3741</v>
      </c>
      <c r="F100" s="208" t="s">
        <v>3742</v>
      </c>
      <c r="G100" s="209" t="s">
        <v>2984</v>
      </c>
      <c r="H100" s="210">
        <v>90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166</v>
      </c>
      <c r="AT100" s="217" t="s">
        <v>161</v>
      </c>
      <c r="AU100" s="217" t="s">
        <v>81</v>
      </c>
      <c r="AY100" s="19" t="s">
        <v>159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166</v>
      </c>
      <c r="BM100" s="217" t="s">
        <v>437</v>
      </c>
    </row>
    <row r="101" s="2" customFormat="1" ht="16.5" customHeight="1">
      <c r="A101" s="40"/>
      <c r="B101" s="41"/>
      <c r="C101" s="206" t="s">
        <v>319</v>
      </c>
      <c r="D101" s="206" t="s">
        <v>161</v>
      </c>
      <c r="E101" s="207" t="s">
        <v>3743</v>
      </c>
      <c r="F101" s="208" t="s">
        <v>3744</v>
      </c>
      <c r="G101" s="209" t="s">
        <v>2984</v>
      </c>
      <c r="H101" s="210">
        <v>24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166</v>
      </c>
      <c r="AT101" s="217" t="s">
        <v>161</v>
      </c>
      <c r="AU101" s="217" t="s">
        <v>81</v>
      </c>
      <c r="AY101" s="19" t="s">
        <v>159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ROUND(I101*H101,2)</f>
        <v>0</v>
      </c>
      <c r="BL101" s="19" t="s">
        <v>166</v>
      </c>
      <c r="BM101" s="217" t="s">
        <v>448</v>
      </c>
    </row>
    <row r="102" s="2" customFormat="1" ht="16.5" customHeight="1">
      <c r="A102" s="40"/>
      <c r="B102" s="41"/>
      <c r="C102" s="206" t="s">
        <v>327</v>
      </c>
      <c r="D102" s="206" t="s">
        <v>161</v>
      </c>
      <c r="E102" s="207" t="s">
        <v>3745</v>
      </c>
      <c r="F102" s="208" t="s">
        <v>3746</v>
      </c>
      <c r="G102" s="209" t="s">
        <v>2984</v>
      </c>
      <c r="H102" s="210">
        <v>8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166</v>
      </c>
      <c r="AT102" s="217" t="s">
        <v>161</v>
      </c>
      <c r="AU102" s="217" t="s">
        <v>81</v>
      </c>
      <c r="AY102" s="19" t="s">
        <v>159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81</v>
      </c>
      <c r="BK102" s="218">
        <f>ROUND(I102*H102,2)</f>
        <v>0</v>
      </c>
      <c r="BL102" s="19" t="s">
        <v>166</v>
      </c>
      <c r="BM102" s="217" t="s">
        <v>464</v>
      </c>
    </row>
    <row r="103" s="2" customFormat="1" ht="16.5" customHeight="1">
      <c r="A103" s="40"/>
      <c r="B103" s="41"/>
      <c r="C103" s="206" t="s">
        <v>333</v>
      </c>
      <c r="D103" s="206" t="s">
        <v>161</v>
      </c>
      <c r="E103" s="207" t="s">
        <v>3747</v>
      </c>
      <c r="F103" s="208" t="s">
        <v>3748</v>
      </c>
      <c r="G103" s="209" t="s">
        <v>2984</v>
      </c>
      <c r="H103" s="210">
        <v>24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166</v>
      </c>
      <c r="AT103" s="217" t="s">
        <v>161</v>
      </c>
      <c r="AU103" s="217" t="s">
        <v>81</v>
      </c>
      <c r="AY103" s="19" t="s">
        <v>159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166</v>
      </c>
      <c r="BM103" s="217" t="s">
        <v>478</v>
      </c>
    </row>
    <row r="104" s="2" customFormat="1" ht="16.5" customHeight="1">
      <c r="A104" s="40"/>
      <c r="B104" s="41"/>
      <c r="C104" s="206" t="s">
        <v>7</v>
      </c>
      <c r="D104" s="206" t="s">
        <v>161</v>
      </c>
      <c r="E104" s="207" t="s">
        <v>3749</v>
      </c>
      <c r="F104" s="208" t="s">
        <v>3750</v>
      </c>
      <c r="G104" s="209" t="s">
        <v>2984</v>
      </c>
      <c r="H104" s="210">
        <v>8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166</v>
      </c>
      <c r="AT104" s="217" t="s">
        <v>161</v>
      </c>
      <c r="AU104" s="217" t="s">
        <v>81</v>
      </c>
      <c r="AY104" s="19" t="s">
        <v>159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166</v>
      </c>
      <c r="BM104" s="217" t="s">
        <v>488</v>
      </c>
    </row>
    <row r="105" s="2" customFormat="1" ht="16.5" customHeight="1">
      <c r="A105" s="40"/>
      <c r="B105" s="41"/>
      <c r="C105" s="206" t="s">
        <v>349</v>
      </c>
      <c r="D105" s="206" t="s">
        <v>161</v>
      </c>
      <c r="E105" s="207" t="s">
        <v>3751</v>
      </c>
      <c r="F105" s="208" t="s">
        <v>3752</v>
      </c>
      <c r="G105" s="209" t="s">
        <v>2984</v>
      </c>
      <c r="H105" s="210">
        <v>10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166</v>
      </c>
      <c r="AT105" s="217" t="s">
        <v>161</v>
      </c>
      <c r="AU105" s="217" t="s">
        <v>81</v>
      </c>
      <c r="AY105" s="19" t="s">
        <v>159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ROUND(I105*H105,2)</f>
        <v>0</v>
      </c>
      <c r="BL105" s="19" t="s">
        <v>166</v>
      </c>
      <c r="BM105" s="217" t="s">
        <v>504</v>
      </c>
    </row>
    <row r="106" s="2" customFormat="1" ht="16.5" customHeight="1">
      <c r="A106" s="40"/>
      <c r="B106" s="41"/>
      <c r="C106" s="206" t="s">
        <v>354</v>
      </c>
      <c r="D106" s="206" t="s">
        <v>161</v>
      </c>
      <c r="E106" s="207" t="s">
        <v>3753</v>
      </c>
      <c r="F106" s="208" t="s">
        <v>3754</v>
      </c>
      <c r="G106" s="209" t="s">
        <v>2984</v>
      </c>
      <c r="H106" s="210">
        <v>4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166</v>
      </c>
      <c r="AT106" s="217" t="s">
        <v>161</v>
      </c>
      <c r="AU106" s="217" t="s">
        <v>81</v>
      </c>
      <c r="AY106" s="19" t="s">
        <v>159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81</v>
      </c>
      <c r="BK106" s="218">
        <f>ROUND(I106*H106,2)</f>
        <v>0</v>
      </c>
      <c r="BL106" s="19" t="s">
        <v>166</v>
      </c>
      <c r="BM106" s="217" t="s">
        <v>527</v>
      </c>
    </row>
    <row r="107" s="2" customFormat="1" ht="16.5" customHeight="1">
      <c r="A107" s="40"/>
      <c r="B107" s="41"/>
      <c r="C107" s="206" t="s">
        <v>361</v>
      </c>
      <c r="D107" s="206" t="s">
        <v>161</v>
      </c>
      <c r="E107" s="207" t="s">
        <v>3755</v>
      </c>
      <c r="F107" s="208" t="s">
        <v>3756</v>
      </c>
      <c r="G107" s="209" t="s">
        <v>2984</v>
      </c>
      <c r="H107" s="210">
        <v>80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166</v>
      </c>
      <c r="AT107" s="217" t="s">
        <v>161</v>
      </c>
      <c r="AU107" s="217" t="s">
        <v>81</v>
      </c>
      <c r="AY107" s="19" t="s">
        <v>159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81</v>
      </c>
      <c r="BK107" s="218">
        <f>ROUND(I107*H107,2)</f>
        <v>0</v>
      </c>
      <c r="BL107" s="19" t="s">
        <v>166</v>
      </c>
      <c r="BM107" s="217" t="s">
        <v>544</v>
      </c>
    </row>
    <row r="108" s="2" customFormat="1" ht="16.5" customHeight="1">
      <c r="A108" s="40"/>
      <c r="B108" s="41"/>
      <c r="C108" s="206" t="s">
        <v>369</v>
      </c>
      <c r="D108" s="206" t="s">
        <v>161</v>
      </c>
      <c r="E108" s="207" t="s">
        <v>3757</v>
      </c>
      <c r="F108" s="208" t="s">
        <v>3758</v>
      </c>
      <c r="G108" s="209" t="s">
        <v>1930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166</v>
      </c>
      <c r="AT108" s="217" t="s">
        <v>161</v>
      </c>
      <c r="AU108" s="217" t="s">
        <v>81</v>
      </c>
      <c r="AY108" s="19" t="s">
        <v>159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81</v>
      </c>
      <c r="BK108" s="218">
        <f>ROUND(I108*H108,2)</f>
        <v>0</v>
      </c>
      <c r="BL108" s="19" t="s">
        <v>166</v>
      </c>
      <c r="BM108" s="217" t="s">
        <v>3759</v>
      </c>
    </row>
    <row r="109" s="2" customFormat="1" ht="16.5" customHeight="1">
      <c r="A109" s="40"/>
      <c r="B109" s="41"/>
      <c r="C109" s="206" t="s">
        <v>374</v>
      </c>
      <c r="D109" s="206" t="s">
        <v>161</v>
      </c>
      <c r="E109" s="207" t="s">
        <v>3760</v>
      </c>
      <c r="F109" s="208" t="s">
        <v>3761</v>
      </c>
      <c r="G109" s="209" t="s">
        <v>1930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79" t="s">
        <v>19</v>
      </c>
      <c r="N109" s="280" t="s">
        <v>44</v>
      </c>
      <c r="O109" s="281"/>
      <c r="P109" s="282">
        <f>O109*H109</f>
        <v>0</v>
      </c>
      <c r="Q109" s="282">
        <v>0</v>
      </c>
      <c r="R109" s="282">
        <f>Q109*H109</f>
        <v>0</v>
      </c>
      <c r="S109" s="282">
        <v>0</v>
      </c>
      <c r="T109" s="283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166</v>
      </c>
      <c r="AT109" s="217" t="s">
        <v>161</v>
      </c>
      <c r="AU109" s="217" t="s">
        <v>81</v>
      </c>
      <c r="AY109" s="19" t="s">
        <v>159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166</v>
      </c>
      <c r="BM109" s="217" t="s">
        <v>3762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XipWV8XNlv87Zjsi9G1jzA+Hy0gPbjuWC+J9p+0uSIK6BtfmR2V5OAg69SYdB89UlugV7p/TBQrvUFiku8LpJg==" hashValue="TnyYiUA9SUVSnhYWEHZLouWu3mu/a9VTUJz3somjeordQVQ23x6p4S9NJ3L8SO1Na2cU8uVcZ+cKfxLXKhfZcA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3763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3764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3765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3766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3767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3768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3769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3770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3771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3772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3773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80</v>
      </c>
      <c r="F18" s="299" t="s">
        <v>3774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3775</v>
      </c>
      <c r="F19" s="299" t="s">
        <v>3776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3777</v>
      </c>
      <c r="F20" s="299" t="s">
        <v>3778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3779</v>
      </c>
      <c r="F21" s="299" t="s">
        <v>3780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1925</v>
      </c>
      <c r="F22" s="299" t="s">
        <v>1926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3781</v>
      </c>
      <c r="F23" s="299" t="s">
        <v>3782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3783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3784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3785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3786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3787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3788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3789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3790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3791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145</v>
      </c>
      <c r="F36" s="299"/>
      <c r="G36" s="299" t="s">
        <v>3792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3793</v>
      </c>
      <c r="F37" s="299"/>
      <c r="G37" s="299" t="s">
        <v>3794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3795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3796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146</v>
      </c>
      <c r="F40" s="299"/>
      <c r="G40" s="299" t="s">
        <v>3797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147</v>
      </c>
      <c r="F41" s="299"/>
      <c r="G41" s="299" t="s">
        <v>3798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3799</v>
      </c>
      <c r="F42" s="299"/>
      <c r="G42" s="299" t="s">
        <v>3800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3801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3802</v>
      </c>
      <c r="F44" s="299"/>
      <c r="G44" s="299" t="s">
        <v>3803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149</v>
      </c>
      <c r="F45" s="299"/>
      <c r="G45" s="299" t="s">
        <v>3804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3805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3806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3807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3808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3809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3810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3811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3812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3813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3814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3815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3816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3817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3818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3819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3820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3821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3822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3823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3824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3825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3826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3827</v>
      </c>
      <c r="D76" s="317"/>
      <c r="E76" s="317"/>
      <c r="F76" s="317" t="s">
        <v>3828</v>
      </c>
      <c r="G76" s="318"/>
      <c r="H76" s="317" t="s">
        <v>55</v>
      </c>
      <c r="I76" s="317" t="s">
        <v>58</v>
      </c>
      <c r="J76" s="317" t="s">
        <v>3829</v>
      </c>
      <c r="K76" s="316"/>
    </row>
    <row r="77" s="1" customFormat="1" ht="17.25" customHeight="1">
      <c r="B77" s="314"/>
      <c r="C77" s="319" t="s">
        <v>3830</v>
      </c>
      <c r="D77" s="319"/>
      <c r="E77" s="319"/>
      <c r="F77" s="320" t="s">
        <v>3831</v>
      </c>
      <c r="G77" s="321"/>
      <c r="H77" s="319"/>
      <c r="I77" s="319"/>
      <c r="J77" s="319" t="s">
        <v>3832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3833</v>
      </c>
      <c r="G79" s="326"/>
      <c r="H79" s="302" t="s">
        <v>3834</v>
      </c>
      <c r="I79" s="302" t="s">
        <v>3835</v>
      </c>
      <c r="J79" s="302">
        <v>20</v>
      </c>
      <c r="K79" s="316"/>
    </row>
    <row r="80" s="1" customFormat="1" ht="15" customHeight="1">
      <c r="B80" s="314"/>
      <c r="C80" s="302" t="s">
        <v>3836</v>
      </c>
      <c r="D80" s="302"/>
      <c r="E80" s="302"/>
      <c r="F80" s="325" t="s">
        <v>3833</v>
      </c>
      <c r="G80" s="326"/>
      <c r="H80" s="302" t="s">
        <v>3837</v>
      </c>
      <c r="I80" s="302" t="s">
        <v>3835</v>
      </c>
      <c r="J80" s="302">
        <v>120</v>
      </c>
      <c r="K80" s="316"/>
    </row>
    <row r="81" s="1" customFormat="1" ht="15" customHeight="1">
      <c r="B81" s="327"/>
      <c r="C81" s="302" t="s">
        <v>3838</v>
      </c>
      <c r="D81" s="302"/>
      <c r="E81" s="302"/>
      <c r="F81" s="325" t="s">
        <v>3839</v>
      </c>
      <c r="G81" s="326"/>
      <c r="H81" s="302" t="s">
        <v>3840</v>
      </c>
      <c r="I81" s="302" t="s">
        <v>3835</v>
      </c>
      <c r="J81" s="302">
        <v>50</v>
      </c>
      <c r="K81" s="316"/>
    </row>
    <row r="82" s="1" customFormat="1" ht="15" customHeight="1">
      <c r="B82" s="327"/>
      <c r="C82" s="302" t="s">
        <v>3841</v>
      </c>
      <c r="D82" s="302"/>
      <c r="E82" s="302"/>
      <c r="F82" s="325" t="s">
        <v>3833</v>
      </c>
      <c r="G82" s="326"/>
      <c r="H82" s="302" t="s">
        <v>3842</v>
      </c>
      <c r="I82" s="302" t="s">
        <v>3843</v>
      </c>
      <c r="J82" s="302"/>
      <c r="K82" s="316"/>
    </row>
    <row r="83" s="1" customFormat="1" ht="15" customHeight="1">
      <c r="B83" s="327"/>
      <c r="C83" s="328" t="s">
        <v>3844</v>
      </c>
      <c r="D83" s="328"/>
      <c r="E83" s="328"/>
      <c r="F83" s="329" t="s">
        <v>3839</v>
      </c>
      <c r="G83" s="328"/>
      <c r="H83" s="328" t="s">
        <v>3845</v>
      </c>
      <c r="I83" s="328" t="s">
        <v>3835</v>
      </c>
      <c r="J83" s="328">
        <v>15</v>
      </c>
      <c r="K83" s="316"/>
    </row>
    <row r="84" s="1" customFormat="1" ht="15" customHeight="1">
      <c r="B84" s="327"/>
      <c r="C84" s="328" t="s">
        <v>3846</v>
      </c>
      <c r="D84" s="328"/>
      <c r="E84" s="328"/>
      <c r="F84" s="329" t="s">
        <v>3839</v>
      </c>
      <c r="G84" s="328"/>
      <c r="H84" s="328" t="s">
        <v>3847</v>
      </c>
      <c r="I84" s="328" t="s">
        <v>3835</v>
      </c>
      <c r="J84" s="328">
        <v>15</v>
      </c>
      <c r="K84" s="316"/>
    </row>
    <row r="85" s="1" customFormat="1" ht="15" customHeight="1">
      <c r="B85" s="327"/>
      <c r="C85" s="328" t="s">
        <v>3848</v>
      </c>
      <c r="D85" s="328"/>
      <c r="E85" s="328"/>
      <c r="F85" s="329" t="s">
        <v>3839</v>
      </c>
      <c r="G85" s="328"/>
      <c r="H85" s="328" t="s">
        <v>3849</v>
      </c>
      <c r="I85" s="328" t="s">
        <v>3835</v>
      </c>
      <c r="J85" s="328">
        <v>20</v>
      </c>
      <c r="K85" s="316"/>
    </row>
    <row r="86" s="1" customFormat="1" ht="15" customHeight="1">
      <c r="B86" s="327"/>
      <c r="C86" s="328" t="s">
        <v>3850</v>
      </c>
      <c r="D86" s="328"/>
      <c r="E86" s="328"/>
      <c r="F86" s="329" t="s">
        <v>3839</v>
      </c>
      <c r="G86" s="328"/>
      <c r="H86" s="328" t="s">
        <v>3851</v>
      </c>
      <c r="I86" s="328" t="s">
        <v>3835</v>
      </c>
      <c r="J86" s="328">
        <v>20</v>
      </c>
      <c r="K86" s="316"/>
    </row>
    <row r="87" s="1" customFormat="1" ht="15" customHeight="1">
      <c r="B87" s="327"/>
      <c r="C87" s="302" t="s">
        <v>3852</v>
      </c>
      <c r="D87" s="302"/>
      <c r="E87" s="302"/>
      <c r="F87" s="325" t="s">
        <v>3839</v>
      </c>
      <c r="G87" s="326"/>
      <c r="H87" s="302" t="s">
        <v>3853</v>
      </c>
      <c r="I87" s="302" t="s">
        <v>3835</v>
      </c>
      <c r="J87" s="302">
        <v>50</v>
      </c>
      <c r="K87" s="316"/>
    </row>
    <row r="88" s="1" customFormat="1" ht="15" customHeight="1">
      <c r="B88" s="327"/>
      <c r="C88" s="302" t="s">
        <v>3854</v>
      </c>
      <c r="D88" s="302"/>
      <c r="E88" s="302"/>
      <c r="F88" s="325" t="s">
        <v>3839</v>
      </c>
      <c r="G88" s="326"/>
      <c r="H88" s="302" t="s">
        <v>3855</v>
      </c>
      <c r="I88" s="302" t="s">
        <v>3835</v>
      </c>
      <c r="J88" s="302">
        <v>20</v>
      </c>
      <c r="K88" s="316"/>
    </row>
    <row r="89" s="1" customFormat="1" ht="15" customHeight="1">
      <c r="B89" s="327"/>
      <c r="C89" s="302" t="s">
        <v>3856</v>
      </c>
      <c r="D89" s="302"/>
      <c r="E89" s="302"/>
      <c r="F89" s="325" t="s">
        <v>3839</v>
      </c>
      <c r="G89" s="326"/>
      <c r="H89" s="302" t="s">
        <v>3857</v>
      </c>
      <c r="I89" s="302" t="s">
        <v>3835</v>
      </c>
      <c r="J89" s="302">
        <v>20</v>
      </c>
      <c r="K89" s="316"/>
    </row>
    <row r="90" s="1" customFormat="1" ht="15" customHeight="1">
      <c r="B90" s="327"/>
      <c r="C90" s="302" t="s">
        <v>3858</v>
      </c>
      <c r="D90" s="302"/>
      <c r="E90" s="302"/>
      <c r="F90" s="325" t="s">
        <v>3839</v>
      </c>
      <c r="G90" s="326"/>
      <c r="H90" s="302" t="s">
        <v>3859</v>
      </c>
      <c r="I90" s="302" t="s">
        <v>3835</v>
      </c>
      <c r="J90" s="302">
        <v>50</v>
      </c>
      <c r="K90" s="316"/>
    </row>
    <row r="91" s="1" customFormat="1" ht="15" customHeight="1">
      <c r="B91" s="327"/>
      <c r="C91" s="302" t="s">
        <v>3860</v>
      </c>
      <c r="D91" s="302"/>
      <c r="E91" s="302"/>
      <c r="F91" s="325" t="s">
        <v>3839</v>
      </c>
      <c r="G91" s="326"/>
      <c r="H91" s="302" t="s">
        <v>3860</v>
      </c>
      <c r="I91" s="302" t="s">
        <v>3835</v>
      </c>
      <c r="J91" s="302">
        <v>50</v>
      </c>
      <c r="K91" s="316"/>
    </row>
    <row r="92" s="1" customFormat="1" ht="15" customHeight="1">
      <c r="B92" s="327"/>
      <c r="C92" s="302" t="s">
        <v>3861</v>
      </c>
      <c r="D92" s="302"/>
      <c r="E92" s="302"/>
      <c r="F92" s="325" t="s">
        <v>3839</v>
      </c>
      <c r="G92" s="326"/>
      <c r="H92" s="302" t="s">
        <v>3862</v>
      </c>
      <c r="I92" s="302" t="s">
        <v>3835</v>
      </c>
      <c r="J92" s="302">
        <v>255</v>
      </c>
      <c r="K92" s="316"/>
    </row>
    <row r="93" s="1" customFormat="1" ht="15" customHeight="1">
      <c r="B93" s="327"/>
      <c r="C93" s="302" t="s">
        <v>3863</v>
      </c>
      <c r="D93" s="302"/>
      <c r="E93" s="302"/>
      <c r="F93" s="325" t="s">
        <v>3833</v>
      </c>
      <c r="G93" s="326"/>
      <c r="H93" s="302" t="s">
        <v>3864</v>
      </c>
      <c r="I93" s="302" t="s">
        <v>3865</v>
      </c>
      <c r="J93" s="302"/>
      <c r="K93" s="316"/>
    </row>
    <row r="94" s="1" customFormat="1" ht="15" customHeight="1">
      <c r="B94" s="327"/>
      <c r="C94" s="302" t="s">
        <v>3866</v>
      </c>
      <c r="D94" s="302"/>
      <c r="E94" s="302"/>
      <c r="F94" s="325" t="s">
        <v>3833</v>
      </c>
      <c r="G94" s="326"/>
      <c r="H94" s="302" t="s">
        <v>3867</v>
      </c>
      <c r="I94" s="302" t="s">
        <v>3868</v>
      </c>
      <c r="J94" s="302"/>
      <c r="K94" s="316"/>
    </row>
    <row r="95" s="1" customFormat="1" ht="15" customHeight="1">
      <c r="B95" s="327"/>
      <c r="C95" s="302" t="s">
        <v>3869</v>
      </c>
      <c r="D95" s="302"/>
      <c r="E95" s="302"/>
      <c r="F95" s="325" t="s">
        <v>3833</v>
      </c>
      <c r="G95" s="326"/>
      <c r="H95" s="302" t="s">
        <v>3869</v>
      </c>
      <c r="I95" s="302" t="s">
        <v>3868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3833</v>
      </c>
      <c r="G96" s="326"/>
      <c r="H96" s="302" t="s">
        <v>3870</v>
      </c>
      <c r="I96" s="302" t="s">
        <v>3868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3833</v>
      </c>
      <c r="G97" s="326"/>
      <c r="H97" s="302" t="s">
        <v>3871</v>
      </c>
      <c r="I97" s="302" t="s">
        <v>3868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3872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3827</v>
      </c>
      <c r="D103" s="317"/>
      <c r="E103" s="317"/>
      <c r="F103" s="317" t="s">
        <v>3828</v>
      </c>
      <c r="G103" s="318"/>
      <c r="H103" s="317" t="s">
        <v>55</v>
      </c>
      <c r="I103" s="317" t="s">
        <v>58</v>
      </c>
      <c r="J103" s="317" t="s">
        <v>3829</v>
      </c>
      <c r="K103" s="316"/>
    </row>
    <row r="104" s="1" customFormat="1" ht="17.25" customHeight="1">
      <c r="B104" s="314"/>
      <c r="C104" s="319" t="s">
        <v>3830</v>
      </c>
      <c r="D104" s="319"/>
      <c r="E104" s="319"/>
      <c r="F104" s="320" t="s">
        <v>3831</v>
      </c>
      <c r="G104" s="321"/>
      <c r="H104" s="319"/>
      <c r="I104" s="319"/>
      <c r="J104" s="319" t="s">
        <v>3832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3833</v>
      </c>
      <c r="G106" s="302"/>
      <c r="H106" s="302" t="s">
        <v>3873</v>
      </c>
      <c r="I106" s="302" t="s">
        <v>3835</v>
      </c>
      <c r="J106" s="302">
        <v>20</v>
      </c>
      <c r="K106" s="316"/>
    </row>
    <row r="107" s="1" customFormat="1" ht="15" customHeight="1">
      <c r="B107" s="314"/>
      <c r="C107" s="302" t="s">
        <v>3836</v>
      </c>
      <c r="D107" s="302"/>
      <c r="E107" s="302"/>
      <c r="F107" s="325" t="s">
        <v>3833</v>
      </c>
      <c r="G107" s="302"/>
      <c r="H107" s="302" t="s">
        <v>3873</v>
      </c>
      <c r="I107" s="302" t="s">
        <v>3835</v>
      </c>
      <c r="J107" s="302">
        <v>120</v>
      </c>
      <c r="K107" s="316"/>
    </row>
    <row r="108" s="1" customFormat="1" ht="15" customHeight="1">
      <c r="B108" s="327"/>
      <c r="C108" s="302" t="s">
        <v>3838</v>
      </c>
      <c r="D108" s="302"/>
      <c r="E108" s="302"/>
      <c r="F108" s="325" t="s">
        <v>3839</v>
      </c>
      <c r="G108" s="302"/>
      <c r="H108" s="302" t="s">
        <v>3873</v>
      </c>
      <c r="I108" s="302" t="s">
        <v>3835</v>
      </c>
      <c r="J108" s="302">
        <v>50</v>
      </c>
      <c r="K108" s="316"/>
    </row>
    <row r="109" s="1" customFormat="1" ht="15" customHeight="1">
      <c r="B109" s="327"/>
      <c r="C109" s="302" t="s">
        <v>3841</v>
      </c>
      <c r="D109" s="302"/>
      <c r="E109" s="302"/>
      <c r="F109" s="325" t="s">
        <v>3833</v>
      </c>
      <c r="G109" s="302"/>
      <c r="H109" s="302" t="s">
        <v>3873</v>
      </c>
      <c r="I109" s="302" t="s">
        <v>3843</v>
      </c>
      <c r="J109" s="302"/>
      <c r="K109" s="316"/>
    </row>
    <row r="110" s="1" customFormat="1" ht="15" customHeight="1">
      <c r="B110" s="327"/>
      <c r="C110" s="302" t="s">
        <v>3852</v>
      </c>
      <c r="D110" s="302"/>
      <c r="E110" s="302"/>
      <c r="F110" s="325" t="s">
        <v>3839</v>
      </c>
      <c r="G110" s="302"/>
      <c r="H110" s="302" t="s">
        <v>3873</v>
      </c>
      <c r="I110" s="302" t="s">
        <v>3835</v>
      </c>
      <c r="J110" s="302">
        <v>50</v>
      </c>
      <c r="K110" s="316"/>
    </row>
    <row r="111" s="1" customFormat="1" ht="15" customHeight="1">
      <c r="B111" s="327"/>
      <c r="C111" s="302" t="s">
        <v>3860</v>
      </c>
      <c r="D111" s="302"/>
      <c r="E111" s="302"/>
      <c r="F111" s="325" t="s">
        <v>3839</v>
      </c>
      <c r="G111" s="302"/>
      <c r="H111" s="302" t="s">
        <v>3873</v>
      </c>
      <c r="I111" s="302" t="s">
        <v>3835</v>
      </c>
      <c r="J111" s="302">
        <v>50</v>
      </c>
      <c r="K111" s="316"/>
    </row>
    <row r="112" s="1" customFormat="1" ht="15" customHeight="1">
      <c r="B112" s="327"/>
      <c r="C112" s="302" t="s">
        <v>3858</v>
      </c>
      <c r="D112" s="302"/>
      <c r="E112" s="302"/>
      <c r="F112" s="325" t="s">
        <v>3839</v>
      </c>
      <c r="G112" s="302"/>
      <c r="H112" s="302" t="s">
        <v>3873</v>
      </c>
      <c r="I112" s="302" t="s">
        <v>3835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3833</v>
      </c>
      <c r="G113" s="302"/>
      <c r="H113" s="302" t="s">
        <v>3874</v>
      </c>
      <c r="I113" s="302" t="s">
        <v>3835</v>
      </c>
      <c r="J113" s="302">
        <v>20</v>
      </c>
      <c r="K113" s="316"/>
    </row>
    <row r="114" s="1" customFormat="1" ht="15" customHeight="1">
      <c r="B114" s="327"/>
      <c r="C114" s="302" t="s">
        <v>3875</v>
      </c>
      <c r="D114" s="302"/>
      <c r="E114" s="302"/>
      <c r="F114" s="325" t="s">
        <v>3833</v>
      </c>
      <c r="G114" s="302"/>
      <c r="H114" s="302" t="s">
        <v>3876</v>
      </c>
      <c r="I114" s="302" t="s">
        <v>3835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3833</v>
      </c>
      <c r="G115" s="302"/>
      <c r="H115" s="302" t="s">
        <v>3877</v>
      </c>
      <c r="I115" s="302" t="s">
        <v>3868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3833</v>
      </c>
      <c r="G116" s="302"/>
      <c r="H116" s="302" t="s">
        <v>3878</v>
      </c>
      <c r="I116" s="302" t="s">
        <v>3868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3833</v>
      </c>
      <c r="G117" s="302"/>
      <c r="H117" s="302" t="s">
        <v>3879</v>
      </c>
      <c r="I117" s="302" t="s">
        <v>3880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3881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3827</v>
      </c>
      <c r="D123" s="317"/>
      <c r="E123" s="317"/>
      <c r="F123" s="317" t="s">
        <v>3828</v>
      </c>
      <c r="G123" s="318"/>
      <c r="H123" s="317" t="s">
        <v>55</v>
      </c>
      <c r="I123" s="317" t="s">
        <v>58</v>
      </c>
      <c r="J123" s="317" t="s">
        <v>3829</v>
      </c>
      <c r="K123" s="346"/>
    </row>
    <row r="124" s="1" customFormat="1" ht="17.25" customHeight="1">
      <c r="B124" s="345"/>
      <c r="C124" s="319" t="s">
        <v>3830</v>
      </c>
      <c r="D124" s="319"/>
      <c r="E124" s="319"/>
      <c r="F124" s="320" t="s">
        <v>3831</v>
      </c>
      <c r="G124" s="321"/>
      <c r="H124" s="319"/>
      <c r="I124" s="319"/>
      <c r="J124" s="319" t="s">
        <v>3832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3836</v>
      </c>
      <c r="D126" s="324"/>
      <c r="E126" s="324"/>
      <c r="F126" s="325" t="s">
        <v>3833</v>
      </c>
      <c r="G126" s="302"/>
      <c r="H126" s="302" t="s">
        <v>3873</v>
      </c>
      <c r="I126" s="302" t="s">
        <v>3835</v>
      </c>
      <c r="J126" s="302">
        <v>120</v>
      </c>
      <c r="K126" s="350"/>
    </row>
    <row r="127" s="1" customFormat="1" ht="15" customHeight="1">
      <c r="B127" s="347"/>
      <c r="C127" s="302" t="s">
        <v>3882</v>
      </c>
      <c r="D127" s="302"/>
      <c r="E127" s="302"/>
      <c r="F127" s="325" t="s">
        <v>3833</v>
      </c>
      <c r="G127" s="302"/>
      <c r="H127" s="302" t="s">
        <v>3883</v>
      </c>
      <c r="I127" s="302" t="s">
        <v>3835</v>
      </c>
      <c r="J127" s="302" t="s">
        <v>3884</v>
      </c>
      <c r="K127" s="350"/>
    </row>
    <row r="128" s="1" customFormat="1" ht="15" customHeight="1">
      <c r="B128" s="347"/>
      <c r="C128" s="302" t="s">
        <v>3781</v>
      </c>
      <c r="D128" s="302"/>
      <c r="E128" s="302"/>
      <c r="F128" s="325" t="s">
        <v>3833</v>
      </c>
      <c r="G128" s="302"/>
      <c r="H128" s="302" t="s">
        <v>3885</v>
      </c>
      <c r="I128" s="302" t="s">
        <v>3835</v>
      </c>
      <c r="J128" s="302" t="s">
        <v>3884</v>
      </c>
      <c r="K128" s="350"/>
    </row>
    <row r="129" s="1" customFormat="1" ht="15" customHeight="1">
      <c r="B129" s="347"/>
      <c r="C129" s="302" t="s">
        <v>3844</v>
      </c>
      <c r="D129" s="302"/>
      <c r="E129" s="302"/>
      <c r="F129" s="325" t="s">
        <v>3839</v>
      </c>
      <c r="G129" s="302"/>
      <c r="H129" s="302" t="s">
        <v>3845</v>
      </c>
      <c r="I129" s="302" t="s">
        <v>3835</v>
      </c>
      <c r="J129" s="302">
        <v>15</v>
      </c>
      <c r="K129" s="350"/>
    </row>
    <row r="130" s="1" customFormat="1" ht="15" customHeight="1">
      <c r="B130" s="347"/>
      <c r="C130" s="328" t="s">
        <v>3846</v>
      </c>
      <c r="D130" s="328"/>
      <c r="E130" s="328"/>
      <c r="F130" s="329" t="s">
        <v>3839</v>
      </c>
      <c r="G130" s="328"/>
      <c r="H130" s="328" t="s">
        <v>3847</v>
      </c>
      <c r="I130" s="328" t="s">
        <v>3835</v>
      </c>
      <c r="J130" s="328">
        <v>15</v>
      </c>
      <c r="K130" s="350"/>
    </row>
    <row r="131" s="1" customFormat="1" ht="15" customHeight="1">
      <c r="B131" s="347"/>
      <c r="C131" s="328" t="s">
        <v>3848</v>
      </c>
      <c r="D131" s="328"/>
      <c r="E131" s="328"/>
      <c r="F131" s="329" t="s">
        <v>3839</v>
      </c>
      <c r="G131" s="328"/>
      <c r="H131" s="328" t="s">
        <v>3849</v>
      </c>
      <c r="I131" s="328" t="s">
        <v>3835</v>
      </c>
      <c r="J131" s="328">
        <v>20</v>
      </c>
      <c r="K131" s="350"/>
    </row>
    <row r="132" s="1" customFormat="1" ht="15" customHeight="1">
      <c r="B132" s="347"/>
      <c r="C132" s="328" t="s">
        <v>3850</v>
      </c>
      <c r="D132" s="328"/>
      <c r="E132" s="328"/>
      <c r="F132" s="329" t="s">
        <v>3839</v>
      </c>
      <c r="G132" s="328"/>
      <c r="H132" s="328" t="s">
        <v>3851</v>
      </c>
      <c r="I132" s="328" t="s">
        <v>3835</v>
      </c>
      <c r="J132" s="328">
        <v>20</v>
      </c>
      <c r="K132" s="350"/>
    </row>
    <row r="133" s="1" customFormat="1" ht="15" customHeight="1">
      <c r="B133" s="347"/>
      <c r="C133" s="302" t="s">
        <v>3838</v>
      </c>
      <c r="D133" s="302"/>
      <c r="E133" s="302"/>
      <c r="F133" s="325" t="s">
        <v>3839</v>
      </c>
      <c r="G133" s="302"/>
      <c r="H133" s="302" t="s">
        <v>3873</v>
      </c>
      <c r="I133" s="302" t="s">
        <v>3835</v>
      </c>
      <c r="J133" s="302">
        <v>50</v>
      </c>
      <c r="K133" s="350"/>
    </row>
    <row r="134" s="1" customFormat="1" ht="15" customHeight="1">
      <c r="B134" s="347"/>
      <c r="C134" s="302" t="s">
        <v>3852</v>
      </c>
      <c r="D134" s="302"/>
      <c r="E134" s="302"/>
      <c r="F134" s="325" t="s">
        <v>3839</v>
      </c>
      <c r="G134" s="302"/>
      <c r="H134" s="302" t="s">
        <v>3873</v>
      </c>
      <c r="I134" s="302" t="s">
        <v>3835</v>
      </c>
      <c r="J134" s="302">
        <v>50</v>
      </c>
      <c r="K134" s="350"/>
    </row>
    <row r="135" s="1" customFormat="1" ht="15" customHeight="1">
      <c r="B135" s="347"/>
      <c r="C135" s="302" t="s">
        <v>3858</v>
      </c>
      <c r="D135" s="302"/>
      <c r="E135" s="302"/>
      <c r="F135" s="325" t="s">
        <v>3839</v>
      </c>
      <c r="G135" s="302"/>
      <c r="H135" s="302" t="s">
        <v>3873</v>
      </c>
      <c r="I135" s="302" t="s">
        <v>3835</v>
      </c>
      <c r="J135" s="302">
        <v>50</v>
      </c>
      <c r="K135" s="350"/>
    </row>
    <row r="136" s="1" customFormat="1" ht="15" customHeight="1">
      <c r="B136" s="347"/>
      <c r="C136" s="302" t="s">
        <v>3860</v>
      </c>
      <c r="D136" s="302"/>
      <c r="E136" s="302"/>
      <c r="F136" s="325" t="s">
        <v>3839</v>
      </c>
      <c r="G136" s="302"/>
      <c r="H136" s="302" t="s">
        <v>3873</v>
      </c>
      <c r="I136" s="302" t="s">
        <v>3835</v>
      </c>
      <c r="J136" s="302">
        <v>50</v>
      </c>
      <c r="K136" s="350"/>
    </row>
    <row r="137" s="1" customFormat="1" ht="15" customHeight="1">
      <c r="B137" s="347"/>
      <c r="C137" s="302" t="s">
        <v>3861</v>
      </c>
      <c r="D137" s="302"/>
      <c r="E137" s="302"/>
      <c r="F137" s="325" t="s">
        <v>3839</v>
      </c>
      <c r="G137" s="302"/>
      <c r="H137" s="302" t="s">
        <v>3886</v>
      </c>
      <c r="I137" s="302" t="s">
        <v>3835</v>
      </c>
      <c r="J137" s="302">
        <v>255</v>
      </c>
      <c r="K137" s="350"/>
    </row>
    <row r="138" s="1" customFormat="1" ht="15" customHeight="1">
      <c r="B138" s="347"/>
      <c r="C138" s="302" t="s">
        <v>3863</v>
      </c>
      <c r="D138" s="302"/>
      <c r="E138" s="302"/>
      <c r="F138" s="325" t="s">
        <v>3833</v>
      </c>
      <c r="G138" s="302"/>
      <c r="H138" s="302" t="s">
        <v>3887</v>
      </c>
      <c r="I138" s="302" t="s">
        <v>3865</v>
      </c>
      <c r="J138" s="302"/>
      <c r="K138" s="350"/>
    </row>
    <row r="139" s="1" customFormat="1" ht="15" customHeight="1">
      <c r="B139" s="347"/>
      <c r="C139" s="302" t="s">
        <v>3866</v>
      </c>
      <c r="D139" s="302"/>
      <c r="E139" s="302"/>
      <c r="F139" s="325" t="s">
        <v>3833</v>
      </c>
      <c r="G139" s="302"/>
      <c r="H139" s="302" t="s">
        <v>3888</v>
      </c>
      <c r="I139" s="302" t="s">
        <v>3868</v>
      </c>
      <c r="J139" s="302"/>
      <c r="K139" s="350"/>
    </row>
    <row r="140" s="1" customFormat="1" ht="15" customHeight="1">
      <c r="B140" s="347"/>
      <c r="C140" s="302" t="s">
        <v>3869</v>
      </c>
      <c r="D140" s="302"/>
      <c r="E140" s="302"/>
      <c r="F140" s="325" t="s">
        <v>3833</v>
      </c>
      <c r="G140" s="302"/>
      <c r="H140" s="302" t="s">
        <v>3869</v>
      </c>
      <c r="I140" s="302" t="s">
        <v>3868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3833</v>
      </c>
      <c r="G141" s="302"/>
      <c r="H141" s="302" t="s">
        <v>3889</v>
      </c>
      <c r="I141" s="302" t="s">
        <v>3868</v>
      </c>
      <c r="J141" s="302"/>
      <c r="K141" s="350"/>
    </row>
    <row r="142" s="1" customFormat="1" ht="15" customHeight="1">
      <c r="B142" s="347"/>
      <c r="C142" s="302" t="s">
        <v>3890</v>
      </c>
      <c r="D142" s="302"/>
      <c r="E142" s="302"/>
      <c r="F142" s="325" t="s">
        <v>3833</v>
      </c>
      <c r="G142" s="302"/>
      <c r="H142" s="302" t="s">
        <v>3891</v>
      </c>
      <c r="I142" s="302" t="s">
        <v>3868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3892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3827</v>
      </c>
      <c r="D148" s="317"/>
      <c r="E148" s="317"/>
      <c r="F148" s="317" t="s">
        <v>3828</v>
      </c>
      <c r="G148" s="318"/>
      <c r="H148" s="317" t="s">
        <v>55</v>
      </c>
      <c r="I148" s="317" t="s">
        <v>58</v>
      </c>
      <c r="J148" s="317" t="s">
        <v>3829</v>
      </c>
      <c r="K148" s="316"/>
    </row>
    <row r="149" s="1" customFormat="1" ht="17.25" customHeight="1">
      <c r="B149" s="314"/>
      <c r="C149" s="319" t="s">
        <v>3830</v>
      </c>
      <c r="D149" s="319"/>
      <c r="E149" s="319"/>
      <c r="F149" s="320" t="s">
        <v>3831</v>
      </c>
      <c r="G149" s="321"/>
      <c r="H149" s="319"/>
      <c r="I149" s="319"/>
      <c r="J149" s="319" t="s">
        <v>3832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3836</v>
      </c>
      <c r="D151" s="302"/>
      <c r="E151" s="302"/>
      <c r="F151" s="355" t="s">
        <v>3833</v>
      </c>
      <c r="G151" s="302"/>
      <c r="H151" s="354" t="s">
        <v>3873</v>
      </c>
      <c r="I151" s="354" t="s">
        <v>3835</v>
      </c>
      <c r="J151" s="354">
        <v>120</v>
      </c>
      <c r="K151" s="350"/>
    </row>
    <row r="152" s="1" customFormat="1" ht="15" customHeight="1">
      <c r="B152" s="327"/>
      <c r="C152" s="354" t="s">
        <v>3882</v>
      </c>
      <c r="D152" s="302"/>
      <c r="E152" s="302"/>
      <c r="F152" s="355" t="s">
        <v>3833</v>
      </c>
      <c r="G152" s="302"/>
      <c r="H152" s="354" t="s">
        <v>3893</v>
      </c>
      <c r="I152" s="354" t="s">
        <v>3835</v>
      </c>
      <c r="J152" s="354" t="s">
        <v>3884</v>
      </c>
      <c r="K152" s="350"/>
    </row>
    <row r="153" s="1" customFormat="1" ht="15" customHeight="1">
      <c r="B153" s="327"/>
      <c r="C153" s="354" t="s">
        <v>3781</v>
      </c>
      <c r="D153" s="302"/>
      <c r="E153" s="302"/>
      <c r="F153" s="355" t="s">
        <v>3833</v>
      </c>
      <c r="G153" s="302"/>
      <c r="H153" s="354" t="s">
        <v>3894</v>
      </c>
      <c r="I153" s="354" t="s">
        <v>3835</v>
      </c>
      <c r="J153" s="354" t="s">
        <v>3884</v>
      </c>
      <c r="K153" s="350"/>
    </row>
    <row r="154" s="1" customFormat="1" ht="15" customHeight="1">
      <c r="B154" s="327"/>
      <c r="C154" s="354" t="s">
        <v>3838</v>
      </c>
      <c r="D154" s="302"/>
      <c r="E154" s="302"/>
      <c r="F154" s="355" t="s">
        <v>3839</v>
      </c>
      <c r="G154" s="302"/>
      <c r="H154" s="354" t="s">
        <v>3873</v>
      </c>
      <c r="I154" s="354" t="s">
        <v>3835</v>
      </c>
      <c r="J154" s="354">
        <v>50</v>
      </c>
      <c r="K154" s="350"/>
    </row>
    <row r="155" s="1" customFormat="1" ht="15" customHeight="1">
      <c r="B155" s="327"/>
      <c r="C155" s="354" t="s">
        <v>3841</v>
      </c>
      <c r="D155" s="302"/>
      <c r="E155" s="302"/>
      <c r="F155" s="355" t="s">
        <v>3833</v>
      </c>
      <c r="G155" s="302"/>
      <c r="H155" s="354" t="s">
        <v>3873</v>
      </c>
      <c r="I155" s="354" t="s">
        <v>3843</v>
      </c>
      <c r="J155" s="354"/>
      <c r="K155" s="350"/>
    </row>
    <row r="156" s="1" customFormat="1" ht="15" customHeight="1">
      <c r="B156" s="327"/>
      <c r="C156" s="354" t="s">
        <v>3852</v>
      </c>
      <c r="D156" s="302"/>
      <c r="E156" s="302"/>
      <c r="F156" s="355" t="s">
        <v>3839</v>
      </c>
      <c r="G156" s="302"/>
      <c r="H156" s="354" t="s">
        <v>3873</v>
      </c>
      <c r="I156" s="354" t="s">
        <v>3835</v>
      </c>
      <c r="J156" s="354">
        <v>50</v>
      </c>
      <c r="K156" s="350"/>
    </row>
    <row r="157" s="1" customFormat="1" ht="15" customHeight="1">
      <c r="B157" s="327"/>
      <c r="C157" s="354" t="s">
        <v>3860</v>
      </c>
      <c r="D157" s="302"/>
      <c r="E157" s="302"/>
      <c r="F157" s="355" t="s">
        <v>3839</v>
      </c>
      <c r="G157" s="302"/>
      <c r="H157" s="354" t="s">
        <v>3873</v>
      </c>
      <c r="I157" s="354" t="s">
        <v>3835</v>
      </c>
      <c r="J157" s="354">
        <v>50</v>
      </c>
      <c r="K157" s="350"/>
    </row>
    <row r="158" s="1" customFormat="1" ht="15" customHeight="1">
      <c r="B158" s="327"/>
      <c r="C158" s="354" t="s">
        <v>3858</v>
      </c>
      <c r="D158" s="302"/>
      <c r="E158" s="302"/>
      <c r="F158" s="355" t="s">
        <v>3839</v>
      </c>
      <c r="G158" s="302"/>
      <c r="H158" s="354" t="s">
        <v>3873</v>
      </c>
      <c r="I158" s="354" t="s">
        <v>3835</v>
      </c>
      <c r="J158" s="354">
        <v>50</v>
      </c>
      <c r="K158" s="350"/>
    </row>
    <row r="159" s="1" customFormat="1" ht="15" customHeight="1">
      <c r="B159" s="327"/>
      <c r="C159" s="354" t="s">
        <v>113</v>
      </c>
      <c r="D159" s="302"/>
      <c r="E159" s="302"/>
      <c r="F159" s="355" t="s">
        <v>3833</v>
      </c>
      <c r="G159" s="302"/>
      <c r="H159" s="354" t="s">
        <v>3895</v>
      </c>
      <c r="I159" s="354" t="s">
        <v>3835</v>
      </c>
      <c r="J159" s="354" t="s">
        <v>3896</v>
      </c>
      <c r="K159" s="350"/>
    </row>
    <row r="160" s="1" customFormat="1" ht="15" customHeight="1">
      <c r="B160" s="327"/>
      <c r="C160" s="354" t="s">
        <v>3897</v>
      </c>
      <c r="D160" s="302"/>
      <c r="E160" s="302"/>
      <c r="F160" s="355" t="s">
        <v>3833</v>
      </c>
      <c r="G160" s="302"/>
      <c r="H160" s="354" t="s">
        <v>3898</v>
      </c>
      <c r="I160" s="354" t="s">
        <v>3868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3899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3827</v>
      </c>
      <c r="D166" s="317"/>
      <c r="E166" s="317"/>
      <c r="F166" s="317" t="s">
        <v>3828</v>
      </c>
      <c r="G166" s="359"/>
      <c r="H166" s="360" t="s">
        <v>55</v>
      </c>
      <c r="I166" s="360" t="s">
        <v>58</v>
      </c>
      <c r="J166" s="317" t="s">
        <v>3829</v>
      </c>
      <c r="K166" s="294"/>
    </row>
    <row r="167" s="1" customFormat="1" ht="17.25" customHeight="1">
      <c r="B167" s="295"/>
      <c r="C167" s="319" t="s">
        <v>3830</v>
      </c>
      <c r="D167" s="319"/>
      <c r="E167" s="319"/>
      <c r="F167" s="320" t="s">
        <v>3831</v>
      </c>
      <c r="G167" s="361"/>
      <c r="H167" s="362"/>
      <c r="I167" s="362"/>
      <c r="J167" s="319" t="s">
        <v>3832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3836</v>
      </c>
      <c r="D169" s="302"/>
      <c r="E169" s="302"/>
      <c r="F169" s="325" t="s">
        <v>3833</v>
      </c>
      <c r="G169" s="302"/>
      <c r="H169" s="302" t="s">
        <v>3873</v>
      </c>
      <c r="I169" s="302" t="s">
        <v>3835</v>
      </c>
      <c r="J169" s="302">
        <v>120</v>
      </c>
      <c r="K169" s="350"/>
    </row>
    <row r="170" s="1" customFormat="1" ht="15" customHeight="1">
      <c r="B170" s="327"/>
      <c r="C170" s="302" t="s">
        <v>3882</v>
      </c>
      <c r="D170" s="302"/>
      <c r="E170" s="302"/>
      <c r="F170" s="325" t="s">
        <v>3833</v>
      </c>
      <c r="G170" s="302"/>
      <c r="H170" s="302" t="s">
        <v>3883</v>
      </c>
      <c r="I170" s="302" t="s">
        <v>3835</v>
      </c>
      <c r="J170" s="302" t="s">
        <v>3884</v>
      </c>
      <c r="K170" s="350"/>
    </row>
    <row r="171" s="1" customFormat="1" ht="15" customHeight="1">
      <c r="B171" s="327"/>
      <c r="C171" s="302" t="s">
        <v>3781</v>
      </c>
      <c r="D171" s="302"/>
      <c r="E171" s="302"/>
      <c r="F171" s="325" t="s">
        <v>3833</v>
      </c>
      <c r="G171" s="302"/>
      <c r="H171" s="302" t="s">
        <v>3900</v>
      </c>
      <c r="I171" s="302" t="s">
        <v>3835</v>
      </c>
      <c r="J171" s="302" t="s">
        <v>3884</v>
      </c>
      <c r="K171" s="350"/>
    </row>
    <row r="172" s="1" customFormat="1" ht="15" customHeight="1">
      <c r="B172" s="327"/>
      <c r="C172" s="302" t="s">
        <v>3838</v>
      </c>
      <c r="D172" s="302"/>
      <c r="E172" s="302"/>
      <c r="F172" s="325" t="s">
        <v>3839</v>
      </c>
      <c r="G172" s="302"/>
      <c r="H172" s="302" t="s">
        <v>3900</v>
      </c>
      <c r="I172" s="302" t="s">
        <v>3835</v>
      </c>
      <c r="J172" s="302">
        <v>50</v>
      </c>
      <c r="K172" s="350"/>
    </row>
    <row r="173" s="1" customFormat="1" ht="15" customHeight="1">
      <c r="B173" s="327"/>
      <c r="C173" s="302" t="s">
        <v>3841</v>
      </c>
      <c r="D173" s="302"/>
      <c r="E173" s="302"/>
      <c r="F173" s="325" t="s">
        <v>3833</v>
      </c>
      <c r="G173" s="302"/>
      <c r="H173" s="302" t="s">
        <v>3900</v>
      </c>
      <c r="I173" s="302" t="s">
        <v>3843</v>
      </c>
      <c r="J173" s="302"/>
      <c r="K173" s="350"/>
    </row>
    <row r="174" s="1" customFormat="1" ht="15" customHeight="1">
      <c r="B174" s="327"/>
      <c r="C174" s="302" t="s">
        <v>3852</v>
      </c>
      <c r="D174" s="302"/>
      <c r="E174" s="302"/>
      <c r="F174" s="325" t="s">
        <v>3839</v>
      </c>
      <c r="G174" s="302"/>
      <c r="H174" s="302" t="s">
        <v>3900</v>
      </c>
      <c r="I174" s="302" t="s">
        <v>3835</v>
      </c>
      <c r="J174" s="302">
        <v>50</v>
      </c>
      <c r="K174" s="350"/>
    </row>
    <row r="175" s="1" customFormat="1" ht="15" customHeight="1">
      <c r="B175" s="327"/>
      <c r="C175" s="302" t="s">
        <v>3860</v>
      </c>
      <c r="D175" s="302"/>
      <c r="E175" s="302"/>
      <c r="F175" s="325" t="s">
        <v>3839</v>
      </c>
      <c r="G175" s="302"/>
      <c r="H175" s="302" t="s">
        <v>3900</v>
      </c>
      <c r="I175" s="302" t="s">
        <v>3835</v>
      </c>
      <c r="J175" s="302">
        <v>50</v>
      </c>
      <c r="K175" s="350"/>
    </row>
    <row r="176" s="1" customFormat="1" ht="15" customHeight="1">
      <c r="B176" s="327"/>
      <c r="C176" s="302" t="s">
        <v>3858</v>
      </c>
      <c r="D176" s="302"/>
      <c r="E176" s="302"/>
      <c r="F176" s="325" t="s">
        <v>3839</v>
      </c>
      <c r="G176" s="302"/>
      <c r="H176" s="302" t="s">
        <v>3900</v>
      </c>
      <c r="I176" s="302" t="s">
        <v>3835</v>
      </c>
      <c r="J176" s="302">
        <v>50</v>
      </c>
      <c r="K176" s="350"/>
    </row>
    <row r="177" s="1" customFormat="1" ht="15" customHeight="1">
      <c r="B177" s="327"/>
      <c r="C177" s="302" t="s">
        <v>145</v>
      </c>
      <c r="D177" s="302"/>
      <c r="E177" s="302"/>
      <c r="F177" s="325" t="s">
        <v>3833</v>
      </c>
      <c r="G177" s="302"/>
      <c r="H177" s="302" t="s">
        <v>3901</v>
      </c>
      <c r="I177" s="302" t="s">
        <v>3902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3833</v>
      </c>
      <c r="G178" s="302"/>
      <c r="H178" s="302" t="s">
        <v>3903</v>
      </c>
      <c r="I178" s="302" t="s">
        <v>3904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3833</v>
      </c>
      <c r="G179" s="302"/>
      <c r="H179" s="302" t="s">
        <v>3905</v>
      </c>
      <c r="I179" s="302" t="s">
        <v>3835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3833</v>
      </c>
      <c r="G180" s="302"/>
      <c r="H180" s="302" t="s">
        <v>3906</v>
      </c>
      <c r="I180" s="302" t="s">
        <v>3835</v>
      </c>
      <c r="J180" s="302">
        <v>255</v>
      </c>
      <c r="K180" s="350"/>
    </row>
    <row r="181" s="1" customFormat="1" ht="15" customHeight="1">
      <c r="B181" s="327"/>
      <c r="C181" s="302" t="s">
        <v>146</v>
      </c>
      <c r="D181" s="302"/>
      <c r="E181" s="302"/>
      <c r="F181" s="325" t="s">
        <v>3833</v>
      </c>
      <c r="G181" s="302"/>
      <c r="H181" s="302" t="s">
        <v>3797</v>
      </c>
      <c r="I181" s="302" t="s">
        <v>3835</v>
      </c>
      <c r="J181" s="302">
        <v>10</v>
      </c>
      <c r="K181" s="350"/>
    </row>
    <row r="182" s="1" customFormat="1" ht="15" customHeight="1">
      <c r="B182" s="327"/>
      <c r="C182" s="302" t="s">
        <v>147</v>
      </c>
      <c r="D182" s="302"/>
      <c r="E182" s="302"/>
      <c r="F182" s="325" t="s">
        <v>3833</v>
      </c>
      <c r="G182" s="302"/>
      <c r="H182" s="302" t="s">
        <v>3907</v>
      </c>
      <c r="I182" s="302" t="s">
        <v>3868</v>
      </c>
      <c r="J182" s="302"/>
      <c r="K182" s="350"/>
    </row>
    <row r="183" s="1" customFormat="1" ht="15" customHeight="1">
      <c r="B183" s="327"/>
      <c r="C183" s="302" t="s">
        <v>3908</v>
      </c>
      <c r="D183" s="302"/>
      <c r="E183" s="302"/>
      <c r="F183" s="325" t="s">
        <v>3833</v>
      </c>
      <c r="G183" s="302"/>
      <c r="H183" s="302" t="s">
        <v>3909</v>
      </c>
      <c r="I183" s="302" t="s">
        <v>3868</v>
      </c>
      <c r="J183" s="302"/>
      <c r="K183" s="350"/>
    </row>
    <row r="184" s="1" customFormat="1" ht="15" customHeight="1">
      <c r="B184" s="327"/>
      <c r="C184" s="302" t="s">
        <v>3897</v>
      </c>
      <c r="D184" s="302"/>
      <c r="E184" s="302"/>
      <c r="F184" s="325" t="s">
        <v>3833</v>
      </c>
      <c r="G184" s="302"/>
      <c r="H184" s="302" t="s">
        <v>3910</v>
      </c>
      <c r="I184" s="302" t="s">
        <v>3868</v>
      </c>
      <c r="J184" s="302"/>
      <c r="K184" s="350"/>
    </row>
    <row r="185" s="1" customFormat="1" ht="15" customHeight="1">
      <c r="B185" s="327"/>
      <c r="C185" s="302" t="s">
        <v>149</v>
      </c>
      <c r="D185" s="302"/>
      <c r="E185" s="302"/>
      <c r="F185" s="325" t="s">
        <v>3839</v>
      </c>
      <c r="G185" s="302"/>
      <c r="H185" s="302" t="s">
        <v>3911</v>
      </c>
      <c r="I185" s="302" t="s">
        <v>3835</v>
      </c>
      <c r="J185" s="302">
        <v>50</v>
      </c>
      <c r="K185" s="350"/>
    </row>
    <row r="186" s="1" customFormat="1" ht="15" customHeight="1">
      <c r="B186" s="327"/>
      <c r="C186" s="302" t="s">
        <v>3912</v>
      </c>
      <c r="D186" s="302"/>
      <c r="E186" s="302"/>
      <c r="F186" s="325" t="s">
        <v>3839</v>
      </c>
      <c r="G186" s="302"/>
      <c r="H186" s="302" t="s">
        <v>3913</v>
      </c>
      <c r="I186" s="302" t="s">
        <v>3914</v>
      </c>
      <c r="J186" s="302"/>
      <c r="K186" s="350"/>
    </row>
    <row r="187" s="1" customFormat="1" ht="15" customHeight="1">
      <c r="B187" s="327"/>
      <c r="C187" s="302" t="s">
        <v>3915</v>
      </c>
      <c r="D187" s="302"/>
      <c r="E187" s="302"/>
      <c r="F187" s="325" t="s">
        <v>3839</v>
      </c>
      <c r="G187" s="302"/>
      <c r="H187" s="302" t="s">
        <v>3916</v>
      </c>
      <c r="I187" s="302" t="s">
        <v>3914</v>
      </c>
      <c r="J187" s="302"/>
      <c r="K187" s="350"/>
    </row>
    <row r="188" s="1" customFormat="1" ht="15" customHeight="1">
      <c r="B188" s="327"/>
      <c r="C188" s="302" t="s">
        <v>3917</v>
      </c>
      <c r="D188" s="302"/>
      <c r="E188" s="302"/>
      <c r="F188" s="325" t="s">
        <v>3839</v>
      </c>
      <c r="G188" s="302"/>
      <c r="H188" s="302" t="s">
        <v>3918</v>
      </c>
      <c r="I188" s="302" t="s">
        <v>3914</v>
      </c>
      <c r="J188" s="302"/>
      <c r="K188" s="350"/>
    </row>
    <row r="189" s="1" customFormat="1" ht="15" customHeight="1">
      <c r="B189" s="327"/>
      <c r="C189" s="363" t="s">
        <v>3919</v>
      </c>
      <c r="D189" s="302"/>
      <c r="E189" s="302"/>
      <c r="F189" s="325" t="s">
        <v>3839</v>
      </c>
      <c r="G189" s="302"/>
      <c r="H189" s="302" t="s">
        <v>3920</v>
      </c>
      <c r="I189" s="302" t="s">
        <v>3921</v>
      </c>
      <c r="J189" s="364" t="s">
        <v>3922</v>
      </c>
      <c r="K189" s="350"/>
    </row>
    <row r="190" s="1" customFormat="1" ht="15" customHeight="1">
      <c r="B190" s="327"/>
      <c r="C190" s="363" t="s">
        <v>43</v>
      </c>
      <c r="D190" s="302"/>
      <c r="E190" s="302"/>
      <c r="F190" s="325" t="s">
        <v>3833</v>
      </c>
      <c r="G190" s="302"/>
      <c r="H190" s="299" t="s">
        <v>3923</v>
      </c>
      <c r="I190" s="302" t="s">
        <v>3924</v>
      </c>
      <c r="J190" s="302"/>
      <c r="K190" s="350"/>
    </row>
    <row r="191" s="1" customFormat="1" ht="15" customHeight="1">
      <c r="B191" s="327"/>
      <c r="C191" s="363" t="s">
        <v>3925</v>
      </c>
      <c r="D191" s="302"/>
      <c r="E191" s="302"/>
      <c r="F191" s="325" t="s">
        <v>3833</v>
      </c>
      <c r="G191" s="302"/>
      <c r="H191" s="302" t="s">
        <v>3926</v>
      </c>
      <c r="I191" s="302" t="s">
        <v>3868</v>
      </c>
      <c r="J191" s="302"/>
      <c r="K191" s="350"/>
    </row>
    <row r="192" s="1" customFormat="1" ht="15" customHeight="1">
      <c r="B192" s="327"/>
      <c r="C192" s="363" t="s">
        <v>3927</v>
      </c>
      <c r="D192" s="302"/>
      <c r="E192" s="302"/>
      <c r="F192" s="325" t="s">
        <v>3833</v>
      </c>
      <c r="G192" s="302"/>
      <c r="H192" s="302" t="s">
        <v>3928</v>
      </c>
      <c r="I192" s="302" t="s">
        <v>3868</v>
      </c>
      <c r="J192" s="302"/>
      <c r="K192" s="350"/>
    </row>
    <row r="193" s="1" customFormat="1" ht="15" customHeight="1">
      <c r="B193" s="327"/>
      <c r="C193" s="363" t="s">
        <v>3929</v>
      </c>
      <c r="D193" s="302"/>
      <c r="E193" s="302"/>
      <c r="F193" s="325" t="s">
        <v>3839</v>
      </c>
      <c r="G193" s="302"/>
      <c r="H193" s="302" t="s">
        <v>3930</v>
      </c>
      <c r="I193" s="302" t="s">
        <v>3868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3931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3932</v>
      </c>
      <c r="D200" s="366"/>
      <c r="E200" s="366"/>
      <c r="F200" s="366" t="s">
        <v>3933</v>
      </c>
      <c r="G200" s="367"/>
      <c r="H200" s="366" t="s">
        <v>3934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3924</v>
      </c>
      <c r="D202" s="302"/>
      <c r="E202" s="302"/>
      <c r="F202" s="325" t="s">
        <v>44</v>
      </c>
      <c r="G202" s="302"/>
      <c r="H202" s="302" t="s">
        <v>3935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45</v>
      </c>
      <c r="G203" s="302"/>
      <c r="H203" s="302" t="s">
        <v>3936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48</v>
      </c>
      <c r="G204" s="302"/>
      <c r="H204" s="302" t="s">
        <v>3937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46</v>
      </c>
      <c r="G205" s="302"/>
      <c r="H205" s="302" t="s">
        <v>3938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47</v>
      </c>
      <c r="G206" s="302"/>
      <c r="H206" s="302" t="s">
        <v>3939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3880</v>
      </c>
      <c r="D208" s="302"/>
      <c r="E208" s="302"/>
      <c r="F208" s="325" t="s">
        <v>80</v>
      </c>
      <c r="G208" s="302"/>
      <c r="H208" s="302" t="s">
        <v>3940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3777</v>
      </c>
      <c r="G209" s="302"/>
      <c r="H209" s="302" t="s">
        <v>3778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3775</v>
      </c>
      <c r="G210" s="302"/>
      <c r="H210" s="302" t="s">
        <v>3941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3779</v>
      </c>
      <c r="G211" s="363"/>
      <c r="H211" s="354" t="s">
        <v>3780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1925</v>
      </c>
      <c r="G212" s="363"/>
      <c r="H212" s="354" t="s">
        <v>3942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3904</v>
      </c>
      <c r="D214" s="302"/>
      <c r="E214" s="302"/>
      <c r="F214" s="325">
        <v>1</v>
      </c>
      <c r="G214" s="363"/>
      <c r="H214" s="354" t="s">
        <v>3943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3944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3945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3946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2023-11-30T08:52:09Z</dcterms:created>
  <dcterms:modified xsi:type="dcterms:W3CDTF">2023-11-30T08:52:37Z</dcterms:modified>
</cp:coreProperties>
</file>