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00 00.L Naklady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00.L Naklady'!$1:$7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00.L Naklady'!$A$1:$X$41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G41" i="1"/>
  <c r="F41" i="1"/>
  <c r="G40" i="1"/>
  <c r="F40" i="1"/>
  <c r="G39" i="1"/>
  <c r="F39" i="1"/>
  <c r="G40" i="12"/>
  <c r="BA37" i="12"/>
  <c r="BA33" i="12"/>
  <c r="BA30" i="12"/>
  <c r="BA27" i="12"/>
  <c r="BA22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9" i="12"/>
  <c r="I19" i="12"/>
  <c r="I18" i="12" s="1"/>
  <c r="K19" i="12"/>
  <c r="M19" i="12"/>
  <c r="O19" i="12"/>
  <c r="Q19" i="12"/>
  <c r="Q18" i="12" s="1"/>
  <c r="V19" i="12"/>
  <c r="G21" i="12"/>
  <c r="G18" i="12" s="1"/>
  <c r="I21" i="12"/>
  <c r="K21" i="12"/>
  <c r="K18" i="12" s="1"/>
  <c r="O21" i="12"/>
  <c r="O18" i="12" s="1"/>
  <c r="Q21" i="12"/>
  <c r="V21" i="12"/>
  <c r="V18" i="12" s="1"/>
  <c r="G26" i="12"/>
  <c r="I26" i="12"/>
  <c r="K26" i="12"/>
  <c r="M26" i="12"/>
  <c r="O26" i="12"/>
  <c r="Q26" i="12"/>
  <c r="V26" i="12"/>
  <c r="G29" i="12"/>
  <c r="M29" i="12" s="1"/>
  <c r="I29" i="12"/>
  <c r="K29" i="12"/>
  <c r="O29" i="12"/>
  <c r="Q29" i="12"/>
  <c r="V29" i="12"/>
  <c r="G32" i="12"/>
  <c r="I32" i="12"/>
  <c r="K32" i="12"/>
  <c r="M32" i="12"/>
  <c r="O32" i="12"/>
  <c r="Q32" i="12"/>
  <c r="V32" i="12"/>
  <c r="G36" i="12"/>
  <c r="M36" i="12" s="1"/>
  <c r="I36" i="12"/>
  <c r="K36" i="12"/>
  <c r="O36" i="12"/>
  <c r="Q36" i="12"/>
  <c r="V36" i="12"/>
  <c r="AE40" i="12"/>
  <c r="AF40" i="12"/>
  <c r="I20" i="1"/>
  <c r="I19" i="1"/>
  <c r="I18" i="1"/>
  <c r="I17" i="1"/>
  <c r="I16" i="1"/>
  <c r="I54" i="1"/>
  <c r="J53" i="1"/>
  <c r="J52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4" i="1" l="1"/>
  <c r="A23" i="1"/>
  <c r="A24" i="1" s="1"/>
  <c r="G24" i="1" s="1"/>
  <c r="A27" i="1" s="1"/>
  <c r="A29" i="1" s="1"/>
  <c r="G29" i="1" s="1"/>
  <c r="G27" i="1" s="1"/>
  <c r="G28" i="1"/>
  <c r="M18" i="12"/>
  <c r="M21" i="12"/>
  <c r="M12" i="12"/>
  <c r="M8" i="12" s="1"/>
  <c r="I39" i="1"/>
  <c r="I42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39" i="1" l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<sst xmlns="http://schemas.openxmlformats.org/spreadsheetml/2006/main" count="231" uniqueCount="134">
  <si>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</si>
  <si>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</si>
  <si>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</si>
  <si>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</si>
  <si>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</si>
  <si>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</si>
  <si>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</si>
  <si>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</si>
  <si>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</si>
  <si>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</si>
  <si>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</si>
  <si>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</si>
  <si>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</si>
  <si>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</si>
  <si>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</si>
  <si>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</si>
  <si>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</si>
  <si>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</si>
  <si>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</si>
  <si>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</si>
  <si>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</si>
  <si>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</si>
  <si>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</si>
  <si>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</si>
  <si>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</si>
  <si>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</si>
  <si>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</si>
  <si>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</si>
  <si>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</si>
  <si>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</si>
  <si>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</si>
  <si>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</si>
  <si>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</si>
  <si>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</si>
  <si>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</si>
  <si>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</si>
  <si>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</si>
  <si>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</si>
  <si>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</si>
  <si>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</si>
  <si>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</si>
  <si>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00.L</t>
  </si>
  <si>
    <t>VEDLEJŠÍ A OSTATNÍ NÁKLADY - LDN</t>
  </si>
  <si>
    <t>00</t>
  </si>
  <si>
    <t>VEDLEJŠÍ A OSTATNÍ NÁKLADY</t>
  </si>
  <si>
    <t>Objekt:</t>
  </si>
  <si>
    <t>Rozpočet:</t>
  </si>
  <si>
    <t>MEDICO/N045</t>
  </si>
  <si>
    <t>NEM. KARVINÁ RÁJ - ZŘÍZENÍ LDN PRO PACIENTY SE ZVÝŠENÝM HYGIENICKÝM REŽIMEM A PŘESUN OČNÍHO CENTRA</t>
  </si>
  <si>
    <t>Stavba</t>
  </si>
  <si>
    <t>Ostatní a vedlejší náklady</t>
  </si>
  <si>
    <t>Celkem za stavbu</t>
  </si>
  <si>
    <t>CZK</t>
  </si>
  <si>
    <t>#POPS</t>
  </si>
  <si>
    <t>Popis stavby: MEDICO/N045 - NEM. KARVINÁ RÁJ - ZŘÍZENÍ LDN PRO PACIENTY SE ZVÝŠENÝM HYGIENICKÝM REŽIMEM A PŘESUN OČNÍHO CENTRA</t>
  </si>
  <si>
    <t>#POPO</t>
  </si>
  <si>
    <t>Popis objektu: 00 - VEDLEJŠÍ A OSTATNÍ NÁKLADY</t>
  </si>
  <si>
    <t>#POPR</t>
  </si>
  <si>
    <t>Popis rozpočtu: 00.L - VEDLEJŠÍ A OSTATNÍ NÁKLADY - LDN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</si>
  <si>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</si>
  <si>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</si>
  <si>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</si>
  <si>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</si>
  <si>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</si>
  <si>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</si>
  <si>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</si>
  <si>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</si>
  <si>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</si>
  <si>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</si>
  <si>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</si>
  <si>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</si>
  <si>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</si>
  <si>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</si>
  <si>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</si>
  <si>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</si>
  <si>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</si>
  <si>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</si>
  <si>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</si>
  <si>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</si>
  <si>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</si>
  <si>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</si>
  <si>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</si>
  <si>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</si>
  <si>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</si>
  <si>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</si>
  <si>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</si>
  <si>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</si>
  <si>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</si>
  <si>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</si>
  <si>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</si>
  <si>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</si>
  <si>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</si>
  <si>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</si>
  <si>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</si>
  <si>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</si>
  <si>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23/ II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</si>
  <si>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</si>
  <si>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</si>
  <si>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</si>
  <si>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</si>
  <si>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</si>
  <si>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</si>
  <si>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</si>
  <si>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</si>
  <si>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</si>
  <si>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</si>
  <si>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</si>
  <si>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</si>
  <si>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</si>
  <si>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</si>
  <si>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</si>
  <si>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Vlastní</t>
  </si>
  <si>
    <t>Práce</t>
  </si>
  <si>
    <t>POL1_</t>
  </si>
  <si>
    <t>004111010R</t>
  </si>
  <si>
    <t xml:space="preserve">Průzkumné práce 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</si>
  <si>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</si>
  <si>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 xml:space="preserve">dodatečný stavebně technický průzkum, sondy atd.. : </t>
  </si>
  <si>
    <t>VV</t>
  </si>
  <si>
    <t>1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</si>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</sst>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22</v>
      </c>
      <c r="C2" s="112"/>
      <c r="D2" s="113" t="s">
        <v>47</v>
      </c>
      <c r="E2" s="114" t="s">
        <v>48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10">
        <v>16561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SUMIF(F52:F53,A16,I52:I53)+SUMIF(F52:F53,"PSU",I52:I53)</f>
        <v>0</v>
      </c>
      <c r="J16" s="84"/>
    </row>
    <row r="17" spans="1:10" ht="23.25" customHeight="1" x14ac:dyDescent="0.2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SUMIF(F52:F53,A17,I52:I53)</f>
        <v>0</v>
      </c>
      <c r="J17" s="84"/>
    </row>
    <row r="18" spans="1:10" ht="23.25" customHeight="1" x14ac:dyDescent="0.2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SUMIF(F52:F53,A18,I52:I53)</f>
        <v>0</v>
      </c>
      <c r="J18" s="84"/>
    </row>
    <row r="19" spans="1:10" ht="23.25" customHeight="1" x14ac:dyDescent="0.2">
      <c r="A19" s="195" t="s">
        <v>61</v>
      </c>
      <c r="B19" s="38" t="s">
        <v>27</v>
      </c>
      <c r="C19" s="62"/>
      <c r="D19" s="63"/>
      <c r="E19" s="82"/>
      <c r="F19" s="83"/>
      <c r="G19" s="82"/>
      <c r="H19" s="83"/>
      <c r="I19" s="82">
        <f>SUMIF(F52:F53,A19,I52:I53)</f>
        <v>0</v>
      </c>
      <c r="J19" s="84"/>
    </row>
    <row r="20" spans="1:10" ht="23.25" customHeight="1" x14ac:dyDescent="0.2">
      <c r="A20" s="195" t="s">
        <v>62</v>
      </c>
      <c r="B20" s="38" t="s">
        <v>28</v>
      </c>
      <c r="C20" s="62"/>
      <c r="D20" s="63"/>
      <c r="E20" s="82"/>
      <c r="F20" s="83"/>
      <c r="G20" s="82"/>
      <c r="H20" s="83"/>
      <c r="I20" s="82">
        <f>SUMIF(F52:F53,A20,I52:I53)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49</v>
      </c>
      <c r="C39" s="147"/>
      <c r="D39" s="147"/>
      <c r="E39" s="147"/>
      <c r="F39" s="148">
        <f>'00 00.L Naklady'!AE40</f>
        <v>0</v>
      </c>
      <c r="G39" s="149">
        <f>'00 00.L Naklady'!AF40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50</v>
      </c>
      <c r="D40" s="153"/>
      <c r="E40" s="153"/>
      <c r="F40" s="154">
        <f>'00 00.L Naklady'!AE40</f>
        <v>0</v>
      </c>
      <c r="G40" s="155">
        <f>'00 00.L Naklady'!AF40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'00 00.L Naklady'!AE40</f>
        <v>0</v>
      </c>
      <c r="G41" s="150">
        <f>'00 00.L Naklady'!AF40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">
      <c r="A44" t="s">
        <v>53</v>
      </c>
      <c r="B44" t="s">
        <v>54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9" spans="1:10" ht="15.75" x14ac:dyDescent="0.25">
      <c r="B49" s="175" t="s">
        <v>59</v>
      </c>
    </row>
    <row r="51" spans="1:10" ht="25.5" customHeight="1" x14ac:dyDescent="0.2">
      <c r="A51" s="177"/>
      <c r="B51" s="180" t="s">
        <v>17</v>
      </c>
      <c r="C51" s="180" t="s">
        <v>5</v>
      </c>
      <c r="D51" s="181"/>
      <c r="E51" s="181"/>
      <c r="F51" s="182" t="s">
        <v>60</v>
      </c>
      <c r="G51" s="182"/>
      <c r="H51" s="182"/>
      <c r="I51" s="182" t="s">
        <v>29</v>
      </c>
      <c r="J51" s="182" t="s">
        <v>0</v>
      </c>
    </row>
    <row r="52" spans="1:10" ht="36.75" customHeight="1" x14ac:dyDescent="0.2">
      <c r="A52" s="178"/>
      <c r="B52" s="183" t="s">
        <v>61</v>
      </c>
      <c r="C52" s="184" t="s">
        <v>27</v>
      </c>
      <c r="D52" s="185"/>
      <c r="E52" s="185"/>
      <c r="F52" s="191" t="s">
        <v>61</v>
      </c>
      <c r="G52" s="192"/>
      <c r="H52" s="192"/>
      <c r="I52" s="192">
        <f>'00 00.L Naklady'!G8</f>
        <v>0</v>
      </c>
      <c r="J52" s="189" t="str">
        <f>IF(I54=0,"",I52/I54*100)</f>
        <v/>
      </c>
    </row>
    <row r="53" spans="1:10" ht="36.75" customHeight="1" x14ac:dyDescent="0.2">
      <c r="A53" s="178"/>
      <c r="B53" s="183" t="s">
        <v>62</v>
      </c>
      <c r="C53" s="184" t="s">
        <v>28</v>
      </c>
      <c r="D53" s="185"/>
      <c r="E53" s="185"/>
      <c r="F53" s="191" t="s">
        <v>62</v>
      </c>
      <c r="G53" s="192"/>
      <c r="H53" s="192"/>
      <c r="I53" s="192">
        <f>'00 00.L Naklady'!G18</f>
        <v>0</v>
      </c>
      <c r="J53" s="189" t="str">
        <f>IF(I54=0,"",I53/I54*100)</f>
        <v/>
      </c>
    </row>
    <row r="54" spans="1:10" ht="25.5" customHeight="1" x14ac:dyDescent="0.2">
      <c r="A54" s="179"/>
      <c r="B54" s="186" t="s">
        <v>1</v>
      </c>
      <c r="C54" s="187"/>
      <c r="D54" s="188"/>
      <c r="E54" s="188"/>
      <c r="F54" s="193"/>
      <c r="G54" s="194"/>
      <c r="H54" s="194"/>
      <c r="I54" s="194">
        <f>SUM(I52:I53)</f>
        <v>0</v>
      </c>
      <c r="J54" s="190">
        <f>SUM(J52:J53)</f>
        <v>0</v>
      </c>
    </row>
    <row r="55" spans="1:10" x14ac:dyDescent="0.2">
      <c r="F55" s="134"/>
      <c r="G55" s="134"/>
      <c r="H55" s="134"/>
      <c r="I55" s="134"/>
      <c r="J55" s="135"/>
    </row>
    <row r="56" spans="1:10" x14ac:dyDescent="0.2">
      <c r="F56" s="134"/>
      <c r="G56" s="134"/>
      <c r="H56" s="134"/>
      <c r="I56" s="134"/>
      <c r="J56" s="135"/>
    </row>
    <row r="57" spans="1:10" x14ac:dyDescent="0.2">
      <c r="F57" s="134"/>
      <c r="G57" s="134"/>
      <c r="H57" s="134"/>
      <c r="I57" s="134"/>
      <c r="J57" s="135"/>
    </row>
  </sheetData>
  <sheetProtection password="DD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DD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63</v>
      </c>
      <c r="B1" s="196"/>
      <c r="C1" s="196"/>
      <c r="D1" s="196"/>
      <c r="E1" s="196"/>
      <c r="F1" s="196"/>
      <c r="G1" s="196"/>
      <c r="AG1" t="s">
        <v>64</v>
      </c>
    </row>
    <row r="2" spans="1:60" ht="24.95" customHeight="1" x14ac:dyDescent="0.2">
      <c r="A2" s="197" t="s">
        <v>7</v>
      </c>
      <c r="B2" s="49" t="s">
        <v>47</v>
      </c>
      <c r="C2" s="200" t="s">
        <v>48</v>
      </c>
      <c r="D2" s="198"/>
      <c r="E2" s="198"/>
      <c r="F2" s="198"/>
      <c r="G2" s="199"/>
      <c r="AG2" t="s">
        <v>65</v>
      </c>
    </row>
    <row r="3" spans="1:60" ht="24.95" customHeight="1" x14ac:dyDescent="0.2">
      <c r="A3" s="197" t="s">
        <v>8</v>
      </c>
      <c r="B3" s="49" t="s">
        <v>43</v>
      </c>
      <c r="C3" s="200" t="s">
        <v>44</v>
      </c>
      <c r="D3" s="198"/>
      <c r="E3" s="198"/>
      <c r="F3" s="198"/>
      <c r="G3" s="199"/>
      <c r="AC3" s="176" t="s">
        <v>66</v>
      </c>
      <c r="AG3" t="s">
        <v>67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68</v>
      </c>
    </row>
    <row r="5" spans="1:60" x14ac:dyDescent="0.2">
      <c r="D5" s="10"/>
    </row>
    <row r="6" spans="1:60" ht="38.25" x14ac:dyDescent="0.2">
      <c r="A6" s="207" t="s">
        <v>69</v>
      </c>
      <c r="B6" s="209" t="s">
        <v>70</v>
      </c>
      <c r="C6" s="209" t="s">
        <v>71</v>
      </c>
      <c r="D6" s="208" t="s">
        <v>72</v>
      </c>
      <c r="E6" s="207" t="s">
        <v>73</v>
      </c>
      <c r="F6" s="206" t="s">
        <v>74</v>
      </c>
      <c r="G6" s="207" t="s">
        <v>29</v>
      </c>
      <c r="H6" s="210" t="s">
        <v>30</v>
      </c>
      <c r="I6" s="210" t="s">
        <v>75</v>
      </c>
      <c r="J6" s="210" t="s">
        <v>31</v>
      </c>
      <c r="K6" s="210" t="s">
        <v>76</v>
      </c>
      <c r="L6" s="210" t="s">
        <v>77</v>
      </c>
      <c r="M6" s="210" t="s">
        <v>78</v>
      </c>
      <c r="N6" s="210" t="s">
        <v>79</v>
      </c>
      <c r="O6" s="210" t="s">
        <v>80</v>
      </c>
      <c r="P6" s="210" t="s">
        <v>81</v>
      </c>
      <c r="Q6" s="210" t="s">
        <v>82</v>
      </c>
      <c r="R6" s="210" t="s">
        <v>83</v>
      </c>
      <c r="S6" s="210" t="s">
        <v>84</v>
      </c>
      <c r="T6" s="210" t="s">
        <v>85</v>
      </c>
      <c r="U6" s="210" t="s">
        <v>86</v>
      </c>
      <c r="V6" s="210" t="s">
        <v>87</v>
      </c>
      <c r="W6" s="210" t="s">
        <v>88</v>
      </c>
      <c r="X6" s="210" t="s">
        <v>89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25" t="s">
        <v>90</v>
      </c>
      <c r="B8" s="226" t="s">
        <v>61</v>
      </c>
      <c r="C8" s="243" t="s">
        <v>27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8"/>
      <c r="O8" s="228">
        <f>SUM(O9:O17)</f>
        <v>0</v>
      </c>
      <c r="P8" s="228"/>
      <c r="Q8" s="228">
        <f>SUM(Q9:Q17)</f>
        <v>0</v>
      </c>
      <c r="R8" s="229"/>
      <c r="S8" s="229"/>
      <c r="T8" s="230"/>
      <c r="U8" s="224"/>
      <c r="V8" s="224">
        <f>SUM(V9:V17)</f>
        <v>0</v>
      </c>
      <c r="W8" s="224"/>
      <c r="X8" s="224"/>
      <c r="AG8" t="s">
        <v>91</v>
      </c>
    </row>
    <row r="9" spans="1:60" outlineLevel="1" x14ac:dyDescent="0.2">
      <c r="A9" s="231">
        <v>1</v>
      </c>
      <c r="B9" s="232" t="s">
        <v>92</v>
      </c>
      <c r="C9" s="244" t="s">
        <v>93</v>
      </c>
      <c r="D9" s="233" t="s">
        <v>94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95</v>
      </c>
      <c r="T9" s="237" t="s">
        <v>96</v>
      </c>
      <c r="U9" s="221">
        <v>0</v>
      </c>
      <c r="V9" s="221">
        <f>ROUND(E9*U9,2)</f>
        <v>0</v>
      </c>
      <c r="W9" s="221"/>
      <c r="X9" s="221" t="s">
        <v>97</v>
      </c>
      <c r="Y9" s="211"/>
      <c r="Z9" s="211"/>
      <c r="AA9" s="211"/>
      <c r="AB9" s="211"/>
      <c r="AC9" s="211"/>
      <c r="AD9" s="211"/>
      <c r="AE9" s="211"/>
      <c r="AF9" s="211"/>
      <c r="AG9" s="211" t="s">
        <v>98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33.75" outlineLevel="1" x14ac:dyDescent="0.2">
      <c r="A10" s="218"/>
      <c r="B10" s="219"/>
      <c r="C10" s="245" t="s">
        <v>99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11"/>
      <c r="Z10" s="211"/>
      <c r="AA10" s="211"/>
      <c r="AB10" s="211"/>
      <c r="AC10" s="211"/>
      <c r="AD10" s="211"/>
      <c r="AE10" s="211"/>
      <c r="AF10" s="211"/>
      <c r="AG10" s="211" t="s">
        <v>100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8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46"/>
      <c r="D11" s="240"/>
      <c r="E11" s="240"/>
      <c r="F11" s="240"/>
      <c r="G11" s="240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11"/>
      <c r="Z11" s="211"/>
      <c r="AA11" s="211"/>
      <c r="AB11" s="211"/>
      <c r="AC11" s="211"/>
      <c r="AD11" s="211"/>
      <c r="AE11" s="211"/>
      <c r="AF11" s="211"/>
      <c r="AG11" s="211" t="s">
        <v>101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1">
        <v>2</v>
      </c>
      <c r="B12" s="232" t="s">
        <v>102</v>
      </c>
      <c r="C12" s="244" t="s">
        <v>103</v>
      </c>
      <c r="D12" s="233" t="s">
        <v>94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/>
      <c r="S12" s="236" t="s">
        <v>95</v>
      </c>
      <c r="T12" s="237" t="s">
        <v>96</v>
      </c>
      <c r="U12" s="221">
        <v>0</v>
      </c>
      <c r="V12" s="221">
        <f>ROUND(E12*U12,2)</f>
        <v>0</v>
      </c>
      <c r="W12" s="221"/>
      <c r="X12" s="221" t="s">
        <v>97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98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33.75" outlineLevel="1" x14ac:dyDescent="0.2">
      <c r="A13" s="218"/>
      <c r="B13" s="219"/>
      <c r="C13" s="245" t="s">
        <v>104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11"/>
      <c r="Z13" s="211"/>
      <c r="AA13" s="211"/>
      <c r="AB13" s="211"/>
      <c r="AC13" s="211"/>
      <c r="AD13" s="211"/>
      <c r="AE13" s="211"/>
      <c r="AF13" s="211"/>
      <c r="AG13" s="211" t="s">
        <v>100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38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46"/>
      <c r="D14" s="240"/>
      <c r="E14" s="240"/>
      <c r="F14" s="240"/>
      <c r="G14" s="240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11"/>
      <c r="Z14" s="211"/>
      <c r="AA14" s="211"/>
      <c r="AB14" s="211"/>
      <c r="AC14" s="211"/>
      <c r="AD14" s="211"/>
      <c r="AE14" s="211"/>
      <c r="AF14" s="211"/>
      <c r="AG14" s="211" t="s">
        <v>101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1">
        <v>3</v>
      </c>
      <c r="B15" s="232" t="s">
        <v>105</v>
      </c>
      <c r="C15" s="244" t="s">
        <v>106</v>
      </c>
      <c r="D15" s="233" t="s">
        <v>94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95</v>
      </c>
      <c r="T15" s="237" t="s">
        <v>96</v>
      </c>
      <c r="U15" s="221">
        <v>0</v>
      </c>
      <c r="V15" s="221">
        <f>ROUND(E15*U15,2)</f>
        <v>0</v>
      </c>
      <c r="W15" s="221"/>
      <c r="X15" s="221" t="s">
        <v>97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98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18"/>
      <c r="B16" s="219"/>
      <c r="C16" s="245" t="s">
        <v>107</v>
      </c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11"/>
      <c r="Z16" s="211"/>
      <c r="AA16" s="211"/>
      <c r="AB16" s="211"/>
      <c r="AC16" s="211"/>
      <c r="AD16" s="211"/>
      <c r="AE16" s="211"/>
      <c r="AF16" s="211"/>
      <c r="AG16" s="211" t="s">
        <v>100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8"/>
      <c r="B17" s="219"/>
      <c r="C17" s="246"/>
      <c r="D17" s="240"/>
      <c r="E17" s="240"/>
      <c r="F17" s="240"/>
      <c r="G17" s="240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11"/>
      <c r="Z17" s="211"/>
      <c r="AA17" s="211"/>
      <c r="AB17" s="211"/>
      <c r="AC17" s="211"/>
      <c r="AD17" s="211"/>
      <c r="AE17" s="211"/>
      <c r="AF17" s="211"/>
      <c r="AG17" s="211" t="s">
        <v>101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25" t="s">
        <v>90</v>
      </c>
      <c r="B18" s="226" t="s">
        <v>62</v>
      </c>
      <c r="C18" s="243" t="s">
        <v>28</v>
      </c>
      <c r="D18" s="227"/>
      <c r="E18" s="228"/>
      <c r="F18" s="229"/>
      <c r="G18" s="229">
        <f>SUMIF(AG19:AG38,"&lt;&gt;NOR",G19:G38)</f>
        <v>0</v>
      </c>
      <c r="H18" s="229"/>
      <c r="I18" s="229">
        <f>SUM(I19:I38)</f>
        <v>0</v>
      </c>
      <c r="J18" s="229"/>
      <c r="K18" s="229">
        <f>SUM(K19:K38)</f>
        <v>0</v>
      </c>
      <c r="L18" s="229"/>
      <c r="M18" s="229">
        <f>SUM(M19:M38)</f>
        <v>0</v>
      </c>
      <c r="N18" s="228"/>
      <c r="O18" s="228">
        <f>SUM(O19:O38)</f>
        <v>0</v>
      </c>
      <c r="P18" s="228"/>
      <c r="Q18" s="228">
        <f>SUM(Q19:Q38)</f>
        <v>0</v>
      </c>
      <c r="R18" s="229"/>
      <c r="S18" s="229"/>
      <c r="T18" s="230"/>
      <c r="U18" s="224"/>
      <c r="V18" s="224">
        <f>SUM(V19:V38)</f>
        <v>0</v>
      </c>
      <c r="W18" s="224"/>
      <c r="X18" s="224"/>
      <c r="AG18" t="s">
        <v>91</v>
      </c>
    </row>
    <row r="19" spans="1:60" outlineLevel="1" x14ac:dyDescent="0.2">
      <c r="A19" s="231">
        <v>4</v>
      </c>
      <c r="B19" s="232" t="s">
        <v>108</v>
      </c>
      <c r="C19" s="244" t="s">
        <v>109</v>
      </c>
      <c r="D19" s="233" t="s">
        <v>110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111</v>
      </c>
      <c r="T19" s="237" t="s">
        <v>96</v>
      </c>
      <c r="U19" s="221">
        <v>0</v>
      </c>
      <c r="V19" s="221">
        <f>ROUND(E19*U19,2)</f>
        <v>0</v>
      </c>
      <c r="W19" s="221"/>
      <c r="X19" s="221" t="s">
        <v>112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113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8"/>
      <c r="B20" s="219"/>
      <c r="C20" s="247"/>
      <c r="D20" s="241"/>
      <c r="E20" s="241"/>
      <c r="F20" s="241"/>
      <c r="G20" s="24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11"/>
      <c r="Z20" s="211"/>
      <c r="AA20" s="211"/>
      <c r="AB20" s="211"/>
      <c r="AC20" s="211"/>
      <c r="AD20" s="211"/>
      <c r="AE20" s="211"/>
      <c r="AF20" s="211"/>
      <c r="AG20" s="211" t="s">
        <v>101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31">
        <v>5</v>
      </c>
      <c r="B21" s="232" t="s">
        <v>114</v>
      </c>
      <c r="C21" s="244" t="s">
        <v>115</v>
      </c>
      <c r="D21" s="233" t="s">
        <v>94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95</v>
      </c>
      <c r="T21" s="237" t="s">
        <v>96</v>
      </c>
      <c r="U21" s="221">
        <v>0</v>
      </c>
      <c r="V21" s="221">
        <f>ROUND(E21*U21,2)</f>
        <v>0</v>
      </c>
      <c r="W21" s="221"/>
      <c r="X21" s="221" t="s">
        <v>97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98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45" outlineLevel="1" x14ac:dyDescent="0.2">
      <c r="A22" s="218"/>
      <c r="B22" s="219"/>
      <c r="C22" s="245" t="s">
        <v>116</v>
      </c>
      <c r="D22" s="239"/>
      <c r="E22" s="239"/>
      <c r="F22" s="239"/>
      <c r="G22" s="239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11"/>
      <c r="Z22" s="211"/>
      <c r="AA22" s="211"/>
      <c r="AB22" s="211"/>
      <c r="AC22" s="211"/>
      <c r="AD22" s="211"/>
      <c r="AE22" s="211"/>
      <c r="AF22" s="211"/>
      <c r="AG22" s="211" t="s">
        <v>100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38" t="str">
        <f>C22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48" t="s">
        <v>117</v>
      </c>
      <c r="D23" s="222"/>
      <c r="E23" s="223"/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11"/>
      <c r="Z23" s="211"/>
      <c r="AA23" s="211"/>
      <c r="AB23" s="211"/>
      <c r="AC23" s="211"/>
      <c r="AD23" s="211"/>
      <c r="AE23" s="211"/>
      <c r="AF23" s="211"/>
      <c r="AG23" s="211" t="s">
        <v>118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8"/>
      <c r="B24" s="219"/>
      <c r="C24" s="248" t="s">
        <v>119</v>
      </c>
      <c r="D24" s="222"/>
      <c r="E24" s="223">
        <v>1</v>
      </c>
      <c r="F24" s="221"/>
      <c r="G24" s="22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11"/>
      <c r="Z24" s="211"/>
      <c r="AA24" s="211"/>
      <c r="AB24" s="211"/>
      <c r="AC24" s="211"/>
      <c r="AD24" s="211"/>
      <c r="AE24" s="211"/>
      <c r="AF24" s="211"/>
      <c r="AG24" s="211" t="s">
        <v>118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8"/>
      <c r="B25" s="219"/>
      <c r="C25" s="246"/>
      <c r="D25" s="240"/>
      <c r="E25" s="240"/>
      <c r="F25" s="240"/>
      <c r="G25" s="240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11"/>
      <c r="Z25" s="211"/>
      <c r="AA25" s="211"/>
      <c r="AB25" s="211"/>
      <c r="AC25" s="211"/>
      <c r="AD25" s="211"/>
      <c r="AE25" s="211"/>
      <c r="AF25" s="211"/>
      <c r="AG25" s="211" t="s">
        <v>101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31">
        <v>6</v>
      </c>
      <c r="B26" s="232" t="s">
        <v>120</v>
      </c>
      <c r="C26" s="244" t="s">
        <v>121</v>
      </c>
      <c r="D26" s="233" t="s">
        <v>94</v>
      </c>
      <c r="E26" s="234">
        <v>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6"/>
      <c r="S26" s="236" t="s">
        <v>95</v>
      </c>
      <c r="T26" s="237" t="s">
        <v>96</v>
      </c>
      <c r="U26" s="221">
        <v>0</v>
      </c>
      <c r="V26" s="221">
        <f>ROUND(E26*U26,2)</f>
        <v>0</v>
      </c>
      <c r="W26" s="221"/>
      <c r="X26" s="221" t="s">
        <v>97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98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45" outlineLevel="1" x14ac:dyDescent="0.2">
      <c r="A27" s="218"/>
      <c r="B27" s="219"/>
      <c r="C27" s="245" t="s">
        <v>122</v>
      </c>
      <c r="D27" s="239"/>
      <c r="E27" s="239"/>
      <c r="F27" s="239"/>
      <c r="G27" s="239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11"/>
      <c r="Z27" s="211"/>
      <c r="AA27" s="211"/>
      <c r="AB27" s="211"/>
      <c r="AC27" s="211"/>
      <c r="AD27" s="211"/>
      <c r="AE27" s="211"/>
      <c r="AF27" s="211"/>
      <c r="AG27" s="211" t="s">
        <v>100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38" t="str">
        <f>C27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v>
      </c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46"/>
      <c r="D28" s="240"/>
      <c r="E28" s="240"/>
      <c r="F28" s="240"/>
      <c r="G28" s="240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11"/>
      <c r="Z28" s="211"/>
      <c r="AA28" s="211"/>
      <c r="AB28" s="211"/>
      <c r="AC28" s="211"/>
      <c r="AD28" s="211"/>
      <c r="AE28" s="211"/>
      <c r="AF28" s="211"/>
      <c r="AG28" s="211" t="s">
        <v>101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31">
        <v>7</v>
      </c>
      <c r="B29" s="232" t="s">
        <v>123</v>
      </c>
      <c r="C29" s="244" t="s">
        <v>124</v>
      </c>
      <c r="D29" s="233" t="s">
        <v>94</v>
      </c>
      <c r="E29" s="234">
        <v>1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/>
      <c r="S29" s="236" t="s">
        <v>95</v>
      </c>
      <c r="T29" s="237" t="s">
        <v>96</v>
      </c>
      <c r="U29" s="221">
        <v>0</v>
      </c>
      <c r="V29" s="221">
        <f>ROUND(E29*U29,2)</f>
        <v>0</v>
      </c>
      <c r="W29" s="221"/>
      <c r="X29" s="221" t="s">
        <v>97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98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18"/>
      <c r="B30" s="219"/>
      <c r="C30" s="245" t="s">
        <v>125</v>
      </c>
      <c r="D30" s="239"/>
      <c r="E30" s="239"/>
      <c r="F30" s="239"/>
      <c r="G30" s="239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11"/>
      <c r="Z30" s="211"/>
      <c r="AA30" s="211"/>
      <c r="AB30" s="211"/>
      <c r="AC30" s="211"/>
      <c r="AD30" s="211"/>
      <c r="AE30" s="211"/>
      <c r="AF30" s="211"/>
      <c r="AG30" s="211" t="s">
        <v>100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38" t="str">
        <f>C30</f>
        <v>Náklady zhotovitele, související s prováděním zkoušek a revizí předepsaných technickými normami nebo objednatelem a které jsou pro provedení díla nezbytné.</v>
      </c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46"/>
      <c r="D31" s="240"/>
      <c r="E31" s="240"/>
      <c r="F31" s="240"/>
      <c r="G31" s="240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11"/>
      <c r="Z31" s="211"/>
      <c r="AA31" s="211"/>
      <c r="AB31" s="211"/>
      <c r="AC31" s="211"/>
      <c r="AD31" s="211"/>
      <c r="AE31" s="211"/>
      <c r="AF31" s="211"/>
      <c r="AG31" s="211" t="s">
        <v>101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31">
        <v>8</v>
      </c>
      <c r="B32" s="232" t="s">
        <v>126</v>
      </c>
      <c r="C32" s="244" t="s">
        <v>127</v>
      </c>
      <c r="D32" s="233" t="s">
        <v>94</v>
      </c>
      <c r="E32" s="234">
        <v>1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6"/>
      <c r="S32" s="236" t="s">
        <v>95</v>
      </c>
      <c r="T32" s="237" t="s">
        <v>96</v>
      </c>
      <c r="U32" s="221">
        <v>0</v>
      </c>
      <c r="V32" s="221">
        <f>ROUND(E32*U32,2)</f>
        <v>0</v>
      </c>
      <c r="W32" s="221"/>
      <c r="X32" s="221" t="s">
        <v>97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98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8"/>
      <c r="B33" s="219"/>
      <c r="C33" s="245" t="s">
        <v>128</v>
      </c>
      <c r="D33" s="239"/>
      <c r="E33" s="239"/>
      <c r="F33" s="239"/>
      <c r="G33" s="239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11"/>
      <c r="Z33" s="211"/>
      <c r="AA33" s="211"/>
      <c r="AB33" s="211"/>
      <c r="AC33" s="211"/>
      <c r="AD33" s="211"/>
      <c r="AE33" s="211"/>
      <c r="AF33" s="211"/>
      <c r="AG33" s="211" t="s">
        <v>100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38" t="str">
        <f>C33</f>
        <v>Náklady na vyhotovení dokumentace skutečného provedení stavby a její předání objednateli v požadované formě a požadovaném počtu.</v>
      </c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8"/>
      <c r="B34" s="219"/>
      <c r="C34" s="248" t="s">
        <v>119</v>
      </c>
      <c r="D34" s="222"/>
      <c r="E34" s="223">
        <v>1</v>
      </c>
      <c r="F34" s="221"/>
      <c r="G34" s="221"/>
      <c r="H34" s="221"/>
      <c r="I34" s="221"/>
      <c r="J34" s="221"/>
      <c r="K34" s="221"/>
      <c r="L34" s="221"/>
      <c r="M34" s="221"/>
      <c r="N34" s="220"/>
      <c r="O34" s="220"/>
      <c r="P34" s="220"/>
      <c r="Q34" s="220"/>
      <c r="R34" s="221"/>
      <c r="S34" s="221"/>
      <c r="T34" s="221"/>
      <c r="U34" s="221"/>
      <c r="V34" s="221"/>
      <c r="W34" s="221"/>
      <c r="X34" s="221"/>
      <c r="Y34" s="211"/>
      <c r="Z34" s="211"/>
      <c r="AA34" s="211"/>
      <c r="AB34" s="211"/>
      <c r="AC34" s="211"/>
      <c r="AD34" s="211"/>
      <c r="AE34" s="211"/>
      <c r="AF34" s="211"/>
      <c r="AG34" s="211" t="s">
        <v>118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8"/>
      <c r="B35" s="219"/>
      <c r="C35" s="246"/>
      <c r="D35" s="240"/>
      <c r="E35" s="240"/>
      <c r="F35" s="240"/>
      <c r="G35" s="240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11"/>
      <c r="Z35" s="211"/>
      <c r="AA35" s="211"/>
      <c r="AB35" s="211"/>
      <c r="AC35" s="211"/>
      <c r="AD35" s="211"/>
      <c r="AE35" s="211"/>
      <c r="AF35" s="211"/>
      <c r="AG35" s="211" t="s">
        <v>101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31">
        <v>9</v>
      </c>
      <c r="B36" s="232" t="s">
        <v>129</v>
      </c>
      <c r="C36" s="244" t="s">
        <v>130</v>
      </c>
      <c r="D36" s="233" t="s">
        <v>94</v>
      </c>
      <c r="E36" s="234">
        <v>1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6"/>
      <c r="S36" s="236" t="s">
        <v>95</v>
      </c>
      <c r="T36" s="237" t="s">
        <v>96</v>
      </c>
      <c r="U36" s="221">
        <v>0</v>
      </c>
      <c r="V36" s="221">
        <f>ROUND(E36*U36,2)</f>
        <v>0</v>
      </c>
      <c r="W36" s="221"/>
      <c r="X36" s="221" t="s">
        <v>97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98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8"/>
      <c r="B37" s="219"/>
      <c r="C37" s="245" t="s">
        <v>131</v>
      </c>
      <c r="D37" s="239"/>
      <c r="E37" s="239"/>
      <c r="F37" s="239"/>
      <c r="G37" s="239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11"/>
      <c r="Z37" s="211"/>
      <c r="AA37" s="211"/>
      <c r="AB37" s="211"/>
      <c r="AC37" s="211"/>
      <c r="AD37" s="211"/>
      <c r="AE37" s="211"/>
      <c r="AF37" s="211"/>
      <c r="AG37" s="211" t="s">
        <v>100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38" t="str">
        <f>C37</f>
        <v>Náklady na provedení skutečného zaměření stavby v rozsahu nezbytném pro zápis změny do katastru nemovitostí.</v>
      </c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8"/>
      <c r="B38" s="219"/>
      <c r="C38" s="246"/>
      <c r="D38" s="240"/>
      <c r="E38" s="240"/>
      <c r="F38" s="240"/>
      <c r="G38" s="240"/>
      <c r="H38" s="221"/>
      <c r="I38" s="221"/>
      <c r="J38" s="221"/>
      <c r="K38" s="221"/>
      <c r="L38" s="221"/>
      <c r="M38" s="221"/>
      <c r="N38" s="220"/>
      <c r="O38" s="220"/>
      <c r="P38" s="220"/>
      <c r="Q38" s="220"/>
      <c r="R38" s="221"/>
      <c r="S38" s="221"/>
      <c r="T38" s="221"/>
      <c r="U38" s="221"/>
      <c r="V38" s="221"/>
      <c r="W38" s="221"/>
      <c r="X38" s="221"/>
      <c r="Y38" s="211"/>
      <c r="Z38" s="211"/>
      <c r="AA38" s="211"/>
      <c r="AB38" s="211"/>
      <c r="AC38" s="211"/>
      <c r="AD38" s="211"/>
      <c r="AE38" s="211"/>
      <c r="AF38" s="211"/>
      <c r="AG38" s="211" t="s">
        <v>101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">
      <c r="A39" s="3"/>
      <c r="B39" s="4"/>
      <c r="C39" s="249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E39">
        <v>15</v>
      </c>
      <c r="AF39">
        <v>21</v>
      </c>
      <c r="AG39" t="s">
        <v>77</v>
      </c>
    </row>
    <row r="40" spans="1:60" x14ac:dyDescent="0.2">
      <c r="A40" s="214"/>
      <c r="B40" s="215" t="s">
        <v>29</v>
      </c>
      <c r="C40" s="250"/>
      <c r="D40" s="216"/>
      <c r="E40" s="217"/>
      <c r="F40" s="217"/>
      <c r="G40" s="242">
        <f>G8+G18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E40">
        <f>SUMIF(L7:L38,AE39,G7:G38)</f>
        <v>0</v>
      </c>
      <c r="AF40">
        <f>SUMIF(L7:L38,AF39,G7:G38)</f>
        <v>0</v>
      </c>
      <c r="AG40" t="s">
        <v>132</v>
      </c>
    </row>
    <row r="41" spans="1:60" x14ac:dyDescent="0.2">
      <c r="C41" s="251"/>
      <c r="D41" s="10"/>
      <c r="AG41" t="s">
        <v>133</v>
      </c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D13" sheet="1"/>
  <mergeCells count="21">
    <mergeCell ref="C35:G35"/>
    <mergeCell ref="C37:G37"/>
    <mergeCell ref="C38:G38"/>
    <mergeCell ref="C25:G25"/>
    <mergeCell ref="C27:G27"/>
    <mergeCell ref="C28:G28"/>
    <mergeCell ref="C30:G30"/>
    <mergeCell ref="C31:G31"/>
    <mergeCell ref="C33:G33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00 00.L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00.L Naklady'!Názvy_tisku</vt:lpstr>
      <vt:lpstr>oadresa</vt:lpstr>
      <vt:lpstr>Stavba!Objednatel</vt:lpstr>
      <vt:lpstr>Stavba!Objekt</vt:lpstr>
      <vt:lpstr>'00 00.L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2023-10-13T09:33:14Z</dcterms:modified>
</cp:coreProperties>
</file>