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ba" sheetId="2" r:id="rId2"/>
    <sheet name="02 - ZTI" sheetId="3" r:id="rId3"/>
    <sheet name="03 - Medicinální plyny" sheetId="4" r:id="rId4"/>
    <sheet name="04 - VZT" sheetId="5" r:id="rId5"/>
    <sheet name="05 - ELEKTRO_SILNOPROUD" sheetId="6" r:id="rId6"/>
    <sheet name="06 - ELEKTRO_SLABOPROUD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Stavba'!$C$102:$K$359</definedName>
    <definedName name="_xlnm.Print_Area" localSheetId="1">'01 - Stavba'!$C$4:$J$39,'01 - Stavba'!$C$45:$J$84,'01 - Stavba'!$C$90:$K$359</definedName>
    <definedName name="_xlnm.Print_Titles" localSheetId="1">'01 - Stavba'!$102:$102</definedName>
    <definedName name="_xlnm._FilterDatabase" localSheetId="2" hidden="1">'02 - ZTI'!$C$87:$K$322</definedName>
    <definedName name="_xlnm.Print_Area" localSheetId="2">'02 - ZTI'!$C$4:$J$39,'02 - ZTI'!$C$45:$J$69,'02 - ZTI'!$C$75:$K$322</definedName>
    <definedName name="_xlnm.Print_Titles" localSheetId="2">'02 - ZTI'!$87:$87</definedName>
    <definedName name="_xlnm._FilterDatabase" localSheetId="3" hidden="1">'03 - Medicinální plyny'!$C$82:$K$118</definedName>
    <definedName name="_xlnm.Print_Area" localSheetId="3">'03 - Medicinální plyny'!$C$4:$J$39,'03 - Medicinální plyny'!$C$45:$J$64,'03 - Medicinální plyny'!$C$70:$K$118</definedName>
    <definedName name="_xlnm.Print_Titles" localSheetId="3">'03 - Medicinální plyny'!$82:$82</definedName>
    <definedName name="_xlnm._FilterDatabase" localSheetId="4" hidden="1">'04 - VZT'!$C$82:$K$124</definedName>
    <definedName name="_xlnm.Print_Area" localSheetId="4">'04 - VZT'!$C$4:$J$39,'04 - VZT'!$C$45:$J$64,'04 - VZT'!$C$70:$K$124</definedName>
    <definedName name="_xlnm.Print_Titles" localSheetId="4">'04 - VZT'!$82:$82</definedName>
    <definedName name="_xlnm._FilterDatabase" localSheetId="5" hidden="1">'05 - ELEKTRO_SILNOPROUD'!$C$84:$K$144</definedName>
    <definedName name="_xlnm.Print_Area" localSheetId="5">'05 - ELEKTRO_SILNOPROUD'!$C$4:$J$39,'05 - ELEKTRO_SILNOPROUD'!$C$45:$J$66,'05 - ELEKTRO_SILNOPROUD'!$C$72:$K$144</definedName>
    <definedName name="_xlnm.Print_Titles" localSheetId="5">'05 - ELEKTRO_SILNOPROUD'!$84:$84</definedName>
    <definedName name="_xlnm._FilterDatabase" localSheetId="6" hidden="1">'06 - ELEKTRO_SLABOPROUD'!$C$83:$K$138</definedName>
    <definedName name="_xlnm.Print_Area" localSheetId="6">'06 - ELEKTRO_SLABOPROUD'!$C$4:$J$39,'06 - ELEKTRO_SLABOPROUD'!$C$45:$J$65,'06 - ELEKTRO_SLABOPROUD'!$C$71:$K$138</definedName>
    <definedName name="_xlnm.Print_Titles" localSheetId="6">'06 - ELEKTRO_SLABOPROUD'!$83:$83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F78"/>
  <c r="E76"/>
  <c r="J55"/>
  <c r="F52"/>
  <c r="E50"/>
  <c r="J21"/>
  <c r="E21"/>
  <c r="J80"/>
  <c r="J20"/>
  <c r="J18"/>
  <c r="E18"/>
  <c r="F55"/>
  <c r="J17"/>
  <c r="J15"/>
  <c r="E15"/>
  <c r="F80"/>
  <c r="J14"/>
  <c r="J12"/>
  <c r="J78"/>
  <c r="E7"/>
  <c r="E74"/>
  <c i="6" r="J37"/>
  <c r="J36"/>
  <c i="1" r="AY59"/>
  <c i="6" r="J35"/>
  <c i="1" r="AX59"/>
  <c i="6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F79"/>
  <c r="E77"/>
  <c r="J55"/>
  <c r="F52"/>
  <c r="E50"/>
  <c r="J21"/>
  <c r="E21"/>
  <c r="J54"/>
  <c r="J20"/>
  <c r="J18"/>
  <c r="E18"/>
  <c r="F55"/>
  <c r="J17"/>
  <c r="J15"/>
  <c r="E15"/>
  <c r="F81"/>
  <c r="J14"/>
  <c r="J12"/>
  <c r="J79"/>
  <c r="E7"/>
  <c r="E48"/>
  <c i="5" r="J37"/>
  <c r="J36"/>
  <c i="1" r="AY58"/>
  <c i="5" r="J35"/>
  <c i="1" r="AX58"/>
  <c i="5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F77"/>
  <c r="E75"/>
  <c r="J55"/>
  <c r="F52"/>
  <c r="E50"/>
  <c r="J21"/>
  <c r="E21"/>
  <c r="J79"/>
  <c r="J20"/>
  <c r="J18"/>
  <c r="E18"/>
  <c r="F55"/>
  <c r="J17"/>
  <c r="J15"/>
  <c r="E15"/>
  <c r="F79"/>
  <c r="J14"/>
  <c r="J12"/>
  <c r="J77"/>
  <c r="E7"/>
  <c r="E73"/>
  <c i="4" r="J118"/>
  <c r="J37"/>
  <c r="J36"/>
  <c i="1" r="AY57"/>
  <c i="4" r="J35"/>
  <c i="1" r="AX57"/>
  <c i="4" r="J63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F77"/>
  <c r="E75"/>
  <c r="J55"/>
  <c r="F52"/>
  <c r="E50"/>
  <c r="J21"/>
  <c r="E21"/>
  <c r="J54"/>
  <c r="J20"/>
  <c r="J18"/>
  <c r="E18"/>
  <c r="F55"/>
  <c r="J17"/>
  <c r="J15"/>
  <c r="E15"/>
  <c r="F54"/>
  <c r="J14"/>
  <c r="J12"/>
  <c r="J77"/>
  <c r="E7"/>
  <c r="E73"/>
  <c i="3" r="J37"/>
  <c r="J36"/>
  <c i="1" r="AY56"/>
  <c i="3" r="J35"/>
  <c i="1" r="AX56"/>
  <c i="3"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1"/>
  <c r="BH91"/>
  <c r="BG91"/>
  <c r="BF91"/>
  <c r="T91"/>
  <c r="R91"/>
  <c r="P91"/>
  <c r="J85"/>
  <c r="F82"/>
  <c r="E80"/>
  <c r="J55"/>
  <c r="F52"/>
  <c r="E50"/>
  <c r="J21"/>
  <c r="E21"/>
  <c r="J54"/>
  <c r="J20"/>
  <c r="J18"/>
  <c r="E18"/>
  <c r="F55"/>
  <c r="J17"/>
  <c r="J15"/>
  <c r="E15"/>
  <c r="F84"/>
  <c r="J14"/>
  <c r="J12"/>
  <c r="J52"/>
  <c r="E7"/>
  <c r="E48"/>
  <c i="2" r="J37"/>
  <c r="J36"/>
  <c i="1" r="AY55"/>
  <c i="2" r="J35"/>
  <c i="1" r="AX55"/>
  <c i="2" r="BI358"/>
  <c r="BH358"/>
  <c r="BG358"/>
  <c r="BF358"/>
  <c r="T358"/>
  <c r="T357"/>
  <c r="R358"/>
  <c r="R357"/>
  <c r="P358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T349"/>
  <c r="R350"/>
  <c r="R349"/>
  <c r="P350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J100"/>
  <c r="F97"/>
  <c r="E95"/>
  <c r="J55"/>
  <c r="F52"/>
  <c r="E50"/>
  <c r="J21"/>
  <c r="E21"/>
  <c r="J54"/>
  <c r="J20"/>
  <c r="J18"/>
  <c r="E18"/>
  <c r="F100"/>
  <c r="J17"/>
  <c r="J15"/>
  <c r="E15"/>
  <c r="F99"/>
  <c r="J14"/>
  <c r="J12"/>
  <c r="J97"/>
  <c r="E7"/>
  <c r="E48"/>
  <c i="1" r="L50"/>
  <c r="AM50"/>
  <c r="AM49"/>
  <c r="L49"/>
  <c r="AM47"/>
  <c r="L47"/>
  <c r="L45"/>
  <c r="L44"/>
  <c i="2" r="BK182"/>
  <c r="J231"/>
  <c r="J246"/>
  <c r="J141"/>
  <c i="3" r="BK216"/>
  <c r="J308"/>
  <c r="BK175"/>
  <c i="4" r="BK99"/>
  <c i="5" r="J85"/>
  <c r="BK103"/>
  <c i="6" r="BK94"/>
  <c r="J108"/>
  <c i="7" r="J125"/>
  <c r="BK123"/>
  <c i="2" r="J281"/>
  <c r="BK243"/>
  <c r="BK281"/>
  <c r="BK170"/>
  <c i="3" r="BK311"/>
  <c r="BK299"/>
  <c i="4" r="J116"/>
  <c i="5" r="BK115"/>
  <c r="J114"/>
  <c i="6" r="J134"/>
  <c i="7" r="BK122"/>
  <c r="BK94"/>
  <c i="2" r="BK191"/>
  <c r="J162"/>
  <c r="BK147"/>
  <c r="BK278"/>
  <c i="3" r="BK253"/>
  <c r="J269"/>
  <c r="J110"/>
  <c i="4" r="J86"/>
  <c i="5" r="J91"/>
  <c i="6" r="BK141"/>
  <c r="BK104"/>
  <c i="7" r="J95"/>
  <c i="2" r="BK253"/>
  <c r="J178"/>
  <c r="BK132"/>
  <c r="BK255"/>
  <c r="BK135"/>
  <c i="3" r="J126"/>
  <c r="BK267"/>
  <c r="J191"/>
  <c r="BK165"/>
  <c i="4" r="BK115"/>
  <c i="5" r="J90"/>
  <c i="6" r="J112"/>
  <c r="J117"/>
  <c i="7" r="BK92"/>
  <c r="BK130"/>
  <c r="BK110"/>
  <c r="BK95"/>
  <c i="2" r="J243"/>
  <c r="BK208"/>
  <c r="BK157"/>
  <c r="J249"/>
  <c i="3" r="BK181"/>
  <c r="J173"/>
  <c r="J253"/>
  <c i="4" r="J90"/>
  <c i="5" r="J109"/>
  <c r="BK99"/>
  <c i="6" r="J111"/>
  <c i="7" r="BK108"/>
  <c i="2" r="J290"/>
  <c r="J240"/>
  <c r="J217"/>
  <c r="BK214"/>
  <c i="3" r="J244"/>
  <c r="BK246"/>
  <c r="J288"/>
  <c i="4" r="J114"/>
  <c i="5" r="BK117"/>
  <c i="6" r="J139"/>
  <c i="7" r="J137"/>
  <c i="2" r="BK211"/>
  <c r="J248"/>
  <c r="BK293"/>
  <c r="BK162"/>
  <c i="3" r="BK99"/>
  <c r="J200"/>
  <c i="4" r="J99"/>
  <c i="5" r="J89"/>
  <c i="6" r="BK134"/>
  <c r="J132"/>
  <c i="7" r="J103"/>
  <c i="2" r="J344"/>
  <c r="BK331"/>
  <c r="BK138"/>
  <c r="J186"/>
  <c i="3" r="BK163"/>
  <c r="BK103"/>
  <c r="J257"/>
  <c r="BK236"/>
  <c i="5" r="BK122"/>
  <c i="6" r="BK128"/>
  <c r="J121"/>
  <c i="7" r="BK113"/>
  <c r="BK100"/>
  <c i="2" r="J353"/>
  <c r="BK297"/>
  <c r="BK287"/>
  <c i="3" r="BK155"/>
  <c r="BK208"/>
  <c r="J155"/>
  <c i="4" r="J110"/>
  <c i="5" r="J98"/>
  <c i="6" r="BK119"/>
  <c r="BK106"/>
  <c i="7" r="BK126"/>
  <c i="2" r="BK344"/>
  <c r="BK160"/>
  <c r="J126"/>
  <c i="3" r="BK275"/>
  <c r="J116"/>
  <c r="BK171"/>
  <c i="4" r="J111"/>
  <c i="5" r="J119"/>
  <c i="6" r="J93"/>
  <c r="BK125"/>
  <c i="7" r="BK88"/>
  <c i="2" r="BK340"/>
  <c r="J134"/>
  <c r="BK353"/>
  <c r="J316"/>
  <c r="BK176"/>
  <c i="3" r="J297"/>
  <c r="J210"/>
  <c r="J250"/>
  <c i="4" r="J96"/>
  <c i="5" r="BK101"/>
  <c r="J95"/>
  <c i="6" r="J105"/>
  <c i="7" r="BK109"/>
  <c r="J124"/>
  <c r="J89"/>
  <c i="2" r="J266"/>
  <c r="BK284"/>
  <c r="BK136"/>
  <c r="J312"/>
  <c r="J124"/>
  <c i="3" r="BK126"/>
  <c r="BK218"/>
  <c i="4" r="J102"/>
  <c i="5" r="BK123"/>
  <c i="6" r="BK100"/>
  <c r="J118"/>
  <c i="7" r="BK125"/>
  <c i="2" r="J355"/>
  <c r="J337"/>
  <c r="J295"/>
  <c r="BK134"/>
  <c i="3" r="J198"/>
  <c r="BK150"/>
  <c r="BK169"/>
  <c i="4" r="J105"/>
  <c i="5" r="BK89"/>
  <c i="6" r="J115"/>
  <c r="J99"/>
  <c i="2" r="J327"/>
  <c r="J297"/>
  <c r="BK186"/>
  <c i="3" r="BK161"/>
  <c r="BK210"/>
  <c r="BK222"/>
  <c i="4" r="BK85"/>
  <c i="5" r="J113"/>
  <c i="6" r="J123"/>
  <c i="7" r="BK120"/>
  <c i="2" r="J206"/>
  <c r="J303"/>
  <c r="J214"/>
  <c r="BK286"/>
  <c r="J225"/>
  <c r="BK246"/>
  <c i="3" r="J124"/>
  <c r="BK308"/>
  <c r="J212"/>
  <c r="J167"/>
  <c r="BK285"/>
  <c i="4" r="J117"/>
  <c r="BK113"/>
  <c i="5" r="BK91"/>
  <c i="6" r="BK117"/>
  <c r="J128"/>
  <c r="J137"/>
  <c i="7" r="J99"/>
  <c r="BK105"/>
  <c r="J90"/>
  <c i="2" r="J228"/>
  <c r="J307"/>
  <c r="BK334"/>
  <c r="J138"/>
  <c i="3" r="BK286"/>
  <c r="J306"/>
  <c r="BK255"/>
  <c r="BK244"/>
  <c i="4" r="J98"/>
  <c i="5" r="BK120"/>
  <c r="J93"/>
  <c i="6" r="BK107"/>
  <c r="BK103"/>
  <c i="7" r="BK103"/>
  <c i="2" r="J328"/>
  <c r="J294"/>
  <c r="J270"/>
  <c r="BK226"/>
  <c r="J278"/>
  <c i="3" r="BK179"/>
  <c r="J220"/>
  <c r="BK306"/>
  <c i="4" r="BK107"/>
  <c i="5" r="BK116"/>
  <c i="6" r="J113"/>
  <c r="BK133"/>
  <c r="J114"/>
  <c i="7" r="J122"/>
  <c i="2" r="BK263"/>
  <c r="BK199"/>
  <c r="J237"/>
  <c r="BK320"/>
  <c r="J358"/>
  <c r="BK129"/>
  <c i="3" r="J283"/>
  <c r="J177"/>
  <c r="J291"/>
  <c r="BK260"/>
  <c r="J228"/>
  <c i="4" r="J104"/>
  <c r="BK93"/>
  <c i="5" r="J122"/>
  <c r="J101"/>
  <c i="6" r="J141"/>
  <c r="J100"/>
  <c i="7" r="J126"/>
  <c r="J112"/>
  <c r="J115"/>
  <c r="BK106"/>
  <c r="J120"/>
  <c i="2" r="J157"/>
  <c r="BK333"/>
  <c r="BK108"/>
  <c r="J191"/>
  <c r="BK228"/>
  <c i="3" r="J114"/>
  <c r="J311"/>
  <c r="J105"/>
  <c r="J179"/>
  <c i="4" r="BK110"/>
  <c i="5" r="BK98"/>
  <c i="6" r="BK96"/>
  <c r="BK95"/>
  <c i="7" r="BK124"/>
  <c r="J87"/>
  <c i="2" r="J123"/>
  <c r="BK180"/>
  <c r="BK234"/>
  <c r="J263"/>
  <c i="3" r="J122"/>
  <c r="BK288"/>
  <c r="J204"/>
  <c i="4" r="J94"/>
  <c i="5" r="J121"/>
  <c i="6" r="BK139"/>
  <c r="J95"/>
  <c r="J101"/>
  <c i="7" r="J107"/>
  <c i="2" r="J153"/>
  <c r="BK276"/>
  <c r="BK346"/>
  <c r="J120"/>
  <c r="BK141"/>
  <c i="3" r="BK238"/>
  <c r="BK200"/>
  <c r="BK291"/>
  <c i="4" r="J91"/>
  <c i="5" r="J110"/>
  <c i="6" r="J135"/>
  <c r="BK132"/>
  <c r="BK115"/>
  <c i="7" r="BK98"/>
  <c i="2" r="BK251"/>
  <c r="BK223"/>
  <c r="J115"/>
  <c r="J286"/>
  <c i="3" r="BK280"/>
  <c r="BK124"/>
  <c r="J280"/>
  <c r="J101"/>
  <c i="4" r="BK114"/>
  <c r="BK90"/>
  <c i="5" r="J108"/>
  <c i="6" r="BK137"/>
  <c r="J109"/>
  <c i="7" r="BK128"/>
  <c r="BK107"/>
  <c r="J132"/>
  <c i="2" r="J195"/>
  <c r="BK169"/>
  <c r="BK237"/>
  <c r="BK248"/>
  <c i="3" r="BK187"/>
  <c r="BK269"/>
  <c r="J165"/>
  <c i="4" r="J115"/>
  <c i="5" r="BK95"/>
  <c i="6" r="J94"/>
  <c r="BK124"/>
  <c i="7" r="J97"/>
  <c i="2" r="BK249"/>
  <c r="BK318"/>
  <c r="BK266"/>
  <c r="J199"/>
  <c i="3" r="BK101"/>
  <c r="BK226"/>
  <c r="J133"/>
  <c i="4" r="J87"/>
  <c i="5" r="BK107"/>
  <c i="6" r="J89"/>
  <c i="7" r="J117"/>
  <c r="BK99"/>
  <c i="2" r="BK295"/>
  <c r="BK270"/>
  <c i="1" r="AS54"/>
  <c i="3" r="BK112"/>
  <c r="BK319"/>
  <c r="J236"/>
  <c r="BK234"/>
  <c i="4" r="BK91"/>
  <c i="5" r="J100"/>
  <c i="6" r="J92"/>
  <c r="BK105"/>
  <c r="J104"/>
  <c i="7" r="BK135"/>
  <c r="J116"/>
  <c r="J86"/>
  <c i="2" r="J259"/>
  <c r="BK303"/>
  <c r="BK327"/>
  <c r="J155"/>
  <c i="3" r="BK177"/>
  <c r="J315"/>
  <c r="J295"/>
  <c r="J214"/>
  <c i="4" r="J88"/>
  <c i="5" r="J107"/>
  <c i="6" r="J106"/>
  <c r="J136"/>
  <c i="7" r="J135"/>
  <c i="2" r="J226"/>
  <c r="J234"/>
  <c r="J170"/>
  <c r="J144"/>
  <c i="3" r="J157"/>
  <c r="J301"/>
  <c r="BK228"/>
  <c i="4" r="J85"/>
  <c i="5" r="BK121"/>
  <c i="6" r="J116"/>
  <c i="7" r="J108"/>
  <c i="2" r="J334"/>
  <c r="BK172"/>
  <c r="BK144"/>
  <c r="J122"/>
  <c i="3" r="J285"/>
  <c r="J163"/>
  <c i="4" r="BK105"/>
  <c i="5" r="BK86"/>
  <c i="6" r="BK116"/>
  <c i="7" r="BK101"/>
  <c r="BK118"/>
  <c i="2" r="J284"/>
  <c r="J108"/>
  <c r="BK314"/>
  <c r="J182"/>
  <c r="BK181"/>
  <c i="3" r="J196"/>
  <c r="J224"/>
  <c r="BK194"/>
  <c i="4" r="J107"/>
  <c i="5" r="J88"/>
  <c i="6" r="J97"/>
  <c r="J107"/>
  <c i="7" r="J119"/>
  <c r="J93"/>
  <c i="2" r="BK350"/>
  <c r="BK305"/>
  <c r="J147"/>
  <c r="BK122"/>
  <c i="3" r="J118"/>
  <c r="J112"/>
  <c r="J187"/>
  <c i="4" r="BK98"/>
  <c r="BK88"/>
  <c i="5" r="BK106"/>
  <c i="6" r="J88"/>
  <c i="7" r="J121"/>
  <c i="2" r="J223"/>
  <c r="J320"/>
  <c r="J257"/>
  <c r="J331"/>
  <c i="3" r="BK196"/>
  <c r="J299"/>
  <c r="J99"/>
  <c i="4" r="BK97"/>
  <c i="5" r="BK97"/>
  <c i="6" r="BK122"/>
  <c i="7" r="BK131"/>
  <c i="2" r="BK231"/>
  <c r="J318"/>
  <c r="BK268"/>
  <c r="BK221"/>
  <c r="J204"/>
  <c i="3" r="J238"/>
  <c r="BK120"/>
  <c r="BK315"/>
  <c r="J275"/>
  <c i="4" r="BK103"/>
  <c i="5" r="BK110"/>
  <c r="BK108"/>
  <c i="6" r="J133"/>
  <c i="7" r="BK90"/>
  <c r="BK119"/>
  <c r="J100"/>
  <c r="J92"/>
  <c i="2" r="J346"/>
  <c r="BK241"/>
  <c r="J253"/>
  <c r="BK112"/>
  <c i="3" r="BK250"/>
  <c r="J286"/>
  <c r="BK283"/>
  <c i="4" r="BK92"/>
  <c i="5" r="J123"/>
  <c r="J116"/>
  <c i="6" r="BK102"/>
  <c i="7" r="J136"/>
  <c r="BK87"/>
  <c i="2" r="J274"/>
  <c r="BK118"/>
  <c r="J180"/>
  <c i="3" r="BK159"/>
  <c r="BK91"/>
  <c r="J194"/>
  <c i="4" r="BK109"/>
  <c i="5" r="BK88"/>
  <c i="6" r="BK112"/>
  <c r="BK93"/>
  <c i="7" r="BK86"/>
  <c i="2" r="J129"/>
  <c r="J112"/>
  <c r="J293"/>
  <c i="3" r="BK220"/>
  <c r="J97"/>
  <c r="BK206"/>
  <c i="4" r="J112"/>
  <c r="J101"/>
  <c i="5" r="J99"/>
  <c i="6" r="BK97"/>
  <c i="7" r="BK133"/>
  <c r="J111"/>
  <c i="2" r="J150"/>
  <c r="J350"/>
  <c r="J299"/>
  <c r="BK337"/>
  <c r="BK213"/>
  <c r="BK290"/>
  <c i="3" r="BK97"/>
  <c r="J282"/>
  <c r="J175"/>
  <c r="J183"/>
  <c r="J120"/>
  <c i="4" r="J100"/>
  <c r="BK112"/>
  <c i="5" r="J106"/>
  <c i="6" r="BK89"/>
  <c r="BK101"/>
  <c i="7" r="BK115"/>
  <c r="BK93"/>
  <c r="J88"/>
  <c i="2" r="BK272"/>
  <c r="BK322"/>
  <c r="J216"/>
  <c r="BK184"/>
  <c r="J208"/>
  <c i="3" r="J234"/>
  <c r="BK248"/>
  <c r="BK157"/>
  <c r="BK282"/>
  <c r="J222"/>
  <c i="4" r="J113"/>
  <c i="5" r="BK93"/>
  <c i="6" r="BK143"/>
  <c r="J102"/>
  <c i="7" r="J94"/>
  <c i="2" r="BK274"/>
  <c r="BK260"/>
  <c r="J221"/>
  <c r="BK178"/>
  <c r="BK126"/>
  <c i="3" r="J226"/>
  <c r="J129"/>
  <c r="J260"/>
  <c i="4" r="J92"/>
  <c i="5" r="J92"/>
  <c r="BK90"/>
  <c i="6" r="BK110"/>
  <c i="7" r="BK132"/>
  <c r="BK137"/>
  <c i="2" r="BK188"/>
  <c r="BK153"/>
  <c r="J305"/>
  <c r="J272"/>
  <c r="J135"/>
  <c r="J241"/>
  <c i="3" r="BK230"/>
  <c r="BK212"/>
  <c r="J206"/>
  <c r="J159"/>
  <c r="BK116"/>
  <c i="4" r="BK117"/>
  <c r="J93"/>
  <c i="5" r="BK119"/>
  <c r="J120"/>
  <c i="6" r="BK111"/>
  <c r="BK135"/>
  <c i="7" r="BK117"/>
  <c r="BK121"/>
  <c r="J113"/>
  <c r="BK114"/>
  <c i="2" r="BK328"/>
  <c r="J160"/>
  <c r="BK155"/>
  <c r="BK219"/>
  <c r="BK355"/>
  <c r="J169"/>
  <c i="3" r="BK129"/>
  <c r="BK240"/>
  <c r="J181"/>
  <c r="J128"/>
  <c i="4" r="BK96"/>
  <c i="5" r="J112"/>
  <c r="BK100"/>
  <c i="6" r="BK114"/>
  <c r="BK131"/>
  <c i="7" r="J105"/>
  <c i="2" r="BK257"/>
  <c r="J106"/>
  <c r="BK301"/>
  <c r="BK150"/>
  <c r="J330"/>
  <c i="3" r="BK277"/>
  <c r="J319"/>
  <c r="BK204"/>
  <c r="J293"/>
  <c r="BK105"/>
  <c i="4" r="BK102"/>
  <c i="5" r="BK87"/>
  <c i="6" r="BK88"/>
  <c r="BK91"/>
  <c i="7" r="J114"/>
  <c r="J109"/>
  <c i="2" r="BK309"/>
  <c r="J184"/>
  <c r="J171"/>
  <c r="J211"/>
  <c i="3" r="BK257"/>
  <c r="J136"/>
  <c r="BK242"/>
  <c r="J246"/>
  <c i="4" r="BK100"/>
  <c i="5" r="BK109"/>
  <c r="J87"/>
  <c i="6" r="BK123"/>
  <c r="J125"/>
  <c i="7" r="J128"/>
  <c i="2" r="BK316"/>
  <c r="BK174"/>
  <c r="BK115"/>
  <c r="J136"/>
  <c i="3" r="J218"/>
  <c r="J232"/>
  <c r="BK136"/>
  <c r="J277"/>
  <c i="4" r="BK111"/>
  <c i="5" r="BK112"/>
  <c r="BK113"/>
  <c i="6" r="BK108"/>
  <c r="BK98"/>
  <c i="7" r="BK97"/>
  <c r="BK96"/>
  <c i="2" r="J322"/>
  <c r="J219"/>
  <c r="J188"/>
  <c r="BK165"/>
  <c i="3" r="BK202"/>
  <c r="BK214"/>
  <c i="4" r="BK116"/>
  <c i="5" r="J105"/>
  <c r="BK105"/>
  <c i="6" r="BK136"/>
  <c i="7" r="BK112"/>
  <c i="2" r="BK358"/>
  <c r="BK206"/>
  <c r="J340"/>
  <c r="J165"/>
  <c i="3" r="BK295"/>
  <c r="J208"/>
  <c i="4" r="BK101"/>
  <c i="5" r="J96"/>
  <c i="6" r="BK118"/>
  <c r="J103"/>
  <c i="7" r="J110"/>
  <c i="2" r="BK299"/>
  <c r="J309"/>
  <c r="BK217"/>
  <c r="J189"/>
  <c r="J174"/>
  <c i="3" r="J171"/>
  <c r="BK122"/>
  <c r="BK173"/>
  <c i="4" r="J97"/>
  <c i="5" r="J117"/>
  <c r="BK96"/>
  <c i="6" r="J122"/>
  <c r="J91"/>
  <c i="7" r="BK116"/>
  <c r="J118"/>
  <c r="J96"/>
  <c i="2" r="BK330"/>
  <c r="BK189"/>
  <c r="J118"/>
  <c r="J181"/>
  <c i="3" r="J267"/>
  <c r="J216"/>
  <c r="J248"/>
  <c r="J91"/>
  <c i="4" r="BK104"/>
  <c i="5" r="J118"/>
  <c i="6" r="J143"/>
  <c i="7" r="J131"/>
  <c i="2" r="BK294"/>
  <c r="BK106"/>
  <c r="J260"/>
  <c r="BK259"/>
  <c i="3" r="BK191"/>
  <c r="J169"/>
  <c i="4" r="J103"/>
  <c i="5" r="BK114"/>
  <c r="J97"/>
  <c i="6" r="BK121"/>
  <c i="7" r="J130"/>
  <c r="J133"/>
  <c i="2" r="BK240"/>
  <c r="BK225"/>
  <c r="BK239"/>
  <c r="J301"/>
  <c i="3" r="J150"/>
  <c r="BK293"/>
  <c i="4" r="J109"/>
  <c i="5" r="BK85"/>
  <c i="6" r="BK109"/>
  <c r="J96"/>
  <c i="7" r="J106"/>
  <c i="2" r="J255"/>
  <c r="J268"/>
  <c r="J202"/>
  <c r="J342"/>
  <c r="J132"/>
  <c i="3" r="J161"/>
  <c r="J103"/>
  <c r="BK232"/>
  <c i="4" r="BK89"/>
  <c i="5" r="J104"/>
  <c r="BK104"/>
  <c i="6" r="J131"/>
  <c r="J90"/>
  <c i="7" r="BK89"/>
  <c r="J91"/>
  <c i="2" r="J239"/>
  <c r="BK261"/>
  <c r="BK120"/>
  <c r="J325"/>
  <c i="3" r="J143"/>
  <c r="BK114"/>
  <c r="J202"/>
  <c i="4" r="BK95"/>
  <c i="5" r="J115"/>
  <c i="6" r="J119"/>
  <c r="BK92"/>
  <c i="7" r="BK102"/>
  <c i="2" r="J172"/>
  <c r="BK124"/>
  <c r="BK195"/>
  <c i="3" r="BK128"/>
  <c r="BK183"/>
  <c r="J240"/>
  <c i="4" r="J89"/>
  <c i="5" r="J103"/>
  <c i="6" r="J98"/>
  <c i="7" r="BK91"/>
  <c i="2" r="J333"/>
  <c r="BK342"/>
  <c r="BK202"/>
  <c r="J176"/>
  <c r="J276"/>
  <c i="3" r="BK133"/>
  <c r="J242"/>
  <c r="BK167"/>
  <c r="BK297"/>
  <c i="4" r="BK86"/>
  <c i="5" r="J86"/>
  <c i="6" r="BK90"/>
  <c r="BK126"/>
  <c r="J126"/>
  <c i="7" r="J123"/>
  <c r="BK111"/>
  <c r="J98"/>
  <c i="2" r="BK216"/>
  <c r="BK312"/>
  <c r="BK307"/>
  <c r="J251"/>
  <c i="3" r="BK143"/>
  <c r="J255"/>
  <c r="BK118"/>
  <c r="J265"/>
  <c i="4" r="J95"/>
  <c i="6" r="J124"/>
  <c r="BK99"/>
  <c i="7" r="BK136"/>
  <c i="2" r="J213"/>
  <c r="J314"/>
  <c r="BK171"/>
  <c r="BK123"/>
  <c i="3" r="J230"/>
  <c r="BK224"/>
  <c r="BK265"/>
  <c i="4" r="BK94"/>
  <c i="5" r="BK118"/>
  <c i="6" r="BK113"/>
  <c i="7" r="J101"/>
  <c i="2" r="J261"/>
  <c r="BK325"/>
  <c r="J287"/>
  <c r="BK204"/>
  <c i="3" r="BK301"/>
  <c r="BK110"/>
  <c r="BK198"/>
  <c i="4" r="BK87"/>
  <c i="5" r="BK92"/>
  <c i="6" r="J110"/>
  <c i="7" r="J102"/>
  <c i="3" l="1" r="R135"/>
  <c r="P252"/>
  <c r="BK279"/>
  <c r="J279"/>
  <c r="J66"/>
  <c r="T290"/>
  <c i="4" r="BK84"/>
  <c r="J84"/>
  <c r="J60"/>
  <c r="BK108"/>
  <c r="J108"/>
  <c r="J62"/>
  <c i="5" r="R84"/>
  <c r="BK111"/>
  <c r="J111"/>
  <c r="J63"/>
  <c i="6" r="T87"/>
  <c r="T86"/>
  <c r="BK140"/>
  <c r="J140"/>
  <c r="J65"/>
  <c i="7" r="BK85"/>
  <c i="2" r="P105"/>
  <c r="P128"/>
  <c r="BK168"/>
  <c r="J168"/>
  <c r="J67"/>
  <c r="R183"/>
  <c r="P210"/>
  <c r="R236"/>
  <c r="R262"/>
  <c r="R324"/>
  <c r="BK343"/>
  <c r="J343"/>
  <c r="J79"/>
  <c r="R352"/>
  <c r="R348"/>
  <c i="3" r="BK90"/>
  <c r="J90"/>
  <c r="J61"/>
  <c r="BK193"/>
  <c r="J193"/>
  <c r="J63"/>
  <c r="R252"/>
  <c r="P279"/>
  <c r="BK310"/>
  <c r="J310"/>
  <c r="J68"/>
  <c i="4" r="R108"/>
  <c i="5" r="BK84"/>
  <c r="J84"/>
  <c r="J60"/>
  <c r="T94"/>
  <c r="R102"/>
  <c i="6" r="P87"/>
  <c r="P86"/>
  <c r="P140"/>
  <c i="7" r="T85"/>
  <c i="2" r="T105"/>
  <c r="T128"/>
  <c r="R168"/>
  <c r="T183"/>
  <c r="R194"/>
  <c r="BK236"/>
  <c r="J236"/>
  <c r="J72"/>
  <c r="R242"/>
  <c r="P289"/>
  <c r="T324"/>
  <c r="P343"/>
  <c i="3" r="P135"/>
  <c r="BK252"/>
  <c r="J252"/>
  <c r="J64"/>
  <c r="R259"/>
  <c r="P310"/>
  <c i="4" r="T108"/>
  <c i="5" r="T84"/>
  <c r="R111"/>
  <c i="6" r="R87"/>
  <c r="R86"/>
  <c r="R140"/>
  <c i="7" r="P104"/>
  <c r="BK134"/>
  <c r="J134"/>
  <c r="J64"/>
  <c i="2" r="BK128"/>
  <c r="J128"/>
  <c r="J63"/>
  <c r="T152"/>
  <c r="BK183"/>
  <c r="J183"/>
  <c r="J68"/>
  <c r="T187"/>
  <c r="T210"/>
  <c r="P242"/>
  <c r="BK289"/>
  <c r="J289"/>
  <c r="J75"/>
  <c r="T311"/>
  <c r="T339"/>
  <c r="T352"/>
  <c r="T348"/>
  <c i="3" r="T90"/>
  <c r="R193"/>
  <c r="T252"/>
  <c r="T279"/>
  <c r="R310"/>
  <c i="4" r="P84"/>
  <c i="5" r="BK94"/>
  <c r="J94"/>
  <c r="J61"/>
  <c r="P111"/>
  <c i="6" r="P130"/>
  <c r="P129"/>
  <c i="7" r="BK104"/>
  <c r="J104"/>
  <c r="J61"/>
  <c r="R129"/>
  <c i="2" r="BK105"/>
  <c r="P111"/>
  <c r="BK152"/>
  <c r="J152"/>
  <c r="J64"/>
  <c r="P168"/>
  <c r="BK187"/>
  <c r="J187"/>
  <c r="J69"/>
  <c r="BK210"/>
  <c r="J210"/>
  <c r="J71"/>
  <c r="P236"/>
  <c r="BK262"/>
  <c r="J262"/>
  <c r="J74"/>
  <c r="T289"/>
  <c r="R311"/>
  <c r="BK339"/>
  <c r="J339"/>
  <c r="J78"/>
  <c r="T343"/>
  <c i="3" r="P90"/>
  <c r="T135"/>
  <c r="BK259"/>
  <c r="J259"/>
  <c r="J65"/>
  <c r="R279"/>
  <c r="P290"/>
  <c i="4" r="P108"/>
  <c i="5" r="P84"/>
  <c r="BK102"/>
  <c r="J102"/>
  <c r="J62"/>
  <c r="T102"/>
  <c i="6" r="BK87"/>
  <c r="J87"/>
  <c r="J61"/>
  <c r="BK130"/>
  <c r="T140"/>
  <c i="7" r="T104"/>
  <c i="2" r="R105"/>
  <c r="T111"/>
  <c r="R152"/>
  <c r="BK194"/>
  <c r="J194"/>
  <c r="J70"/>
  <c r="R210"/>
  <c r="T242"/>
  <c r="R289"/>
  <c r="P324"/>
  <c r="R343"/>
  <c r="P352"/>
  <c r="P348"/>
  <c i="7" r="P85"/>
  <c i="2" r="BK111"/>
  <c r="J111"/>
  <c r="J62"/>
  <c r="R128"/>
  <c r="T168"/>
  <c r="P187"/>
  <c r="T194"/>
  <c r="T236"/>
  <c r="T262"/>
  <c r="P311"/>
  <c r="R339"/>
  <c i="3" r="R90"/>
  <c r="R89"/>
  <c r="R88"/>
  <c r="T193"/>
  <c r="T259"/>
  <c r="R290"/>
  <c i="4" r="T84"/>
  <c r="T83"/>
  <c i="5" r="R94"/>
  <c r="P102"/>
  <c i="6" r="T130"/>
  <c r="T129"/>
  <c i="7" r="R85"/>
  <c r="P129"/>
  <c r="R134"/>
  <c i="2" r="R111"/>
  <c r="P152"/>
  <c r="P183"/>
  <c r="R187"/>
  <c r="P194"/>
  <c r="BK242"/>
  <c r="J242"/>
  <c r="J73"/>
  <c r="P262"/>
  <c r="BK311"/>
  <c r="J311"/>
  <c r="J76"/>
  <c r="BK324"/>
  <c r="J324"/>
  <c r="J77"/>
  <c r="P339"/>
  <c r="BK352"/>
  <c r="J352"/>
  <c r="J82"/>
  <c i="3" r="BK135"/>
  <c r="J135"/>
  <c r="J62"/>
  <c r="P193"/>
  <c r="P259"/>
  <c r="BK290"/>
  <c r="J290"/>
  <c r="J67"/>
  <c r="T310"/>
  <c i="4" r="R84"/>
  <c r="R83"/>
  <c i="5" r="P94"/>
  <c r="T111"/>
  <c i="6" r="R130"/>
  <c r="R129"/>
  <c i="7" r="R104"/>
  <c r="BK129"/>
  <c r="J129"/>
  <c r="J63"/>
  <c r="T129"/>
  <c r="P134"/>
  <c r="T134"/>
  <c r="BK127"/>
  <c r="J127"/>
  <c r="J62"/>
  <c i="4" r="BK106"/>
  <c r="J106"/>
  <c r="J61"/>
  <c i="2" r="BK357"/>
  <c r="J357"/>
  <c r="J83"/>
  <c r="BK164"/>
  <c r="J164"/>
  <c r="J65"/>
  <c r="BK349"/>
  <c r="BK348"/>
  <c r="J348"/>
  <c r="J80"/>
  <c i="6" r="BK138"/>
  <c r="J138"/>
  <c r="J64"/>
  <c r="J130"/>
  <c r="J63"/>
  <c i="7" r="F81"/>
  <c r="BE108"/>
  <c r="BE124"/>
  <c r="F54"/>
  <c r="BE115"/>
  <c r="BE126"/>
  <c r="BE135"/>
  <c r="BE92"/>
  <c r="BE110"/>
  <c r="BE112"/>
  <c r="BE117"/>
  <c r="BE125"/>
  <c r="E48"/>
  <c r="J54"/>
  <c r="BE87"/>
  <c r="BE94"/>
  <c r="BE103"/>
  <c r="BE109"/>
  <c r="BE120"/>
  <c r="BE122"/>
  <c r="BE128"/>
  <c r="BE131"/>
  <c r="BE137"/>
  <c r="BE89"/>
  <c r="BE121"/>
  <c r="BE133"/>
  <c r="BE136"/>
  <c i="6" r="BK86"/>
  <c r="J86"/>
  <c r="J60"/>
  <c i="7" r="BE90"/>
  <c r="BE91"/>
  <c r="BE93"/>
  <c r="BE95"/>
  <c r="BE99"/>
  <c r="BE101"/>
  <c r="BE105"/>
  <c r="BE86"/>
  <c r="BE111"/>
  <c r="BE114"/>
  <c r="BE130"/>
  <c r="BE132"/>
  <c r="J52"/>
  <c r="BE88"/>
  <c r="BE96"/>
  <c r="BE97"/>
  <c r="BE98"/>
  <c r="BE100"/>
  <c r="BE102"/>
  <c r="BE106"/>
  <c r="BE107"/>
  <c r="BE113"/>
  <c r="BE116"/>
  <c r="BE118"/>
  <c r="BE119"/>
  <c r="BE123"/>
  <c i="6" r="BE113"/>
  <c r="BE122"/>
  <c r="BE124"/>
  <c r="F54"/>
  <c r="BE89"/>
  <c r="BE90"/>
  <c r="BE94"/>
  <c r="BE95"/>
  <c r="BE96"/>
  <c r="BE117"/>
  <c r="BE119"/>
  <c r="E75"/>
  <c r="BE88"/>
  <c r="BE102"/>
  <c r="BE114"/>
  <c r="J81"/>
  <c r="BE131"/>
  <c r="BE133"/>
  <c r="BE134"/>
  <c r="J52"/>
  <c r="BE91"/>
  <c r="BE92"/>
  <c r="BE93"/>
  <c r="BE100"/>
  <c r="BE109"/>
  <c r="BE103"/>
  <c r="BE104"/>
  <c r="BE108"/>
  <c r="BE111"/>
  <c r="BE112"/>
  <c r="BE118"/>
  <c r="BE128"/>
  <c r="BE135"/>
  <c r="BE136"/>
  <c r="BE139"/>
  <c r="F82"/>
  <c r="BE110"/>
  <c r="BE116"/>
  <c r="BE132"/>
  <c r="BE141"/>
  <c r="BE143"/>
  <c r="BE97"/>
  <c r="BE98"/>
  <c r="BE99"/>
  <c r="BE101"/>
  <c r="BE105"/>
  <c r="BE106"/>
  <c r="BE107"/>
  <c r="BE115"/>
  <c r="BE121"/>
  <c r="BE123"/>
  <c r="BE125"/>
  <c r="BE126"/>
  <c r="BE137"/>
  <c i="4" r="BK83"/>
  <c r="J83"/>
  <c i="5" r="BE85"/>
  <c r="BE97"/>
  <c r="BE98"/>
  <c r="BE100"/>
  <c r="BE101"/>
  <c r="BE104"/>
  <c r="BE114"/>
  <c r="BE115"/>
  <c r="F80"/>
  <c r="BE87"/>
  <c r="BE93"/>
  <c r="BE96"/>
  <c r="BE113"/>
  <c r="BE117"/>
  <c r="BE122"/>
  <c r="BE91"/>
  <c r="BE95"/>
  <c r="BE109"/>
  <c r="E48"/>
  <c r="J54"/>
  <c r="BE88"/>
  <c r="BE89"/>
  <c r="BE99"/>
  <c r="BE108"/>
  <c r="BE110"/>
  <c r="BE121"/>
  <c r="F54"/>
  <c r="BE86"/>
  <c r="BE103"/>
  <c r="BE120"/>
  <c r="J52"/>
  <c r="BE90"/>
  <c r="BE92"/>
  <c r="BE106"/>
  <c r="BE112"/>
  <c r="BE123"/>
  <c r="BE116"/>
  <c r="BE119"/>
  <c r="BE105"/>
  <c r="BE107"/>
  <c r="BE118"/>
  <c i="4" r="E48"/>
  <c r="F80"/>
  <c r="BE91"/>
  <c r="BE92"/>
  <c r="BE97"/>
  <c r="F79"/>
  <c r="BE87"/>
  <c r="BE98"/>
  <c r="BE105"/>
  <c r="BE107"/>
  <c i="3" r="BK89"/>
  <c r="J89"/>
  <c r="J60"/>
  <c i="4" r="J52"/>
  <c r="BE99"/>
  <c r="BE100"/>
  <c r="BE102"/>
  <c r="BE103"/>
  <c r="BE110"/>
  <c r="J79"/>
  <c r="BE94"/>
  <c r="BE113"/>
  <c r="BE114"/>
  <c r="BE115"/>
  <c r="BE104"/>
  <c r="BE96"/>
  <c r="BE109"/>
  <c r="BE116"/>
  <c r="BE85"/>
  <c r="BE93"/>
  <c r="BE95"/>
  <c r="BE101"/>
  <c r="BE111"/>
  <c r="BE112"/>
  <c r="BE86"/>
  <c r="BE88"/>
  <c r="BE89"/>
  <c r="BE90"/>
  <c r="BE117"/>
  <c i="3" r="E78"/>
  <c r="BE112"/>
  <c r="BE179"/>
  <c r="BE187"/>
  <c r="BE191"/>
  <c r="BE200"/>
  <c r="BE206"/>
  <c r="BE216"/>
  <c r="BE218"/>
  <c r="BE220"/>
  <c r="BE226"/>
  <c r="BE230"/>
  <c r="BE232"/>
  <c r="BE242"/>
  <c r="BE275"/>
  <c r="BE286"/>
  <c i="2" r="J105"/>
  <c r="J61"/>
  <c i="3" r="J82"/>
  <c r="BE103"/>
  <c r="BE159"/>
  <c r="BE214"/>
  <c r="BE234"/>
  <c r="BE238"/>
  <c r="BE257"/>
  <c r="BE295"/>
  <c r="BE202"/>
  <c i="2" r="J349"/>
  <c r="J81"/>
  <c i="3" r="J84"/>
  <c r="BE114"/>
  <c r="BE116"/>
  <c r="BE124"/>
  <c r="BE128"/>
  <c r="BE129"/>
  <c r="BE150"/>
  <c r="BE181"/>
  <c r="BE198"/>
  <c r="BE244"/>
  <c r="BE283"/>
  <c r="BE288"/>
  <c r="BE297"/>
  <c r="BE306"/>
  <c r="BE319"/>
  <c i="2" r="BK167"/>
  <c r="J167"/>
  <c r="J66"/>
  <c i="3" r="F85"/>
  <c r="BE91"/>
  <c r="BE97"/>
  <c r="BE99"/>
  <c r="BE101"/>
  <c r="BE133"/>
  <c r="BE143"/>
  <c r="BE155"/>
  <c r="BE171"/>
  <c r="BE177"/>
  <c r="BE196"/>
  <c r="BE222"/>
  <c r="BE228"/>
  <c r="BE248"/>
  <c r="BE250"/>
  <c r="BE277"/>
  <c r="BE311"/>
  <c r="BE315"/>
  <c r="F54"/>
  <c r="BE105"/>
  <c r="BE110"/>
  <c r="BE161"/>
  <c r="BE163"/>
  <c r="BE183"/>
  <c r="BE204"/>
  <c r="BE280"/>
  <c r="BE291"/>
  <c r="BE293"/>
  <c r="BE299"/>
  <c r="BE301"/>
  <c r="BE308"/>
  <c r="BE122"/>
  <c r="BE169"/>
  <c r="BE194"/>
  <c r="BE208"/>
  <c r="BE224"/>
  <c r="BE246"/>
  <c r="BE267"/>
  <c r="BE118"/>
  <c r="BE120"/>
  <c r="BE126"/>
  <c r="BE136"/>
  <c r="BE157"/>
  <c r="BE165"/>
  <c r="BE167"/>
  <c r="BE173"/>
  <c r="BE175"/>
  <c r="BE210"/>
  <c r="BE212"/>
  <c r="BE236"/>
  <c r="BE240"/>
  <c r="BE253"/>
  <c r="BE255"/>
  <c r="BE260"/>
  <c r="BE265"/>
  <c r="BE269"/>
  <c r="BE282"/>
  <c r="BE285"/>
  <c i="2" r="J52"/>
  <c r="BE118"/>
  <c r="BE157"/>
  <c r="BE211"/>
  <c r="BE239"/>
  <c r="BE295"/>
  <c r="BE297"/>
  <c r="BE299"/>
  <c r="BE303"/>
  <c r="BE305"/>
  <c r="BE314"/>
  <c r="F54"/>
  <c r="BE108"/>
  <c r="BE123"/>
  <c r="BE135"/>
  <c r="BE214"/>
  <c r="BE217"/>
  <c r="BE221"/>
  <c r="BE234"/>
  <c r="BE243"/>
  <c r="BE246"/>
  <c r="BE257"/>
  <c r="BE307"/>
  <c r="BE320"/>
  <c r="BE325"/>
  <c r="BE327"/>
  <c r="BE340"/>
  <c r="BE346"/>
  <c r="J99"/>
  <c r="BE129"/>
  <c r="BE147"/>
  <c r="BE150"/>
  <c r="BE153"/>
  <c r="BE155"/>
  <c r="BE174"/>
  <c r="BE199"/>
  <c r="BE202"/>
  <c r="BE204"/>
  <c r="BE206"/>
  <c r="BE208"/>
  <c r="BE225"/>
  <c r="BE248"/>
  <c r="BE249"/>
  <c r="BE259"/>
  <c r="BE261"/>
  <c r="BE276"/>
  <c r="BE290"/>
  <c r="BE309"/>
  <c r="BE312"/>
  <c r="BE318"/>
  <c r="BE328"/>
  <c r="F55"/>
  <c r="BE106"/>
  <c r="BE136"/>
  <c r="BE160"/>
  <c r="BE176"/>
  <c r="BE178"/>
  <c r="BE184"/>
  <c r="BE189"/>
  <c r="BE191"/>
  <c r="BE195"/>
  <c r="BE216"/>
  <c r="BE228"/>
  <c r="BE237"/>
  <c r="BE240"/>
  <c r="BE268"/>
  <c r="BE274"/>
  <c r="BE284"/>
  <c r="BE287"/>
  <c r="BE294"/>
  <c r="BE322"/>
  <c r="BE331"/>
  <c r="E93"/>
  <c r="BE122"/>
  <c r="BE134"/>
  <c r="BE169"/>
  <c r="BE180"/>
  <c r="BE186"/>
  <c r="BE226"/>
  <c r="BE293"/>
  <c r="BE330"/>
  <c r="BE126"/>
  <c r="BE132"/>
  <c r="BE138"/>
  <c r="BE170"/>
  <c r="BE171"/>
  <c r="BE172"/>
  <c r="BE181"/>
  <c r="BE182"/>
  <c r="BE241"/>
  <c r="BE251"/>
  <c r="BE253"/>
  <c r="BE255"/>
  <c r="BE272"/>
  <c r="BE278"/>
  <c r="BE281"/>
  <c r="BE344"/>
  <c r="BE350"/>
  <c r="BE355"/>
  <c r="BE112"/>
  <c r="BE124"/>
  <c r="BE144"/>
  <c r="BE162"/>
  <c r="BE165"/>
  <c r="BE188"/>
  <c r="BE213"/>
  <c r="BE219"/>
  <c r="BE223"/>
  <c r="BE231"/>
  <c r="BE260"/>
  <c r="BE263"/>
  <c r="BE266"/>
  <c r="BE270"/>
  <c r="BE286"/>
  <c r="BE333"/>
  <c r="BE334"/>
  <c r="BE115"/>
  <c r="BE120"/>
  <c r="BE141"/>
  <c r="BE301"/>
  <c r="BE316"/>
  <c r="BE337"/>
  <c r="BE342"/>
  <c r="BE353"/>
  <c r="BE358"/>
  <c i="3" r="F34"/>
  <c i="1" r="BA56"/>
  <c i="7" r="F36"/>
  <c i="1" r="BC60"/>
  <c i="6" r="F35"/>
  <c i="1" r="BB59"/>
  <c i="6" r="F36"/>
  <c i="1" r="BC59"/>
  <c i="7" r="F34"/>
  <c i="1" r="BA60"/>
  <c i="3" r="J34"/>
  <c i="1" r="AW56"/>
  <c i="4" r="F34"/>
  <c i="1" r="BA57"/>
  <c i="7" r="J34"/>
  <c i="1" r="AW60"/>
  <c i="4" r="J34"/>
  <c i="1" r="AW57"/>
  <c i="6" r="F34"/>
  <c i="1" r="BA59"/>
  <c i="2" r="F35"/>
  <c i="1" r="BB55"/>
  <c i="4" r="F36"/>
  <c i="1" r="BC57"/>
  <c i="7" r="F37"/>
  <c i="1" r="BD60"/>
  <c i="6" r="J34"/>
  <c i="1" r="AW59"/>
  <c i="2" r="J34"/>
  <c i="1" r="AW55"/>
  <c i="5" r="F35"/>
  <c i="1" r="BB58"/>
  <c i="3" r="F37"/>
  <c i="1" r="BD56"/>
  <c i="3" r="F36"/>
  <c i="1" r="BC56"/>
  <c i="6" r="F37"/>
  <c i="1" r="BD59"/>
  <c i="4" r="F37"/>
  <c i="1" r="BD57"/>
  <c i="5" r="F37"/>
  <c i="1" r="BD58"/>
  <c i="2" r="F36"/>
  <c i="1" r="BC55"/>
  <c i="3" r="F35"/>
  <c i="1" r="BB56"/>
  <c i="5" r="F34"/>
  <c i="1" r="BA58"/>
  <c i="4" r="F35"/>
  <c i="1" r="BB57"/>
  <c i="2" r="F34"/>
  <c i="1" r="BA55"/>
  <c i="2" r="F37"/>
  <c i="1" r="BD55"/>
  <c i="5" r="F36"/>
  <c i="1" r="BC58"/>
  <c i="4" r="J30"/>
  <c i="7" r="F35"/>
  <c i="1" r="BB60"/>
  <c i="5" r="J34"/>
  <c i="1" r="AW58"/>
  <c i="2" l="1" r="R104"/>
  <c r="P167"/>
  <c i="7" r="BK84"/>
  <c r="J84"/>
  <c r="T84"/>
  <c i="5" r="R83"/>
  <c i="3" r="P89"/>
  <c r="P88"/>
  <c i="1" r="AU56"/>
  <c i="2" r="R167"/>
  <c r="P104"/>
  <c i="4" r="P83"/>
  <c i="1" r="AU57"/>
  <c i="6" r="R85"/>
  <c i="2" r="T104"/>
  <c r="T103"/>
  <c r="T167"/>
  <c i="5" r="T83"/>
  <c i="2" r="BK104"/>
  <c r="J104"/>
  <c r="J60"/>
  <c i="7" r="P84"/>
  <c i="1" r="AU60"/>
  <c i="6" r="BK129"/>
  <c r="J129"/>
  <c r="J62"/>
  <c r="P85"/>
  <c i="1" r="AU59"/>
  <c i="7" r="R84"/>
  <c i="5" r="P83"/>
  <c i="1" r="AU58"/>
  <c i="3" r="T89"/>
  <c r="T88"/>
  <c i="6" r="T85"/>
  <c i="7" r="J85"/>
  <c r="J60"/>
  <c i="5" r="BK83"/>
  <c r="J83"/>
  <c r="J59"/>
  <c i="6" r="BK85"/>
  <c r="J85"/>
  <c i="1" r="AG57"/>
  <c i="4" r="J59"/>
  <c i="3" r="BK88"/>
  <c r="J88"/>
  <c i="2" r="BK103"/>
  <c r="J103"/>
  <c i="7" r="J30"/>
  <c i="1" r="AG60"/>
  <c i="7" r="F33"/>
  <c i="1" r="AZ60"/>
  <c i="2" r="J30"/>
  <c i="1" r="AG55"/>
  <c r="BB54"/>
  <c r="W31"/>
  <c r="BC54"/>
  <c r="AY54"/>
  <c i="4" r="J33"/>
  <c i="1" r="AV57"/>
  <c r="AT57"/>
  <c r="AN57"/>
  <c i="6" r="F33"/>
  <c i="1" r="AZ59"/>
  <c i="6" r="J30"/>
  <c i="1" r="AG59"/>
  <c i="7" r="J33"/>
  <c i="1" r="AV60"/>
  <c r="AT60"/>
  <c r="AN60"/>
  <c i="4" r="F33"/>
  <c i="1" r="AZ57"/>
  <c i="2" r="J33"/>
  <c i="1" r="AV55"/>
  <c r="AT55"/>
  <c i="5" r="J33"/>
  <c i="1" r="AV58"/>
  <c r="AT58"/>
  <c i="5" r="F33"/>
  <c i="1" r="AZ58"/>
  <c i="2" r="F33"/>
  <c i="1" r="AZ55"/>
  <c i="6" r="J33"/>
  <c i="1" r="AV59"/>
  <c r="AT59"/>
  <c r="BD54"/>
  <c r="W33"/>
  <c r="BA54"/>
  <c r="AW54"/>
  <c r="AK30"/>
  <c i="3" r="J30"/>
  <c i="1" r="AG56"/>
  <c i="3" r="F33"/>
  <c i="1" r="AZ56"/>
  <c i="3" r="J33"/>
  <c i="1" r="AV56"/>
  <c r="AT56"/>
  <c i="2" l="1" r="P103"/>
  <c i="1" r="AU55"/>
  <c i="2" r="R103"/>
  <c i="7" r="J59"/>
  <c i="1" r="AN59"/>
  <c i="6" r="J59"/>
  <c i="7" r="J39"/>
  <c i="6" r="J39"/>
  <c i="1" r="AN56"/>
  <c i="3" r="J59"/>
  <c i="4" r="J39"/>
  <c i="1" r="AN55"/>
  <c i="2" r="J59"/>
  <c i="3" r="J39"/>
  <c i="2" r="J39"/>
  <c i="5" r="J30"/>
  <c i="1" r="AG58"/>
  <c r="AG54"/>
  <c r="W30"/>
  <c r="AU54"/>
  <c r="AZ54"/>
  <c r="W29"/>
  <c r="W32"/>
  <c r="AX54"/>
  <c i="5" l="1" r="J39"/>
  <c i="1" r="AN58"/>
  <c r="AK26"/>
  <c r="AV54"/>
  <c r="AK29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<sst xmlns="http://schemas.openxmlformats.org/spreadsheetml/2006/main">
  <si>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</si>
  <si>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</si>
  <si>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</si>
  <si>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</si>
  <si>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</si>
  <si>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{91ed5f3e-e60f-4b76-9699-f098001bb746}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</si>
  <si>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</si>
  <si>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</si>
  <si>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</si>
  <si>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</si>
  <si>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</si>
  <si>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</si>
  <si>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</si>
  <si>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</si>
  <si>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HavNem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</si>
  <si>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</si>
  <si>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</si>
  <si>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gynekologicko-porodního a novorozeneckého oddělení nemocnice</t>
  </si>
  <si>
    <t>KSO:</t>
  </si>
  <si>
    <t/>
  </si>
  <si>
    <t>CC-CZ:</t>
  </si>
  <si>
    <t>Místo:</t>
  </si>
  <si>
    <t>Nemocnice Havíčov, p.o.</t>
  </si>
  <si>
    <t>Datum:</t>
  </si>
  <si>
    <t>7. 11. 2023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</si>
  <si>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</si>
  <si>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</si>
  <si>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</si>
  <si>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</si>
  <si>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</si>
  <si>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</si>
  <si>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</si>
  <si>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</si>
  <si>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</si>
  <si>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06369201</t>
  </si>
  <si>
    <t>Amun Pro s.r.o.</t>
  </si>
  <si>
    <t>CZ06369201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</si>
  <si>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</si>
  <si>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</si>
  <si>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</si>
  <si>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</si>
  <si>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</si>
  <si>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</si>
  <si>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</si>
  <si>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</si>
  <si>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</si>
  <si>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</si>
  <si>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</si>
  <si>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</si>
  <si>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</si>
  <si>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</si>
  <si>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</si>
  <si>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</si>
  <si>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</si>
  <si>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</si>
  <si>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</si>
  <si>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</si>
  <si>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</si>
  <si>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</si>
  <si>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</si>
  <si>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</si>
  <si>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</si>
  <si>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</si>
  <si>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</si>
  <si>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</si>
  <si>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</si>
  <si>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</si>
  <si>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</si>
  <si>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</si>
  <si>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</si>
  <si>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</si>
  <si>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</si>
  <si>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</si>
  <si>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</si>
  <si>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</si>
  <si>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</si>
  <si>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</si>
  <si>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</si>
  <si>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</si>
  <si>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Stavba</t>
  </si>
  <si>
    <t>STA</t>
  </si>
  <si>
    <t>1</t>
  </si>
  <si>
    <t>{5a8d7a62-c3c2-4a5e-8b37-9a49bf4e691f}</t>
  </si>
  <si>
    <t>2</t>
  </si>
  <si>
    <t>02</t>
  </si>
  <si>
    <t>ZTI</t>
  </si>
  <si>
    <t>{228c5ab5-acc0-4d59-9fa8-63ea39b5d5c7}</t>
  </si>
  <si>
    <t>03</t>
  </si>
  <si>
    <t>Medicinální plyny</t>
  </si>
  <si>
    <t>{91550721-4277-488a-a3e8-3a3afe83f09b}</t>
  </si>
  <si>
    <t>04</t>
  </si>
  <si>
    <t>VZT</t>
  </si>
  <si>
    <t>{5a535ab7-31ef-444b-b00a-82f98c9a1f73}</t>
  </si>
  <si>
    <t>05</t>
  </si>
  <si>
    <t>ELEKTRO_SILNOPROUD</t>
  </si>
  <si>
    <t>{891c6f18-75b0-43f8-a5ab-4cb0699754c5}</t>
  </si>
  <si>
    <t>06</t>
  </si>
  <si>
    <t>ELEKTRO_SLABOPROUD</t>
  </si>
  <si>
    <t>{4d30e3c9-8c57-4889-8b6d-445bcac2a0a3}</t>
  </si>
  <si>
    <t>KRYCÍ LIST SOUPISU PRACÍ</t>
  </si>
  <si>
    <t>Objekt:</t>
  </si>
  <si>
    <t>01 - Stavba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</si>
  <si>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</si>
  <si>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</si>
  <si>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</si>
  <si>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</si>
  <si>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</si>
  <si>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</si>
  <si>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</si>
  <si>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</si>
  <si>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</si>
  <si>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</si>
  <si>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</si>
  <si>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</si>
  <si>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</si>
  <si>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742 - Elektroinstalace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</si>
  <si>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</si>
  <si>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</si>
  <si>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</si>
  <si>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</si>
  <si>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</si>
  <si>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</si>
  <si>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</si>
  <si>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</si>
  <si>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</si>
  <si>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</si>
  <si>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</si>
  <si>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VRN2 - Příprava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</si>
  <si>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</si>
  <si>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</si>
  <si>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</si>
  <si>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</si>
  <si>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</si>
  <si>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</si>
  <si>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</si>
  <si>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</si>
  <si>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</si>
  <si>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</si>
  <si>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</si>
  <si>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</si>
  <si>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</si>
  <si>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</si>
  <si>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</si>
  <si>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</si>
  <si>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</si>
  <si>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</si>
  <si>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</si>
  <si>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</si>
  <si>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</si>
  <si>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317142424</t>
  </si>
  <si>
    <t>Překlady nenosné z pórobetonu osazené do tenkého maltového lože, výšky do 250 mm, šířky překladu 100 mm, délky překladu přes 1250 do 1500 mm</t>
  </si>
  <si>
    <t>kus</t>
  </si>
  <si>
    <t>CS ÚRS 2023 02</t>
  </si>
  <si>
    <t>4</t>
  </si>
  <si>
    <t>-23635854</t>
  </si>
  <si>
    <t>Online PSC</t>
  </si>
  <si>
    <t>https://podminky.urs.cz/item/CS_URS_2023_02/317142424</t>
  </si>
  <si>
    <t>342272235</t>
  </si>
  <si>
    <t>Příčky z pórobetonových tvárnic hladkých na tenké maltové lože objemová hmotnost do 500 kg/m3, tloušťka příčky 125 mm</t>
  </si>
  <si>
    <t>m2</t>
  </si>
  <si>
    <t>-198315520</t>
  </si>
  <si>
    <t>https://podminky.urs.cz/item/CS_URS_2023_02/342272235</t>
  </si>
  <si>
    <t>VV</t>
  </si>
  <si>
    <t>3,6*(4,275+2,1+2,1)+2,1*(0,9+0,55)</t>
  </si>
  <si>
    <t>6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</si>
  <si>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</si>
  <si>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</si>
  <si>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</si>
  <si>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-2072843043</t>
  </si>
  <si>
    <t>https://podminky.urs.cz/item/CS_URS_2023_02/612131101</t>
  </si>
  <si>
    <t>3,6*(12,70+16,05+12,44+13,05+19,34+19,46)</t>
  </si>
  <si>
    <t>612142001</t>
  </si>
  <si>
    <t>Potažení vnitřních ploch pletivem v ploše nebo pruzích, na plném podkladu sklovláknitým vtlačením do tmelu stěn</t>
  </si>
  <si>
    <t>1179116907</t>
  </si>
  <si>
    <t>https://podminky.urs.cz/item/CS_URS_2023_02/612142001</t>
  </si>
  <si>
    <t>334,944*1,3</t>
  </si>
  <si>
    <t>5</t>
  </si>
  <si>
    <t>612311131</t>
  </si>
  <si>
    <t>Potažení vnitřních ploch vápenným štukem tloušťky do 3 mm svislých konstrukcí stěn</t>
  </si>
  <si>
    <t>-1065864859</t>
  </si>
  <si>
    <t>https://podminky.urs.cz/item/CS_URS_2023_02/612311131</t>
  </si>
  <si>
    <t>612315222</t>
  </si>
  <si>
    <t>Vápenná omítka jednotlivých malých ploch štuková na stěnách, plochy jednotlivě přes 0,09 do 0,25 m2</t>
  </si>
  <si>
    <t>-463931443</t>
  </si>
  <si>
    <t>https://podminky.urs.cz/item/CS_URS_2023_02/612315222</t>
  </si>
  <si>
    <t>7</t>
  </si>
  <si>
    <t>M</t>
  </si>
  <si>
    <t>55331482</t>
  </si>
  <si>
    <t>zárubeň jednokřídlá ocelová pro zdění tl stěny 75-100mm rozměru 800/1970, 2100mm</t>
  </si>
  <si>
    <t>8</t>
  </si>
  <si>
    <t>1665538528</t>
  </si>
  <si>
    <t>55331483</t>
  </si>
  <si>
    <t>zárubeň jednokřídlá ocelová pro zdění tl stěny 75-100mm rozměru 900/1970, 2100mm</t>
  </si>
  <si>
    <t>493920817</t>
  </si>
  <si>
    <t>9</t>
  </si>
  <si>
    <t>619995001</t>
  </si>
  <si>
    <t>Začištění omítek (s dodáním hmot) kolem oken, dveří, podlah, obkladů apod.</t>
  </si>
  <si>
    <t>m</t>
  </si>
  <si>
    <t>1688186978</t>
  </si>
  <si>
    <t>https://podminky.urs.cz/item/CS_URS_2023_02/619995001</t>
  </si>
  <si>
    <t>10</t>
  </si>
  <si>
    <t>642944121</t>
  </si>
  <si>
    <t>Osazení ocelových dveřních zárubní lisovaných nebo z úhelníků dodatečně s vybetonováním prahu, plochy do 2,5 m2</t>
  </si>
  <si>
    <t>435830573</t>
  </si>
  <si>
    <t>https://podminky.urs.cz/item/CS_URS_2023_02/642944121</t>
  </si>
  <si>
    <t>Ostatní konstrukce a práce, bourání</t>
  </si>
  <si>
    <t>11</t>
  </si>
  <si>
    <t>949101111</t>
  </si>
  <si>
    <t>Lešení pomocné pracovní pro objekty pozemních staveb pro zatížení do 150 kg/m2, o výšce lešeňové podlahy do 1,9 m</t>
  </si>
  <si>
    <t>-428713479</t>
  </si>
  <si>
    <t>https://podminky.urs.cz/item/CS_URS_2023_02/949101111</t>
  </si>
  <si>
    <t>10,08+14,70+9,81+9,58+17,30+16,60</t>
  </si>
  <si>
    <t>12</t>
  </si>
  <si>
    <t>953961113</t>
  </si>
  <si>
    <t>Kotvy chemické s vyvrtáním otvoru do betonu, železobetonu nebo tvrdého kamene tmel, velikost M 12, hloubka 110 mm</t>
  </si>
  <si>
    <t>-242725835</t>
  </si>
  <si>
    <t>https://podminky.urs.cz/item/CS_URS_2023_02/953961113</t>
  </si>
  <si>
    <t>13</t>
  </si>
  <si>
    <t>54879433</t>
  </si>
  <si>
    <t>šroub kotevní Pz pro chemickou kotvu M12x160mm</t>
  </si>
  <si>
    <t>-984920831</t>
  </si>
  <si>
    <t>14</t>
  </si>
  <si>
    <t>54879003</t>
  </si>
  <si>
    <t>patrona chemická M12x110mm</t>
  </si>
  <si>
    <t>157725601</t>
  </si>
  <si>
    <t>953961114</t>
  </si>
  <si>
    <t>Kotvy chemické s vyvrtáním otvoru do betonu, železobetonu nebo tvrdého kamene tmel, velikost M 12, hloubka 150 mm</t>
  </si>
  <si>
    <t>-576275651</t>
  </si>
  <si>
    <t>https://podminky.urs.cz/item/CS_URS_2023_02/953961114</t>
  </si>
  <si>
    <t>16</t>
  </si>
  <si>
    <t>962031133</t>
  </si>
  <si>
    <t>Bourání příček z cihel, tvárnic nebo příčkovek z cihel pálených, plných nebo dutých na maltu vápennou nebo vápenocementovou, tl. do 150 mm</t>
  </si>
  <si>
    <t>2094014033</t>
  </si>
  <si>
    <t>https://podminky.urs.cz/item/CS_URS_2023_02/962031133</t>
  </si>
  <si>
    <t>3,6*(4,275+0,445+2,1+2,1+1,65+0,9+4,05+0,9+0,6)</t>
  </si>
  <si>
    <t>17</t>
  </si>
  <si>
    <t>965042221</t>
  </si>
  <si>
    <t>Bourání mazanin betonových nebo z litého asfaltu tl. přes 100 mm, plochy do 1 m2</t>
  </si>
  <si>
    <t>m3</t>
  </si>
  <si>
    <t>-1248038704</t>
  </si>
  <si>
    <t>https://podminky.urs.cz/item/CS_URS_2023_02/965042221</t>
  </si>
  <si>
    <t>(9,81+6,28)*0,12</t>
  </si>
  <si>
    <t>18</t>
  </si>
  <si>
    <t>965046111</t>
  </si>
  <si>
    <t>Broušení stávajících betonových podlah úběr do 3 mm</t>
  </si>
  <si>
    <t>-4232045</t>
  </si>
  <si>
    <t>https://podminky.urs.cz/item/CS_URS_2023_02/965046111</t>
  </si>
  <si>
    <t>10,08+14,70+9,58+17,30+16,60</t>
  </si>
  <si>
    <t>19</t>
  </si>
  <si>
    <t>965046119</t>
  </si>
  <si>
    <t>Broušení stávajících betonových podlah Příplatek k ceně za každý další 1 mm úběru</t>
  </si>
  <si>
    <t>-1246026343</t>
  </si>
  <si>
    <t>https://podminky.urs.cz/item/CS_URS_2023_02/965046119</t>
  </si>
  <si>
    <t>68,260*12</t>
  </si>
  <si>
    <t>20</t>
  </si>
  <si>
    <t>978013191</t>
  </si>
  <si>
    <t>Otlučení vápenných nebo vápenocementových omítek vnitřních ploch stěn s vyškrabáním spar, s očištěním zdiva, v rozsahu 100 %</t>
  </si>
  <si>
    <t>-908277290</t>
  </si>
  <si>
    <t>https://podminky.urs.cz/item/CS_URS_2023_02/978013191</t>
  </si>
  <si>
    <t>997</t>
  </si>
  <si>
    <t>Přesun sutě</t>
  </si>
  <si>
    <t>997013153</t>
  </si>
  <si>
    <t>Vnitrostaveništní doprava suti a vybouraných hmot vodorovně do 50 m svisle s omezením mechanizace pro budovy a haly výšky přes 9 do 12 m</t>
  </si>
  <si>
    <t>t</t>
  </si>
  <si>
    <t>-661486884</t>
  </si>
  <si>
    <t>https://podminky.urs.cz/item/CS_URS_2023_02/997013153</t>
  </si>
  <si>
    <t>22</t>
  </si>
  <si>
    <t>997013501</t>
  </si>
  <si>
    <t>Odvoz suti a vybouraných hmot na skládku nebo meziskládku do 1 km se složením</t>
  </si>
  <si>
    <t>-2094438579</t>
  </si>
  <si>
    <t>https://podminky.urs.cz/item/CS_URS_2023_02/997013501</t>
  </si>
  <si>
    <t>23</t>
  </si>
  <si>
    <t>997013509</t>
  </si>
  <si>
    <t>Příplatek k odvozu suti a vybouraných hmot na skládku ZKD 1 km přes 1 km</t>
  </si>
  <si>
    <t>1802260759</t>
  </si>
  <si>
    <t>https://podminky.urs.cz/item/CS_URS_2023_02/997013509</t>
  </si>
  <si>
    <t>45*15</t>
  </si>
  <si>
    <t>24</t>
  </si>
  <si>
    <t>997013631</t>
  </si>
  <si>
    <t>Poplatek za uložení stavebního odpadu na skládce (skládkovné) směsného stavebního a demoličního zatříděného do Katalogu odpadů pod kódem 17 09 04</t>
  </si>
  <si>
    <t>-312833637</t>
  </si>
  <si>
    <t>https://podminky.urs.cz/item/CS_URS_2023_02/997013631</t>
  </si>
  <si>
    <t>25</t>
  </si>
  <si>
    <t>997013813</t>
  </si>
  <si>
    <t>Poplatek za uložení stavebního odpadu na skládce (skládkovné) z plastických hmot zatříděného do Katalogu odpadů pod kódem 17 02 03</t>
  </si>
  <si>
    <t>674388376</t>
  </si>
  <si>
    <t>https://podminky.urs.cz/item/CS_URS_2023_02/997013813</t>
  </si>
  <si>
    <t>998</t>
  </si>
  <si>
    <t>Přesun hmot</t>
  </si>
  <si>
    <t>26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</si>
  <si>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</si>
  <si>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</si>
  <si>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-536805724</t>
  </si>
  <si>
    <t>https://podminky.urs.cz/item/CS_URS_2023_02/998018002</t>
  </si>
  <si>
    <t>PSV</t>
  </si>
  <si>
    <t>Práce a dodávky PSV</t>
  </si>
  <si>
    <t>725</t>
  </si>
  <si>
    <t>Zdravotechnika - zařizovací předměty</t>
  </si>
  <si>
    <t>27</t>
  </si>
  <si>
    <t>63465122</t>
  </si>
  <si>
    <t xml:space="preserve">zrcadlo 400x600mm, čiré tl 3mm </t>
  </si>
  <si>
    <t>32</t>
  </si>
  <si>
    <t>-789994841</t>
  </si>
  <si>
    <t>28</t>
  </si>
  <si>
    <t>64294411</t>
  </si>
  <si>
    <t>mýdlenka keramická bílá</t>
  </si>
  <si>
    <t>300577377</t>
  </si>
  <si>
    <t>29</t>
  </si>
  <si>
    <t>55431086</t>
  </si>
  <si>
    <t>zásobník papírových ručníků skládaných komaxit bílý</t>
  </si>
  <si>
    <t>-167572314</t>
  </si>
  <si>
    <t>30</t>
  </si>
  <si>
    <t>725291641</t>
  </si>
  <si>
    <t>Doplňky zařízení koupelen a záchodů sklopné sedátko sprchové vč. montáže</t>
  </si>
  <si>
    <t>soubor</t>
  </si>
  <si>
    <t>-1824700058</t>
  </si>
  <si>
    <t>https://podminky.urs.cz/item/CS_URS_2023_02/725291641</t>
  </si>
  <si>
    <t>31</t>
  </si>
  <si>
    <t>725291706</t>
  </si>
  <si>
    <t>Doplňky zařízení koupelen a záchodů smaltované madla rovná, včetně dodávky</t>
  </si>
  <si>
    <t>-2108645479</t>
  </si>
  <si>
    <t>https://podminky.urs.cz/item/CS_URS_2023_02/725291706</t>
  </si>
  <si>
    <t>725291712</t>
  </si>
  <si>
    <t>Doplňky zařízení koupelen a záchodů smaltované madla krakorcová, délky 834 mm, včetně dodávky</t>
  </si>
  <si>
    <t>-1178970225</t>
  </si>
  <si>
    <t>https://podminky.urs.cz/item/CS_URS_2023_02/725291712</t>
  </si>
  <si>
    <t>33</t>
  </si>
  <si>
    <t>725291722</t>
  </si>
  <si>
    <t>Doplňky zařízení koupelen a záchodů smaltované madla krakorcová sklopná, délky 834 mm</t>
  </si>
  <si>
    <t>-512867348</t>
  </si>
  <si>
    <t>https://podminky.urs.cz/item/CS_URS_2023_02/725291722</t>
  </si>
  <si>
    <t>34</t>
  </si>
  <si>
    <t>AZP.R12221001</t>
  </si>
  <si>
    <t>R12221001 Sprchové sedátko závěsné vč. montáže</t>
  </si>
  <si>
    <t>-729668978</t>
  </si>
  <si>
    <t>35</t>
  </si>
  <si>
    <t>AZP.R14101001</t>
  </si>
  <si>
    <t xml:space="preserve">R14101001 Závěsová tyč rohová 900x900 mm nerez lesk, sprch. závěs vč. montáže </t>
  </si>
  <si>
    <t>1535083783</t>
  </si>
  <si>
    <t>36</t>
  </si>
  <si>
    <t>AZP.R1054601</t>
  </si>
  <si>
    <t>R1054601 Podpěrné madlo U 600 mm hladké vč. montáže</t>
  </si>
  <si>
    <t>879023697</t>
  </si>
  <si>
    <t>741</t>
  </si>
  <si>
    <t>Elektroinstalace - silnoproud</t>
  </si>
  <si>
    <t>37</t>
  </si>
  <si>
    <t>741310003</t>
  </si>
  <si>
    <t>Montáž spínačů nástěnných, zvýšené krytí IP, se zapojením vodičů a jejich dodávkou</t>
  </si>
  <si>
    <t>-92647297</t>
  </si>
  <si>
    <t>https://podminky.urs.cz/item/CS_URS_2023_02/741310003</t>
  </si>
  <si>
    <t>38</t>
  </si>
  <si>
    <t>34535016</t>
  </si>
  <si>
    <t>spínač nástěnný, IP44, šroubové svorky</t>
  </si>
  <si>
    <t>-667947205</t>
  </si>
  <si>
    <t>742</t>
  </si>
  <si>
    <t>Elektroinstalace</t>
  </si>
  <si>
    <t>39</t>
  </si>
  <si>
    <t>ADI.0031458.URS</t>
  </si>
  <si>
    <t>Polohovatelný držák pro montáž LCD monitorů a TV na zeď, 55" až 90"</t>
  </si>
  <si>
    <t>-1722817989</t>
  </si>
  <si>
    <t>40</t>
  </si>
  <si>
    <t>742.01</t>
  </si>
  <si>
    <t>QLED TV 65 inch</t>
  </si>
  <si>
    <t>-1834516197</t>
  </si>
  <si>
    <t>P</t>
  </si>
  <si>
    <t xml:space="preserve">Poznámka k položce:_x000d_
HbbTV, Chytrý ovladač, Ovládání hlasem, Webový prohlížeč, Přehrávání 360° videa_x000d_
Bezdrátové připojení WiFi, Bluetooth, Párování s mobilním zařízením, Apple AirPlay 2, DLNA_x000d_
Vstupy a výstupy USB, LAN, HDMI 2.0, Digitální optický/Digitální audio výstup, CI / CI+_x000d_
HDMI 3 ×, USB 2 ×,  DVB-T2 HEVC, DVB-S2, DVB-C</t>
  </si>
  <si>
    <t>41</t>
  </si>
  <si>
    <t>786681001</t>
  </si>
  <si>
    <t>D+M skládacích stěn (vertikální žaluzie) do 4,6 m2, vč. přidruženého materiálů</t>
  </si>
  <si>
    <t>-1760358620</t>
  </si>
  <si>
    <t>https://podminky.urs.cz/item/CS_URS_2023_02/786681001</t>
  </si>
  <si>
    <t>6,5*3</t>
  </si>
  <si>
    <t>763</t>
  </si>
  <si>
    <t>Konstrukce suché výstavby</t>
  </si>
  <si>
    <t>42</t>
  </si>
  <si>
    <t>763111313</t>
  </si>
  <si>
    <t>Příčka ze sádrokartonových desek s nosnou konstrukcí z jednoduchých ocelových profilů UW, CW jednoduše opláštěná deskou standardní A tl. 12,5 mm, příčka tl. 100 mm, profil 75, bez izolace, EI do 30</t>
  </si>
  <si>
    <t>-1153401328</t>
  </si>
  <si>
    <t>https://podminky.urs.cz/item/CS_URS_2023_02/763111313</t>
  </si>
  <si>
    <t>Poznámka k položce:_x000d_
Příčka, nadpraží a opláštění sloupku průhledu sesterny</t>
  </si>
  <si>
    <t>(4*3,6)-(2,8*0,92)-(0,9*2)</t>
  </si>
  <si>
    <t>43</t>
  </si>
  <si>
    <t>763135101</t>
  </si>
  <si>
    <t>Montáž sádrokartonového podhledu kazetového demontovatelného, velikosti kazet 600x600 mm včetně zavěšené nosné konstrukce viditelné</t>
  </si>
  <si>
    <t>1654388063</t>
  </si>
  <si>
    <t>https://podminky.urs.cz/item/CS_URS_2023_02/763135101</t>
  </si>
  <si>
    <t>10,08+14,70+17,30+16,60+6,28</t>
  </si>
  <si>
    <t>44</t>
  </si>
  <si>
    <t>59030570</t>
  </si>
  <si>
    <t>podhled kazetový bez děrování viditelný rastr tl 15mm 600x600mm</t>
  </si>
  <si>
    <t>493711837</t>
  </si>
  <si>
    <t>64,96*1,2</t>
  </si>
  <si>
    <t>45</t>
  </si>
  <si>
    <t>763135812</t>
  </si>
  <si>
    <t>Demontáž podhledu kazetového (crital, vč. rozvodů) na zavěšeném na roštu polozapuštěném</t>
  </si>
  <si>
    <t>-1131837852</t>
  </si>
  <si>
    <t>https://podminky.urs.cz/item/CS_URS_2023_02/763135812</t>
  </si>
  <si>
    <t>46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</si>
  <si>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</si>
  <si>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</si>
  <si>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-1485719477</t>
  </si>
  <si>
    <t>https://podminky.urs.cz/item/CS_URS_2023_02/998763302</t>
  </si>
  <si>
    <t>47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</si>
  <si>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</si>
  <si>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</si>
  <si>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-325678280</t>
  </si>
  <si>
    <t>https://podminky.urs.cz/item/CS_URS_2023_02/998763381</t>
  </si>
  <si>
    <t>766</t>
  </si>
  <si>
    <t>Konstrukce truhlářské</t>
  </si>
  <si>
    <t>48</t>
  </si>
  <si>
    <t>766621501</t>
  </si>
  <si>
    <t>Montáž dveří včetně montáže rámu podávacích horizontálně posuvných s vodícím rámem na zdi</t>
  </si>
  <si>
    <t>-1095727682</t>
  </si>
  <si>
    <t>https://podminky.urs.cz/item/CS_URS_2023_02/766621501</t>
  </si>
  <si>
    <t>49</t>
  </si>
  <si>
    <t>61130522</t>
  </si>
  <si>
    <t>Dveřní křídlo pro posuvné dveře po zdi včetně kování a krytu posuvu, šířky do 800mm a výšky do 2100mm</t>
  </si>
  <si>
    <t>1630145601</t>
  </si>
  <si>
    <t>50</t>
  </si>
  <si>
    <t>766622115</t>
  </si>
  <si>
    <t>Montáž oken plastových včetně montáže rámu plochy přes 1 m2 pevných do zdiva, výšky do 1,5 m</t>
  </si>
  <si>
    <t>-2078046657</t>
  </si>
  <si>
    <t>https://podminky.urs.cz/item/CS_URS_2023_02/766622115</t>
  </si>
  <si>
    <t>51</t>
  </si>
  <si>
    <t>61140044</t>
  </si>
  <si>
    <t>okno plastové s fixním zasklením trojsklo přes plochu 1m2 do v 1,5m</t>
  </si>
  <si>
    <t>-1892569547</t>
  </si>
  <si>
    <t>52</t>
  </si>
  <si>
    <t>766662811</t>
  </si>
  <si>
    <t>Demontáž dveřních konstrukcí vč. prahu</t>
  </si>
  <si>
    <t>-1854497323</t>
  </si>
  <si>
    <t>https://podminky.urs.cz/item/CS_URS_2023_02/766662811</t>
  </si>
  <si>
    <t>53</t>
  </si>
  <si>
    <t>767641112</t>
  </si>
  <si>
    <t>Montáž automatických dveří posuvných, výšky do 2200 mm lineárních, šířky přes 1000 do 1800 mm</t>
  </si>
  <si>
    <t>652578889</t>
  </si>
  <si>
    <t>https://podminky.urs.cz/item/CS_URS_2023_02/767641112</t>
  </si>
  <si>
    <t>54</t>
  </si>
  <si>
    <t>61161030.1</t>
  </si>
  <si>
    <t>Hliníkové interiérové dvěře proskelné posuvné "po zdi"</t>
  </si>
  <si>
    <t>-1242205812</t>
  </si>
  <si>
    <t>Poznámka k položce:_x000d_
Dodávka posuvných dveří z AL profilů, s utěsněním připojovací spáry impregnovanou komprimační páskou zdvižně posuvných výšky do 2100mm celkové šířky do 1200mm</t>
  </si>
  <si>
    <t>55</t>
  </si>
  <si>
    <t>54914622</t>
  </si>
  <si>
    <t xml:space="preserve">kování dveřní vrchní klika včetně štítu a montážního materiálu </t>
  </si>
  <si>
    <t>-880293415</t>
  </si>
  <si>
    <t>Poznámka k položce:_x000d_
NEREZ</t>
  </si>
  <si>
    <t>56</t>
  </si>
  <si>
    <t>54925801</t>
  </si>
  <si>
    <t>zámek dveřní</t>
  </si>
  <si>
    <t>-392799509</t>
  </si>
  <si>
    <t>57</t>
  </si>
  <si>
    <t>766691914</t>
  </si>
  <si>
    <t>Ostatní práce vyvěšení nebo zavěšení křídel s případným uložením a opětovným zavěšením po provedení stavebních změn dřevěných dveřních, plochy do 2 m2</t>
  </si>
  <si>
    <t>-1341975570</t>
  </si>
  <si>
    <t>https://podminky.urs.cz/item/CS_URS_2023_02/766691914</t>
  </si>
  <si>
    <t>58</t>
  </si>
  <si>
    <t>766811111</t>
  </si>
  <si>
    <t>Dodávka a Montáž kuchyňské linky vč. montáže sanity a dopojení</t>
  </si>
  <si>
    <t>1178051526</t>
  </si>
  <si>
    <t>https://podminky.urs.cz/item/CS_URS_2023_02/766811111</t>
  </si>
  <si>
    <t>Poznámka k položce:_x000d_
Dolní skříňky 600mm, horní skříňky 400mm, dvířka plná, skříňky vč. polic a úchytek</t>
  </si>
  <si>
    <t>59</t>
  </si>
  <si>
    <t>766812840</t>
  </si>
  <si>
    <t>Demontáž kuchyňských linek dřevěných nebo kovových včetně skříněk uchycených na stěně, délky přes 1800 do 2100 mm</t>
  </si>
  <si>
    <t>1203778666</t>
  </si>
  <si>
    <t>https://podminky.urs.cz/item/CS_URS_2023_02/766812840</t>
  </si>
  <si>
    <t>Poznámka k položce:_x000d_
Dle studie interiéru</t>
  </si>
  <si>
    <t>60</t>
  </si>
  <si>
    <t>998766102</t>
  </si>
  <si>
    <t>Přesun hmot pro konstrukce truhlářské stanovený z hmotnosti přesunovaného materiálu vodorovná dopravní vzdálenost do 50 m v objektech výšky přes 6 do 12 m</t>
  </si>
  <si>
    <t>512</t>
  </si>
  <si>
    <t>-1489855053</t>
  </si>
  <si>
    <t>https://podminky.urs.cz/item/CS_URS_2023_02/998766102</t>
  </si>
  <si>
    <t>767</t>
  </si>
  <si>
    <t>Konstrukce zámečnické</t>
  </si>
  <si>
    <t>61</t>
  </si>
  <si>
    <t>767995113</t>
  </si>
  <si>
    <t>Montáž ostatních atypických zámečnických konstrukcí hmotnosti přes 10 do 20 kg</t>
  </si>
  <si>
    <t>kg</t>
  </si>
  <si>
    <t>711031510</t>
  </si>
  <si>
    <t>https://podminky.urs.cz/item/CS_URS_2023_02/767995113</t>
  </si>
  <si>
    <t>62</t>
  </si>
  <si>
    <t>13010816</t>
  </si>
  <si>
    <t>ocel profilová jakost S235JR (11 375) průřez U (UPN) 100</t>
  </si>
  <si>
    <t>-1814269425</t>
  </si>
  <si>
    <t>63</t>
  </si>
  <si>
    <t>14550319.1</t>
  </si>
  <si>
    <t>Kotvení, případné pos.kce</t>
  </si>
  <si>
    <t>2017174760</t>
  </si>
  <si>
    <t>64</t>
  </si>
  <si>
    <t>14550319.2</t>
  </si>
  <si>
    <t xml:space="preserve">Přípoje </t>
  </si>
  <si>
    <t>-496158073</t>
  </si>
  <si>
    <t>771</t>
  </si>
  <si>
    <t>Podlahy z dlaždic</t>
  </si>
  <si>
    <t>65</t>
  </si>
  <si>
    <t>771121011</t>
  </si>
  <si>
    <t>Příprava podkladu před provedením dlažby nátěr penetrační na podlahu</t>
  </si>
  <si>
    <t>-1925698242</t>
  </si>
  <si>
    <t>https://podminky.urs.cz/item/CS_URS_2023_02/771121011</t>
  </si>
  <si>
    <t>6,28+9,81</t>
  </si>
  <si>
    <t>66</t>
  </si>
  <si>
    <t>771161011</t>
  </si>
  <si>
    <t>Příprava podkladu před provedením dlažby montáž profilu dilatační spáry v rovině dlažby</t>
  </si>
  <si>
    <t>-1876548766</t>
  </si>
  <si>
    <t>https://podminky.urs.cz/item/CS_URS_2023_02/771161011</t>
  </si>
  <si>
    <t>67</t>
  </si>
  <si>
    <t>59054162</t>
  </si>
  <si>
    <t>profil dilatační s bočními díly z PVC/CPE tl 6mm</t>
  </si>
  <si>
    <t>-1401224649</t>
  </si>
  <si>
    <t>68</t>
  </si>
  <si>
    <t>771571810</t>
  </si>
  <si>
    <t>Demontáž podlah z dlaždic keramických kladených do malty</t>
  </si>
  <si>
    <t>157957171</t>
  </si>
  <si>
    <t>https://podminky.urs.cz/item/CS_URS_2023_02/771571810</t>
  </si>
  <si>
    <t>69</t>
  </si>
  <si>
    <t>771574262.1</t>
  </si>
  <si>
    <t>Montáž podlah z dlaždic keramických lepených flexibilním lepidlem velkoformátových pro vysoké mechanické zatížení protiskluzných nebo reliéfních (bezbariérových) přes 4 do 6 ks/m2</t>
  </si>
  <si>
    <t>-570422740</t>
  </si>
  <si>
    <t>https://podminky.urs.cz/item/CS_URS_2023_02/771574262.1</t>
  </si>
  <si>
    <t>70</t>
  </si>
  <si>
    <t>59761135</t>
  </si>
  <si>
    <t>dlažba keramická slinutá nemrazuvzdorná do interiéru povrch hladký/matný tl do 10mm přes 9 do 12ks/m2, R11</t>
  </si>
  <si>
    <t>396337318</t>
  </si>
  <si>
    <t>16,09*1,2</t>
  </si>
  <si>
    <t>71</t>
  </si>
  <si>
    <t>771577114</t>
  </si>
  <si>
    <t>Montáž podlah z dlaždic keramických lepených flexibilním lepidlem Příplatek k cenám za dvousložkový spárovací tmel</t>
  </si>
  <si>
    <t>688425301</t>
  </si>
  <si>
    <t>https://podminky.urs.cz/item/CS_URS_2023_02/771577114</t>
  </si>
  <si>
    <t>72</t>
  </si>
  <si>
    <t>775141124</t>
  </si>
  <si>
    <t>Příprava podkladu podlah vyrovnání samonivelační stěrkou podlah min.pevnosti 30 MPa, tloušťky přes 8 do 10 mm</t>
  </si>
  <si>
    <t>-1001437321</t>
  </si>
  <si>
    <t>https://podminky.urs.cz/item/CS_URS_2023_02/775141124</t>
  </si>
  <si>
    <t>73</t>
  </si>
  <si>
    <t>58581246</t>
  </si>
  <si>
    <t>stěrka hydroizolační jednosložková do interiéru pod dlažbu</t>
  </si>
  <si>
    <t>-71725996</t>
  </si>
  <si>
    <t>74</t>
  </si>
  <si>
    <t>59054242</t>
  </si>
  <si>
    <t>páska pružná těsnící hydroizolační -kout</t>
  </si>
  <si>
    <t>93286862</t>
  </si>
  <si>
    <t>75</t>
  </si>
  <si>
    <t>28355022</t>
  </si>
  <si>
    <t>páska pružná těsnící hydroizolační š do 125mm</t>
  </si>
  <si>
    <t>-879618319</t>
  </si>
  <si>
    <t>776</t>
  </si>
  <si>
    <t>Podlahy povlakové</t>
  </si>
  <si>
    <t>76</t>
  </si>
  <si>
    <t>776111116</t>
  </si>
  <si>
    <t>Příprava podkladu broušení podlah stávajícího podkladu pro odstranění lepidla (po starých krytinách)</t>
  </si>
  <si>
    <t>-1762301032</t>
  </si>
  <si>
    <t>https://podminky.urs.cz/item/CS_URS_2023_02/776111116</t>
  </si>
  <si>
    <t>10,08+14,70+17,30+16,60</t>
  </si>
  <si>
    <t>77</t>
  </si>
  <si>
    <t>776111311</t>
  </si>
  <si>
    <t>Příprava podkladu vysátí podlah</t>
  </si>
  <si>
    <t>746802084</t>
  </si>
  <si>
    <t>https://podminky.urs.cz/item/CS_URS_2023_02/776111311</t>
  </si>
  <si>
    <t>78</t>
  </si>
  <si>
    <t>776121112</t>
  </si>
  <si>
    <t>Příprava podkladu penetrace vodou ředitelná podlah</t>
  </si>
  <si>
    <t>-1311045877</t>
  </si>
  <si>
    <t>https://podminky.urs.cz/item/CS_URS_2023_02/776121112</t>
  </si>
  <si>
    <t>79</t>
  </si>
  <si>
    <t>776141114</t>
  </si>
  <si>
    <t>Příprava podkladu vyrovnání samonivelační stěrkou podlah min.pevnosti 20 MPa, tloušťky přes 8 do 25 mm</t>
  </si>
  <si>
    <t>49656456</t>
  </si>
  <si>
    <t>https://podminky.urs.cz/item/CS_URS_2023_02/776141114</t>
  </si>
  <si>
    <t>80</t>
  </si>
  <si>
    <t>776201812</t>
  </si>
  <si>
    <t>Demontáž povlakových podlahovin lepených ručně s podložkou</t>
  </si>
  <si>
    <t>1385473612</t>
  </si>
  <si>
    <t>https://podminky.urs.cz/item/CS_URS_2023_02/776201812</t>
  </si>
  <si>
    <t>81</t>
  </si>
  <si>
    <t>776231111</t>
  </si>
  <si>
    <t>Montáž podlahovin z vinylu lepením, standardním lepidlem</t>
  </si>
  <si>
    <t>548487040</t>
  </si>
  <si>
    <t>https://podminky.urs.cz/item/CS_URS_2023_02/776231111</t>
  </si>
  <si>
    <t>82</t>
  </si>
  <si>
    <t>GEF.GERC30</t>
  </si>
  <si>
    <t>Vinyl v rolích, podlahová krytina odolná proti poškrábání, Tloušťka 3,1mm, Nášlapná vrstva 0,4mm, šíře rolí 2/4m</t>
  </si>
  <si>
    <t>1778499282</t>
  </si>
  <si>
    <t>1,2*(10,08+14,70)</t>
  </si>
  <si>
    <t>83</t>
  </si>
  <si>
    <t>GEF.GERC31</t>
  </si>
  <si>
    <t>-1023203813</t>
  </si>
  <si>
    <t>Poznámka k položce:_x000d_
Antistatická</t>
  </si>
  <si>
    <t>1,2*(17,30+16,60)</t>
  </si>
  <si>
    <t>84</t>
  </si>
  <si>
    <t>776411224</t>
  </si>
  <si>
    <t>Montáž soklíků tahaných (fabiony)</t>
  </si>
  <si>
    <t>1014508145</t>
  </si>
  <si>
    <t>https://podminky.urs.cz/item/CS_URS_2023_02/776411224</t>
  </si>
  <si>
    <t>1,2*(12,70+16,05+19,34+19,46)</t>
  </si>
  <si>
    <t>85</t>
  </si>
  <si>
    <t>776421311</t>
  </si>
  <si>
    <t>Montáž lišt přechodových samolepících</t>
  </si>
  <si>
    <t>1790768082</t>
  </si>
  <si>
    <t>https://podminky.urs.cz/item/CS_URS_2023_02/776421311</t>
  </si>
  <si>
    <t>86</t>
  </si>
  <si>
    <t>59054130</t>
  </si>
  <si>
    <t>profil přechodový nerezový samolepící 35mm</t>
  </si>
  <si>
    <t>-661636184</t>
  </si>
  <si>
    <t>87</t>
  </si>
  <si>
    <t>998776102</t>
  </si>
  <si>
    <t>Přesun hmot pro podlahy povlakové stanovený z hmotnosti přesunovaného materiálu vodorovná dopravní vzdálenost do 50 m v objektech výšky přes 6 do 12 m</t>
  </si>
  <si>
    <t>-1004424541</t>
  </si>
  <si>
    <t>https://podminky.urs.cz/item/CS_URS_2023_02/998776102</t>
  </si>
  <si>
    <t>781</t>
  </si>
  <si>
    <t>Dokončovací práce - obklady</t>
  </si>
  <si>
    <t>88</t>
  </si>
  <si>
    <t>781121011</t>
  </si>
  <si>
    <t>Příprava podkladu před provedením obkladu nátěr penetrační na stěnu</t>
  </si>
  <si>
    <t>1393428527</t>
  </si>
  <si>
    <t>https://podminky.urs.cz/item/CS_URS_2023_02/781121011</t>
  </si>
  <si>
    <t>2,2*(13,05+12,61)+2</t>
  </si>
  <si>
    <t>89</t>
  </si>
  <si>
    <t>58581246.1</t>
  </si>
  <si>
    <t>stěrka hydroizolační jednosložková do interiéru pod obklad</t>
  </si>
  <si>
    <t>-1772100206</t>
  </si>
  <si>
    <t>90</t>
  </si>
  <si>
    <t>920233768</t>
  </si>
  <si>
    <t>91</t>
  </si>
  <si>
    <t>781151031</t>
  </si>
  <si>
    <t>Příprava podkladu před provedením obkladu celoplošné vyrovnání podkladu stěrkou, tloušťky 3 mm</t>
  </si>
  <si>
    <t>1150569684</t>
  </si>
  <si>
    <t>https://podminky.urs.cz/item/CS_URS_2023_02/781151031</t>
  </si>
  <si>
    <t>92</t>
  </si>
  <si>
    <t>781151041</t>
  </si>
  <si>
    <t>Příprava podkladu před provedením obkladu celoplošné vyrovnání podkladu příplatek za každý další 1 mm tloušťky přes 3 mm</t>
  </si>
  <si>
    <t>649119293</t>
  </si>
  <si>
    <t>https://podminky.urs.cz/item/CS_URS_2023_02/781151041</t>
  </si>
  <si>
    <t>93</t>
  </si>
  <si>
    <t>781471810</t>
  </si>
  <si>
    <t>Demontáž obkladů z dlaždic keramických kladených do malty</t>
  </si>
  <si>
    <t>-2054515415</t>
  </si>
  <si>
    <t>https://podminky.urs.cz/item/CS_URS_2023_02/781471810</t>
  </si>
  <si>
    <t>94</t>
  </si>
  <si>
    <t>781474113</t>
  </si>
  <si>
    <t>Montáž obkladů vnitřních stěn z dlaždic keramických lepených flexibilním lepidlem maloformátových hladkých přes 12 do 19 ks/m2</t>
  </si>
  <si>
    <t>591213351</t>
  </si>
  <si>
    <t>https://podminky.urs.cz/item/CS_URS_2023_02/781474113</t>
  </si>
  <si>
    <t>95</t>
  </si>
  <si>
    <t>59761071</t>
  </si>
  <si>
    <t>obklad keramický hladký přes 12 do 19ks/m2</t>
  </si>
  <si>
    <t>-675421640</t>
  </si>
  <si>
    <t>58,452*1,2</t>
  </si>
  <si>
    <t>96</t>
  </si>
  <si>
    <t>781477114</t>
  </si>
  <si>
    <t>Montáž obkladů vnitřních stěn z dlaždic keramických Příplatek k cenám za dvousložkový spárovací tmel</t>
  </si>
  <si>
    <t>-476804951</t>
  </si>
  <si>
    <t>https://podminky.urs.cz/item/CS_URS_2023_02/781477114</t>
  </si>
  <si>
    <t>97</t>
  </si>
  <si>
    <t>781494511</t>
  </si>
  <si>
    <t>Obklad - dokončující práce profily ukončovací lepené flexibilním lepidlem ukončovací vč. dodávky profilu</t>
  </si>
  <si>
    <t>1859449779</t>
  </si>
  <si>
    <t>https://podminky.urs.cz/item/CS_URS_2023_02/781494511</t>
  </si>
  <si>
    <t>98</t>
  </si>
  <si>
    <t>781495115</t>
  </si>
  <si>
    <t>Obklad - dokončující práce ostatní práce spárování silikonem</t>
  </si>
  <si>
    <t>-842681371</t>
  </si>
  <si>
    <t>https://podminky.urs.cz/item/CS_URS_2023_02/781495115</t>
  </si>
  <si>
    <t>783</t>
  </si>
  <si>
    <t>Dokončovací práce - nátěry</t>
  </si>
  <si>
    <t>99</t>
  </si>
  <si>
    <t>783301303</t>
  </si>
  <si>
    <t>Bezoplachové odrezivění rozvodů ÚT, zámečnických konstrukcí</t>
  </si>
  <si>
    <t>307765376</t>
  </si>
  <si>
    <t>https://podminky.urs.cz/item/CS_URS_2023_02/783301303</t>
  </si>
  <si>
    <t>100</t>
  </si>
  <si>
    <t>783301401</t>
  </si>
  <si>
    <t>Příprava podkladu rozvodů ÚT, zámečnických konstrukcí, zárubní, před provedením nátěru ometení</t>
  </si>
  <si>
    <t>-208848984</t>
  </si>
  <si>
    <t>https://podminky.urs.cz/item/CS_URS_2023_02/783301401</t>
  </si>
  <si>
    <t>101</t>
  </si>
  <si>
    <t>783314101</t>
  </si>
  <si>
    <t>Základní nátěr rozvodů ÚT, zámečnických konstrukcí, zárubní, jednonásobný syntetický</t>
  </si>
  <si>
    <t>-2018710545</t>
  </si>
  <si>
    <t>https://podminky.urs.cz/item/CS_URS_2023_02/783314101</t>
  </si>
  <si>
    <t>102</t>
  </si>
  <si>
    <t>783315101</t>
  </si>
  <si>
    <t>Mezinátěr rozvodů ÚT, zámečnických konstrukcí, zárubní, jednonásobný syntetický standardní</t>
  </si>
  <si>
    <t>1233691968</t>
  </si>
  <si>
    <t>https://podminky.urs.cz/item/CS_URS_2023_02/783315101</t>
  </si>
  <si>
    <t>103</t>
  </si>
  <si>
    <t>783317101</t>
  </si>
  <si>
    <t>Krycí nátěr (email) rozvodů ÚT, zámečnických konstrukcí, zárubní, jednonásobný syntetický standardní</t>
  </si>
  <si>
    <t>1707286110</t>
  </si>
  <si>
    <t>https://podminky.urs.cz/item/CS_URS_2023_02/783317101</t>
  </si>
  <si>
    <t>104</t>
  </si>
  <si>
    <t>783343101</t>
  </si>
  <si>
    <t>Základní impregnační nátěr rozvodů ÚT, zámečnických konstrukcíí, aktivátorem rzi na zkorodovaný povrch jednonásobný polyuretanový</t>
  </si>
  <si>
    <t>-1481325354</t>
  </si>
  <si>
    <t>https://podminky.urs.cz/item/CS_URS_2023_02/783343101</t>
  </si>
  <si>
    <t>784</t>
  </si>
  <si>
    <t>Dokončovací práce - malby a tapety</t>
  </si>
  <si>
    <t>105</t>
  </si>
  <si>
    <t>784171101</t>
  </si>
  <si>
    <t>Zakrytí nemalovaných ploch (materiál ve specifikaci) včetně pozdějšího odkrytí podlah</t>
  </si>
  <si>
    <t>-342758557</t>
  </si>
  <si>
    <t>https://podminky.urs.cz/item/CS_URS_2023_02/784171101</t>
  </si>
  <si>
    <t>106</t>
  </si>
  <si>
    <t>58124842</t>
  </si>
  <si>
    <t>fólie pro malířské potřeby zakrývací tl 7µ 4x5m</t>
  </si>
  <si>
    <t>1161244459</t>
  </si>
  <si>
    <t>107</t>
  </si>
  <si>
    <t>784171111</t>
  </si>
  <si>
    <t>Zakrytí nemalovaných ploch (materiál ve specifikaci) včetně pozdějšího odkrytí svislých ploch např. stěn, oken, dveří v místnostech výšky do 3,80</t>
  </si>
  <si>
    <t>-1178966988</t>
  </si>
  <si>
    <t>https://podminky.urs.cz/item/CS_URS_2023_02/784171111</t>
  </si>
  <si>
    <t>108</t>
  </si>
  <si>
    <t>-2003810351</t>
  </si>
  <si>
    <t>109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</si>
  <si>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</si>
  <si>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</si>
  <si>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-1319860337</t>
  </si>
  <si>
    <t>https://podminky.urs.cz/item/CS_URS_2023_02/784171121</t>
  </si>
  <si>
    <t>110</t>
  </si>
  <si>
    <t>-1101111680</t>
  </si>
  <si>
    <t>111</t>
  </si>
  <si>
    <t>784181101</t>
  </si>
  <si>
    <t>Penetrace podkladu jednonásobná základní akrylátová bezbarvá v místnostech výšky do 3,80 m</t>
  </si>
  <si>
    <t>145822921</t>
  </si>
  <si>
    <t>https://podminky.urs.cz/item/CS_URS_2023_02/784181101</t>
  </si>
  <si>
    <t>1,2*(334,944-58,452)</t>
  </si>
  <si>
    <t>112</t>
  </si>
  <si>
    <t>784211101</t>
  </si>
  <si>
    <t>Malby z malířských směsí oděruvzdorných za mokra dvojnásobné, bílé za mokra oděruvzdorné výborně v místnostech výšky do 3,80 m</t>
  </si>
  <si>
    <t>1984455033</t>
  </si>
  <si>
    <t>https://podminky.urs.cz/item/CS_URS_2023_02/784211101</t>
  </si>
  <si>
    <t>786</t>
  </si>
  <si>
    <t>Dokončovací práce - čalounické úpravy</t>
  </si>
  <si>
    <t>113</t>
  </si>
  <si>
    <t>786624111</t>
  </si>
  <si>
    <t>Montáž zastiňujících žaluzií lamelových do oken zdvojených otevíravých, sklápěcích nebo vyklápěcích dřevěných</t>
  </si>
  <si>
    <t>-1088988205</t>
  </si>
  <si>
    <t>https://podminky.urs.cz/item/CS_URS_2023_02/786624111</t>
  </si>
  <si>
    <t>114</t>
  </si>
  <si>
    <t>55346200</t>
  </si>
  <si>
    <t>žaluzie horizontální interiérové</t>
  </si>
  <si>
    <t>-1630682237</t>
  </si>
  <si>
    <t>HZS</t>
  </si>
  <si>
    <t>Hodinové zúčtovací sazby</t>
  </si>
  <si>
    <t>115</t>
  </si>
  <si>
    <t>HZS1302</t>
  </si>
  <si>
    <t>Hodinové zúčtovací sazby profesí HSV provádění konstrukcí zedník specialista, dokončovací a začišťovací práce</t>
  </si>
  <si>
    <t>hod</t>
  </si>
  <si>
    <t>18249743</t>
  </si>
  <si>
    <t>https://podminky.urs.cz/item/CS_URS_2023_02/HZS1302</t>
  </si>
  <si>
    <t>116</t>
  </si>
  <si>
    <t>HZS2491</t>
  </si>
  <si>
    <t>Hodinové zúčtovací sazby profesí PSV zednické výpomoci a pomocné práce PSV dělník zednických výpomocí_x000d_
-zhotovení prostupů a jejich zapravení_x000d_
-zhotovení drážek pro potrubí a jejich zapravení</t>
  </si>
  <si>
    <t>804181948</t>
  </si>
  <si>
    <t>https://podminky.urs.cz/item/CS_URS_2023_02/HZS2491</t>
  </si>
  <si>
    <t>VRN</t>
  </si>
  <si>
    <t>Vedlejší rozpočtové náklady</t>
  </si>
  <si>
    <t>VRN2</t>
  </si>
  <si>
    <t>Příprava staveniště</t>
  </si>
  <si>
    <t>117</t>
  </si>
  <si>
    <t>020001000</t>
  </si>
  <si>
    <t>1024</t>
  </si>
  <si>
    <t>-2026373307</t>
  </si>
  <si>
    <t>https://podminky.urs.cz/item/CS_URS_2023_02/020001000</t>
  </si>
  <si>
    <t>VRN4</t>
  </si>
  <si>
    <t>Inženýrská činnost</t>
  </si>
  <si>
    <t>118</t>
  </si>
  <si>
    <t>040001000</t>
  </si>
  <si>
    <t>779398963</t>
  </si>
  <si>
    <t>https://podminky.urs.cz/item/CS_URS_2023_02/040001000</t>
  </si>
  <si>
    <t>119</t>
  </si>
  <si>
    <t>045002000</t>
  </si>
  <si>
    <t>Kompletační a koordinační činnost</t>
  </si>
  <si>
    <t>-928100061</t>
  </si>
  <si>
    <t>https://podminky.urs.cz/item/CS_URS_2023_02/045002000</t>
  </si>
  <si>
    <t>VRN7</t>
  </si>
  <si>
    <t>Provozní vlivy</t>
  </si>
  <si>
    <t>120</t>
  </si>
  <si>
    <t>070001000</t>
  </si>
  <si>
    <t>1161853114</t>
  </si>
  <si>
    <t>https://podminky.urs.cz/item/CS_URS_2023_02/070001000</t>
  </si>
  <si>
    <t>02 - ZTI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</si>
  <si>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</si>
  <si>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</si>
  <si>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</si>
  <si>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</si>
  <si>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</si>
  <si>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</si>
  <si>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721</t>
  </si>
  <si>
    <t>Zdravotechnika - vnitřní kanalizace</t>
  </si>
  <si>
    <t>721171803</t>
  </si>
  <si>
    <t>Demontáž potrubí z novodurových trub odpadních nebo připojovacích do D 75</t>
  </si>
  <si>
    <t>-1335835754</t>
  </si>
  <si>
    <t>https://podminky.urs.cz/item/CS_URS_2023_02/721171803</t>
  </si>
  <si>
    <t>Součet</t>
  </si>
  <si>
    <t>721171808</t>
  </si>
  <si>
    <t>Demontáž potrubí z novodurových trub odpadních nebo připojovacích přes 75 do D 114</t>
  </si>
  <si>
    <t>1820045253</t>
  </si>
  <si>
    <t>https://podminky.urs.cz/item/CS_URS_2023_02/721171808</t>
  </si>
  <si>
    <t>721171902</t>
  </si>
  <si>
    <t>Opravy odpadního potrubí plastového vsazení odbočky do potrubí DN 40</t>
  </si>
  <si>
    <t>124157467</t>
  </si>
  <si>
    <t>https://podminky.urs.cz/item/CS_URS_2023_02/721171902</t>
  </si>
  <si>
    <t>721171903</t>
  </si>
  <si>
    <t>Opravy odpadního potrubí plastového vsazení odbočky do potrubí DN 50</t>
  </si>
  <si>
    <t>1472122738</t>
  </si>
  <si>
    <t>https://podminky.urs.cz/item/CS_URS_2023_02/721171903</t>
  </si>
  <si>
    <t>721171905</t>
  </si>
  <si>
    <t>Opravy odpadního potrubí plastového vsazení odbočky do potrubí DN 110</t>
  </si>
  <si>
    <t>-1037561239</t>
  </si>
  <si>
    <t>https://podminky.urs.cz/item/CS_URS_2023_02/721171905</t>
  </si>
  <si>
    <t>721175201</t>
  </si>
  <si>
    <t>Plastové potrubí odhlučněné třívrstvé připojovací DN 32</t>
  </si>
  <si>
    <t>336953365</t>
  </si>
  <si>
    <t>https://podminky.urs.cz/item/CS_URS_2023_02/721175201</t>
  </si>
  <si>
    <t>5+5</t>
  </si>
  <si>
    <t>721175202</t>
  </si>
  <si>
    <t>Plastové potrubí odhlučněné třívrstvé připojovací DN 40</t>
  </si>
  <si>
    <t>-2043252834</t>
  </si>
  <si>
    <t>https://podminky.urs.cz/item/CS_URS_2023_02/721175202</t>
  </si>
  <si>
    <t>721175203</t>
  </si>
  <si>
    <t>Plastové potrubí odhlučněné třívrstvé připojovací DN 50</t>
  </si>
  <si>
    <t>446639014</t>
  </si>
  <si>
    <t>https://podminky.urs.cz/item/CS_URS_2023_02/721175203</t>
  </si>
  <si>
    <t>721175205</t>
  </si>
  <si>
    <t>Plastové potrubí odhlučněné třívrstvé připojovací DN 110</t>
  </si>
  <si>
    <t>2000736866</t>
  </si>
  <si>
    <t>https://podminky.urs.cz/item/CS_URS_2023_02/721175205</t>
  </si>
  <si>
    <t>721194104</t>
  </si>
  <si>
    <t>Vyměření přípojek na potrubí vyvedení a upevnění odpadních výpustek DN 40</t>
  </si>
  <si>
    <t>618458943</t>
  </si>
  <si>
    <t>https://podminky.urs.cz/item/CS_URS_2023_02/721194104</t>
  </si>
  <si>
    <t>721194105</t>
  </si>
  <si>
    <t>Vyměření přípojek na potrubí vyvedení a upevnění odpadních výpustek DN 50</t>
  </si>
  <si>
    <t>-1158918795</t>
  </si>
  <si>
    <t>https://podminky.urs.cz/item/CS_URS_2023_02/721194105</t>
  </si>
  <si>
    <t>721194109</t>
  </si>
  <si>
    <t>Vyměření přípojek na potrubí vyvedení a upevnění odpadních výpustek DN 110</t>
  </si>
  <si>
    <t>-2079622086</t>
  </si>
  <si>
    <t>https://podminky.urs.cz/item/CS_URS_2023_02/721194109</t>
  </si>
  <si>
    <t>721211421</t>
  </si>
  <si>
    <t>Podlahové vpusti se svislým odtokem DN 50/75/110 mřížka nerez 115x115</t>
  </si>
  <si>
    <t>461806181</t>
  </si>
  <si>
    <t>https://podminky.urs.cz/item/CS_URS_2023_02/721211421</t>
  </si>
  <si>
    <t>721220801</t>
  </si>
  <si>
    <t>Demontáž zápachových uzávěrek do DN 70</t>
  </si>
  <si>
    <t>-2051362388</t>
  </si>
  <si>
    <t>https://podminky.urs.cz/item/CS_URS_2023_02/721220801</t>
  </si>
  <si>
    <t>721229111</t>
  </si>
  <si>
    <t>Zápachové uzávěrky montáž zápachových uzávěrek ostatních typů do DN 50</t>
  </si>
  <si>
    <t>435345946</t>
  </si>
  <si>
    <t>https://podminky.urs.cz/item/CS_URS_2023_02/721229111</t>
  </si>
  <si>
    <t>55161005</t>
  </si>
  <si>
    <t>souprava připojovací stavitelná bílá</t>
  </si>
  <si>
    <t>sada</t>
  </si>
  <si>
    <t>-235166794</t>
  </si>
  <si>
    <t>721290111</t>
  </si>
  <si>
    <t>Zkouška těsnosti kanalizace v objektech vodou do DN 125</t>
  </si>
  <si>
    <t>1232566995</t>
  </si>
  <si>
    <t>https://podminky.urs.cz/item/CS_URS_2023_02/721290111</t>
  </si>
  <si>
    <t>6+16+5</t>
  </si>
  <si>
    <t>998721102</t>
  </si>
  <si>
    <t>Přesun hmot pro vnitřní kanalizace stanovený z hmotnosti přesunovaného materiálu vodorovná dopravní vzdálenost do 50 m v objektech výšky přes 6 do 12 m</t>
  </si>
  <si>
    <t>-589648319</t>
  </si>
  <si>
    <t>https://podminky.urs.cz/item/CS_URS_2023_02/998721102</t>
  </si>
  <si>
    <t>722</t>
  </si>
  <si>
    <t>Zdravotechnika - vnitřní vodovod</t>
  </si>
  <si>
    <t>722130801</t>
  </si>
  <si>
    <t>Demontáž potrubí z ocelových trubek pozinkovaných závitových do DN 25</t>
  </si>
  <si>
    <t>1501615740</t>
  </si>
  <si>
    <t>https://podminky.urs.cz/item/CS_URS_2023_02/722130801</t>
  </si>
  <si>
    <t>722174022</t>
  </si>
  <si>
    <t>Potrubí z plastových trubek z polypropylenu PPR svařovaných polyfúzně PN 20 (SDR 6) D 20 x 3,4</t>
  </si>
  <si>
    <t>-1399043054</t>
  </si>
  <si>
    <t>https://podminky.urs.cz/item/CS_URS_2023_02/722174022</t>
  </si>
  <si>
    <t>722174023</t>
  </si>
  <si>
    <t>Potrubí z plastových trubek z polypropylenu PPR svařovaných polyfúzně PN 20 (SDR 6) D 25 x 4,2</t>
  </si>
  <si>
    <t>-1249011708</t>
  </si>
  <si>
    <t>https://podminky.urs.cz/item/CS_URS_2023_02/722174023</t>
  </si>
  <si>
    <t>722179191</t>
  </si>
  <si>
    <t>Příplatek k ceně rozvody vody z plastů za práce malého rozsahu na zakázce do 20 m rozvodu</t>
  </si>
  <si>
    <t>-1304623343</t>
  </si>
  <si>
    <t>https://podminky.urs.cz/item/CS_URS_2023_02/722179191</t>
  </si>
  <si>
    <t>722179192</t>
  </si>
  <si>
    <t>Příplatek k ceně rozvody vody z plastů za práce malého rozsahu na zakázce při průměru trubek do 32 mm, do 15 svarů</t>
  </si>
  <si>
    <t>921301711</t>
  </si>
  <si>
    <t>https://podminky.urs.cz/item/CS_URS_2023_02/722179192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</si>
  <si>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</si>
  <si>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</si>
  <si>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1009525526</t>
  </si>
  <si>
    <t>https://podminky.urs.cz/item/CS_URS_2023_02/722181221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</si>
  <si>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</si>
  <si>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</si>
  <si>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1089634184</t>
  </si>
  <si>
    <t>https://podminky.urs.cz/item/CS_URS_2023_02/722181222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</si>
  <si>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</si>
  <si>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</si>
  <si>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1823040722</t>
  </si>
  <si>
    <t>https://podminky.urs.cz/item/CS_URS_2023_02/722181241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</si>
  <si>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</si>
  <si>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</si>
  <si>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-1769111573</t>
  </si>
  <si>
    <t>https://podminky.urs.cz/item/CS_URS_2023_02/722181242</t>
  </si>
  <si>
    <t>722181812</t>
  </si>
  <si>
    <t>Demontáž ochrany potrubí plstěných pásů z trub, průměru do 50 mm</t>
  </si>
  <si>
    <t>1345694998</t>
  </si>
  <si>
    <t>https://podminky.urs.cz/item/CS_URS_2023_02/722181812</t>
  </si>
  <si>
    <t>722190401</t>
  </si>
  <si>
    <t>Zřízení přípojek na potrubí vyvedení a upevnění výpustek do DN 25</t>
  </si>
  <si>
    <t>908759650</t>
  </si>
  <si>
    <t>https://podminky.urs.cz/item/CS_URS_2023_02/722190401</t>
  </si>
  <si>
    <t>722190901</t>
  </si>
  <si>
    <t>Opravy ostatní uzavření nebo otevření vodovodního potrubí při opravách včetně vypuštění a napuštění</t>
  </si>
  <si>
    <t>2003296094</t>
  </si>
  <si>
    <t>https://podminky.urs.cz/item/CS_URS_2023_02/722190901</t>
  </si>
  <si>
    <t>722220111</t>
  </si>
  <si>
    <t>Armatury s jedním závitem nástěnky pro výtokový ventil G 1/2"</t>
  </si>
  <si>
    <t>554702092</t>
  </si>
  <si>
    <t>https://podminky.urs.cz/item/CS_URS_2023_02/722220111</t>
  </si>
  <si>
    <t>722220121</t>
  </si>
  <si>
    <t>Armatury s jedním závitem nástěnky pro baterii G 1/2"</t>
  </si>
  <si>
    <t>pár</t>
  </si>
  <si>
    <t>-344880655</t>
  </si>
  <si>
    <t>https://podminky.urs.cz/item/CS_URS_2023_02/722220121</t>
  </si>
  <si>
    <t>722220851</t>
  </si>
  <si>
    <t>Demontáž armatur závitových s jedním závitem do G 3/4</t>
  </si>
  <si>
    <t>1869458385</t>
  </si>
  <si>
    <t>https://podminky.urs.cz/item/CS_URS_2023_02/722220851</t>
  </si>
  <si>
    <t>722220861</t>
  </si>
  <si>
    <t>Demontáž armatur závitových se dvěma závity do G 3/4</t>
  </si>
  <si>
    <t>-1156041394</t>
  </si>
  <si>
    <t>https://podminky.urs.cz/item/CS_URS_2023_02/722220861</t>
  </si>
  <si>
    <t>722232043</t>
  </si>
  <si>
    <t>Armatury se dvěma závity kulové kohouty PN 42 do 185 °C přímé vnitřní závit G 1/2"</t>
  </si>
  <si>
    <t>-1018028746</t>
  </si>
  <si>
    <t>https://podminky.urs.cz/item/CS_URS_2023_02/722232043</t>
  </si>
  <si>
    <t>722290234</t>
  </si>
  <si>
    <t>Zkoušky, proplach a desinfekce vodovodního potrubí proplach a desinfekce vodovodního potrubí do DN 80</t>
  </si>
  <si>
    <t>-1626438753</t>
  </si>
  <si>
    <t>https://podminky.urs.cz/item/CS_URS_2023_02/722290234</t>
  </si>
  <si>
    <t>50+4</t>
  </si>
  <si>
    <t>722290246</t>
  </si>
  <si>
    <t>Zkoušky, proplach a desinfekce vodovodního potrubí zkoušky těsnosti vodovodního potrubí plastového do DN 40</t>
  </si>
  <si>
    <t>1216875605</t>
  </si>
  <si>
    <t>https://podminky.urs.cz/item/CS_URS_2023_02/722290246</t>
  </si>
  <si>
    <t>998722102</t>
  </si>
  <si>
    <t>Přesun hmot pro vnitřní vodovod stanovený z hmotnosti přesunovaného materiálu vodorovná dopravní vzdálenost do 50 m v objektech výšky přes 6 do 12 m</t>
  </si>
  <si>
    <t>-1152717857</t>
  </si>
  <si>
    <t>https://podminky.urs.cz/item/CS_URS_2023_02/998722102</t>
  </si>
  <si>
    <t>725110811</t>
  </si>
  <si>
    <t>Demontáž klozetů splachovacích s nádrží nebo tlakovým splachovačem</t>
  </si>
  <si>
    <t>-34819869</t>
  </si>
  <si>
    <t>https://podminky.urs.cz/item/CS_URS_2023_02/725110811</t>
  </si>
  <si>
    <t>725112022</t>
  </si>
  <si>
    <t>Zařízení záchodů klozety keramické závěsné na nosné stěny s hlubokým splachováním odpad vodorovný</t>
  </si>
  <si>
    <t>1035120987</t>
  </si>
  <si>
    <t>https://podminky.urs.cz/item/CS_URS_2023_02/725112022</t>
  </si>
  <si>
    <t>725112171</t>
  </si>
  <si>
    <t>Zařízení záchodů kombi klozety s hlubokým splachováním odpad vodorovný</t>
  </si>
  <si>
    <t>-181902009</t>
  </si>
  <si>
    <t>https://podminky.urs.cz/item/CS_URS_2023_02/725112171</t>
  </si>
  <si>
    <t>725210821</t>
  </si>
  <si>
    <t>Demontáž umyvadel bez výtokových armatur umyvadel</t>
  </si>
  <si>
    <t>664491941</t>
  </si>
  <si>
    <t>https://podminky.urs.cz/item/CS_URS_2023_02/725210821</t>
  </si>
  <si>
    <t>725211601</t>
  </si>
  <si>
    <t>Umyvadla keramická bílá bez výtokových armatur připevněná na stěnu šrouby bez sloupu nebo krytu na sifon, šířka umyvadla 500 mm</t>
  </si>
  <si>
    <t>1150551750</t>
  </si>
  <si>
    <t>https://podminky.urs.cz/item/CS_URS_2023_02/725211601</t>
  </si>
  <si>
    <t>725211661</t>
  </si>
  <si>
    <t>Umyvadla keramická bílá bez výtokových armatur do desky zápustná, šířky umyvadla 550 až 560 mm</t>
  </si>
  <si>
    <t>-1574290560</t>
  </si>
  <si>
    <t>https://podminky.urs.cz/item/CS_URS_2023_02/725211661</t>
  </si>
  <si>
    <t>725211705</t>
  </si>
  <si>
    <t>Umyvadla keramická bílá bez výtokových armatur připevněná na stěnu šrouby malá (umývátka) rohová 450 mm</t>
  </si>
  <si>
    <t>1742399326</t>
  </si>
  <si>
    <t>https://podminky.urs.cz/item/CS_URS_2023_02/725211705</t>
  </si>
  <si>
    <t>725240811</t>
  </si>
  <si>
    <t>Demontáž sprchových kabin a vaniček bez výtokových armatur kabin</t>
  </si>
  <si>
    <t>-1965069064</t>
  </si>
  <si>
    <t>https://podminky.urs.cz/item/CS_URS_2023_02/725240811</t>
  </si>
  <si>
    <t>725240812</t>
  </si>
  <si>
    <t>Demontáž sprchových kabin a vaniček bez výtokových armatur vaniček</t>
  </si>
  <si>
    <t>1647093603</t>
  </si>
  <si>
    <t>https://podminky.urs.cz/item/CS_URS_2023_02/725240812</t>
  </si>
  <si>
    <t>725241113</t>
  </si>
  <si>
    <t>Sprchové vaničky akrylátové čtvercové 1000x1000 mm</t>
  </si>
  <si>
    <t>1981751712</t>
  </si>
  <si>
    <t>https://podminky.urs.cz/item/CS_URS_2023_02/725241113</t>
  </si>
  <si>
    <t>725244323</t>
  </si>
  <si>
    <t>Sprchové dveře a zástěny zástěny sprchové do niky bezrámové skleněné tl. 8 mm dveře otvíravé jednokřídlové, na vaničku šířky 1000 mm</t>
  </si>
  <si>
    <t>-1777863748</t>
  </si>
  <si>
    <t>https://podminky.urs.cz/item/CS_URS_2023_02/725244323</t>
  </si>
  <si>
    <t>725291111</t>
  </si>
  <si>
    <t>Doplňky zařízení koupelen a záchodů keramické toaletní deska rovná šířka 450 mm</t>
  </si>
  <si>
    <t>177959288</t>
  </si>
  <si>
    <t>https://podminky.urs.cz/item/CS_URS_2023_02/725291111</t>
  </si>
  <si>
    <t>725291511</t>
  </si>
  <si>
    <t>Doplňky zařízení koupelen a záchodů plastové dávkovač tekutého mýdla na 350 ml</t>
  </si>
  <si>
    <t>-1647299446</t>
  </si>
  <si>
    <t>https://podminky.urs.cz/item/CS_URS_2023_02/725291511</t>
  </si>
  <si>
    <t>725291521</t>
  </si>
  <si>
    <t>Doplňky zařízení koupelen a záchodů plastové zásobník toaletních papírů</t>
  </si>
  <si>
    <t>1876864693</t>
  </si>
  <si>
    <t>https://podminky.urs.cz/item/CS_URS_2023_02/725291521</t>
  </si>
  <si>
    <t>725291531</t>
  </si>
  <si>
    <t>Doplňky zařízení koupelen a záchodů plastové zásobník papírových ručníků</t>
  </si>
  <si>
    <t>1722506339</t>
  </si>
  <si>
    <t>https://podminky.urs.cz/item/CS_URS_2023_02/725291531</t>
  </si>
  <si>
    <t>725310823</t>
  </si>
  <si>
    <t>Demontáž dřezů jednodílných bez výtokových armatur vestavěných v kuchyňských sestavách</t>
  </si>
  <si>
    <t>1961576244</t>
  </si>
  <si>
    <t>https://podminky.urs.cz/item/CS_URS_2023_02/725310823</t>
  </si>
  <si>
    <t>725311121</t>
  </si>
  <si>
    <t>Dřezy bez výtokových armatur jednoduché se zápachovou uzávěrkou nerezové s odkapávací plochou 560x480 mm a miskou</t>
  </si>
  <si>
    <t>-913509049</t>
  </si>
  <si>
    <t>https://podminky.urs.cz/item/CS_URS_2023_02/725311121</t>
  </si>
  <si>
    <t>725820801</t>
  </si>
  <si>
    <t>Demontáž baterií nástěnných do G 3/4</t>
  </si>
  <si>
    <t>-1296604631</t>
  </si>
  <si>
    <t>https://podminky.urs.cz/item/CS_URS_2023_02/725820801</t>
  </si>
  <si>
    <t>725820802</t>
  </si>
  <si>
    <t>Demontáž baterií stojánkových do 1 otvoru</t>
  </si>
  <si>
    <t>246198622</t>
  </si>
  <si>
    <t>https://podminky.urs.cz/item/CS_URS_2023_02/725820802</t>
  </si>
  <si>
    <t>725821325</t>
  </si>
  <si>
    <t>Baterie dřezové stojánkové pákové s otáčivým ústím a délkou ramínka 220 mm</t>
  </si>
  <si>
    <t>514788462</t>
  </si>
  <si>
    <t>https://podminky.urs.cz/item/CS_URS_2023_02/725821325</t>
  </si>
  <si>
    <t>725822611</t>
  </si>
  <si>
    <t>Baterie umyvadlové stojánkové pákové bez výpusti</t>
  </si>
  <si>
    <t>1488088118</t>
  </si>
  <si>
    <t>https://podminky.urs.cz/item/CS_URS_2023_02/725822611</t>
  </si>
  <si>
    <t>725840850</t>
  </si>
  <si>
    <t>Demontáž baterií sprchových diferenciálních do G 3/4 x 1</t>
  </si>
  <si>
    <t>-538203771</t>
  </si>
  <si>
    <t>https://podminky.urs.cz/item/CS_URS_2023_02/725840850</t>
  </si>
  <si>
    <t>725841354</t>
  </si>
  <si>
    <t>Baterie sprchové automatické s termostatickým ventilem a sprchovou růžicí</t>
  </si>
  <si>
    <t>696928316</t>
  </si>
  <si>
    <t>https://podminky.urs.cz/item/CS_URS_2023_02/725841354</t>
  </si>
  <si>
    <t>725860811</t>
  </si>
  <si>
    <t>Demontáž zápachových uzávěrek pro zařizovací předměty jednoduchých</t>
  </si>
  <si>
    <t>-1690370115</t>
  </si>
  <si>
    <t>https://podminky.urs.cz/item/CS_URS_2023_02/725860811</t>
  </si>
  <si>
    <t>725860812</t>
  </si>
  <si>
    <t>Demontáž zápachových uzávěrek pro zařizovací předměty dvojitých</t>
  </si>
  <si>
    <t>-216981039</t>
  </si>
  <si>
    <t>https://podminky.urs.cz/item/CS_URS_2023_02/725860812</t>
  </si>
  <si>
    <t>725861102</t>
  </si>
  <si>
    <t>Zápachové uzávěrky zařizovacích předmětů pro umyvadla DN 40</t>
  </si>
  <si>
    <t>-865765295</t>
  </si>
  <si>
    <t>https://podminky.urs.cz/item/CS_URS_2023_02/725861102</t>
  </si>
  <si>
    <t>725862103</t>
  </si>
  <si>
    <t>Zápachové uzávěrky zařizovacích předmětů pro dřezy DN 40/50</t>
  </si>
  <si>
    <t>-511848618</t>
  </si>
  <si>
    <t>https://podminky.urs.cz/item/CS_URS_2023_02/725862103</t>
  </si>
  <si>
    <t>725865311</t>
  </si>
  <si>
    <t>Zápachové uzávěrky zařizovacích předmětů pro vany sprchových koutů s kulovým kloubem na odtoku DN 40/50</t>
  </si>
  <si>
    <t>-1669819604</t>
  </si>
  <si>
    <t>https://podminky.urs.cz/item/CS_URS_2023_02/725865311</t>
  </si>
  <si>
    <t>998725102</t>
  </si>
  <si>
    <t>Přesun hmot pro zařizovací předměty stanovený z hmotnosti přesunovaného materiálu vodorovná dopravní vzdálenost do 50 m v objektech výšky přes 6 do 12 m</t>
  </si>
  <si>
    <t>318376698</t>
  </si>
  <si>
    <t>https://podminky.urs.cz/item/CS_URS_2023_02/998725102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</si>
  <si>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</si>
  <si>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</si>
  <si>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</si>
  <si>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</si>
  <si>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1162626682</t>
  </si>
  <si>
    <t>https://podminky.urs.cz/item/CS_URS_2023_02/726111031</t>
  </si>
  <si>
    <t>726191001</t>
  </si>
  <si>
    <t>Ostatní příslušenství instalačních systémů zvukoizolační souprava pro WC a bidet</t>
  </si>
  <si>
    <t>-901965875</t>
  </si>
  <si>
    <t>https://podminky.urs.cz/item/CS_URS_2023_02/726191001</t>
  </si>
  <si>
    <t>998726112</t>
  </si>
  <si>
    <t>Přesun hmot pro instalační prefabrikáty stanovený z hmotnosti přesunovaného materiálu vodorovná dopravní vzdálenost do 50 m v objektech výšky přes 6 m do 12 m</t>
  </si>
  <si>
    <t>-1124665522</t>
  </si>
  <si>
    <t>https://podminky.urs.cz/item/CS_URS_2023_02/998726112</t>
  </si>
  <si>
    <t>733</t>
  </si>
  <si>
    <t>Ústřední vytápění - rozvodné potrubí</t>
  </si>
  <si>
    <t>733110806</t>
  </si>
  <si>
    <t>Demontáž potrubí z trubek ocelových závitových DN přes 15 do 32</t>
  </si>
  <si>
    <t>1290134852</t>
  </si>
  <si>
    <t>https://podminky.urs.cz/item/CS_URS_2023_02/733110806</t>
  </si>
  <si>
    <t>18+18</t>
  </si>
  <si>
    <t>733191913</t>
  </si>
  <si>
    <t>Opravy rozvodů potrubí z trubek ocelových závitových normálních i zesílených zaslepení skováním a zavařením DN 15</t>
  </si>
  <si>
    <t>-709875886</t>
  </si>
  <si>
    <t>https://podminky.urs.cz/item/CS_URS_2023_02/733191913</t>
  </si>
  <si>
    <t>733191923</t>
  </si>
  <si>
    <t>Opravy rozvodů potrubí z trubek ocelových závitových normálních i zesílených navaření odbočky na stávající potrubí, odbočka DN 15</t>
  </si>
  <si>
    <t>-643189436</t>
  </si>
  <si>
    <t>https://podminky.urs.cz/item/CS_URS_2023_02/733191923</t>
  </si>
  <si>
    <t>733223301</t>
  </si>
  <si>
    <t>Potrubí z trubek měděných tvrdých spojovaných lisováním PN 16, T= +110°C Ø 15/1</t>
  </si>
  <si>
    <t>-47663034</t>
  </si>
  <si>
    <t>https://podminky.urs.cz/item/CS_URS_2023_02/733223301</t>
  </si>
  <si>
    <t>733291101</t>
  </si>
  <si>
    <t>Zkoušky těsnosti potrubí z trubek měděných Ø do 35/1,5</t>
  </si>
  <si>
    <t>947311214</t>
  </si>
  <si>
    <t>https://podminky.urs.cz/item/CS_URS_2023_02/733291101</t>
  </si>
  <si>
    <t>998733102</t>
  </si>
  <si>
    <t>Přesun hmot pro rozvody potrubí stanovený z hmotnosti přesunovaného materiálu vodorovná dopravní vzdálenost do 50 m v objektech výšky přes 6 do 12 m</t>
  </si>
  <si>
    <t>-286774149</t>
  </si>
  <si>
    <t>https://podminky.urs.cz/item/CS_URS_2023_02/998733102</t>
  </si>
  <si>
    <t>734</t>
  </si>
  <si>
    <t>Ústřední vytápění - armatury</t>
  </si>
  <si>
    <t>734209105</t>
  </si>
  <si>
    <t>Montáž závitových armatur s 1 závitem G 1 (DN 25)</t>
  </si>
  <si>
    <t>1791385527</t>
  </si>
  <si>
    <t>https://podminky.urs.cz/item/CS_URS_2023_02/734209105</t>
  </si>
  <si>
    <t>55128134</t>
  </si>
  <si>
    <t>hlavice termostatická kapalinová bílá M30</t>
  </si>
  <si>
    <t>330603012</t>
  </si>
  <si>
    <t>734209113</t>
  </si>
  <si>
    <t>Montáž závitových armatur se 2 závity G 1/2 (DN 15)</t>
  </si>
  <si>
    <t>800367224</t>
  </si>
  <si>
    <t>https://podminky.urs.cz/item/CS_URS_2023_02/734209113</t>
  </si>
  <si>
    <t>55128306</t>
  </si>
  <si>
    <t>šroubení regulační radiátorové přímé chrom 1/2" gumové těsnění</t>
  </si>
  <si>
    <t>-1215039892</t>
  </si>
  <si>
    <t>734221132</t>
  </si>
  <si>
    <t>Ventily regulační závitové termostatické, bez hlavice ovládání s automatickým omezením průtoku PN 10 do 120°C, průtoku Q 10-150 l/h přímé G 1/2</t>
  </si>
  <si>
    <t>-67125311</t>
  </si>
  <si>
    <t>https://podminky.urs.cz/item/CS_URS_2023_02/734221132</t>
  </si>
  <si>
    <t>998734102</t>
  </si>
  <si>
    <t>Přesun hmot pro armatury stanovený z hmotnosti přesunovaného materiálu vodorovná dopravní vzdálenost do 50 m v objektech výšky přes 6 do 12 m</t>
  </si>
  <si>
    <t>-1051299614</t>
  </si>
  <si>
    <t>https://podminky.urs.cz/item/CS_URS_2023_02/998734102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</si>
  <si>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</si>
  <si>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</si>
  <si>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</si>
  <si>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</si>
  <si>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269373963</t>
  </si>
  <si>
    <t>https://podminky.urs.cz/item/CS_URS_2023_02/735000911</t>
  </si>
  <si>
    <t>735000912</t>
  </si>
  <si>
    <t>Regulace otopného systému při opravách vyregulování dvojregulačních ventilů a kohoutů s termostatickým ovládáním</t>
  </si>
  <si>
    <t>-1368130943</t>
  </si>
  <si>
    <t>https://podminky.urs.cz/item/CS_URS_2023_02/735000912</t>
  </si>
  <si>
    <t>735151577</t>
  </si>
  <si>
    <t>Otopná tělesa panelová dvoudesková PN 1,0 MPa, T do 110°C se dvěma přídavnými přestupními plochami výšky tělesa 600 mm stavební délky / výkonu 1000 mm / 1679 W</t>
  </si>
  <si>
    <t>585696396</t>
  </si>
  <si>
    <t>https://podminky.urs.cz/item/CS_URS_2023_02/735151577</t>
  </si>
  <si>
    <t>735151597</t>
  </si>
  <si>
    <t>Otopná tělesa panelová dvoudesková PN 1,0 MPa, T do 110°C se dvěma přídavnými přestupními plochami výšky tělesa 900 mm stavební délky / výkonu 1000 mm / 2313 W</t>
  </si>
  <si>
    <t>-1798365145</t>
  </si>
  <si>
    <t>https://podminky.urs.cz/item/CS_URS_2023_02/735151597</t>
  </si>
  <si>
    <t>735191905</t>
  </si>
  <si>
    <t>Ostatní opravy otopných těles odvzdušnění tělesa</t>
  </si>
  <si>
    <t>373194924</t>
  </si>
  <si>
    <t>https://podminky.urs.cz/item/CS_URS_2023_02/735191905</t>
  </si>
  <si>
    <t>735191910</t>
  </si>
  <si>
    <t>Ostatní opravy otopných těles napuštění vody do otopného systému včetně potrubí (bez kotle a ohříváků) otopných těles</t>
  </si>
  <si>
    <t>55662650</t>
  </si>
  <si>
    <t>https://podminky.urs.cz/item/CS_URS_2023_02/735191910</t>
  </si>
  <si>
    <t>2*0,6*1*8</t>
  </si>
  <si>
    <t>2*0,9*1*1</t>
  </si>
  <si>
    <t>735494811</t>
  </si>
  <si>
    <t>Vypuštění vody z otopných soustav bez kotlů, ohříváků, zásobníků a nádrží</t>
  </si>
  <si>
    <t>1859396650</t>
  </si>
  <si>
    <t>https://podminky.urs.cz/item/CS_URS_2023_02/735494811</t>
  </si>
  <si>
    <t>998735102</t>
  </si>
  <si>
    <t>Přesun hmot pro otopná tělesa stanovený z hmotnosti přesunovaného materiálu vodorovná dopravní vzdálenost do 50 m v objektech výšky přes 6 do 12 m</t>
  </si>
  <si>
    <t>-1471489627</t>
  </si>
  <si>
    <t>https://podminky.urs.cz/item/CS_URS_2023_02/998735102</t>
  </si>
  <si>
    <t>HZS2212</t>
  </si>
  <si>
    <t>Hodinové zúčtovací sazby profesí PSV provádění stavebních instalací instalatér odborný_x000d_
- drobná nepředpokládatelná činnost</t>
  </si>
  <si>
    <t>-1656444685</t>
  </si>
  <si>
    <t>https://podminky.urs.cz/item/CS_URS_2023_02/HZS2212</t>
  </si>
  <si>
    <t>2*8*2</t>
  </si>
  <si>
    <t>HZS2222</t>
  </si>
  <si>
    <t>Hodinové zúčtovací sazby profesí PSV provádění stavebních instalací topenář odborný_x000d_
- drobná nepředpokládatelná činnost</t>
  </si>
  <si>
    <t>-194653328</t>
  </si>
  <si>
    <t>https://podminky.urs.cz/item/CS_URS_2023_02/HZS2222</t>
  </si>
  <si>
    <t>Hodinové zúčtovací sazby profesí PSV zednické výpomoci a pomocné práce PSV dělník zednických výpomocí_x000d_
- zhotovení a zapravení drážek, vč. dodávky materiálu_x000d_
- drobná stavební činnost</t>
  </si>
  <si>
    <t>-1251611203</t>
  </si>
  <si>
    <t>2*8*4</t>
  </si>
  <si>
    <t>03 - Medicinální plyny</t>
  </si>
  <si>
    <t>MP1 - Rozvody medicinálních plynů</t>
  </si>
  <si>
    <t>MP3 - Ukončovací prvky</t>
  </si>
  <si>
    <t>MP6 - Společné náklady na rozvody MP</t>
  </si>
  <si>
    <t>Celkem bez DPH - Celkem bez DPH</t>
  </si>
  <si>
    <t>MP1</t>
  </si>
  <si>
    <t>Rozvody medicinálních plynů</t>
  </si>
  <si>
    <t>MP1_001</t>
  </si>
  <si>
    <t>D+M Trubka Cu průměr 8x1</t>
  </si>
  <si>
    <t>MP1_002</t>
  </si>
  <si>
    <t>D+M Trubka Cu průměr 12x1</t>
  </si>
  <si>
    <t>MP1_003</t>
  </si>
  <si>
    <t>D+M Trubka Cu průměr 18x1</t>
  </si>
  <si>
    <t>MP1_004</t>
  </si>
  <si>
    <t>D+M Trubka Cu průměr 22x1</t>
  </si>
  <si>
    <t>MP1_005</t>
  </si>
  <si>
    <t>Prořez potrubí 3%</t>
  </si>
  <si>
    <t>kpl</t>
  </si>
  <si>
    <t>MP1_006</t>
  </si>
  <si>
    <t>D+M Tvarovky Cu pr. 8</t>
  </si>
  <si>
    <t>ks</t>
  </si>
  <si>
    <t>MP1_007</t>
  </si>
  <si>
    <t>D+M Tvarovky Cu pr. 12</t>
  </si>
  <si>
    <t>MP1_008</t>
  </si>
  <si>
    <t>D+M Tvarovky Cu pr. 18</t>
  </si>
  <si>
    <t>MP1_009</t>
  </si>
  <si>
    <t>D+M Tvarovky Cu pr. 22</t>
  </si>
  <si>
    <t>MP1_010</t>
  </si>
  <si>
    <t>D+M Pájka Ag 45 + pasta</t>
  </si>
  <si>
    <t>MP1_011</t>
  </si>
  <si>
    <t>D+M Ocelový chránič 22x2.3- tr. svař.1/2", pr.12</t>
  </si>
  <si>
    <t>MP1_012</t>
  </si>
  <si>
    <t>D+M Ocelový chránič 26x2,6- tr. svař.3/4", pr.18</t>
  </si>
  <si>
    <t>MP1_013</t>
  </si>
  <si>
    <t>D+M Konzola trubek (2-3 trubky, závěs 0,5m), vč. kotvení a objímek</t>
  </si>
  <si>
    <t>MP1_014</t>
  </si>
  <si>
    <t>D+M Kohout kulový R 253 1/4" vč.šr. - uzávěry technologie</t>
  </si>
  <si>
    <t>MP1_015</t>
  </si>
  <si>
    <t>D+M Kohout kulový R 253 3/8" vč.šr. - uzávěry technologie</t>
  </si>
  <si>
    <t>MP1_016</t>
  </si>
  <si>
    <t>D+M Ventilová skříň (UP-3) pro 3 plyny vč. uzávěru, čidla klinické signalizace, manometru, nouzového vstupu (terminální jednotky), pro každý plyn</t>
  </si>
  <si>
    <t>MP1_017</t>
  </si>
  <si>
    <t>D+M Vyhodnocovací skříň klinické signalizace tlaku plynu STP pro 1-6 čidel</t>
  </si>
  <si>
    <t>MP1_018</t>
  </si>
  <si>
    <t>D+M Značení potrubních rozvodů, dle ČSN EN ISO 7396 + nátěrové hmoty (na bm potrubí)</t>
  </si>
  <si>
    <t>MP1_019</t>
  </si>
  <si>
    <t>D+M Propláchnutí rozvodu dusíkem (na bm potrubí)</t>
  </si>
  <si>
    <t>MP1_020</t>
  </si>
  <si>
    <t>D+M Ochranný plyn pro pájení Cu trubek</t>
  </si>
  <si>
    <t>MP1_021</t>
  </si>
  <si>
    <t>Napojení na stávající rozvody</t>
  </si>
  <si>
    <t>MP3</t>
  </si>
  <si>
    <t>Ukončovací prvky</t>
  </si>
  <si>
    <t>MP3_001</t>
  </si>
  <si>
    <t>D+M Nástěnná rampa, výbava dle TZ kap.9 a výkresové dokumentace (1650 mm)</t>
  </si>
  <si>
    <t>MP6</t>
  </si>
  <si>
    <t>Společné náklady na rozvody MP</t>
  </si>
  <si>
    <t>MP6_001</t>
  </si>
  <si>
    <t>Vedení montážních prací</t>
  </si>
  <si>
    <t>MP6_002</t>
  </si>
  <si>
    <t>Tlaková zkouška - úseková</t>
  </si>
  <si>
    <t>MP6_003</t>
  </si>
  <si>
    <t>Tlaková zkouška - závěrečná</t>
  </si>
  <si>
    <t>MP6_004</t>
  </si>
  <si>
    <t>Zkoušky potrubních rozvodů dle 7396-1</t>
  </si>
  <si>
    <t>MP6_005</t>
  </si>
  <si>
    <t>Výchozí revize - plynová</t>
  </si>
  <si>
    <t>MP6_006</t>
  </si>
  <si>
    <t>Výchozí revize - elektro</t>
  </si>
  <si>
    <t>MP6_007</t>
  </si>
  <si>
    <t>Proškolení obsluhy, předání dokumentace</t>
  </si>
  <si>
    <t>MP6_008</t>
  </si>
  <si>
    <t>Zakreslení skutečného stavu</t>
  </si>
  <si>
    <t>MP6_009</t>
  </si>
  <si>
    <t>Dopravné</t>
  </si>
  <si>
    <t>Celkem bez DPH</t>
  </si>
  <si>
    <t>04 - VZT</t>
  </si>
  <si>
    <t>D1 - Zařízení č.1 – CHL/KLM 324</t>
  </si>
  <si>
    <t>D2 - Zařízení č.2 – CHL/KLM 326</t>
  </si>
  <si>
    <t>D3 - Ostatní</t>
  </si>
  <si>
    <t xml:space="preserve">D4 - Společné položky </t>
  </si>
  <si>
    <t>D1</t>
  </si>
  <si>
    <t>Zařízení č.1 – CHL/KLM 324</t>
  </si>
  <si>
    <t>Pol1</t>
  </si>
  <si>
    <t>Venkovní kondenzační jednotka split systému Qch=3,5kW, Qt=4kW. P=1,04kW,U=1x230VAC/50Hz. Orientační rozměry 734x870x373mm (vxšxh), m=52kg. Chladivo R32, předplněno 1,55 kg. Lw = 62 dB(A). Délka potrubí min. 30 m. Provoz -15°C &lt; te &lt; 40°C.</t>
  </si>
  <si>
    <t>Pol2</t>
  </si>
  <si>
    <t>Vnitřní nástěnná jednotka split systému Qch= 3,5 kW. Napájeno z venkovní jednotky. Včetně filtru na sání, směrování proudu vzduchu, infra ovladače. Orientační rozměry 294x811x272mm(vxšxh), m=10kg.</t>
  </si>
  <si>
    <t>Pol3</t>
  </si>
  <si>
    <t>Vakuování + tlaková zkouška dusíkem</t>
  </si>
  <si>
    <t>Pol4</t>
  </si>
  <si>
    <t>Předizolované chladivové Cu potrubí ᴓ 9,5/6,4, vč. přechodek, komunikační a napájecí kabeláže (vnitřní-venkovní jednotka). Tl. izolace min. 9mm, tl. stěny potrubí min. 0,8mm. V exteriéru s Al polepem.</t>
  </si>
  <si>
    <t>bm</t>
  </si>
  <si>
    <t>Pol5</t>
  </si>
  <si>
    <t>Tepelná izolace na bázi syntetického kaučuku tloušťky 13 mm. Samolepící. Orientační hodnota součinitel tepelné vodivosti 0,035 W/m*K.</t>
  </si>
  <si>
    <t>Pol6</t>
  </si>
  <si>
    <t>Konstrukce pod kondenzační jednotku. Orientační rozměry 1000x1000x500 mm (šxhxv), m= cca 32 kg. S pohyblivými příčníky, 4 ks podstavných (gumových) nohou. Únosnost min. 200 kg.</t>
  </si>
  <si>
    <t>Pol7</t>
  </si>
  <si>
    <t>Kovový žlab pro vedení Cu potrubí, šířka 140mm. Materiál pozink, včetně tvarovek a spojovacího materiálu.</t>
  </si>
  <si>
    <t>Pol8</t>
  </si>
  <si>
    <t>Krycí lišta pro vedení Cu potrubí, šířka 140 mm. Plastová, bílá, včetně tvarovek.</t>
  </si>
  <si>
    <t>Pol9</t>
  </si>
  <si>
    <t>Spojovací/těsnící, montážní, závěsný a podpěrný materiál</t>
  </si>
  <si>
    <t>D2</t>
  </si>
  <si>
    <t>Zařízení č.2 – CHL/KLM 326</t>
  </si>
  <si>
    <t>D3</t>
  </si>
  <si>
    <t>Ostatní</t>
  </si>
  <si>
    <t>Pol10</t>
  </si>
  <si>
    <t>Demontáž a opětovná montáž vnitřní nástěnné jednotky split systému.</t>
  </si>
  <si>
    <t>Pol11</t>
  </si>
  <si>
    <t>Odsátí a uskladnění stávajícího chladiva ze systému. Cca 3 kg.</t>
  </si>
  <si>
    <t>Pol12</t>
  </si>
  <si>
    <t>Doplnění uskladněného chladiva zpět do systému</t>
  </si>
  <si>
    <t>Pol13</t>
  </si>
  <si>
    <t>Krycí lišta pro vedení Cu potrubí, šířka 80 mm. Plastová, bílá, včetně tvarovek.</t>
  </si>
  <si>
    <t>D4</t>
  </si>
  <si>
    <t xml:space="preserve">Společné položky </t>
  </si>
  <si>
    <t>Pol14</t>
  </si>
  <si>
    <t>Zakrytí podlah fólií přilepenou lepící páskou</t>
  </si>
  <si>
    <t>Pol15</t>
  </si>
  <si>
    <t>Fólie pro malířské potřeby zakrývací tl 7µ 4x5m</t>
  </si>
  <si>
    <t>Pol16</t>
  </si>
  <si>
    <t>Doprava</t>
  </si>
  <si>
    <t>Pol17</t>
  </si>
  <si>
    <t>Vnitrostaveništní přesun hmot (horizontální+vertikální)</t>
  </si>
  <si>
    <t>Pol18</t>
  </si>
  <si>
    <t>Lešení do výšky 4 m</t>
  </si>
  <si>
    <t>Pol19</t>
  </si>
  <si>
    <t>Uvedení do provozu, zkouška zařízení, zaškolení obsluhy, vystavení předávacího protokolu</t>
  </si>
  <si>
    <t>Pol20</t>
  </si>
  <si>
    <t>Vypracování a předání provozního řádu</t>
  </si>
  <si>
    <t>Pol21</t>
  </si>
  <si>
    <t>Zaregulování systému</t>
  </si>
  <si>
    <t>Pol22</t>
  </si>
  <si>
    <t>Technická a koordinační činnost na stavbě</t>
  </si>
  <si>
    <t>Pol23</t>
  </si>
  <si>
    <t>Vedlejší rozpočtové náklady (Drobné náklady spojené s neočekávanými kolizemi, do 0,32 % z celkové ceny materiálu)</t>
  </si>
  <si>
    <t>Pol24</t>
  </si>
  <si>
    <t>Dílenské/výrobní dokumentace zhotovitele</t>
  </si>
  <si>
    <t>Pol25</t>
  </si>
  <si>
    <t>Projektová dokumentace skutečného stavu</t>
  </si>
  <si>
    <t>Poznámka k položce:_x000d_
Všechny uvedené položky jsou uvedeny včetně montážních prací a ostatních nezbytných úkonu spojených s instalací systému</t>
  </si>
  <si>
    <t>05 - ELEKTRO_SILNOPROUD</t>
  </si>
  <si>
    <t xml:space="preserve">PSV - Práce a dodávky PSV   </t>
  </si>
  <si>
    <t xml:space="preserve">    741 - Elektroinstalace - silnoproud   </t>
  </si>
  <si>
    <t xml:space="preserve">M - Práce a dodávky M   </t>
  </si>
  <si>
    <t xml:space="preserve">    46-M - Zemní práce při extr.mont.pracích   </t>
  </si>
  <si>
    <t xml:space="preserve">    58-M - Revize vyhrazených technických zařízení   </t>
  </si>
  <si>
    <t xml:space="preserve">HZS - Hodinové zúčtovací sazby   </t>
  </si>
  <si>
    <t xml:space="preserve">Práce a dodávky PSV   </t>
  </si>
  <si>
    <t xml:space="preserve">Elektroinstalace - silnoproud   </t>
  </si>
  <si>
    <t>741110511</t>
  </si>
  <si>
    <t>Montáž lišta a kanálek vkládací šířky do 60 mm s víčkem</t>
  </si>
  <si>
    <t>34571016</t>
  </si>
  <si>
    <t>lišta elektroinstalační hranatá bezhalogenová 40x40mm</t>
  </si>
  <si>
    <t>34571017</t>
  </si>
  <si>
    <t>lišta elektroinstalační hranatá bezhalogenová 60x40mm</t>
  </si>
  <si>
    <t>741112001</t>
  </si>
  <si>
    <t>Montáž krabice zapuštěná plastová kruhová</t>
  </si>
  <si>
    <t>34571451</t>
  </si>
  <si>
    <t>krabice pod omítku PVC přístrojová kruhová D 70mm hluboká</t>
  </si>
  <si>
    <t>741120301</t>
  </si>
  <si>
    <t>Montáž vodič Cu izolovaný plný a laněný s PVC pláštěm žíla 0,55-16 mm2 pevně (např. CY, CHAH-V)</t>
  </si>
  <si>
    <t>34141142</t>
  </si>
  <si>
    <t>vodič propojovací jádro Cu lanované izolace PVC 450/750V (H07V-R) 1x16mm2</t>
  </si>
  <si>
    <t>34141027</t>
  </si>
  <si>
    <t>vodič propojovací flexibilní jádro Cu lanované izolace PVC 450/750V (H07V-K) 1x6mm2</t>
  </si>
  <si>
    <t>741122032</t>
  </si>
  <si>
    <t>Montáž kabel Cu bez ukončení uložený pod omítku plný kulatý 5x4 až 6 mm2 (např. CYKY)</t>
  </si>
  <si>
    <t>34111166</t>
  </si>
  <si>
    <t>kabel silový oheň retardující bezhalogenový bez funkční schopnosti při požáru třída reakce na oheň B2cas1d1a1 jádro Cu 0,6/1kV (1-CXKH-R B2) 5x6mm2</t>
  </si>
  <si>
    <t>741122122</t>
  </si>
  <si>
    <t>Montáž kabel Cu plný kulatý žíla 3x1,5 až 6 mm2 zatažený v trubkách (např. CYKY)</t>
  </si>
  <si>
    <t>34111258</t>
  </si>
  <si>
    <t>kabel silový oheň retardující bezhalogenový bez funkční schopnosti při požáru jádro Cu 0,6/1kV (N2XH) 3x1,5mm2</t>
  </si>
  <si>
    <t>34111124</t>
  </si>
  <si>
    <t>kabel silový oheň retardující bezhalogenový bez funkční schopnosti při požáru třída reakce na oheň B2cas1d1a1 jádro Cu 0,6/1kV (1-CXKH-R B2) 3x2,5mm2</t>
  </si>
  <si>
    <t>741130001</t>
  </si>
  <si>
    <t>Ukončení vodič izolovaný do 2,5 mm2 v rozváděči nebo na přístroji</t>
  </si>
  <si>
    <t>741210001</t>
  </si>
  <si>
    <t>Montáž rozvodnice oceloplechová nebo plastová běžná do 20 kg</t>
  </si>
  <si>
    <t>RMAT0008</t>
  </si>
  <si>
    <t>rozvodnice vybavená hotová RJIP</t>
  </si>
  <si>
    <t>741310001</t>
  </si>
  <si>
    <t>Montáž spínač nástěnný 1-jednopólový prostředí normální se zapojením vodičů</t>
  </si>
  <si>
    <t>RMAT0002</t>
  </si>
  <si>
    <t>spínač kompletní jednopolový</t>
  </si>
  <si>
    <t>741310002</t>
  </si>
  <si>
    <t>Montáž spínač nástěnný 1-jednopólový s regulací intenzity osvětlení prostředí normální se zapojením vodičů</t>
  </si>
  <si>
    <t>RMAT0001</t>
  </si>
  <si>
    <t>spínač kompletní s reg.intenzity osv.</t>
  </si>
  <si>
    <t>Montáž spínač nástěnný 2-dvoupólový prostředí normální se zapojením vodičů</t>
  </si>
  <si>
    <t>RMAT0003</t>
  </si>
  <si>
    <t>spínač kompletní řazení 6</t>
  </si>
  <si>
    <t>RMAT0004</t>
  </si>
  <si>
    <t>spínač kompletní řazení 5</t>
  </si>
  <si>
    <t>741313001</t>
  </si>
  <si>
    <t>Montáž zásuvka (polo)zapuštěná bezšroubové připojení 2P+PE se zapojením vodičů</t>
  </si>
  <si>
    <t>34555241</t>
  </si>
  <si>
    <t>přístroj zásuvky zápustné jednonásobné, krytka s clonkami, bezšroubové svorky</t>
  </si>
  <si>
    <t>RMAT0005</t>
  </si>
  <si>
    <t>Rámeček jedno/vícenásobný</t>
  </si>
  <si>
    <t>741321001</t>
  </si>
  <si>
    <t>Montáž proudových chráničů dvoupólových nn do 25 A bez krytu se zapojením vodičů</t>
  </si>
  <si>
    <t>RMAT0009</t>
  </si>
  <si>
    <t>proudový chránič dvoupólový s proud chráničem 16A,B, 10 kA,A</t>
  </si>
  <si>
    <t>741321003</t>
  </si>
  <si>
    <t>Montáž proudových chráničů dvoupólových nn do 25 A ve skříni se zapojením vodičů</t>
  </si>
  <si>
    <t>1030587142</t>
  </si>
  <si>
    <t>Jistič s proudovým chráničem, 30 mAl, 10 A, B, 6 kA</t>
  </si>
  <si>
    <t>Poznámka k položce:_x000d_
RA-3</t>
  </si>
  <si>
    <t>741372062</t>
  </si>
  <si>
    <t>Montáž svítidlo LED interiérové přisazené stropní hranaté nebo kruhové přes 0,09 do 0,36 m2 se zapojením vodičů</t>
  </si>
  <si>
    <t>RMAT0006</t>
  </si>
  <si>
    <t>Sv.LED,29W, 2761 lm,4000K,Ra90</t>
  </si>
  <si>
    <t>RMAT0007</t>
  </si>
  <si>
    <t>Sv.LED,36W, 3650 lm,4000K,Ra80</t>
  </si>
  <si>
    <t>34825003</t>
  </si>
  <si>
    <t>svítidlo interiérové stropní přisazené kruhové D 300-450mm 1900-2500lm</t>
  </si>
  <si>
    <t>741811004</t>
  </si>
  <si>
    <t>Kontrola rozvaděč nn pro automatické ovládání záskoku</t>
  </si>
  <si>
    <t>741820102</t>
  </si>
  <si>
    <t>Měření intenzity osvětlení</t>
  </si>
  <si>
    <t xml:space="preserve">Práce a dodávky M   </t>
  </si>
  <si>
    <t>46-M</t>
  </si>
  <si>
    <t xml:space="preserve">Zemní práce při extr.mont.pracích   </t>
  </si>
  <si>
    <t>468091333</t>
  </si>
  <si>
    <t>Vysekání kapes a výklenků v cihel zdivu pro elektroinstalační zařízení pl přes 0,10 do 0,16 m2 a hl přes 30 do 45 cm</t>
  </si>
  <si>
    <t>468094112</t>
  </si>
  <si>
    <t>Vyvrtání otvorů pro elektroinstalační krabice ve stěnách z cihel hloubky přes 6 do 9 cm</t>
  </si>
  <si>
    <t>468111122</t>
  </si>
  <si>
    <t>Frézování drážek pro vodiče ve stěnách z cihel včetně omítky do 5x5 cm</t>
  </si>
  <si>
    <t>469971111</t>
  </si>
  <si>
    <t>Svislá doprava suti a vybouraných hmot při elektromontážích za první podlaží</t>
  </si>
  <si>
    <t>469971121</t>
  </si>
  <si>
    <t>Příplatek ke svislé dopravě suti a vybouraných hmot při elektromontážích za každé další podlaží</t>
  </si>
  <si>
    <t>469972111</t>
  </si>
  <si>
    <t>Odvoz suti a vybouraných hmot při elektromontážích do 1 km</t>
  </si>
  <si>
    <t>469972121</t>
  </si>
  <si>
    <t>Příplatek k odvozu suti a vybouraných hmot při elektromontážích za každý další 1 km</t>
  </si>
  <si>
    <t>58-M</t>
  </si>
  <si>
    <t xml:space="preserve">Revize vyhrazených technických zařízení   </t>
  </si>
  <si>
    <t>580103003</t>
  </si>
  <si>
    <t>Kontrola stavu elektrického okruhu přes 10 vývodů v prostoru bezpečném</t>
  </si>
  <si>
    <t>okruh</t>
  </si>
  <si>
    <t xml:space="preserve">Hodinové zúčtovací sazby   </t>
  </si>
  <si>
    <t>HZS2231</t>
  </si>
  <si>
    <t>Hodinová zúčtovací sazba elektrikář</t>
  </si>
  <si>
    <t>262144</t>
  </si>
  <si>
    <t>Poznámka k položce:_x000d_
Demontáže a odpojení rušených okruhů a koncových prvků</t>
  </si>
  <si>
    <t>HZS2232</t>
  </si>
  <si>
    <t>Hodinová zúčtovací sazba elektrikář odborný</t>
  </si>
  <si>
    <t>Poznámka k položce:_x000d_
úpravy a zapojení v rozvaděčích R JIP a RA-3</t>
  </si>
  <si>
    <t>06 - ELEKTRO_SLABOPROUD</t>
  </si>
  <si>
    <t>Strukturovaná kabelá - Strukturovaná kabelá</t>
  </si>
  <si>
    <t>Kabelové trasy - Kabelové trasy</t>
  </si>
  <si>
    <t>Kabeláž pro klinicko - Kabeláž pro klinicko</t>
  </si>
  <si>
    <t>Ostatní - Ostatní</t>
  </si>
  <si>
    <t>VRN - VRN</t>
  </si>
  <si>
    <t>Strukturovaná kabelá</t>
  </si>
  <si>
    <t>KE550HS23/1E-B2ca</t>
  </si>
  <si>
    <t>Instalační kabel Cat.6A STP LSOH 550MHz, Euroclass B2ca-s1,d1,a1 500m/cívka</t>
  </si>
  <si>
    <t>601140-UP</t>
  </si>
  <si>
    <t>Zásuvka Modulo 50 pro 2xRJ45 80x80mm pod omítku bílá šikmá s dvířky</t>
  </si>
  <si>
    <t>501009</t>
  </si>
  <si>
    <t>Krabice Modulo 50 80x80mm na omítku bílá výška 40mm</t>
  </si>
  <si>
    <t>601120</t>
  </si>
  <si>
    <t>Zásuvka Modulo 45 pro 2xRJ45 45x45mm bílá šikmá s dvířky</t>
  </si>
  <si>
    <t>5014A-A100 B</t>
  </si>
  <si>
    <t>Kryt zásuvky komunikační bílá Tango ABB</t>
  </si>
  <si>
    <t>5014A-B1030</t>
  </si>
  <si>
    <t>ABB, Tango nosná maska pro 2xRJ45 Keline černá</t>
  </si>
  <si>
    <t>3901A-B10 B</t>
  </si>
  <si>
    <t>Rámeček jednonásobný bílá Tango ABB</t>
  </si>
  <si>
    <t>3901A-B20 B</t>
  </si>
  <si>
    <t>Rámeček dvojnásobný vodorovný bílá Tango ABB</t>
  </si>
  <si>
    <t>KEJ-C6A-S-HD</t>
  </si>
  <si>
    <t>10G HD keystone modul 1xRJ45 Cat.6A ISO STP - beznástrojový -zapojení v zásuvce</t>
  </si>
  <si>
    <t>KEP-EMPTY-HD</t>
  </si>
  <si>
    <t>HD modulární patch panel neosazený pro 24xRJ45 HD 0,5U stříbrný</t>
  </si>
  <si>
    <t>KEP-PRINT-HD</t>
  </si>
  <si>
    <t>HD popisovací lišta pro KEP-EMPTY-HD, stříbrná</t>
  </si>
  <si>
    <t>KEJ-C6A-S-HD.1</t>
  </si>
  <si>
    <t>10G HD keystone modul 1xRJ45 Cat.6A ISO STP - beznástrojový -zapojení v dr</t>
  </si>
  <si>
    <t>Pol26</t>
  </si>
  <si>
    <t>Práce ve stávajícím DR</t>
  </si>
  <si>
    <t>Pol27</t>
  </si>
  <si>
    <t>Certifikační měření kat. 6A vč. protokolu</t>
  </si>
  <si>
    <t>RAB-VP-X21-A2</t>
  </si>
  <si>
    <t>19' vyvazovací panel 1U černý, 5 x kovový úchyt velký 40 x 80 mm</t>
  </si>
  <si>
    <t>RAB-VP-X59-A1</t>
  </si>
  <si>
    <t>19" lišta pro vyvázání a uchycení kabeláže</t>
  </si>
  <si>
    <t>RAX-MS-X19-X1</t>
  </si>
  <si>
    <t>Montážní sada M6 - 4x šroub, podložka a plovoucí matice</t>
  </si>
  <si>
    <t>Pol28</t>
  </si>
  <si>
    <t>Uzemnění patch panelu ze zemnícího bodu DR</t>
  </si>
  <si>
    <t>Kabelové trasy</t>
  </si>
  <si>
    <t>PK 110X65 D HF_HD</t>
  </si>
  <si>
    <t>Žlab bezhalogenový PK 110X65 D HF, včetně tvarovek příslušenství</t>
  </si>
  <si>
    <t>LHD 40X40HF_HD</t>
  </si>
  <si>
    <t>Lišta na kabely hranatá LHD 40X40HF_HD bílá, včetně tvarovek příslušenství</t>
  </si>
  <si>
    <t>LHD 20X20HF_HD</t>
  </si>
  <si>
    <t>Lišta na kabely hranatá LHD 20X20HF_HD bílá, včetně tvarovek příslušenství</t>
  </si>
  <si>
    <t>ARK-211130</t>
  </si>
  <si>
    <t>Žlab M2 150/50 ''GZ'' vzdálenost podpěr 2,0 m</t>
  </si>
  <si>
    <t>ARK-213010</t>
  </si>
  <si>
    <t>Spojka SZM 1 spojení žlab-žlab /GZ</t>
  </si>
  <si>
    <t>ARK -216015</t>
  </si>
  <si>
    <t>Podpěra PZM 150 ''GZ''</t>
  </si>
  <si>
    <t>22081000</t>
  </si>
  <si>
    <t>Závitová tyč DIN975 M8x1000mm 4.6 pozink</t>
  </si>
  <si>
    <t>80501009</t>
  </si>
  <si>
    <t>Zarážecí kotva ZK M8 s límcem, pozink</t>
  </si>
  <si>
    <t>2207028HM</t>
  </si>
  <si>
    <t>2031 M 15 FS Svazkový držák Grip, včetně hmoždínky</t>
  </si>
  <si>
    <t>KP 68_KA</t>
  </si>
  <si>
    <t>Krabice KP 68_KA pod omítku přístrojová</t>
  </si>
  <si>
    <t>KO 125 E_KA</t>
  </si>
  <si>
    <t>Krabice KO 125 E_KA pod omítku odbočná</t>
  </si>
  <si>
    <t>1440_K25</t>
  </si>
  <si>
    <t>Trubka 1440 ohebná pod omítku</t>
  </si>
  <si>
    <t>1425_K50</t>
  </si>
  <si>
    <t>Trubka 1425 ohebná pod omítku</t>
  </si>
  <si>
    <t>97303-1616</t>
  </si>
  <si>
    <t>Vysek.zdi cihl.kapsy-krab.&lt;100x100x50mm</t>
  </si>
  <si>
    <t>97303-1619</t>
  </si>
  <si>
    <t>Vysek.zdi cihl.kapsy-krab.&lt;150x150x100mm</t>
  </si>
  <si>
    <t>97403-1121</t>
  </si>
  <si>
    <t>Vysek.rýh cihla do hl.30mm š.do 30mm</t>
  </si>
  <si>
    <t>97403-1132</t>
  </si>
  <si>
    <t>Vysek.rýh cihla do hl.50mm š.do 70mm</t>
  </si>
  <si>
    <t>97103-5131</t>
  </si>
  <si>
    <t>Vybour.otv. do R=60mm tl.do 150mm, cihla</t>
  </si>
  <si>
    <t>97103-5141</t>
  </si>
  <si>
    <t>Vybour.otv. do R=60mm tl.do 300mm, cihla</t>
  </si>
  <si>
    <t>97103-5331</t>
  </si>
  <si>
    <t>Vybour.otv do 0.09m2 tl.do 150mm, cihla</t>
  </si>
  <si>
    <t>97104-2361</t>
  </si>
  <si>
    <t>Začištění průrazů</t>
  </si>
  <si>
    <t>Pol29</t>
  </si>
  <si>
    <t>HZS průchody přes SDK kufr, atd</t>
  </si>
  <si>
    <t>Kabeláž pro klinicko</t>
  </si>
  <si>
    <t>KE300S24LSOH-B2ca</t>
  </si>
  <si>
    <t>instalační kabel Cat.5E FTP LSOH 300MHz Euroclass B2ca-s1,d1,a1</t>
  </si>
  <si>
    <t>Pol30</t>
  </si>
  <si>
    <t>Likvidace stávajících rozvodů, datového rozváděče, přetažení optické kabeláže - odhad</t>
  </si>
  <si>
    <t>Pol31</t>
  </si>
  <si>
    <t>Koordinace, předání, účast na KD</t>
  </si>
  <si>
    <t>Pol32</t>
  </si>
  <si>
    <t>Dokladová část - certifikáty, prohlášení o shodě, uživatelské příručky</t>
  </si>
  <si>
    <t>Pol33</t>
  </si>
  <si>
    <t>Podružný instalační materiál a pomocné pracovní výkony</t>
  </si>
  <si>
    <t>Pol34</t>
  </si>
  <si>
    <t>Celkem dokumentace - skutečný stav</t>
  </si>
  <si>
    <t>Pol35</t>
  </si>
  <si>
    <t>Celkem doprava, přesun hmot</t>
  </si>
  <si>
    <t>Pol36</t>
  </si>
  <si>
    <t>Odvoz a likvidace odpadu</t>
  </si>
  <si>
    <t>Poznámka k položce:_x000d_
Stávající datový rozváděč v místnosti č. 305 bude zrušen a s ním i veškeré stávající rozvody_x000d_
Stávající optický kabel přetáhnout do DR-332 a zde nechat stočený_x000d_
Rozvody strukturované kabeláže v bezhalogenových žlabech a lištách_x000d_
Pokud by se rozvody vešly do stávajícího trubkování, je ho možno použít._x000d_
V místnostech 305 a 306 zasekat pod omítku - svody z podhledu v trubkách_x000d_
Rozvod strukturované kabeláže ukončit na straně DR v HD patch panelech 0,5U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</si>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</sst>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7142424" TargetMode="External" /><Relationship Id="rId2" Type="http://schemas.openxmlformats.org/officeDocument/2006/relationships/hyperlink" Target="https://podminky.urs.cz/item/CS_URS_2023_02/342272235" TargetMode="External" /><Relationship Id="rId3" Type="http://schemas.openxmlformats.org/officeDocument/2006/relationships/hyperlink" Target="https://podminky.urs.cz/item/CS_URS_2023_02/612131101" TargetMode="External" /><Relationship Id="rId4" Type="http://schemas.openxmlformats.org/officeDocument/2006/relationships/hyperlink" Target="https://podminky.urs.cz/item/CS_URS_2023_02/612142001" TargetMode="External" /><Relationship Id="rId5" Type="http://schemas.openxmlformats.org/officeDocument/2006/relationships/hyperlink" Target="https://podminky.urs.cz/item/CS_URS_2023_02/612311131" TargetMode="External" /><Relationship Id="rId6" Type="http://schemas.openxmlformats.org/officeDocument/2006/relationships/hyperlink" Target="https://podminky.urs.cz/item/CS_URS_2023_02/612315222" TargetMode="External" /><Relationship Id="rId7" Type="http://schemas.openxmlformats.org/officeDocument/2006/relationships/hyperlink" Target="https://podminky.urs.cz/item/CS_URS_2023_02/619995001" TargetMode="External" /><Relationship Id="rId8" Type="http://schemas.openxmlformats.org/officeDocument/2006/relationships/hyperlink" Target="https://podminky.urs.cz/item/CS_URS_2023_02/642944121" TargetMode="External" /><Relationship Id="rId9" Type="http://schemas.openxmlformats.org/officeDocument/2006/relationships/hyperlink" Target="https://podminky.urs.cz/item/CS_URS_2023_02/949101111" TargetMode="External" /><Relationship Id="rId10" Type="http://schemas.openxmlformats.org/officeDocument/2006/relationships/hyperlink" Target="https://podminky.urs.cz/item/CS_URS_2023_02/953961113" TargetMode="External" /><Relationship Id="rId11" Type="http://schemas.openxmlformats.org/officeDocument/2006/relationships/hyperlink" Target="https://podminky.urs.cz/item/CS_URS_2023_02/953961114" TargetMode="External" /><Relationship Id="rId12" Type="http://schemas.openxmlformats.org/officeDocument/2006/relationships/hyperlink" Target="https://podminky.urs.cz/item/CS_URS_2023_02/962031133" TargetMode="External" /><Relationship Id="rId13" Type="http://schemas.openxmlformats.org/officeDocument/2006/relationships/hyperlink" Target="https://podminky.urs.cz/item/CS_URS_2023_02/965042221" TargetMode="External" /><Relationship Id="rId14" Type="http://schemas.openxmlformats.org/officeDocument/2006/relationships/hyperlink" Target="https://podminky.urs.cz/item/CS_URS_2023_02/965046111" TargetMode="External" /><Relationship Id="rId15" Type="http://schemas.openxmlformats.org/officeDocument/2006/relationships/hyperlink" Target="https://podminky.urs.cz/item/CS_URS_2023_02/965046119" TargetMode="External" /><Relationship Id="rId16" Type="http://schemas.openxmlformats.org/officeDocument/2006/relationships/hyperlink" Target="https://podminky.urs.cz/item/CS_URS_2023_02/978013191" TargetMode="External" /><Relationship Id="rId17" Type="http://schemas.openxmlformats.org/officeDocument/2006/relationships/hyperlink" Target="https://podminky.urs.cz/item/CS_URS_2023_02/997013153" TargetMode="External" /><Relationship Id="rId18" Type="http://schemas.openxmlformats.org/officeDocument/2006/relationships/hyperlink" Target="https://podminky.urs.cz/item/CS_URS_2023_02/997013501" TargetMode="External" /><Relationship Id="rId19" Type="http://schemas.openxmlformats.org/officeDocument/2006/relationships/hyperlink" Target="https://podminky.urs.cz/item/CS_URS_2023_02/997013509" TargetMode="External" /><Relationship Id="rId20" Type="http://schemas.openxmlformats.org/officeDocument/2006/relationships/hyperlink" Target="https://podminky.urs.cz/item/CS_URS_2023_02/997013631" TargetMode="External" /><Relationship Id="rId21" Type="http://schemas.openxmlformats.org/officeDocument/2006/relationships/hyperlink" Target="https://podminky.urs.cz/item/CS_URS_2023_02/997013813" TargetMode="External" /><Relationship Id="rId22" Type="http://schemas.openxmlformats.org/officeDocument/2006/relationships/hyperlink" Target="https://podminky.urs.cz/item/CS_URS_2023_02/998018002" TargetMode="External" /><Relationship Id="rId23" Type="http://schemas.openxmlformats.org/officeDocument/2006/relationships/hyperlink" Target="https://podminky.urs.cz/item/CS_URS_2023_02/725291641" TargetMode="External" /><Relationship Id="rId24" Type="http://schemas.openxmlformats.org/officeDocument/2006/relationships/hyperlink" Target="https://podminky.urs.cz/item/CS_URS_2023_02/725291706" TargetMode="External" /><Relationship Id="rId25" Type="http://schemas.openxmlformats.org/officeDocument/2006/relationships/hyperlink" Target="https://podminky.urs.cz/item/CS_URS_2023_02/725291712" TargetMode="External" /><Relationship Id="rId26" Type="http://schemas.openxmlformats.org/officeDocument/2006/relationships/hyperlink" Target="https://podminky.urs.cz/item/CS_URS_2023_02/725291722" TargetMode="External" /><Relationship Id="rId27" Type="http://schemas.openxmlformats.org/officeDocument/2006/relationships/hyperlink" Target="https://podminky.urs.cz/item/CS_URS_2023_02/741310003" TargetMode="External" /><Relationship Id="rId28" Type="http://schemas.openxmlformats.org/officeDocument/2006/relationships/hyperlink" Target="https://podminky.urs.cz/item/CS_URS_2023_02/786681001" TargetMode="External" /><Relationship Id="rId29" Type="http://schemas.openxmlformats.org/officeDocument/2006/relationships/hyperlink" Target="https://podminky.urs.cz/item/CS_URS_2023_02/763111313" TargetMode="External" /><Relationship Id="rId30" Type="http://schemas.openxmlformats.org/officeDocument/2006/relationships/hyperlink" Target="https://podminky.urs.cz/item/CS_URS_2023_02/763135101" TargetMode="External" /><Relationship Id="rId31" Type="http://schemas.openxmlformats.org/officeDocument/2006/relationships/hyperlink" Target="https://podminky.urs.cz/item/CS_URS_2023_02/763135812" TargetMode="External" /><Relationship Id="rId32" Type="http://schemas.openxmlformats.org/officeDocument/2006/relationships/hyperlink" Target="https://podminky.urs.cz/item/CS_URS_2023_02/998763302" TargetMode="External" /><Relationship Id="rId33" Type="http://schemas.openxmlformats.org/officeDocument/2006/relationships/hyperlink" Target="https://podminky.urs.cz/item/CS_URS_2023_02/998763381" TargetMode="External" /><Relationship Id="rId34" Type="http://schemas.openxmlformats.org/officeDocument/2006/relationships/hyperlink" Target="https://podminky.urs.cz/item/CS_URS_2023_02/766621501" TargetMode="External" /><Relationship Id="rId35" Type="http://schemas.openxmlformats.org/officeDocument/2006/relationships/hyperlink" Target="https://podminky.urs.cz/item/CS_URS_2023_02/766622115" TargetMode="External" /><Relationship Id="rId36" Type="http://schemas.openxmlformats.org/officeDocument/2006/relationships/hyperlink" Target="https://podminky.urs.cz/item/CS_URS_2023_02/766662811" TargetMode="External" /><Relationship Id="rId37" Type="http://schemas.openxmlformats.org/officeDocument/2006/relationships/hyperlink" Target="https://podminky.urs.cz/item/CS_URS_2023_02/767641112" TargetMode="External" /><Relationship Id="rId38" Type="http://schemas.openxmlformats.org/officeDocument/2006/relationships/hyperlink" Target="https://podminky.urs.cz/item/CS_URS_2023_02/766691914" TargetMode="External" /><Relationship Id="rId39" Type="http://schemas.openxmlformats.org/officeDocument/2006/relationships/hyperlink" Target="https://podminky.urs.cz/item/CS_URS_2023_02/766811111" TargetMode="External" /><Relationship Id="rId40" Type="http://schemas.openxmlformats.org/officeDocument/2006/relationships/hyperlink" Target="https://podminky.urs.cz/item/CS_URS_2023_02/766812840" TargetMode="External" /><Relationship Id="rId41" Type="http://schemas.openxmlformats.org/officeDocument/2006/relationships/hyperlink" Target="https://podminky.urs.cz/item/CS_URS_2023_02/998766102" TargetMode="External" /><Relationship Id="rId42" Type="http://schemas.openxmlformats.org/officeDocument/2006/relationships/hyperlink" Target="https://podminky.urs.cz/item/CS_URS_2023_02/767995113" TargetMode="External" /><Relationship Id="rId43" Type="http://schemas.openxmlformats.org/officeDocument/2006/relationships/hyperlink" Target="https://podminky.urs.cz/item/CS_URS_2023_02/771121011" TargetMode="External" /><Relationship Id="rId44" Type="http://schemas.openxmlformats.org/officeDocument/2006/relationships/hyperlink" Target="https://podminky.urs.cz/item/CS_URS_2023_02/771161011" TargetMode="External" /><Relationship Id="rId45" Type="http://schemas.openxmlformats.org/officeDocument/2006/relationships/hyperlink" Target="https://podminky.urs.cz/item/CS_URS_2023_02/771571810" TargetMode="External" /><Relationship Id="rId46" Type="http://schemas.openxmlformats.org/officeDocument/2006/relationships/hyperlink" Target="https://podminky.urs.cz/item/CS_URS_2023_02/771574262.1" TargetMode="External" /><Relationship Id="rId47" Type="http://schemas.openxmlformats.org/officeDocument/2006/relationships/hyperlink" Target="https://podminky.urs.cz/item/CS_URS_2023_02/771577114" TargetMode="External" /><Relationship Id="rId48" Type="http://schemas.openxmlformats.org/officeDocument/2006/relationships/hyperlink" Target="https://podminky.urs.cz/item/CS_URS_2023_02/775141124" TargetMode="External" /><Relationship Id="rId49" Type="http://schemas.openxmlformats.org/officeDocument/2006/relationships/hyperlink" Target="https://podminky.urs.cz/item/CS_URS_2023_02/776111116" TargetMode="External" /><Relationship Id="rId50" Type="http://schemas.openxmlformats.org/officeDocument/2006/relationships/hyperlink" Target="https://podminky.urs.cz/item/CS_URS_2023_02/776111311" TargetMode="External" /><Relationship Id="rId51" Type="http://schemas.openxmlformats.org/officeDocument/2006/relationships/hyperlink" Target="https://podminky.urs.cz/item/CS_URS_2023_02/776121112" TargetMode="External" /><Relationship Id="rId52" Type="http://schemas.openxmlformats.org/officeDocument/2006/relationships/hyperlink" Target="https://podminky.urs.cz/item/CS_URS_2023_02/776141114" TargetMode="External" /><Relationship Id="rId53" Type="http://schemas.openxmlformats.org/officeDocument/2006/relationships/hyperlink" Target="https://podminky.urs.cz/item/CS_URS_2023_02/776201812" TargetMode="External" /><Relationship Id="rId54" Type="http://schemas.openxmlformats.org/officeDocument/2006/relationships/hyperlink" Target="https://podminky.urs.cz/item/CS_URS_2023_02/776231111" TargetMode="External" /><Relationship Id="rId55" Type="http://schemas.openxmlformats.org/officeDocument/2006/relationships/hyperlink" Target="https://podminky.urs.cz/item/CS_URS_2023_02/776411224" TargetMode="External" /><Relationship Id="rId56" Type="http://schemas.openxmlformats.org/officeDocument/2006/relationships/hyperlink" Target="https://podminky.urs.cz/item/CS_URS_2023_02/776421311" TargetMode="External" /><Relationship Id="rId57" Type="http://schemas.openxmlformats.org/officeDocument/2006/relationships/hyperlink" Target="https://podminky.urs.cz/item/CS_URS_2023_02/998776102" TargetMode="External" /><Relationship Id="rId58" Type="http://schemas.openxmlformats.org/officeDocument/2006/relationships/hyperlink" Target="https://podminky.urs.cz/item/CS_URS_2023_02/781121011" TargetMode="External" /><Relationship Id="rId59" Type="http://schemas.openxmlformats.org/officeDocument/2006/relationships/hyperlink" Target="https://podminky.urs.cz/item/CS_URS_2023_02/781151031" TargetMode="External" /><Relationship Id="rId60" Type="http://schemas.openxmlformats.org/officeDocument/2006/relationships/hyperlink" Target="https://podminky.urs.cz/item/CS_URS_2023_02/781151041" TargetMode="External" /><Relationship Id="rId61" Type="http://schemas.openxmlformats.org/officeDocument/2006/relationships/hyperlink" Target="https://podminky.urs.cz/item/CS_URS_2023_02/781471810" TargetMode="External" /><Relationship Id="rId62" Type="http://schemas.openxmlformats.org/officeDocument/2006/relationships/hyperlink" Target="https://podminky.urs.cz/item/CS_URS_2023_02/781474113" TargetMode="External" /><Relationship Id="rId63" Type="http://schemas.openxmlformats.org/officeDocument/2006/relationships/hyperlink" Target="https://podminky.urs.cz/item/CS_URS_2023_02/781477114" TargetMode="External" /><Relationship Id="rId64" Type="http://schemas.openxmlformats.org/officeDocument/2006/relationships/hyperlink" Target="https://podminky.urs.cz/item/CS_URS_2023_02/781494511" TargetMode="External" /><Relationship Id="rId65" Type="http://schemas.openxmlformats.org/officeDocument/2006/relationships/hyperlink" Target="https://podminky.urs.cz/item/CS_URS_2023_02/781495115" TargetMode="External" /><Relationship Id="rId66" Type="http://schemas.openxmlformats.org/officeDocument/2006/relationships/hyperlink" Target="https://podminky.urs.cz/item/CS_URS_2023_02/783301303" TargetMode="External" /><Relationship Id="rId67" Type="http://schemas.openxmlformats.org/officeDocument/2006/relationships/hyperlink" Target="https://podminky.urs.cz/item/CS_URS_2023_02/783301401" TargetMode="External" /><Relationship Id="rId68" Type="http://schemas.openxmlformats.org/officeDocument/2006/relationships/hyperlink" Target="https://podminky.urs.cz/item/CS_URS_2023_02/783314101" TargetMode="External" /><Relationship Id="rId69" Type="http://schemas.openxmlformats.org/officeDocument/2006/relationships/hyperlink" Target="https://podminky.urs.cz/item/CS_URS_2023_02/783315101" TargetMode="External" /><Relationship Id="rId70" Type="http://schemas.openxmlformats.org/officeDocument/2006/relationships/hyperlink" Target="https://podminky.urs.cz/item/CS_URS_2023_02/783317101" TargetMode="External" /><Relationship Id="rId71" Type="http://schemas.openxmlformats.org/officeDocument/2006/relationships/hyperlink" Target="https://podminky.urs.cz/item/CS_URS_2023_02/783343101" TargetMode="External" /><Relationship Id="rId72" Type="http://schemas.openxmlformats.org/officeDocument/2006/relationships/hyperlink" Target="https://podminky.urs.cz/item/CS_URS_2023_02/784171101" TargetMode="External" /><Relationship Id="rId73" Type="http://schemas.openxmlformats.org/officeDocument/2006/relationships/hyperlink" Target="https://podminky.urs.cz/item/CS_URS_2023_02/784171111" TargetMode="External" /><Relationship Id="rId74" Type="http://schemas.openxmlformats.org/officeDocument/2006/relationships/hyperlink" Target="https://podminky.urs.cz/item/CS_URS_2023_02/784171121" TargetMode="External" /><Relationship Id="rId75" Type="http://schemas.openxmlformats.org/officeDocument/2006/relationships/hyperlink" Target="https://podminky.urs.cz/item/CS_URS_2023_02/784181101" TargetMode="External" /><Relationship Id="rId76" Type="http://schemas.openxmlformats.org/officeDocument/2006/relationships/hyperlink" Target="https://podminky.urs.cz/item/CS_URS_2023_02/784211101" TargetMode="External" /><Relationship Id="rId77" Type="http://schemas.openxmlformats.org/officeDocument/2006/relationships/hyperlink" Target="https://podminky.urs.cz/item/CS_URS_2023_02/786624111" TargetMode="External" /><Relationship Id="rId78" Type="http://schemas.openxmlformats.org/officeDocument/2006/relationships/hyperlink" Target="https://podminky.urs.cz/item/CS_URS_2023_02/HZS1302" TargetMode="External" /><Relationship Id="rId79" Type="http://schemas.openxmlformats.org/officeDocument/2006/relationships/hyperlink" Target="https://podminky.urs.cz/item/CS_URS_2023_02/HZS2491" TargetMode="External" /><Relationship Id="rId80" Type="http://schemas.openxmlformats.org/officeDocument/2006/relationships/hyperlink" Target="https://podminky.urs.cz/item/CS_URS_2023_02/020001000" TargetMode="External" /><Relationship Id="rId81" Type="http://schemas.openxmlformats.org/officeDocument/2006/relationships/hyperlink" Target="https://podminky.urs.cz/item/CS_URS_2023_02/040001000" TargetMode="External" /><Relationship Id="rId82" Type="http://schemas.openxmlformats.org/officeDocument/2006/relationships/hyperlink" Target="https://podminky.urs.cz/item/CS_URS_2023_02/045002000" TargetMode="External" /><Relationship Id="rId83" Type="http://schemas.openxmlformats.org/officeDocument/2006/relationships/hyperlink" Target="https://podminky.urs.cz/item/CS_URS_2023_02/070001000" TargetMode="External" /><Relationship Id="rId8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1171803" TargetMode="External" /><Relationship Id="rId2" Type="http://schemas.openxmlformats.org/officeDocument/2006/relationships/hyperlink" Target="https://podminky.urs.cz/item/CS_URS_2023_02/721171808" TargetMode="External" /><Relationship Id="rId3" Type="http://schemas.openxmlformats.org/officeDocument/2006/relationships/hyperlink" Target="https://podminky.urs.cz/item/CS_URS_2023_02/721171902" TargetMode="External" /><Relationship Id="rId4" Type="http://schemas.openxmlformats.org/officeDocument/2006/relationships/hyperlink" Target="https://podminky.urs.cz/item/CS_URS_2023_02/721171903" TargetMode="External" /><Relationship Id="rId5" Type="http://schemas.openxmlformats.org/officeDocument/2006/relationships/hyperlink" Target="https://podminky.urs.cz/item/CS_URS_2023_02/721171905" TargetMode="External" /><Relationship Id="rId6" Type="http://schemas.openxmlformats.org/officeDocument/2006/relationships/hyperlink" Target="https://podminky.urs.cz/item/CS_URS_2023_02/721175201" TargetMode="External" /><Relationship Id="rId7" Type="http://schemas.openxmlformats.org/officeDocument/2006/relationships/hyperlink" Target="https://podminky.urs.cz/item/CS_URS_2023_02/721175202" TargetMode="External" /><Relationship Id="rId8" Type="http://schemas.openxmlformats.org/officeDocument/2006/relationships/hyperlink" Target="https://podminky.urs.cz/item/CS_URS_2023_02/721175203" TargetMode="External" /><Relationship Id="rId9" Type="http://schemas.openxmlformats.org/officeDocument/2006/relationships/hyperlink" Target="https://podminky.urs.cz/item/CS_URS_2023_02/721175205" TargetMode="External" /><Relationship Id="rId10" Type="http://schemas.openxmlformats.org/officeDocument/2006/relationships/hyperlink" Target="https://podminky.urs.cz/item/CS_URS_2023_02/721194104" TargetMode="External" /><Relationship Id="rId11" Type="http://schemas.openxmlformats.org/officeDocument/2006/relationships/hyperlink" Target="https://podminky.urs.cz/item/CS_URS_2023_02/721194105" TargetMode="External" /><Relationship Id="rId12" Type="http://schemas.openxmlformats.org/officeDocument/2006/relationships/hyperlink" Target="https://podminky.urs.cz/item/CS_URS_2023_02/721194109" TargetMode="External" /><Relationship Id="rId13" Type="http://schemas.openxmlformats.org/officeDocument/2006/relationships/hyperlink" Target="https://podminky.urs.cz/item/CS_URS_2023_02/721211421" TargetMode="External" /><Relationship Id="rId14" Type="http://schemas.openxmlformats.org/officeDocument/2006/relationships/hyperlink" Target="https://podminky.urs.cz/item/CS_URS_2023_02/721220801" TargetMode="External" /><Relationship Id="rId15" Type="http://schemas.openxmlformats.org/officeDocument/2006/relationships/hyperlink" Target="https://podminky.urs.cz/item/CS_URS_2023_02/721229111" TargetMode="External" /><Relationship Id="rId16" Type="http://schemas.openxmlformats.org/officeDocument/2006/relationships/hyperlink" Target="https://podminky.urs.cz/item/CS_URS_2023_02/721290111" TargetMode="External" /><Relationship Id="rId17" Type="http://schemas.openxmlformats.org/officeDocument/2006/relationships/hyperlink" Target="https://podminky.urs.cz/item/CS_URS_2023_02/998721102" TargetMode="External" /><Relationship Id="rId18" Type="http://schemas.openxmlformats.org/officeDocument/2006/relationships/hyperlink" Target="https://podminky.urs.cz/item/CS_URS_2023_02/722130801" TargetMode="External" /><Relationship Id="rId19" Type="http://schemas.openxmlformats.org/officeDocument/2006/relationships/hyperlink" Target="https://podminky.urs.cz/item/CS_URS_2023_02/722174022" TargetMode="External" /><Relationship Id="rId20" Type="http://schemas.openxmlformats.org/officeDocument/2006/relationships/hyperlink" Target="https://podminky.urs.cz/item/CS_URS_2023_02/722174023" TargetMode="External" /><Relationship Id="rId21" Type="http://schemas.openxmlformats.org/officeDocument/2006/relationships/hyperlink" Target="https://podminky.urs.cz/item/CS_URS_2023_02/722179191" TargetMode="External" /><Relationship Id="rId22" Type="http://schemas.openxmlformats.org/officeDocument/2006/relationships/hyperlink" Target="https://podminky.urs.cz/item/CS_URS_2023_02/722179192" TargetMode="External" /><Relationship Id="rId23" Type="http://schemas.openxmlformats.org/officeDocument/2006/relationships/hyperlink" Target="https://podminky.urs.cz/item/CS_URS_2023_02/722181221" TargetMode="External" /><Relationship Id="rId24" Type="http://schemas.openxmlformats.org/officeDocument/2006/relationships/hyperlink" Target="https://podminky.urs.cz/item/CS_URS_2023_02/722181222" TargetMode="External" /><Relationship Id="rId25" Type="http://schemas.openxmlformats.org/officeDocument/2006/relationships/hyperlink" Target="https://podminky.urs.cz/item/CS_URS_2023_02/722181241" TargetMode="External" /><Relationship Id="rId26" Type="http://schemas.openxmlformats.org/officeDocument/2006/relationships/hyperlink" Target="https://podminky.urs.cz/item/CS_URS_2023_02/722181242" TargetMode="External" /><Relationship Id="rId27" Type="http://schemas.openxmlformats.org/officeDocument/2006/relationships/hyperlink" Target="https://podminky.urs.cz/item/CS_URS_2023_02/722181812" TargetMode="External" /><Relationship Id="rId28" Type="http://schemas.openxmlformats.org/officeDocument/2006/relationships/hyperlink" Target="https://podminky.urs.cz/item/CS_URS_2023_02/722190401" TargetMode="External" /><Relationship Id="rId29" Type="http://schemas.openxmlformats.org/officeDocument/2006/relationships/hyperlink" Target="https://podminky.urs.cz/item/CS_URS_2023_02/722190901" TargetMode="External" /><Relationship Id="rId30" Type="http://schemas.openxmlformats.org/officeDocument/2006/relationships/hyperlink" Target="https://podminky.urs.cz/item/CS_URS_2023_02/722220111" TargetMode="External" /><Relationship Id="rId31" Type="http://schemas.openxmlformats.org/officeDocument/2006/relationships/hyperlink" Target="https://podminky.urs.cz/item/CS_URS_2023_02/722220121" TargetMode="External" /><Relationship Id="rId32" Type="http://schemas.openxmlformats.org/officeDocument/2006/relationships/hyperlink" Target="https://podminky.urs.cz/item/CS_URS_2023_02/722220851" TargetMode="External" /><Relationship Id="rId33" Type="http://schemas.openxmlformats.org/officeDocument/2006/relationships/hyperlink" Target="https://podminky.urs.cz/item/CS_URS_2023_02/722220861" TargetMode="External" /><Relationship Id="rId34" Type="http://schemas.openxmlformats.org/officeDocument/2006/relationships/hyperlink" Target="https://podminky.urs.cz/item/CS_URS_2023_02/722232043" TargetMode="External" /><Relationship Id="rId35" Type="http://schemas.openxmlformats.org/officeDocument/2006/relationships/hyperlink" Target="https://podminky.urs.cz/item/CS_URS_2023_02/722290234" TargetMode="External" /><Relationship Id="rId36" Type="http://schemas.openxmlformats.org/officeDocument/2006/relationships/hyperlink" Target="https://podminky.urs.cz/item/CS_URS_2023_02/722290246" TargetMode="External" /><Relationship Id="rId37" Type="http://schemas.openxmlformats.org/officeDocument/2006/relationships/hyperlink" Target="https://podminky.urs.cz/item/CS_URS_2023_02/998722102" TargetMode="External" /><Relationship Id="rId38" Type="http://schemas.openxmlformats.org/officeDocument/2006/relationships/hyperlink" Target="https://podminky.urs.cz/item/CS_URS_2023_02/725110811" TargetMode="External" /><Relationship Id="rId39" Type="http://schemas.openxmlformats.org/officeDocument/2006/relationships/hyperlink" Target="https://podminky.urs.cz/item/CS_URS_2023_02/725112022" TargetMode="External" /><Relationship Id="rId40" Type="http://schemas.openxmlformats.org/officeDocument/2006/relationships/hyperlink" Target="https://podminky.urs.cz/item/CS_URS_2023_02/725112171" TargetMode="External" /><Relationship Id="rId41" Type="http://schemas.openxmlformats.org/officeDocument/2006/relationships/hyperlink" Target="https://podminky.urs.cz/item/CS_URS_2023_02/725210821" TargetMode="External" /><Relationship Id="rId42" Type="http://schemas.openxmlformats.org/officeDocument/2006/relationships/hyperlink" Target="https://podminky.urs.cz/item/CS_URS_2023_02/725211601" TargetMode="External" /><Relationship Id="rId43" Type="http://schemas.openxmlformats.org/officeDocument/2006/relationships/hyperlink" Target="https://podminky.urs.cz/item/CS_URS_2023_02/725211661" TargetMode="External" /><Relationship Id="rId44" Type="http://schemas.openxmlformats.org/officeDocument/2006/relationships/hyperlink" Target="https://podminky.urs.cz/item/CS_URS_2023_02/725211705" TargetMode="External" /><Relationship Id="rId45" Type="http://schemas.openxmlformats.org/officeDocument/2006/relationships/hyperlink" Target="https://podminky.urs.cz/item/CS_URS_2023_02/725240811" TargetMode="External" /><Relationship Id="rId46" Type="http://schemas.openxmlformats.org/officeDocument/2006/relationships/hyperlink" Target="https://podminky.urs.cz/item/CS_URS_2023_02/725240812" TargetMode="External" /><Relationship Id="rId47" Type="http://schemas.openxmlformats.org/officeDocument/2006/relationships/hyperlink" Target="https://podminky.urs.cz/item/CS_URS_2023_02/725241113" TargetMode="External" /><Relationship Id="rId48" Type="http://schemas.openxmlformats.org/officeDocument/2006/relationships/hyperlink" Target="https://podminky.urs.cz/item/CS_URS_2023_02/725244323" TargetMode="External" /><Relationship Id="rId49" Type="http://schemas.openxmlformats.org/officeDocument/2006/relationships/hyperlink" Target="https://podminky.urs.cz/item/CS_URS_2023_02/725291111" TargetMode="External" /><Relationship Id="rId50" Type="http://schemas.openxmlformats.org/officeDocument/2006/relationships/hyperlink" Target="https://podminky.urs.cz/item/CS_URS_2023_02/725291511" TargetMode="External" /><Relationship Id="rId51" Type="http://schemas.openxmlformats.org/officeDocument/2006/relationships/hyperlink" Target="https://podminky.urs.cz/item/CS_URS_2023_02/725291521" TargetMode="External" /><Relationship Id="rId52" Type="http://schemas.openxmlformats.org/officeDocument/2006/relationships/hyperlink" Target="https://podminky.urs.cz/item/CS_URS_2023_02/725291531" TargetMode="External" /><Relationship Id="rId53" Type="http://schemas.openxmlformats.org/officeDocument/2006/relationships/hyperlink" Target="https://podminky.urs.cz/item/CS_URS_2023_02/725310823" TargetMode="External" /><Relationship Id="rId54" Type="http://schemas.openxmlformats.org/officeDocument/2006/relationships/hyperlink" Target="https://podminky.urs.cz/item/CS_URS_2023_02/725311121" TargetMode="External" /><Relationship Id="rId55" Type="http://schemas.openxmlformats.org/officeDocument/2006/relationships/hyperlink" Target="https://podminky.urs.cz/item/CS_URS_2023_02/725820801" TargetMode="External" /><Relationship Id="rId56" Type="http://schemas.openxmlformats.org/officeDocument/2006/relationships/hyperlink" Target="https://podminky.urs.cz/item/CS_URS_2023_02/725820802" TargetMode="External" /><Relationship Id="rId57" Type="http://schemas.openxmlformats.org/officeDocument/2006/relationships/hyperlink" Target="https://podminky.urs.cz/item/CS_URS_2023_02/725821325" TargetMode="External" /><Relationship Id="rId58" Type="http://schemas.openxmlformats.org/officeDocument/2006/relationships/hyperlink" Target="https://podminky.urs.cz/item/CS_URS_2023_02/725822611" TargetMode="External" /><Relationship Id="rId59" Type="http://schemas.openxmlformats.org/officeDocument/2006/relationships/hyperlink" Target="https://podminky.urs.cz/item/CS_URS_2023_02/725840850" TargetMode="External" /><Relationship Id="rId60" Type="http://schemas.openxmlformats.org/officeDocument/2006/relationships/hyperlink" Target="https://podminky.urs.cz/item/CS_URS_2023_02/725841354" TargetMode="External" /><Relationship Id="rId61" Type="http://schemas.openxmlformats.org/officeDocument/2006/relationships/hyperlink" Target="https://podminky.urs.cz/item/CS_URS_2023_02/725860811" TargetMode="External" /><Relationship Id="rId62" Type="http://schemas.openxmlformats.org/officeDocument/2006/relationships/hyperlink" Target="https://podminky.urs.cz/item/CS_URS_2023_02/725860812" TargetMode="External" /><Relationship Id="rId63" Type="http://schemas.openxmlformats.org/officeDocument/2006/relationships/hyperlink" Target="https://podminky.urs.cz/item/CS_URS_2023_02/725861102" TargetMode="External" /><Relationship Id="rId64" Type="http://schemas.openxmlformats.org/officeDocument/2006/relationships/hyperlink" Target="https://podminky.urs.cz/item/CS_URS_2023_02/725862103" TargetMode="External" /><Relationship Id="rId65" Type="http://schemas.openxmlformats.org/officeDocument/2006/relationships/hyperlink" Target="https://podminky.urs.cz/item/CS_URS_2023_02/725865311" TargetMode="External" /><Relationship Id="rId66" Type="http://schemas.openxmlformats.org/officeDocument/2006/relationships/hyperlink" Target="https://podminky.urs.cz/item/CS_URS_2023_02/998725102" TargetMode="External" /><Relationship Id="rId67" Type="http://schemas.openxmlformats.org/officeDocument/2006/relationships/hyperlink" Target="https://podminky.urs.cz/item/CS_URS_2023_02/726111031" TargetMode="External" /><Relationship Id="rId68" Type="http://schemas.openxmlformats.org/officeDocument/2006/relationships/hyperlink" Target="https://podminky.urs.cz/item/CS_URS_2023_02/726191001" TargetMode="External" /><Relationship Id="rId69" Type="http://schemas.openxmlformats.org/officeDocument/2006/relationships/hyperlink" Target="https://podminky.urs.cz/item/CS_URS_2023_02/998726112" TargetMode="External" /><Relationship Id="rId70" Type="http://schemas.openxmlformats.org/officeDocument/2006/relationships/hyperlink" Target="https://podminky.urs.cz/item/CS_URS_2023_02/733110806" TargetMode="External" /><Relationship Id="rId71" Type="http://schemas.openxmlformats.org/officeDocument/2006/relationships/hyperlink" Target="https://podminky.urs.cz/item/CS_URS_2023_02/733191913" TargetMode="External" /><Relationship Id="rId72" Type="http://schemas.openxmlformats.org/officeDocument/2006/relationships/hyperlink" Target="https://podminky.urs.cz/item/CS_URS_2023_02/733191923" TargetMode="External" /><Relationship Id="rId73" Type="http://schemas.openxmlformats.org/officeDocument/2006/relationships/hyperlink" Target="https://podminky.urs.cz/item/CS_URS_2023_02/733223301" TargetMode="External" /><Relationship Id="rId74" Type="http://schemas.openxmlformats.org/officeDocument/2006/relationships/hyperlink" Target="https://podminky.urs.cz/item/CS_URS_2023_02/733291101" TargetMode="External" /><Relationship Id="rId75" Type="http://schemas.openxmlformats.org/officeDocument/2006/relationships/hyperlink" Target="https://podminky.urs.cz/item/CS_URS_2023_02/998733102" TargetMode="External" /><Relationship Id="rId76" Type="http://schemas.openxmlformats.org/officeDocument/2006/relationships/hyperlink" Target="https://podminky.urs.cz/item/CS_URS_2023_02/734209105" TargetMode="External" /><Relationship Id="rId77" Type="http://schemas.openxmlformats.org/officeDocument/2006/relationships/hyperlink" Target="https://podminky.urs.cz/item/CS_URS_2023_02/734209113" TargetMode="External" /><Relationship Id="rId78" Type="http://schemas.openxmlformats.org/officeDocument/2006/relationships/hyperlink" Target="https://podminky.urs.cz/item/CS_URS_2023_02/734221132" TargetMode="External" /><Relationship Id="rId79" Type="http://schemas.openxmlformats.org/officeDocument/2006/relationships/hyperlink" Target="https://podminky.urs.cz/item/CS_URS_2023_02/998734102" TargetMode="External" /><Relationship Id="rId80" Type="http://schemas.openxmlformats.org/officeDocument/2006/relationships/hyperlink" Target="https://podminky.urs.cz/item/CS_URS_2023_02/735000911" TargetMode="External" /><Relationship Id="rId81" Type="http://schemas.openxmlformats.org/officeDocument/2006/relationships/hyperlink" Target="https://podminky.urs.cz/item/CS_URS_2023_02/735000912" TargetMode="External" /><Relationship Id="rId82" Type="http://schemas.openxmlformats.org/officeDocument/2006/relationships/hyperlink" Target="https://podminky.urs.cz/item/CS_URS_2023_02/735151577" TargetMode="External" /><Relationship Id="rId83" Type="http://schemas.openxmlformats.org/officeDocument/2006/relationships/hyperlink" Target="https://podminky.urs.cz/item/CS_URS_2023_02/735151597" TargetMode="External" /><Relationship Id="rId84" Type="http://schemas.openxmlformats.org/officeDocument/2006/relationships/hyperlink" Target="https://podminky.urs.cz/item/CS_URS_2023_02/735191905" TargetMode="External" /><Relationship Id="rId85" Type="http://schemas.openxmlformats.org/officeDocument/2006/relationships/hyperlink" Target="https://podminky.urs.cz/item/CS_URS_2023_02/735191910" TargetMode="External" /><Relationship Id="rId86" Type="http://schemas.openxmlformats.org/officeDocument/2006/relationships/hyperlink" Target="https://podminky.urs.cz/item/CS_URS_2023_02/735494811" TargetMode="External" /><Relationship Id="rId87" Type="http://schemas.openxmlformats.org/officeDocument/2006/relationships/hyperlink" Target="https://podminky.urs.cz/item/CS_URS_2023_02/998735102" TargetMode="External" /><Relationship Id="rId88" Type="http://schemas.openxmlformats.org/officeDocument/2006/relationships/hyperlink" Target="https://podminky.urs.cz/item/CS_URS_2023_02/HZS2212" TargetMode="External" /><Relationship Id="rId89" Type="http://schemas.openxmlformats.org/officeDocument/2006/relationships/hyperlink" Target="https://podminky.urs.cz/item/CS_URS_2023_02/HZS2222" TargetMode="External" /><Relationship Id="rId90" Type="http://schemas.openxmlformats.org/officeDocument/2006/relationships/hyperlink" Target="https://podminky.urs.cz/item/CS_URS_2023_02/HZS2491" TargetMode="External" /><Relationship Id="rId9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36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HavNem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gynekologicko-porodního a novorozeneckého oddělení nemocnice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Nemocnice Havíčov, p.o.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7. 11. 2023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Amun Pro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ROUND(SUM(AS55:AS60),2)</f>
        <v>0</v>
      </c>
      <c r="AT54" s="106">
        <f>ROUND(SUM(AV54:AW54),2)</f>
        <v>0</v>
      </c>
      <c r="AU54" s="107">
        <f>ROUND(SUM(AU55:AU60),5)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ROUND(SUM(AZ55:AZ60),2)</f>
        <v>0</v>
      </c>
      <c r="BA54" s="106">
        <f>ROUND(SUM(BA55:BA60),2)</f>
        <v>0</v>
      </c>
      <c r="BB54" s="106">
        <f>ROUND(SUM(BB55:BB60),2)</f>
        <v>0</v>
      </c>
      <c r="BC54" s="106">
        <f>ROUND(SUM(BC55:BC60),2)</f>
        <v>0</v>
      </c>
      <c r="BD54" s="108">
        <f>ROUND(SUM(BD55:BD60),2)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Stavba'!J30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'01 - Stavba'!P103</f>
        <v>0</v>
      </c>
      <c r="AV55" s="120">
        <f>'01 - Stavba'!J33</f>
        <v>0</v>
      </c>
      <c r="AW55" s="120">
        <f>'01 - Stavba'!J34</f>
        <v>0</v>
      </c>
      <c r="AX55" s="120">
        <f>'01 - Stavba'!J35</f>
        <v>0</v>
      </c>
      <c r="AY55" s="120">
        <f>'01 - Stavba'!J36</f>
        <v>0</v>
      </c>
      <c r="AZ55" s="120">
        <f>'01 - Stavba'!F33</f>
        <v>0</v>
      </c>
      <c r="BA55" s="120">
        <f>'01 - Stavba'!F34</f>
        <v>0</v>
      </c>
      <c r="BB55" s="120">
        <f>'01 - Stavba'!F35</f>
        <v>0</v>
      </c>
      <c r="BC55" s="120">
        <f>'01 - Stavba'!F36</f>
        <v>0</v>
      </c>
      <c r="BD55" s="122">
        <f>'01 - Stavba'!F37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77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ZTI'!J30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v>0</v>
      </c>
      <c r="AT56" s="120">
        <f>ROUND(SUM(AV56:AW56),2)</f>
        <v>0</v>
      </c>
      <c r="AU56" s="121">
        <f>'02 - ZTI'!P88</f>
        <v>0</v>
      </c>
      <c r="AV56" s="120">
        <f>'02 - ZTI'!J33</f>
        <v>0</v>
      </c>
      <c r="AW56" s="120">
        <f>'02 - ZTI'!J34</f>
        <v>0</v>
      </c>
      <c r="AX56" s="120">
        <f>'02 - ZTI'!J35</f>
        <v>0</v>
      </c>
      <c r="AY56" s="120">
        <f>'02 - ZTI'!J36</f>
        <v>0</v>
      </c>
      <c r="AZ56" s="120">
        <f>'02 - ZTI'!F33</f>
        <v>0</v>
      </c>
      <c r="BA56" s="120">
        <f>'02 - ZTI'!F34</f>
        <v>0</v>
      </c>
      <c r="BB56" s="120">
        <f>'02 - ZTI'!F35</f>
        <v>0</v>
      </c>
      <c r="BC56" s="120">
        <f>'02 - ZTI'!F36</f>
        <v>0</v>
      </c>
      <c r="BD56" s="122">
        <f>'02 - ZTI'!F37</f>
        <v>0</v>
      </c>
      <c r="BE56" s="7"/>
      <c r="BT56" s="123" t="s">
        <v>81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7" customFormat="1" ht="16.5" customHeight="1">
      <c r="A57" s="111" t="s">
        <v>77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Medicinální plyny'!J30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80</v>
      </c>
      <c r="AR57" s="118"/>
      <c r="AS57" s="119">
        <v>0</v>
      </c>
      <c r="AT57" s="120">
        <f>ROUND(SUM(AV57:AW57),2)</f>
        <v>0</v>
      </c>
      <c r="AU57" s="121">
        <f>'03 - Medicinální plyny'!P83</f>
        <v>0</v>
      </c>
      <c r="AV57" s="120">
        <f>'03 - Medicinální plyny'!J33</f>
        <v>0</v>
      </c>
      <c r="AW57" s="120">
        <f>'03 - Medicinální plyny'!J34</f>
        <v>0</v>
      </c>
      <c r="AX57" s="120">
        <f>'03 - Medicinální plyny'!J35</f>
        <v>0</v>
      </c>
      <c r="AY57" s="120">
        <f>'03 - Medicinální plyny'!J36</f>
        <v>0</v>
      </c>
      <c r="AZ57" s="120">
        <f>'03 - Medicinální plyny'!F33</f>
        <v>0</v>
      </c>
      <c r="BA57" s="120">
        <f>'03 - Medicinální plyny'!F34</f>
        <v>0</v>
      </c>
      <c r="BB57" s="120">
        <f>'03 - Medicinální plyny'!F35</f>
        <v>0</v>
      </c>
      <c r="BC57" s="120">
        <f>'03 - Medicinální plyny'!F36</f>
        <v>0</v>
      </c>
      <c r="BD57" s="122">
        <f>'03 - Medicinální plyny'!F37</f>
        <v>0</v>
      </c>
      <c r="BE57" s="7"/>
      <c r="BT57" s="123" t="s">
        <v>81</v>
      </c>
      <c r="BV57" s="123" t="s">
        <v>75</v>
      </c>
      <c r="BW57" s="123" t="s">
        <v>89</v>
      </c>
      <c r="BX57" s="123" t="s">
        <v>5</v>
      </c>
      <c r="CL57" s="123" t="s">
        <v>19</v>
      </c>
      <c r="CM57" s="123" t="s">
        <v>83</v>
      </c>
    </row>
    <row r="58" s="7" customFormat="1" ht="16.5" customHeight="1">
      <c r="A58" s="111" t="s">
        <v>77</v>
      </c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'04 - VZT'!J30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80</v>
      </c>
      <c r="AR58" s="118"/>
      <c r="AS58" s="119">
        <v>0</v>
      </c>
      <c r="AT58" s="120">
        <f>ROUND(SUM(AV58:AW58),2)</f>
        <v>0</v>
      </c>
      <c r="AU58" s="121">
        <f>'04 - VZT'!P83</f>
        <v>0</v>
      </c>
      <c r="AV58" s="120">
        <f>'04 - VZT'!J33</f>
        <v>0</v>
      </c>
      <c r="AW58" s="120">
        <f>'04 - VZT'!J34</f>
        <v>0</v>
      </c>
      <c r="AX58" s="120">
        <f>'04 - VZT'!J35</f>
        <v>0</v>
      </c>
      <c r="AY58" s="120">
        <f>'04 - VZT'!J36</f>
        <v>0</v>
      </c>
      <c r="AZ58" s="120">
        <f>'04 - VZT'!F33</f>
        <v>0</v>
      </c>
      <c r="BA58" s="120">
        <f>'04 - VZT'!F34</f>
        <v>0</v>
      </c>
      <c r="BB58" s="120">
        <f>'04 - VZT'!F35</f>
        <v>0</v>
      </c>
      <c r="BC58" s="120">
        <f>'04 - VZT'!F36</f>
        <v>0</v>
      </c>
      <c r="BD58" s="122">
        <f>'04 - VZT'!F37</f>
        <v>0</v>
      </c>
      <c r="BE58" s="7"/>
      <c r="BT58" s="123" t="s">
        <v>81</v>
      </c>
      <c r="BV58" s="123" t="s">
        <v>75</v>
      </c>
      <c r="BW58" s="123" t="s">
        <v>92</v>
      </c>
      <c r="BX58" s="123" t="s">
        <v>5</v>
      </c>
      <c r="CL58" s="123" t="s">
        <v>19</v>
      </c>
      <c r="CM58" s="123" t="s">
        <v>83</v>
      </c>
    </row>
    <row r="59" s="7" customFormat="1" ht="16.5" customHeight="1">
      <c r="A59" s="111" t="s">
        <v>77</v>
      </c>
      <c r="B59" s="112"/>
      <c r="C59" s="113"/>
      <c r="D59" s="114" t="s">
        <v>93</v>
      </c>
      <c r="E59" s="114"/>
      <c r="F59" s="114"/>
      <c r="G59" s="114"/>
      <c r="H59" s="114"/>
      <c r="I59" s="115"/>
      <c r="J59" s="114" t="s">
        <v>94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'05 - ELEKTRO_SILNOPROUD'!J30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80</v>
      </c>
      <c r="AR59" s="118"/>
      <c r="AS59" s="119">
        <v>0</v>
      </c>
      <c r="AT59" s="120">
        <f>ROUND(SUM(AV59:AW59),2)</f>
        <v>0</v>
      </c>
      <c r="AU59" s="121">
        <f>'05 - ELEKTRO_SILNOPROUD'!P85</f>
        <v>0</v>
      </c>
      <c r="AV59" s="120">
        <f>'05 - ELEKTRO_SILNOPROUD'!J33</f>
        <v>0</v>
      </c>
      <c r="AW59" s="120">
        <f>'05 - ELEKTRO_SILNOPROUD'!J34</f>
        <v>0</v>
      </c>
      <c r="AX59" s="120">
        <f>'05 - ELEKTRO_SILNOPROUD'!J35</f>
        <v>0</v>
      </c>
      <c r="AY59" s="120">
        <f>'05 - ELEKTRO_SILNOPROUD'!J36</f>
        <v>0</v>
      </c>
      <c r="AZ59" s="120">
        <f>'05 - ELEKTRO_SILNOPROUD'!F33</f>
        <v>0</v>
      </c>
      <c r="BA59" s="120">
        <f>'05 - ELEKTRO_SILNOPROUD'!F34</f>
        <v>0</v>
      </c>
      <c r="BB59" s="120">
        <f>'05 - ELEKTRO_SILNOPROUD'!F35</f>
        <v>0</v>
      </c>
      <c r="BC59" s="120">
        <f>'05 - ELEKTRO_SILNOPROUD'!F36</f>
        <v>0</v>
      </c>
      <c r="BD59" s="122">
        <f>'05 - ELEKTRO_SILNOPROUD'!F37</f>
        <v>0</v>
      </c>
      <c r="BE59" s="7"/>
      <c r="BT59" s="123" t="s">
        <v>81</v>
      </c>
      <c r="BV59" s="123" t="s">
        <v>75</v>
      </c>
      <c r="BW59" s="123" t="s">
        <v>95</v>
      </c>
      <c r="BX59" s="123" t="s">
        <v>5</v>
      </c>
      <c r="CL59" s="123" t="s">
        <v>19</v>
      </c>
      <c r="CM59" s="123" t="s">
        <v>83</v>
      </c>
    </row>
    <row r="60" s="7" customFormat="1" ht="16.5" customHeight="1">
      <c r="A60" s="111" t="s">
        <v>77</v>
      </c>
      <c r="B60" s="112"/>
      <c r="C60" s="113"/>
      <c r="D60" s="114" t="s">
        <v>96</v>
      </c>
      <c r="E60" s="114"/>
      <c r="F60" s="114"/>
      <c r="G60" s="114"/>
      <c r="H60" s="114"/>
      <c r="I60" s="115"/>
      <c r="J60" s="114" t="s">
        <v>97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'06 - ELEKTRO_SLABOPROUD'!J30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80</v>
      </c>
      <c r="AR60" s="118"/>
      <c r="AS60" s="124">
        <v>0</v>
      </c>
      <c r="AT60" s="125">
        <f>ROUND(SUM(AV60:AW60),2)</f>
        <v>0</v>
      </c>
      <c r="AU60" s="126">
        <f>'06 - ELEKTRO_SLABOPROUD'!P84</f>
        <v>0</v>
      </c>
      <c r="AV60" s="125">
        <f>'06 - ELEKTRO_SLABOPROUD'!J33</f>
        <v>0</v>
      </c>
      <c r="AW60" s="125">
        <f>'06 - ELEKTRO_SLABOPROUD'!J34</f>
        <v>0</v>
      </c>
      <c r="AX60" s="125">
        <f>'06 - ELEKTRO_SLABOPROUD'!J35</f>
        <v>0</v>
      </c>
      <c r="AY60" s="125">
        <f>'06 - ELEKTRO_SLABOPROUD'!J36</f>
        <v>0</v>
      </c>
      <c r="AZ60" s="125">
        <f>'06 - ELEKTRO_SLABOPROUD'!F33</f>
        <v>0</v>
      </c>
      <c r="BA60" s="125">
        <f>'06 - ELEKTRO_SLABOPROUD'!F34</f>
        <v>0</v>
      </c>
      <c r="BB60" s="125">
        <f>'06 - ELEKTRO_SLABOPROUD'!F35</f>
        <v>0</v>
      </c>
      <c r="BC60" s="125">
        <f>'06 - ELEKTRO_SLABOPROUD'!F36</f>
        <v>0</v>
      </c>
      <c r="BD60" s="127">
        <f>'06 - ELEKTRO_SLABOPROUD'!F37</f>
        <v>0</v>
      </c>
      <c r="BE60" s="7"/>
      <c r="BT60" s="123" t="s">
        <v>81</v>
      </c>
      <c r="BV60" s="123" t="s">
        <v>75</v>
      </c>
      <c r="BW60" s="123" t="s">
        <v>98</v>
      </c>
      <c r="BX60" s="123" t="s">
        <v>5</v>
      </c>
      <c r="CL60" s="123" t="s">
        <v>19</v>
      </c>
      <c r="CM60" s="123" t="s">
        <v>83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</sheetData>
  <sheetProtection sheet="1" formatColumns="0" formatRows="0" objects="1" scenarios="1" spinCount="100000" saltValue="DVJM7Q2r23wXhRhJBfXSf3EUD381eTuBnrX/NXNUmsDY/M60PMUpLyglj1SyyjRBSNbPDCtGMYkObfOdm4aQoA==" hashValue="5j1MDaQZc10ktjc6YIaddosDCwukdJJprADa2+bcdstwnl8o2hFypxBONkDS4sxn3NENmvwctglva6vA0NCsW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ba'!C2" display="/"/>
    <hyperlink ref="A56" location="'02 - ZTI'!C2" display="/"/>
    <hyperlink ref="A57" location="'03 - Medicinální plyny'!C2" display="/"/>
    <hyperlink ref="A58" location="'04 - VZT'!C2" display="/"/>
    <hyperlink ref="A59" location="'05 - ELEKTRO_SILNOPROUD'!C2" display="/"/>
    <hyperlink ref="A60" location="'06 - ELEKTRO_SLABOPROUD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gynekologicko-porodního a novorozeneckého oddělení nemocnice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7. 11. 2023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34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36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ROUND(J103,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ROUND((SUM(BE103:BE359)),  2)</f>
        <v>0</v>
      </c>
      <c r="G33" s="38"/>
      <c r="H33" s="38"/>
      <c r="I33" s="148">
        <v>0.20999999999999999</v>
      </c>
      <c r="J33" s="147">
        <f>ROUND(((SUM(BE103:BE359))*I33),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ROUND((SUM(BF103:BF359)),  2)</f>
        <v>0</v>
      </c>
      <c r="G34" s="38"/>
      <c r="H34" s="38"/>
      <c r="I34" s="148">
        <v>0.14999999999999999</v>
      </c>
      <c r="J34" s="147">
        <f>ROUND(((SUM(BF103:BF359))*I34),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ROUND((SUM(BG103:BG359)),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ROUND((SUM(BH103:BH359)),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ROUND((SUM(BI103:BI359)),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gynekologicko-porodního a novorozeneckého oddělení nemocnice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Stavba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Nemocnice Havíčov, p.o.</v>
      </c>
      <c r="G52" s="40"/>
      <c r="H52" s="40"/>
      <c r="I52" s="32" t="s">
        <v>23</v>
      </c>
      <c r="J52" s="72" t="str">
        <f>IF(J12="","",J12)</f>
        <v>7. 11. 2023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Amun Pro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J103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106</v>
      </c>
      <c r="E60" s="168"/>
      <c r="F60" s="168"/>
      <c r="G60" s="168"/>
      <c r="H60" s="168"/>
      <c r="I60" s="168"/>
      <c r="J60" s="169">
        <f>J104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107</v>
      </c>
      <c r="E61" s="174"/>
      <c r="F61" s="174"/>
      <c r="G61" s="174"/>
      <c r="H61" s="174"/>
      <c r="I61" s="174"/>
      <c r="J61" s="175">
        <f>J105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108</v>
      </c>
      <c r="E62" s="174"/>
      <c r="F62" s="174"/>
      <c r="G62" s="174"/>
      <c r="H62" s="174"/>
      <c r="I62" s="174"/>
      <c r="J62" s="175">
        <f>J111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109</v>
      </c>
      <c r="E63" s="174"/>
      <c r="F63" s="174"/>
      <c r="G63" s="174"/>
      <c r="H63" s="174"/>
      <c r="I63" s="174"/>
      <c r="J63" s="175">
        <f>J128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110</v>
      </c>
      <c r="E64" s="174"/>
      <c r="F64" s="174"/>
      <c r="G64" s="174"/>
      <c r="H64" s="174"/>
      <c r="I64" s="174"/>
      <c r="J64" s="175">
        <f>J152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111</v>
      </c>
      <c r="E65" s="174"/>
      <c r="F65" s="174"/>
      <c r="G65" s="174"/>
      <c r="H65" s="174"/>
      <c r="I65" s="174"/>
      <c r="J65" s="175">
        <f>J164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112</v>
      </c>
      <c r="E66" s="168"/>
      <c r="F66" s="168"/>
      <c r="G66" s="168"/>
      <c r="H66" s="168"/>
      <c r="I66" s="168"/>
      <c r="J66" s="169">
        <f>J167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113</v>
      </c>
      <c r="E67" s="174"/>
      <c r="F67" s="174"/>
      <c r="G67" s="174"/>
      <c r="H67" s="174"/>
      <c r="I67" s="174"/>
      <c r="J67" s="175">
        <f>J168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114</v>
      </c>
      <c r="E68" s="174"/>
      <c r="F68" s="174"/>
      <c r="G68" s="174"/>
      <c r="H68" s="174"/>
      <c r="I68" s="174"/>
      <c r="J68" s="175">
        <f>J183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115</v>
      </c>
      <c r="E69" s="174"/>
      <c r="F69" s="174"/>
      <c r="G69" s="174"/>
      <c r="H69" s="174"/>
      <c r="I69" s="174"/>
      <c r="J69" s="175">
        <f>J187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116</v>
      </c>
      <c r="E70" s="174"/>
      <c r="F70" s="174"/>
      <c r="G70" s="174"/>
      <c r="H70" s="174"/>
      <c r="I70" s="174"/>
      <c r="J70" s="175">
        <f>J194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117</v>
      </c>
      <c r="E71" s="174"/>
      <c r="F71" s="174"/>
      <c r="G71" s="174"/>
      <c r="H71" s="174"/>
      <c r="I71" s="174"/>
      <c r="J71" s="175">
        <f>J210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118</v>
      </c>
      <c r="E72" s="174"/>
      <c r="F72" s="174"/>
      <c r="G72" s="174"/>
      <c r="H72" s="174"/>
      <c r="I72" s="174"/>
      <c r="J72" s="175">
        <f>J236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119</v>
      </c>
      <c r="E73" s="174"/>
      <c r="F73" s="174"/>
      <c r="G73" s="174"/>
      <c r="H73" s="174"/>
      <c r="I73" s="174"/>
      <c r="J73" s="175">
        <f>J242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120</v>
      </c>
      <c r="E74" s="174"/>
      <c r="F74" s="174"/>
      <c r="G74" s="174"/>
      <c r="H74" s="174"/>
      <c r="I74" s="174"/>
      <c r="J74" s="175">
        <f>J262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121</v>
      </c>
      <c r="E75" s="174"/>
      <c r="F75" s="174"/>
      <c r="G75" s="174"/>
      <c r="H75" s="174"/>
      <c r="I75" s="174"/>
      <c r="J75" s="175">
        <f>J289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122</v>
      </c>
      <c r="E76" s="174"/>
      <c r="F76" s="174"/>
      <c r="G76" s="174"/>
      <c r="H76" s="174"/>
      <c r="I76" s="174"/>
      <c r="J76" s="175">
        <f>J311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123</v>
      </c>
      <c r="E77" s="174"/>
      <c r="F77" s="174"/>
      <c r="G77" s="174"/>
      <c r="H77" s="174"/>
      <c r="I77" s="174"/>
      <c r="J77" s="175">
        <f>J324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124</v>
      </c>
      <c r="E78" s="174"/>
      <c r="F78" s="174"/>
      <c r="G78" s="174"/>
      <c r="H78" s="174"/>
      <c r="I78" s="174"/>
      <c r="J78" s="175">
        <f>J339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5"/>
      <c r="C79" s="166"/>
      <c r="D79" s="167" t="s">
        <v>125</v>
      </c>
      <c r="E79" s="168"/>
      <c r="F79" s="168"/>
      <c r="G79" s="168"/>
      <c r="H79" s="168"/>
      <c r="I79" s="168"/>
      <c r="J79" s="169">
        <f>J343</f>
        <v>0</v>
      </c>
      <c r="K79" s="166"/>
      <c r="L79" s="170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65"/>
      <c r="C80" s="166"/>
      <c r="D80" s="167" t="s">
        <v>126</v>
      </c>
      <c r="E80" s="168"/>
      <c r="F80" s="168"/>
      <c r="G80" s="168"/>
      <c r="H80" s="168"/>
      <c r="I80" s="168"/>
      <c r="J80" s="169">
        <f>J348</f>
        <v>0</v>
      </c>
      <c r="K80" s="166"/>
      <c r="L80" s="17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71"/>
      <c r="C81" s="172"/>
      <c r="D81" s="173" t="s">
        <v>127</v>
      </c>
      <c r="E81" s="174"/>
      <c r="F81" s="174"/>
      <c r="G81" s="174"/>
      <c r="H81" s="174"/>
      <c r="I81" s="174"/>
      <c r="J81" s="175">
        <f>J349</f>
        <v>0</v>
      </c>
      <c r="K81" s="172"/>
      <c r="L81" s="17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1"/>
      <c r="C82" s="172"/>
      <c r="D82" s="173" t="s">
        <v>128</v>
      </c>
      <c r="E82" s="174"/>
      <c r="F82" s="174"/>
      <c r="G82" s="174"/>
      <c r="H82" s="174"/>
      <c r="I82" s="174"/>
      <c r="J82" s="175">
        <f>J352</f>
        <v>0</v>
      </c>
      <c r="K82" s="172"/>
      <c r="L82" s="17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1"/>
      <c r="C83" s="172"/>
      <c r="D83" s="173" t="s">
        <v>129</v>
      </c>
      <c r="E83" s="174"/>
      <c r="F83" s="174"/>
      <c r="G83" s="174"/>
      <c r="H83" s="174"/>
      <c r="I83" s="174"/>
      <c r="J83" s="175">
        <f>J357</f>
        <v>0</v>
      </c>
      <c r="K83" s="172"/>
      <c r="L83" s="17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9" s="2" customFormat="1" ht="6.96" customHeight="1">
      <c r="A89" s="38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4.96" customHeight="1">
      <c r="A90" s="38"/>
      <c r="B90" s="39"/>
      <c r="C90" s="23" t="s">
        <v>130</v>
      </c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16</v>
      </c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160" t="str">
        <f>E7</f>
        <v>Rekonstrukce gynekologicko-porodního a novorozeneckého oddělení nemocnice</v>
      </c>
      <c r="F93" s="32"/>
      <c r="G93" s="32"/>
      <c r="H93" s="32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100</v>
      </c>
      <c r="D94" s="40"/>
      <c r="E94" s="40"/>
      <c r="F94" s="40"/>
      <c r="G94" s="40"/>
      <c r="H94" s="40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6.5" customHeight="1">
      <c r="A95" s="38"/>
      <c r="B95" s="39"/>
      <c r="C95" s="40"/>
      <c r="D95" s="40"/>
      <c r="E95" s="69" t="str">
        <f>E9</f>
        <v>01 - Stavba</v>
      </c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2" customHeight="1">
      <c r="A97" s="38"/>
      <c r="B97" s="39"/>
      <c r="C97" s="32" t="s">
        <v>21</v>
      </c>
      <c r="D97" s="40"/>
      <c r="E97" s="40"/>
      <c r="F97" s="27" t="str">
        <f>F12</f>
        <v>Nemocnice Havíčov, p.o.</v>
      </c>
      <c r="G97" s="40"/>
      <c r="H97" s="40"/>
      <c r="I97" s="32" t="s">
        <v>23</v>
      </c>
      <c r="J97" s="72" t="str">
        <f>IF(J12="","",J12)</f>
        <v>7. 11. 2023</v>
      </c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25</v>
      </c>
      <c r="D99" s="40"/>
      <c r="E99" s="40"/>
      <c r="F99" s="27" t="str">
        <f>E15</f>
        <v xml:space="preserve"> </v>
      </c>
      <c r="G99" s="40"/>
      <c r="H99" s="40"/>
      <c r="I99" s="32" t="s">
        <v>31</v>
      </c>
      <c r="J99" s="36" t="str">
        <f>E21</f>
        <v xml:space="preserve"> </v>
      </c>
      <c r="K99" s="40"/>
      <c r="L99" s="13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5.15" customHeight="1">
      <c r="A100" s="38"/>
      <c r="B100" s="39"/>
      <c r="C100" s="32" t="s">
        <v>29</v>
      </c>
      <c r="D100" s="40"/>
      <c r="E100" s="40"/>
      <c r="F100" s="27" t="str">
        <f>IF(E18="","",E18)</f>
        <v>Vyplň údaj</v>
      </c>
      <c r="G100" s="40"/>
      <c r="H100" s="40"/>
      <c r="I100" s="32" t="s">
        <v>33</v>
      </c>
      <c r="J100" s="36" t="str">
        <f>E24</f>
        <v>Amun Pro s.r.o.</v>
      </c>
      <c r="K100" s="40"/>
      <c r="L100" s="13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0.32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13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11" customFormat="1" ht="29.28" customHeight="1">
      <c r="A102" s="177"/>
      <c r="B102" s="178"/>
      <c r="C102" s="179" t="s">
        <v>131</v>
      </c>
      <c r="D102" s="180" t="s">
        <v>58</v>
      </c>
      <c r="E102" s="180" t="s">
        <v>54</v>
      </c>
      <c r="F102" s="180" t="s">
        <v>55</v>
      </c>
      <c r="G102" s="180" t="s">
        <v>132</v>
      </c>
      <c r="H102" s="180" t="s">
        <v>133</v>
      </c>
      <c r="I102" s="180" t="s">
        <v>134</v>
      </c>
      <c r="J102" s="180" t="s">
        <v>104</v>
      </c>
      <c r="K102" s="181" t="s">
        <v>135</v>
      </c>
      <c r="L102" s="182"/>
      <c r="M102" s="92" t="s">
        <v>19</v>
      </c>
      <c r="N102" s="93" t="s">
        <v>43</v>
      </c>
      <c r="O102" s="93" t="s">
        <v>136</v>
      </c>
      <c r="P102" s="93" t="s">
        <v>137</v>
      </c>
      <c r="Q102" s="93" t="s">
        <v>138</v>
      </c>
      <c r="R102" s="93" t="s">
        <v>139</v>
      </c>
      <c r="S102" s="93" t="s">
        <v>140</v>
      </c>
      <c r="T102" s="94" t="s">
        <v>141</v>
      </c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</row>
    <row r="103" s="2" customFormat="1" ht="22.8" customHeight="1">
      <c r="A103" s="38"/>
      <c r="B103" s="39"/>
      <c r="C103" s="99" t="s">
        <v>142</v>
      </c>
      <c r="D103" s="40"/>
      <c r="E103" s="40"/>
      <c r="F103" s="40"/>
      <c r="G103" s="40"/>
      <c r="H103" s="40"/>
      <c r="I103" s="40"/>
      <c r="J103" s="183">
        <f>BK103</f>
        <v>0</v>
      </c>
      <c r="K103" s="40"/>
      <c r="L103" s="44"/>
      <c r="M103" s="95"/>
      <c r="N103" s="184"/>
      <c r="O103" s="96"/>
      <c r="P103" s="185">
        <f>P104+P167+P343+P348</f>
        <v>0</v>
      </c>
      <c r="Q103" s="96"/>
      <c r="R103" s="185">
        <f>R104+R167+R343+R348</f>
        <v>13.651142419999999</v>
      </c>
      <c r="S103" s="96"/>
      <c r="T103" s="186">
        <f>T104+T167+T343+T348</f>
        <v>43.318729699999999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72</v>
      </c>
      <c r="AU103" s="17" t="s">
        <v>105</v>
      </c>
      <c r="BK103" s="187">
        <f>BK104+BK167+BK343+BK348</f>
        <v>0</v>
      </c>
    </row>
    <row r="104" s="12" customFormat="1" ht="25.92" customHeight="1">
      <c r="A104" s="12"/>
      <c r="B104" s="188"/>
      <c r="C104" s="189"/>
      <c r="D104" s="190" t="s">
        <v>72</v>
      </c>
      <c r="E104" s="191" t="s">
        <v>143</v>
      </c>
      <c r="F104" s="191" t="s">
        <v>144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P105+P111+P128+P152+P164</f>
        <v>0</v>
      </c>
      <c r="Q104" s="196"/>
      <c r="R104" s="197">
        <f>R105+R111+R128+R152+R164</f>
        <v>8.5541326600000005</v>
      </c>
      <c r="S104" s="196"/>
      <c r="T104" s="198">
        <f>T105+T111+T128+T152+T164</f>
        <v>35.647615999999999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81</v>
      </c>
      <c r="AT104" s="200" t="s">
        <v>72</v>
      </c>
      <c r="AU104" s="200" t="s">
        <v>73</v>
      </c>
      <c r="AY104" s="199" t="s">
        <v>145</v>
      </c>
      <c r="BK104" s="201">
        <f>BK105+BK111+BK128+BK152+BK164</f>
        <v>0</v>
      </c>
    </row>
    <row r="105" s="12" customFormat="1" ht="22.8" customHeight="1">
      <c r="A105" s="12"/>
      <c r="B105" s="188"/>
      <c r="C105" s="189"/>
      <c r="D105" s="190" t="s">
        <v>72</v>
      </c>
      <c r="E105" s="202" t="s">
        <v>146</v>
      </c>
      <c r="F105" s="202" t="s">
        <v>147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SUM(P106:P110)</f>
        <v>0</v>
      </c>
      <c r="Q105" s="196"/>
      <c r="R105" s="197">
        <f>SUM(R106:R110)</f>
        <v>2.4812989000000001</v>
      </c>
      <c r="S105" s="196"/>
      <c r="T105" s="198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81</v>
      </c>
      <c r="AT105" s="200" t="s">
        <v>72</v>
      </c>
      <c r="AU105" s="200" t="s">
        <v>81</v>
      </c>
      <c r="AY105" s="199" t="s">
        <v>145</v>
      </c>
      <c r="BK105" s="201">
        <f>SUM(BK106:BK110)</f>
        <v>0</v>
      </c>
    </row>
    <row r="106" s="2" customFormat="1" ht="24.15" customHeight="1">
      <c r="A106" s="38"/>
      <c r="B106" s="39"/>
      <c r="C106" s="204" t="s">
        <v>81</v>
      </c>
      <c r="D106" s="204" t="s">
        <v>148</v>
      </c>
      <c r="E106" s="205" t="s">
        <v>149</v>
      </c>
      <c r="F106" s="206" t="s">
        <v>150</v>
      </c>
      <c r="G106" s="207" t="s">
        <v>151</v>
      </c>
      <c r="H106" s="208">
        <v>4</v>
      </c>
      <c r="I106" s="209"/>
      <c r="J106" s="210">
        <f>ROUND(I106*H106,2)</f>
        <v>0</v>
      </c>
      <c r="K106" s="206" t="s">
        <v>152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0.033279999999999997</v>
      </c>
      <c r="R106" s="213">
        <f>Q106*H106</f>
        <v>0.13311999999999999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153</v>
      </c>
      <c r="AT106" s="215" t="s">
        <v>148</v>
      </c>
      <c r="AU106" s="215" t="s">
        <v>83</v>
      </c>
      <c r="AY106" s="17" t="s">
        <v>145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153</v>
      </c>
      <c r="BM106" s="215" t="s">
        <v>154</v>
      </c>
    </row>
    <row r="107" s="2" customFormat="1">
      <c r="A107" s="38"/>
      <c r="B107" s="39"/>
      <c r="C107" s="40"/>
      <c r="D107" s="217" t="s">
        <v>155</v>
      </c>
      <c r="E107" s="40"/>
      <c r="F107" s="218" t="s">
        <v>156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155</v>
      </c>
      <c r="AU107" s="17" t="s">
        <v>83</v>
      </c>
    </row>
    <row r="108" s="2" customFormat="1" ht="24.15" customHeight="1">
      <c r="A108" s="38"/>
      <c r="B108" s="39"/>
      <c r="C108" s="204" t="s">
        <v>83</v>
      </c>
      <c r="D108" s="204" t="s">
        <v>148</v>
      </c>
      <c r="E108" s="205" t="s">
        <v>157</v>
      </c>
      <c r="F108" s="206" t="s">
        <v>158</v>
      </c>
      <c r="G108" s="207" t="s">
        <v>159</v>
      </c>
      <c r="H108" s="208">
        <v>33.555</v>
      </c>
      <c r="I108" s="209"/>
      <c r="J108" s="210">
        <f>ROUND(I108*H108,2)</f>
        <v>0</v>
      </c>
      <c r="K108" s="206" t="s">
        <v>152</v>
      </c>
      <c r="L108" s="44"/>
      <c r="M108" s="211" t="s">
        <v>19</v>
      </c>
      <c r="N108" s="212" t="s">
        <v>44</v>
      </c>
      <c r="O108" s="84"/>
      <c r="P108" s="213">
        <f>O108*H108</f>
        <v>0</v>
      </c>
      <c r="Q108" s="213">
        <v>0.069980000000000001</v>
      </c>
      <c r="R108" s="213">
        <f>Q108*H108</f>
        <v>2.3481789000000002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153</v>
      </c>
      <c r="AT108" s="215" t="s">
        <v>148</v>
      </c>
      <c r="AU108" s="215" t="s">
        <v>83</v>
      </c>
      <c r="AY108" s="17" t="s">
        <v>145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81</v>
      </c>
      <c r="BK108" s="216">
        <f>ROUND(I108*H108,2)</f>
        <v>0</v>
      </c>
      <c r="BL108" s="17" t="s">
        <v>153</v>
      </c>
      <c r="BM108" s="215" t="s">
        <v>160</v>
      </c>
    </row>
    <row r="109" s="2" customFormat="1">
      <c r="A109" s="38"/>
      <c r="B109" s="39"/>
      <c r="C109" s="40"/>
      <c r="D109" s="217" t="s">
        <v>155</v>
      </c>
      <c r="E109" s="40"/>
      <c r="F109" s="218" t="s">
        <v>161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155</v>
      </c>
      <c r="AU109" s="17" t="s">
        <v>83</v>
      </c>
    </row>
    <row r="110" s="13" customFormat="1">
      <c r="A110" s="13"/>
      <c r="B110" s="222"/>
      <c r="C110" s="223"/>
      <c r="D110" s="224" t="s">
        <v>162</v>
      </c>
      <c r="E110" s="225" t="s">
        <v>19</v>
      </c>
      <c r="F110" s="226" t="s">
        <v>163</v>
      </c>
      <c r="G110" s="223"/>
      <c r="H110" s="227">
        <v>33.555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162</v>
      </c>
      <c r="AU110" s="233" t="s">
        <v>83</v>
      </c>
      <c r="AV110" s="13" t="s">
        <v>83</v>
      </c>
      <c r="AW110" s="13" t="s">
        <v>32</v>
      </c>
      <c r="AX110" s="13" t="s">
        <v>81</v>
      </c>
      <c r="AY110" s="233" t="s">
        <v>145</v>
      </c>
    </row>
    <row r="111" s="12" customFormat="1" ht="22.8" customHeight="1">
      <c r="A111" s="12"/>
      <c r="B111" s="188"/>
      <c r="C111" s="189"/>
      <c r="D111" s="190" t="s">
        <v>72</v>
      </c>
      <c r="E111" s="202" t="s">
        <v>164</v>
      </c>
      <c r="F111" s="202" t="s">
        <v>165</v>
      </c>
      <c r="G111" s="189"/>
      <c r="H111" s="189"/>
      <c r="I111" s="192"/>
      <c r="J111" s="203">
        <f>BK111</f>
        <v>0</v>
      </c>
      <c r="K111" s="189"/>
      <c r="L111" s="194"/>
      <c r="M111" s="195"/>
      <c r="N111" s="196"/>
      <c r="O111" s="196"/>
      <c r="P111" s="197">
        <f>SUM(P112:P127)</f>
        <v>0</v>
      </c>
      <c r="Q111" s="196"/>
      <c r="R111" s="197">
        <f>SUM(R112:R127)</f>
        <v>6.0610046600000009</v>
      </c>
      <c r="S111" s="196"/>
      <c r="T111" s="198">
        <f>SUM(T112:T127)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81</v>
      </c>
      <c r="AT111" s="200" t="s">
        <v>72</v>
      </c>
      <c r="AU111" s="200" t="s">
        <v>81</v>
      </c>
      <c r="AY111" s="199" t="s">
        <v>145</v>
      </c>
      <c r="BK111" s="201">
        <f>SUM(BK112:BK127)</f>
        <v>0</v>
      </c>
    </row>
    <row r="112" s="2" customFormat="1" ht="21.75" customHeight="1">
      <c r="A112" s="38"/>
      <c r="B112" s="39"/>
      <c r="C112" s="204" t="s">
        <v>146</v>
      </c>
      <c r="D112" s="204" t="s">
        <v>148</v>
      </c>
      <c r="E112" s="205" t="s">
        <v>166</v>
      </c>
      <c r="F112" s="206" t="s">
        <v>167</v>
      </c>
      <c r="G112" s="207" t="s">
        <v>159</v>
      </c>
      <c r="H112" s="208">
        <v>334.94400000000002</v>
      </c>
      <c r="I112" s="209"/>
      <c r="J112" s="210">
        <f>ROUND(I112*H112,2)</f>
        <v>0</v>
      </c>
      <c r="K112" s="206" t="s">
        <v>152</v>
      </c>
      <c r="L112" s="44"/>
      <c r="M112" s="211" t="s">
        <v>19</v>
      </c>
      <c r="N112" s="212" t="s">
        <v>44</v>
      </c>
      <c r="O112" s="84"/>
      <c r="P112" s="213">
        <f>O112*H112</f>
        <v>0</v>
      </c>
      <c r="Q112" s="213">
        <v>0.0073499999999999998</v>
      </c>
      <c r="R112" s="213">
        <f>Q112*H112</f>
        <v>2.4618384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153</v>
      </c>
      <c r="AT112" s="215" t="s">
        <v>148</v>
      </c>
      <c r="AU112" s="215" t="s">
        <v>83</v>
      </c>
      <c r="AY112" s="17" t="s">
        <v>145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81</v>
      </c>
      <c r="BK112" s="216">
        <f>ROUND(I112*H112,2)</f>
        <v>0</v>
      </c>
      <c r="BL112" s="17" t="s">
        <v>153</v>
      </c>
      <c r="BM112" s="215" t="s">
        <v>168</v>
      </c>
    </row>
    <row r="113" s="2" customFormat="1">
      <c r="A113" s="38"/>
      <c r="B113" s="39"/>
      <c r="C113" s="40"/>
      <c r="D113" s="217" t="s">
        <v>155</v>
      </c>
      <c r="E113" s="40"/>
      <c r="F113" s="218" t="s">
        <v>169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155</v>
      </c>
      <c r="AU113" s="17" t="s">
        <v>83</v>
      </c>
    </row>
    <row r="114" s="13" customFormat="1">
      <c r="A114" s="13"/>
      <c r="B114" s="222"/>
      <c r="C114" s="223"/>
      <c r="D114" s="224" t="s">
        <v>162</v>
      </c>
      <c r="E114" s="225" t="s">
        <v>19</v>
      </c>
      <c r="F114" s="226" t="s">
        <v>170</v>
      </c>
      <c r="G114" s="223"/>
      <c r="H114" s="227">
        <v>334.94400000000002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162</v>
      </c>
      <c r="AU114" s="233" t="s">
        <v>83</v>
      </c>
      <c r="AV114" s="13" t="s">
        <v>83</v>
      </c>
      <c r="AW114" s="13" t="s">
        <v>32</v>
      </c>
      <c r="AX114" s="13" t="s">
        <v>81</v>
      </c>
      <c r="AY114" s="233" t="s">
        <v>145</v>
      </c>
    </row>
    <row r="115" s="2" customFormat="1" ht="24.15" customHeight="1">
      <c r="A115" s="38"/>
      <c r="B115" s="39"/>
      <c r="C115" s="204" t="s">
        <v>153</v>
      </c>
      <c r="D115" s="204" t="s">
        <v>148</v>
      </c>
      <c r="E115" s="205" t="s">
        <v>171</v>
      </c>
      <c r="F115" s="206" t="s">
        <v>172</v>
      </c>
      <c r="G115" s="207" t="s">
        <v>159</v>
      </c>
      <c r="H115" s="208">
        <v>435.42700000000002</v>
      </c>
      <c r="I115" s="209"/>
      <c r="J115" s="210">
        <f>ROUND(I115*H115,2)</f>
        <v>0</v>
      </c>
      <c r="K115" s="206" t="s">
        <v>152</v>
      </c>
      <c r="L115" s="44"/>
      <c r="M115" s="211" t="s">
        <v>19</v>
      </c>
      <c r="N115" s="212" t="s">
        <v>44</v>
      </c>
      <c r="O115" s="84"/>
      <c r="P115" s="213">
        <f>O115*H115</f>
        <v>0</v>
      </c>
      <c r="Q115" s="213">
        <v>0.0043800000000000002</v>
      </c>
      <c r="R115" s="213">
        <f>Q115*H115</f>
        <v>1.9071702600000002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153</v>
      </c>
      <c r="AT115" s="215" t="s">
        <v>148</v>
      </c>
      <c r="AU115" s="215" t="s">
        <v>83</v>
      </c>
      <c r="AY115" s="17" t="s">
        <v>145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81</v>
      </c>
      <c r="BK115" s="216">
        <f>ROUND(I115*H115,2)</f>
        <v>0</v>
      </c>
      <c r="BL115" s="17" t="s">
        <v>153</v>
      </c>
      <c r="BM115" s="215" t="s">
        <v>173</v>
      </c>
    </row>
    <row r="116" s="2" customFormat="1">
      <c r="A116" s="38"/>
      <c r="B116" s="39"/>
      <c r="C116" s="40"/>
      <c r="D116" s="217" t="s">
        <v>155</v>
      </c>
      <c r="E116" s="40"/>
      <c r="F116" s="218" t="s">
        <v>174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155</v>
      </c>
      <c r="AU116" s="17" t="s">
        <v>83</v>
      </c>
    </row>
    <row r="117" s="13" customFormat="1">
      <c r="A117" s="13"/>
      <c r="B117" s="222"/>
      <c r="C117" s="223"/>
      <c r="D117" s="224" t="s">
        <v>162</v>
      </c>
      <c r="E117" s="225" t="s">
        <v>19</v>
      </c>
      <c r="F117" s="226" t="s">
        <v>175</v>
      </c>
      <c r="G117" s="223"/>
      <c r="H117" s="227">
        <v>435.42700000000002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162</v>
      </c>
      <c r="AU117" s="233" t="s">
        <v>83</v>
      </c>
      <c r="AV117" s="13" t="s">
        <v>83</v>
      </c>
      <c r="AW117" s="13" t="s">
        <v>32</v>
      </c>
      <c r="AX117" s="13" t="s">
        <v>81</v>
      </c>
      <c r="AY117" s="233" t="s">
        <v>145</v>
      </c>
    </row>
    <row r="118" s="2" customFormat="1" ht="16.5" customHeight="1">
      <c r="A118" s="38"/>
      <c r="B118" s="39"/>
      <c r="C118" s="204" t="s">
        <v>176</v>
      </c>
      <c r="D118" s="204" t="s">
        <v>148</v>
      </c>
      <c r="E118" s="205" t="s">
        <v>177</v>
      </c>
      <c r="F118" s="206" t="s">
        <v>178</v>
      </c>
      <c r="G118" s="207" t="s">
        <v>159</v>
      </c>
      <c r="H118" s="208">
        <v>334.94400000000002</v>
      </c>
      <c r="I118" s="209"/>
      <c r="J118" s="210">
        <f>ROUND(I118*H118,2)</f>
        <v>0</v>
      </c>
      <c r="K118" s="206" t="s">
        <v>152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0.0040000000000000001</v>
      </c>
      <c r="R118" s="213">
        <f>Q118*H118</f>
        <v>1.3397760000000001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153</v>
      </c>
      <c r="AT118" s="215" t="s">
        <v>148</v>
      </c>
      <c r="AU118" s="215" t="s">
        <v>83</v>
      </c>
      <c r="AY118" s="17" t="s">
        <v>145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153</v>
      </c>
      <c r="BM118" s="215" t="s">
        <v>179</v>
      </c>
    </row>
    <row r="119" s="2" customFormat="1">
      <c r="A119" s="38"/>
      <c r="B119" s="39"/>
      <c r="C119" s="40"/>
      <c r="D119" s="217" t="s">
        <v>155</v>
      </c>
      <c r="E119" s="40"/>
      <c r="F119" s="218" t="s">
        <v>180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155</v>
      </c>
      <c r="AU119" s="17" t="s">
        <v>83</v>
      </c>
    </row>
    <row r="120" s="2" customFormat="1" ht="21.75" customHeight="1">
      <c r="A120" s="38"/>
      <c r="B120" s="39"/>
      <c r="C120" s="204" t="s">
        <v>164</v>
      </c>
      <c r="D120" s="204" t="s">
        <v>148</v>
      </c>
      <c r="E120" s="205" t="s">
        <v>181</v>
      </c>
      <c r="F120" s="206" t="s">
        <v>182</v>
      </c>
      <c r="G120" s="207" t="s">
        <v>151</v>
      </c>
      <c r="H120" s="208">
        <v>12</v>
      </c>
      <c r="I120" s="209"/>
      <c r="J120" s="210">
        <f>ROUND(I120*H120,2)</f>
        <v>0</v>
      </c>
      <c r="K120" s="206" t="s">
        <v>152</v>
      </c>
      <c r="L120" s="44"/>
      <c r="M120" s="211" t="s">
        <v>19</v>
      </c>
      <c r="N120" s="212" t="s">
        <v>44</v>
      </c>
      <c r="O120" s="84"/>
      <c r="P120" s="213">
        <f>O120*H120</f>
        <v>0</v>
      </c>
      <c r="Q120" s="213">
        <v>0.01</v>
      </c>
      <c r="R120" s="213">
        <f>Q120*H120</f>
        <v>0.12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153</v>
      </c>
      <c r="AT120" s="215" t="s">
        <v>148</v>
      </c>
      <c r="AU120" s="215" t="s">
        <v>83</v>
      </c>
      <c r="AY120" s="17" t="s">
        <v>145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81</v>
      </c>
      <c r="BK120" s="216">
        <f>ROUND(I120*H120,2)</f>
        <v>0</v>
      </c>
      <c r="BL120" s="17" t="s">
        <v>153</v>
      </c>
      <c r="BM120" s="215" t="s">
        <v>183</v>
      </c>
    </row>
    <row r="121" s="2" customFormat="1">
      <c r="A121" s="38"/>
      <c r="B121" s="39"/>
      <c r="C121" s="40"/>
      <c r="D121" s="217" t="s">
        <v>155</v>
      </c>
      <c r="E121" s="40"/>
      <c r="F121" s="218" t="s">
        <v>184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155</v>
      </c>
      <c r="AU121" s="17" t="s">
        <v>83</v>
      </c>
    </row>
    <row r="122" s="2" customFormat="1" ht="16.5" customHeight="1">
      <c r="A122" s="38"/>
      <c r="B122" s="39"/>
      <c r="C122" s="234" t="s">
        <v>185</v>
      </c>
      <c r="D122" s="234" t="s">
        <v>186</v>
      </c>
      <c r="E122" s="235" t="s">
        <v>187</v>
      </c>
      <c r="F122" s="236" t="s">
        <v>188</v>
      </c>
      <c r="G122" s="237" t="s">
        <v>151</v>
      </c>
      <c r="H122" s="238">
        <v>2</v>
      </c>
      <c r="I122" s="239"/>
      <c r="J122" s="240">
        <f>ROUND(I122*H122,2)</f>
        <v>0</v>
      </c>
      <c r="K122" s="236" t="s">
        <v>152</v>
      </c>
      <c r="L122" s="241"/>
      <c r="M122" s="242" t="s">
        <v>19</v>
      </c>
      <c r="N122" s="243" t="s">
        <v>44</v>
      </c>
      <c r="O122" s="84"/>
      <c r="P122" s="213">
        <f>O122*H122</f>
        <v>0</v>
      </c>
      <c r="Q122" s="213">
        <v>0.012489999999999999</v>
      </c>
      <c r="R122" s="213">
        <f>Q122*H122</f>
        <v>0.024979999999999999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189</v>
      </c>
      <c r="AT122" s="215" t="s">
        <v>186</v>
      </c>
      <c r="AU122" s="215" t="s">
        <v>83</v>
      </c>
      <c r="AY122" s="17" t="s">
        <v>145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153</v>
      </c>
      <c r="BM122" s="215" t="s">
        <v>190</v>
      </c>
    </row>
    <row r="123" s="2" customFormat="1" ht="16.5" customHeight="1">
      <c r="A123" s="38"/>
      <c r="B123" s="39"/>
      <c r="C123" s="234" t="s">
        <v>189</v>
      </c>
      <c r="D123" s="234" t="s">
        <v>186</v>
      </c>
      <c r="E123" s="235" t="s">
        <v>191</v>
      </c>
      <c r="F123" s="236" t="s">
        <v>192</v>
      </c>
      <c r="G123" s="237" t="s">
        <v>151</v>
      </c>
      <c r="H123" s="238">
        <v>1</v>
      </c>
      <c r="I123" s="239"/>
      <c r="J123" s="240">
        <f>ROUND(I123*H123,2)</f>
        <v>0</v>
      </c>
      <c r="K123" s="236" t="s">
        <v>152</v>
      </c>
      <c r="L123" s="241"/>
      <c r="M123" s="242" t="s">
        <v>19</v>
      </c>
      <c r="N123" s="243" t="s">
        <v>44</v>
      </c>
      <c r="O123" s="84"/>
      <c r="P123" s="213">
        <f>O123*H123</f>
        <v>0</v>
      </c>
      <c r="Q123" s="213">
        <v>0.01272</v>
      </c>
      <c r="R123" s="213">
        <f>Q123*H123</f>
        <v>0.01272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189</v>
      </c>
      <c r="AT123" s="215" t="s">
        <v>186</v>
      </c>
      <c r="AU123" s="215" t="s">
        <v>83</v>
      </c>
      <c r="AY123" s="17" t="s">
        <v>145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81</v>
      </c>
      <c r="BK123" s="216">
        <f>ROUND(I123*H123,2)</f>
        <v>0</v>
      </c>
      <c r="BL123" s="17" t="s">
        <v>153</v>
      </c>
      <c r="BM123" s="215" t="s">
        <v>193</v>
      </c>
    </row>
    <row r="124" s="2" customFormat="1" ht="16.5" customHeight="1">
      <c r="A124" s="38"/>
      <c r="B124" s="39"/>
      <c r="C124" s="204" t="s">
        <v>194</v>
      </c>
      <c r="D124" s="204" t="s">
        <v>148</v>
      </c>
      <c r="E124" s="205" t="s">
        <v>195</v>
      </c>
      <c r="F124" s="206" t="s">
        <v>196</v>
      </c>
      <c r="G124" s="207" t="s">
        <v>197</v>
      </c>
      <c r="H124" s="208">
        <v>36</v>
      </c>
      <c r="I124" s="209"/>
      <c r="J124" s="210">
        <f>ROUND(I124*H124,2)</f>
        <v>0</v>
      </c>
      <c r="K124" s="206" t="s">
        <v>152</v>
      </c>
      <c r="L124" s="44"/>
      <c r="M124" s="211" t="s">
        <v>19</v>
      </c>
      <c r="N124" s="212" t="s">
        <v>44</v>
      </c>
      <c r="O124" s="84"/>
      <c r="P124" s="213">
        <f>O124*H124</f>
        <v>0</v>
      </c>
      <c r="Q124" s="213">
        <v>0.0015</v>
      </c>
      <c r="R124" s="213">
        <f>Q124*H124</f>
        <v>0.053999999999999999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153</v>
      </c>
      <c r="AT124" s="215" t="s">
        <v>148</v>
      </c>
      <c r="AU124" s="215" t="s">
        <v>83</v>
      </c>
      <c r="AY124" s="17" t="s">
        <v>145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81</v>
      </c>
      <c r="BK124" s="216">
        <f>ROUND(I124*H124,2)</f>
        <v>0</v>
      </c>
      <c r="BL124" s="17" t="s">
        <v>153</v>
      </c>
      <c r="BM124" s="215" t="s">
        <v>198</v>
      </c>
    </row>
    <row r="125" s="2" customFormat="1">
      <c r="A125" s="38"/>
      <c r="B125" s="39"/>
      <c r="C125" s="40"/>
      <c r="D125" s="217" t="s">
        <v>155</v>
      </c>
      <c r="E125" s="40"/>
      <c r="F125" s="218" t="s">
        <v>199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155</v>
      </c>
      <c r="AU125" s="17" t="s">
        <v>83</v>
      </c>
    </row>
    <row r="126" s="2" customFormat="1" ht="24.15" customHeight="1">
      <c r="A126" s="38"/>
      <c r="B126" s="39"/>
      <c r="C126" s="204" t="s">
        <v>200</v>
      </c>
      <c r="D126" s="204" t="s">
        <v>148</v>
      </c>
      <c r="E126" s="205" t="s">
        <v>201</v>
      </c>
      <c r="F126" s="206" t="s">
        <v>202</v>
      </c>
      <c r="G126" s="207" t="s">
        <v>151</v>
      </c>
      <c r="H126" s="208">
        <v>3</v>
      </c>
      <c r="I126" s="209"/>
      <c r="J126" s="210">
        <f>ROUND(I126*H126,2)</f>
        <v>0</v>
      </c>
      <c r="K126" s="206" t="s">
        <v>152</v>
      </c>
      <c r="L126" s="44"/>
      <c r="M126" s="211" t="s">
        <v>19</v>
      </c>
      <c r="N126" s="212" t="s">
        <v>44</v>
      </c>
      <c r="O126" s="84"/>
      <c r="P126" s="213">
        <f>O126*H126</f>
        <v>0</v>
      </c>
      <c r="Q126" s="213">
        <v>0.04684</v>
      </c>
      <c r="R126" s="213">
        <f>Q126*H126</f>
        <v>0.14052000000000001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153</v>
      </c>
      <c r="AT126" s="215" t="s">
        <v>148</v>
      </c>
      <c r="AU126" s="215" t="s">
        <v>83</v>
      </c>
      <c r="AY126" s="17" t="s">
        <v>145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153</v>
      </c>
      <c r="BM126" s="215" t="s">
        <v>203</v>
      </c>
    </row>
    <row r="127" s="2" customFormat="1">
      <c r="A127" s="38"/>
      <c r="B127" s="39"/>
      <c r="C127" s="40"/>
      <c r="D127" s="217" t="s">
        <v>155</v>
      </c>
      <c r="E127" s="40"/>
      <c r="F127" s="218" t="s">
        <v>204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155</v>
      </c>
      <c r="AU127" s="17" t="s">
        <v>83</v>
      </c>
    </row>
    <row r="128" s="12" customFormat="1" ht="22.8" customHeight="1">
      <c r="A128" s="12"/>
      <c r="B128" s="188"/>
      <c r="C128" s="189"/>
      <c r="D128" s="190" t="s">
        <v>72</v>
      </c>
      <c r="E128" s="202" t="s">
        <v>194</v>
      </c>
      <c r="F128" s="202" t="s">
        <v>205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SUM(P129:P151)</f>
        <v>0</v>
      </c>
      <c r="Q128" s="196"/>
      <c r="R128" s="197">
        <f>SUM(R129:R151)</f>
        <v>0.011829099999999999</v>
      </c>
      <c r="S128" s="196"/>
      <c r="T128" s="198">
        <f>SUM(T129:T151)</f>
        <v>35.647615999999999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81</v>
      </c>
      <c r="AT128" s="200" t="s">
        <v>72</v>
      </c>
      <c r="AU128" s="200" t="s">
        <v>81</v>
      </c>
      <c r="AY128" s="199" t="s">
        <v>145</v>
      </c>
      <c r="BK128" s="201">
        <f>SUM(BK129:BK151)</f>
        <v>0</v>
      </c>
    </row>
    <row r="129" s="2" customFormat="1" ht="24.15" customHeight="1">
      <c r="A129" s="38"/>
      <c r="B129" s="39"/>
      <c r="C129" s="204" t="s">
        <v>206</v>
      </c>
      <c r="D129" s="204" t="s">
        <v>148</v>
      </c>
      <c r="E129" s="205" t="s">
        <v>207</v>
      </c>
      <c r="F129" s="206" t="s">
        <v>208</v>
      </c>
      <c r="G129" s="207" t="s">
        <v>159</v>
      </c>
      <c r="H129" s="208">
        <v>78.069999999999993</v>
      </c>
      <c r="I129" s="209"/>
      <c r="J129" s="210">
        <f>ROUND(I129*H129,2)</f>
        <v>0</v>
      </c>
      <c r="K129" s="206" t="s">
        <v>152</v>
      </c>
      <c r="L129" s="44"/>
      <c r="M129" s="211" t="s">
        <v>19</v>
      </c>
      <c r="N129" s="212" t="s">
        <v>44</v>
      </c>
      <c r="O129" s="84"/>
      <c r="P129" s="213">
        <f>O129*H129</f>
        <v>0</v>
      </c>
      <c r="Q129" s="213">
        <v>0.00012999999999999999</v>
      </c>
      <c r="R129" s="213">
        <f>Q129*H129</f>
        <v>0.010149099999999998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153</v>
      </c>
      <c r="AT129" s="215" t="s">
        <v>148</v>
      </c>
      <c r="AU129" s="215" t="s">
        <v>83</v>
      </c>
      <c r="AY129" s="17" t="s">
        <v>145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81</v>
      </c>
      <c r="BK129" s="216">
        <f>ROUND(I129*H129,2)</f>
        <v>0</v>
      </c>
      <c r="BL129" s="17" t="s">
        <v>153</v>
      </c>
      <c r="BM129" s="215" t="s">
        <v>209</v>
      </c>
    </row>
    <row r="130" s="2" customFormat="1">
      <c r="A130" s="38"/>
      <c r="B130" s="39"/>
      <c r="C130" s="40"/>
      <c r="D130" s="217" t="s">
        <v>155</v>
      </c>
      <c r="E130" s="40"/>
      <c r="F130" s="218" t="s">
        <v>210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155</v>
      </c>
      <c r="AU130" s="17" t="s">
        <v>83</v>
      </c>
    </row>
    <row r="131" s="13" customFormat="1">
      <c r="A131" s="13"/>
      <c r="B131" s="222"/>
      <c r="C131" s="223"/>
      <c r="D131" s="224" t="s">
        <v>162</v>
      </c>
      <c r="E131" s="225" t="s">
        <v>19</v>
      </c>
      <c r="F131" s="226" t="s">
        <v>211</v>
      </c>
      <c r="G131" s="223"/>
      <c r="H131" s="227">
        <v>78.069999999999993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162</v>
      </c>
      <c r="AU131" s="233" t="s">
        <v>83</v>
      </c>
      <c r="AV131" s="13" t="s">
        <v>83</v>
      </c>
      <c r="AW131" s="13" t="s">
        <v>32</v>
      </c>
      <c r="AX131" s="13" t="s">
        <v>81</v>
      </c>
      <c r="AY131" s="233" t="s">
        <v>145</v>
      </c>
    </row>
    <row r="132" s="2" customFormat="1" ht="24.15" customHeight="1">
      <c r="A132" s="38"/>
      <c r="B132" s="39"/>
      <c r="C132" s="204" t="s">
        <v>212</v>
      </c>
      <c r="D132" s="204" t="s">
        <v>148</v>
      </c>
      <c r="E132" s="205" t="s">
        <v>213</v>
      </c>
      <c r="F132" s="206" t="s">
        <v>214</v>
      </c>
      <c r="G132" s="207" t="s">
        <v>151</v>
      </c>
      <c r="H132" s="208">
        <v>8</v>
      </c>
      <c r="I132" s="209"/>
      <c r="J132" s="210">
        <f>ROUND(I132*H132,2)</f>
        <v>0</v>
      </c>
      <c r="K132" s="206" t="s">
        <v>152</v>
      </c>
      <c r="L132" s="44"/>
      <c r="M132" s="211" t="s">
        <v>19</v>
      </c>
      <c r="N132" s="212" t="s">
        <v>44</v>
      </c>
      <c r="O132" s="84"/>
      <c r="P132" s="213">
        <f>O132*H132</f>
        <v>0</v>
      </c>
      <c r="Q132" s="213">
        <v>1.0000000000000001E-05</v>
      </c>
      <c r="R132" s="213">
        <f>Q132*H132</f>
        <v>8.0000000000000007E-05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153</v>
      </c>
      <c r="AT132" s="215" t="s">
        <v>148</v>
      </c>
      <c r="AU132" s="215" t="s">
        <v>83</v>
      </c>
      <c r="AY132" s="17" t="s">
        <v>145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81</v>
      </c>
      <c r="BK132" s="216">
        <f>ROUND(I132*H132,2)</f>
        <v>0</v>
      </c>
      <c r="BL132" s="17" t="s">
        <v>153</v>
      </c>
      <c r="BM132" s="215" t="s">
        <v>215</v>
      </c>
    </row>
    <row r="133" s="2" customFormat="1">
      <c r="A133" s="38"/>
      <c r="B133" s="39"/>
      <c r="C133" s="40"/>
      <c r="D133" s="217" t="s">
        <v>155</v>
      </c>
      <c r="E133" s="40"/>
      <c r="F133" s="218" t="s">
        <v>216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155</v>
      </c>
      <c r="AU133" s="17" t="s">
        <v>83</v>
      </c>
    </row>
    <row r="134" s="2" customFormat="1" ht="16.5" customHeight="1">
      <c r="A134" s="38"/>
      <c r="B134" s="39"/>
      <c r="C134" s="234" t="s">
        <v>217</v>
      </c>
      <c r="D134" s="234" t="s">
        <v>186</v>
      </c>
      <c r="E134" s="235" t="s">
        <v>218</v>
      </c>
      <c r="F134" s="236" t="s">
        <v>219</v>
      </c>
      <c r="G134" s="237" t="s">
        <v>151</v>
      </c>
      <c r="H134" s="238">
        <v>8</v>
      </c>
      <c r="I134" s="239"/>
      <c r="J134" s="240">
        <f>ROUND(I134*H134,2)</f>
        <v>0</v>
      </c>
      <c r="K134" s="236" t="s">
        <v>152</v>
      </c>
      <c r="L134" s="241"/>
      <c r="M134" s="242" t="s">
        <v>19</v>
      </c>
      <c r="N134" s="243" t="s">
        <v>44</v>
      </c>
      <c r="O134" s="84"/>
      <c r="P134" s="213">
        <f>O134*H134</f>
        <v>0</v>
      </c>
      <c r="Q134" s="213">
        <v>0.00013999999999999999</v>
      </c>
      <c r="R134" s="213">
        <f>Q134*H134</f>
        <v>0.0011199999999999999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189</v>
      </c>
      <c r="AT134" s="215" t="s">
        <v>186</v>
      </c>
      <c r="AU134" s="215" t="s">
        <v>83</v>
      </c>
      <c r="AY134" s="17" t="s">
        <v>145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81</v>
      </c>
      <c r="BK134" s="216">
        <f>ROUND(I134*H134,2)</f>
        <v>0</v>
      </c>
      <c r="BL134" s="17" t="s">
        <v>153</v>
      </c>
      <c r="BM134" s="215" t="s">
        <v>220</v>
      </c>
    </row>
    <row r="135" s="2" customFormat="1" ht="16.5" customHeight="1">
      <c r="A135" s="38"/>
      <c r="B135" s="39"/>
      <c r="C135" s="234" t="s">
        <v>221</v>
      </c>
      <c r="D135" s="234" t="s">
        <v>186</v>
      </c>
      <c r="E135" s="235" t="s">
        <v>222</v>
      </c>
      <c r="F135" s="236" t="s">
        <v>223</v>
      </c>
      <c r="G135" s="237" t="s">
        <v>151</v>
      </c>
      <c r="H135" s="238">
        <v>8</v>
      </c>
      <c r="I135" s="239"/>
      <c r="J135" s="240">
        <f>ROUND(I135*H135,2)</f>
        <v>0</v>
      </c>
      <c r="K135" s="236" t="s">
        <v>152</v>
      </c>
      <c r="L135" s="241"/>
      <c r="M135" s="242" t="s">
        <v>19</v>
      </c>
      <c r="N135" s="243" t="s">
        <v>44</v>
      </c>
      <c r="O135" s="84"/>
      <c r="P135" s="213">
        <f>O135*H135</f>
        <v>0</v>
      </c>
      <c r="Q135" s="213">
        <v>4.0000000000000003E-05</v>
      </c>
      <c r="R135" s="213">
        <f>Q135*H135</f>
        <v>0.00032000000000000003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189</v>
      </c>
      <c r="AT135" s="215" t="s">
        <v>186</v>
      </c>
      <c r="AU135" s="215" t="s">
        <v>83</v>
      </c>
      <c r="AY135" s="17" t="s">
        <v>145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81</v>
      </c>
      <c r="BK135" s="216">
        <f>ROUND(I135*H135,2)</f>
        <v>0</v>
      </c>
      <c r="BL135" s="17" t="s">
        <v>153</v>
      </c>
      <c r="BM135" s="215" t="s">
        <v>224</v>
      </c>
    </row>
    <row r="136" s="2" customFormat="1" ht="24.15" customHeight="1">
      <c r="A136" s="38"/>
      <c r="B136" s="39"/>
      <c r="C136" s="204" t="s">
        <v>8</v>
      </c>
      <c r="D136" s="204" t="s">
        <v>148</v>
      </c>
      <c r="E136" s="205" t="s">
        <v>225</v>
      </c>
      <c r="F136" s="206" t="s">
        <v>226</v>
      </c>
      <c r="G136" s="207" t="s">
        <v>151</v>
      </c>
      <c r="H136" s="208">
        <v>8</v>
      </c>
      <c r="I136" s="209"/>
      <c r="J136" s="210">
        <f>ROUND(I136*H136,2)</f>
        <v>0</v>
      </c>
      <c r="K136" s="206" t="s">
        <v>152</v>
      </c>
      <c r="L136" s="44"/>
      <c r="M136" s="211" t="s">
        <v>19</v>
      </c>
      <c r="N136" s="212" t="s">
        <v>44</v>
      </c>
      <c r="O136" s="84"/>
      <c r="P136" s="213">
        <f>O136*H136</f>
        <v>0</v>
      </c>
      <c r="Q136" s="213">
        <v>2.0000000000000002E-05</v>
      </c>
      <c r="R136" s="213">
        <f>Q136*H136</f>
        <v>0.00016000000000000001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153</v>
      </c>
      <c r="AT136" s="215" t="s">
        <v>148</v>
      </c>
      <c r="AU136" s="215" t="s">
        <v>83</v>
      </c>
      <c r="AY136" s="17" t="s">
        <v>145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81</v>
      </c>
      <c r="BK136" s="216">
        <f>ROUND(I136*H136,2)</f>
        <v>0</v>
      </c>
      <c r="BL136" s="17" t="s">
        <v>153</v>
      </c>
      <c r="BM136" s="215" t="s">
        <v>227</v>
      </c>
    </row>
    <row r="137" s="2" customFormat="1">
      <c r="A137" s="38"/>
      <c r="B137" s="39"/>
      <c r="C137" s="40"/>
      <c r="D137" s="217" t="s">
        <v>155</v>
      </c>
      <c r="E137" s="40"/>
      <c r="F137" s="218" t="s">
        <v>228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155</v>
      </c>
      <c r="AU137" s="17" t="s">
        <v>83</v>
      </c>
    </row>
    <row r="138" s="2" customFormat="1" ht="24.15" customHeight="1">
      <c r="A138" s="38"/>
      <c r="B138" s="39"/>
      <c r="C138" s="204" t="s">
        <v>229</v>
      </c>
      <c r="D138" s="204" t="s">
        <v>148</v>
      </c>
      <c r="E138" s="205" t="s">
        <v>230</v>
      </c>
      <c r="F138" s="206" t="s">
        <v>231</v>
      </c>
      <c r="G138" s="207" t="s">
        <v>159</v>
      </c>
      <c r="H138" s="208">
        <v>61.271999999999998</v>
      </c>
      <c r="I138" s="209"/>
      <c r="J138" s="210">
        <f>ROUND(I138*H138,2)</f>
        <v>0</v>
      </c>
      <c r="K138" s="206" t="s">
        <v>152</v>
      </c>
      <c r="L138" s="44"/>
      <c r="M138" s="211" t="s">
        <v>19</v>
      </c>
      <c r="N138" s="212" t="s">
        <v>44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0.26100000000000001</v>
      </c>
      <c r="T138" s="214">
        <f>S138*H138</f>
        <v>15.991992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153</v>
      </c>
      <c r="AT138" s="215" t="s">
        <v>148</v>
      </c>
      <c r="AU138" s="215" t="s">
        <v>83</v>
      </c>
      <c r="AY138" s="17" t="s">
        <v>145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81</v>
      </c>
      <c r="BK138" s="216">
        <f>ROUND(I138*H138,2)</f>
        <v>0</v>
      </c>
      <c r="BL138" s="17" t="s">
        <v>153</v>
      </c>
      <c r="BM138" s="215" t="s">
        <v>232</v>
      </c>
    </row>
    <row r="139" s="2" customFormat="1">
      <c r="A139" s="38"/>
      <c r="B139" s="39"/>
      <c r="C139" s="40"/>
      <c r="D139" s="217" t="s">
        <v>155</v>
      </c>
      <c r="E139" s="40"/>
      <c r="F139" s="218" t="s">
        <v>233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155</v>
      </c>
      <c r="AU139" s="17" t="s">
        <v>83</v>
      </c>
    </row>
    <row r="140" s="13" customFormat="1">
      <c r="A140" s="13"/>
      <c r="B140" s="222"/>
      <c r="C140" s="223"/>
      <c r="D140" s="224" t="s">
        <v>162</v>
      </c>
      <c r="E140" s="225" t="s">
        <v>19</v>
      </c>
      <c r="F140" s="226" t="s">
        <v>234</v>
      </c>
      <c r="G140" s="223"/>
      <c r="H140" s="227">
        <v>61.271999999999998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162</v>
      </c>
      <c r="AU140" s="233" t="s">
        <v>83</v>
      </c>
      <c r="AV140" s="13" t="s">
        <v>83</v>
      </c>
      <c r="AW140" s="13" t="s">
        <v>32</v>
      </c>
      <c r="AX140" s="13" t="s">
        <v>81</v>
      </c>
      <c r="AY140" s="233" t="s">
        <v>145</v>
      </c>
    </row>
    <row r="141" s="2" customFormat="1" ht="16.5" customHeight="1">
      <c r="A141" s="38"/>
      <c r="B141" s="39"/>
      <c r="C141" s="204" t="s">
        <v>235</v>
      </c>
      <c r="D141" s="204" t="s">
        <v>148</v>
      </c>
      <c r="E141" s="205" t="s">
        <v>236</v>
      </c>
      <c r="F141" s="206" t="s">
        <v>237</v>
      </c>
      <c r="G141" s="207" t="s">
        <v>238</v>
      </c>
      <c r="H141" s="208">
        <v>1.9310000000000001</v>
      </c>
      <c r="I141" s="209"/>
      <c r="J141" s="210">
        <f>ROUND(I141*H141,2)</f>
        <v>0</v>
      </c>
      <c r="K141" s="206" t="s">
        <v>152</v>
      </c>
      <c r="L141" s="44"/>
      <c r="M141" s="211" t="s">
        <v>19</v>
      </c>
      <c r="N141" s="212" t="s">
        <v>44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2.2000000000000002</v>
      </c>
      <c r="T141" s="214">
        <f>S141*H141</f>
        <v>4.2482000000000006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153</v>
      </c>
      <c r="AT141" s="215" t="s">
        <v>148</v>
      </c>
      <c r="AU141" s="215" t="s">
        <v>83</v>
      </c>
      <c r="AY141" s="17" t="s">
        <v>145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81</v>
      </c>
      <c r="BK141" s="216">
        <f>ROUND(I141*H141,2)</f>
        <v>0</v>
      </c>
      <c r="BL141" s="17" t="s">
        <v>153</v>
      </c>
      <c r="BM141" s="215" t="s">
        <v>239</v>
      </c>
    </row>
    <row r="142" s="2" customFormat="1">
      <c r="A142" s="38"/>
      <c r="B142" s="39"/>
      <c r="C142" s="40"/>
      <c r="D142" s="217" t="s">
        <v>155</v>
      </c>
      <c r="E142" s="40"/>
      <c r="F142" s="218" t="s">
        <v>240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155</v>
      </c>
      <c r="AU142" s="17" t="s">
        <v>83</v>
      </c>
    </row>
    <row r="143" s="13" customFormat="1">
      <c r="A143" s="13"/>
      <c r="B143" s="222"/>
      <c r="C143" s="223"/>
      <c r="D143" s="224" t="s">
        <v>162</v>
      </c>
      <c r="E143" s="225" t="s">
        <v>19</v>
      </c>
      <c r="F143" s="226" t="s">
        <v>241</v>
      </c>
      <c r="G143" s="223"/>
      <c r="H143" s="227">
        <v>1.9310000000000001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162</v>
      </c>
      <c r="AU143" s="233" t="s">
        <v>83</v>
      </c>
      <c r="AV143" s="13" t="s">
        <v>83</v>
      </c>
      <c r="AW143" s="13" t="s">
        <v>32</v>
      </c>
      <c r="AX143" s="13" t="s">
        <v>81</v>
      </c>
      <c r="AY143" s="233" t="s">
        <v>145</v>
      </c>
    </row>
    <row r="144" s="2" customFormat="1" ht="16.5" customHeight="1">
      <c r="A144" s="38"/>
      <c r="B144" s="39"/>
      <c r="C144" s="204" t="s">
        <v>242</v>
      </c>
      <c r="D144" s="204" t="s">
        <v>148</v>
      </c>
      <c r="E144" s="205" t="s">
        <v>243</v>
      </c>
      <c r="F144" s="206" t="s">
        <v>244</v>
      </c>
      <c r="G144" s="207" t="s">
        <v>159</v>
      </c>
      <c r="H144" s="208">
        <v>68.260000000000005</v>
      </c>
      <c r="I144" s="209"/>
      <c r="J144" s="210">
        <f>ROUND(I144*H144,2)</f>
        <v>0</v>
      </c>
      <c r="K144" s="206" t="s">
        <v>152</v>
      </c>
      <c r="L144" s="44"/>
      <c r="M144" s="211" t="s">
        <v>19</v>
      </c>
      <c r="N144" s="212" t="s">
        <v>44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153</v>
      </c>
      <c r="AT144" s="215" t="s">
        <v>148</v>
      </c>
      <c r="AU144" s="215" t="s">
        <v>83</v>
      </c>
      <c r="AY144" s="17" t="s">
        <v>145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81</v>
      </c>
      <c r="BK144" s="216">
        <f>ROUND(I144*H144,2)</f>
        <v>0</v>
      </c>
      <c r="BL144" s="17" t="s">
        <v>153</v>
      </c>
      <c r="BM144" s="215" t="s">
        <v>245</v>
      </c>
    </row>
    <row r="145" s="2" customFormat="1">
      <c r="A145" s="38"/>
      <c r="B145" s="39"/>
      <c r="C145" s="40"/>
      <c r="D145" s="217" t="s">
        <v>155</v>
      </c>
      <c r="E145" s="40"/>
      <c r="F145" s="218" t="s">
        <v>246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155</v>
      </c>
      <c r="AU145" s="17" t="s">
        <v>83</v>
      </c>
    </row>
    <row r="146" s="13" customFormat="1">
      <c r="A146" s="13"/>
      <c r="B146" s="222"/>
      <c r="C146" s="223"/>
      <c r="D146" s="224" t="s">
        <v>162</v>
      </c>
      <c r="E146" s="225" t="s">
        <v>19</v>
      </c>
      <c r="F146" s="226" t="s">
        <v>247</v>
      </c>
      <c r="G146" s="223"/>
      <c r="H146" s="227">
        <v>68.260000000000005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162</v>
      </c>
      <c r="AU146" s="233" t="s">
        <v>83</v>
      </c>
      <c r="AV146" s="13" t="s">
        <v>83</v>
      </c>
      <c r="AW146" s="13" t="s">
        <v>32</v>
      </c>
      <c r="AX146" s="13" t="s">
        <v>81</v>
      </c>
      <c r="AY146" s="233" t="s">
        <v>145</v>
      </c>
    </row>
    <row r="147" s="2" customFormat="1" ht="16.5" customHeight="1">
      <c r="A147" s="38"/>
      <c r="B147" s="39"/>
      <c r="C147" s="204" t="s">
        <v>248</v>
      </c>
      <c r="D147" s="204" t="s">
        <v>148</v>
      </c>
      <c r="E147" s="205" t="s">
        <v>249</v>
      </c>
      <c r="F147" s="206" t="s">
        <v>250</v>
      </c>
      <c r="G147" s="207" t="s">
        <v>159</v>
      </c>
      <c r="H147" s="208">
        <v>819.12</v>
      </c>
      <c r="I147" s="209"/>
      <c r="J147" s="210">
        <f>ROUND(I147*H147,2)</f>
        <v>0</v>
      </c>
      <c r="K147" s="206" t="s">
        <v>152</v>
      </c>
      <c r="L147" s="44"/>
      <c r="M147" s="211" t="s">
        <v>19</v>
      </c>
      <c r="N147" s="212" t="s">
        <v>44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153</v>
      </c>
      <c r="AT147" s="215" t="s">
        <v>148</v>
      </c>
      <c r="AU147" s="215" t="s">
        <v>83</v>
      </c>
      <c r="AY147" s="17" t="s">
        <v>145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81</v>
      </c>
      <c r="BK147" s="216">
        <f>ROUND(I147*H147,2)</f>
        <v>0</v>
      </c>
      <c r="BL147" s="17" t="s">
        <v>153</v>
      </c>
      <c r="BM147" s="215" t="s">
        <v>251</v>
      </c>
    </row>
    <row r="148" s="2" customFormat="1">
      <c r="A148" s="38"/>
      <c r="B148" s="39"/>
      <c r="C148" s="40"/>
      <c r="D148" s="217" t="s">
        <v>155</v>
      </c>
      <c r="E148" s="40"/>
      <c r="F148" s="218" t="s">
        <v>252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155</v>
      </c>
      <c r="AU148" s="17" t="s">
        <v>83</v>
      </c>
    </row>
    <row r="149" s="13" customFormat="1">
      <c r="A149" s="13"/>
      <c r="B149" s="222"/>
      <c r="C149" s="223"/>
      <c r="D149" s="224" t="s">
        <v>162</v>
      </c>
      <c r="E149" s="225" t="s">
        <v>19</v>
      </c>
      <c r="F149" s="226" t="s">
        <v>253</v>
      </c>
      <c r="G149" s="223"/>
      <c r="H149" s="227">
        <v>819.12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162</v>
      </c>
      <c r="AU149" s="233" t="s">
        <v>83</v>
      </c>
      <c r="AV149" s="13" t="s">
        <v>83</v>
      </c>
      <c r="AW149" s="13" t="s">
        <v>32</v>
      </c>
      <c r="AX149" s="13" t="s">
        <v>81</v>
      </c>
      <c r="AY149" s="233" t="s">
        <v>145</v>
      </c>
    </row>
    <row r="150" s="2" customFormat="1" ht="24.15" customHeight="1">
      <c r="A150" s="38"/>
      <c r="B150" s="39"/>
      <c r="C150" s="204" t="s">
        <v>254</v>
      </c>
      <c r="D150" s="204" t="s">
        <v>148</v>
      </c>
      <c r="E150" s="205" t="s">
        <v>255</v>
      </c>
      <c r="F150" s="206" t="s">
        <v>256</v>
      </c>
      <c r="G150" s="207" t="s">
        <v>159</v>
      </c>
      <c r="H150" s="208">
        <v>334.94400000000002</v>
      </c>
      <c r="I150" s="209"/>
      <c r="J150" s="210">
        <f>ROUND(I150*H150,2)</f>
        <v>0</v>
      </c>
      <c r="K150" s="206" t="s">
        <v>152</v>
      </c>
      <c r="L150" s="44"/>
      <c r="M150" s="211" t="s">
        <v>19</v>
      </c>
      <c r="N150" s="212" t="s">
        <v>44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0.045999999999999999</v>
      </c>
      <c r="T150" s="214">
        <f>S150*H150</f>
        <v>15.407424000000001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153</v>
      </c>
      <c r="AT150" s="215" t="s">
        <v>148</v>
      </c>
      <c r="AU150" s="215" t="s">
        <v>83</v>
      </c>
      <c r="AY150" s="17" t="s">
        <v>145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81</v>
      </c>
      <c r="BK150" s="216">
        <f>ROUND(I150*H150,2)</f>
        <v>0</v>
      </c>
      <c r="BL150" s="17" t="s">
        <v>153</v>
      </c>
      <c r="BM150" s="215" t="s">
        <v>257</v>
      </c>
    </row>
    <row r="151" s="2" customFormat="1">
      <c r="A151" s="38"/>
      <c r="B151" s="39"/>
      <c r="C151" s="40"/>
      <c r="D151" s="217" t="s">
        <v>155</v>
      </c>
      <c r="E151" s="40"/>
      <c r="F151" s="218" t="s">
        <v>258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155</v>
      </c>
      <c r="AU151" s="17" t="s">
        <v>83</v>
      </c>
    </row>
    <row r="152" s="12" customFormat="1" ht="22.8" customHeight="1">
      <c r="A152" s="12"/>
      <c r="B152" s="188"/>
      <c r="C152" s="189"/>
      <c r="D152" s="190" t="s">
        <v>72</v>
      </c>
      <c r="E152" s="202" t="s">
        <v>259</v>
      </c>
      <c r="F152" s="202" t="s">
        <v>260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SUM(P153:P163)</f>
        <v>0</v>
      </c>
      <c r="Q152" s="196"/>
      <c r="R152" s="197">
        <f>SUM(R153:R163)</f>
        <v>0</v>
      </c>
      <c r="S152" s="196"/>
      <c r="T152" s="198">
        <f>SUM(T153:T163)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81</v>
      </c>
      <c r="AT152" s="200" t="s">
        <v>72</v>
      </c>
      <c r="AU152" s="200" t="s">
        <v>81</v>
      </c>
      <c r="AY152" s="199" t="s">
        <v>145</v>
      </c>
      <c r="BK152" s="201">
        <f>SUM(BK153:BK163)</f>
        <v>0</v>
      </c>
    </row>
    <row r="153" s="2" customFormat="1" ht="24.15" customHeight="1">
      <c r="A153" s="38"/>
      <c r="B153" s="39"/>
      <c r="C153" s="204" t="s">
        <v>7</v>
      </c>
      <c r="D153" s="204" t="s">
        <v>148</v>
      </c>
      <c r="E153" s="205" t="s">
        <v>261</v>
      </c>
      <c r="F153" s="206" t="s">
        <v>262</v>
      </c>
      <c r="G153" s="207" t="s">
        <v>263</v>
      </c>
      <c r="H153" s="208">
        <v>45</v>
      </c>
      <c r="I153" s="209"/>
      <c r="J153" s="210">
        <f>ROUND(I153*H153,2)</f>
        <v>0</v>
      </c>
      <c r="K153" s="206" t="s">
        <v>152</v>
      </c>
      <c r="L153" s="44"/>
      <c r="M153" s="211" t="s">
        <v>19</v>
      </c>
      <c r="N153" s="212" t="s">
        <v>44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153</v>
      </c>
      <c r="AT153" s="215" t="s">
        <v>148</v>
      </c>
      <c r="AU153" s="215" t="s">
        <v>83</v>
      </c>
      <c r="AY153" s="17" t="s">
        <v>145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81</v>
      </c>
      <c r="BK153" s="216">
        <f>ROUND(I153*H153,2)</f>
        <v>0</v>
      </c>
      <c r="BL153" s="17" t="s">
        <v>153</v>
      </c>
      <c r="BM153" s="215" t="s">
        <v>264</v>
      </c>
    </row>
    <row r="154" s="2" customFormat="1">
      <c r="A154" s="38"/>
      <c r="B154" s="39"/>
      <c r="C154" s="40"/>
      <c r="D154" s="217" t="s">
        <v>155</v>
      </c>
      <c r="E154" s="40"/>
      <c r="F154" s="218" t="s">
        <v>265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155</v>
      </c>
      <c r="AU154" s="17" t="s">
        <v>83</v>
      </c>
    </row>
    <row r="155" s="2" customFormat="1" ht="16.5" customHeight="1">
      <c r="A155" s="38"/>
      <c r="B155" s="39"/>
      <c r="C155" s="204" t="s">
        <v>266</v>
      </c>
      <c r="D155" s="204" t="s">
        <v>148</v>
      </c>
      <c r="E155" s="205" t="s">
        <v>267</v>
      </c>
      <c r="F155" s="206" t="s">
        <v>268</v>
      </c>
      <c r="G155" s="207" t="s">
        <v>263</v>
      </c>
      <c r="H155" s="208">
        <v>45</v>
      </c>
      <c r="I155" s="209"/>
      <c r="J155" s="210">
        <f>ROUND(I155*H155,2)</f>
        <v>0</v>
      </c>
      <c r="K155" s="206" t="s">
        <v>152</v>
      </c>
      <c r="L155" s="44"/>
      <c r="M155" s="211" t="s">
        <v>19</v>
      </c>
      <c r="N155" s="212" t="s">
        <v>44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153</v>
      </c>
      <c r="AT155" s="215" t="s">
        <v>148</v>
      </c>
      <c r="AU155" s="215" t="s">
        <v>83</v>
      </c>
      <c r="AY155" s="17" t="s">
        <v>145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81</v>
      </c>
      <c r="BK155" s="216">
        <f>ROUND(I155*H155,2)</f>
        <v>0</v>
      </c>
      <c r="BL155" s="17" t="s">
        <v>153</v>
      </c>
      <c r="BM155" s="215" t="s">
        <v>269</v>
      </c>
    </row>
    <row r="156" s="2" customFormat="1">
      <c r="A156" s="38"/>
      <c r="B156" s="39"/>
      <c r="C156" s="40"/>
      <c r="D156" s="217" t="s">
        <v>155</v>
      </c>
      <c r="E156" s="40"/>
      <c r="F156" s="218" t="s">
        <v>270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155</v>
      </c>
      <c r="AU156" s="17" t="s">
        <v>83</v>
      </c>
    </row>
    <row r="157" s="2" customFormat="1" ht="16.5" customHeight="1">
      <c r="A157" s="38"/>
      <c r="B157" s="39"/>
      <c r="C157" s="204" t="s">
        <v>271</v>
      </c>
      <c r="D157" s="204" t="s">
        <v>148</v>
      </c>
      <c r="E157" s="205" t="s">
        <v>272</v>
      </c>
      <c r="F157" s="206" t="s">
        <v>273</v>
      </c>
      <c r="G157" s="207" t="s">
        <v>263</v>
      </c>
      <c r="H157" s="208">
        <v>675</v>
      </c>
      <c r="I157" s="209"/>
      <c r="J157" s="210">
        <f>ROUND(I157*H157,2)</f>
        <v>0</v>
      </c>
      <c r="K157" s="206" t="s">
        <v>152</v>
      </c>
      <c r="L157" s="44"/>
      <c r="M157" s="211" t="s">
        <v>19</v>
      </c>
      <c r="N157" s="212" t="s">
        <v>44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153</v>
      </c>
      <c r="AT157" s="215" t="s">
        <v>148</v>
      </c>
      <c r="AU157" s="215" t="s">
        <v>83</v>
      </c>
      <c r="AY157" s="17" t="s">
        <v>145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81</v>
      </c>
      <c r="BK157" s="216">
        <f>ROUND(I157*H157,2)</f>
        <v>0</v>
      </c>
      <c r="BL157" s="17" t="s">
        <v>153</v>
      </c>
      <c r="BM157" s="215" t="s">
        <v>274</v>
      </c>
    </row>
    <row r="158" s="2" customFormat="1">
      <c r="A158" s="38"/>
      <c r="B158" s="39"/>
      <c r="C158" s="40"/>
      <c r="D158" s="217" t="s">
        <v>155</v>
      </c>
      <c r="E158" s="40"/>
      <c r="F158" s="218" t="s">
        <v>275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155</v>
      </c>
      <c r="AU158" s="17" t="s">
        <v>83</v>
      </c>
    </row>
    <row r="159" s="13" customFormat="1">
      <c r="A159" s="13"/>
      <c r="B159" s="222"/>
      <c r="C159" s="223"/>
      <c r="D159" s="224" t="s">
        <v>162</v>
      </c>
      <c r="E159" s="225" t="s">
        <v>19</v>
      </c>
      <c r="F159" s="226" t="s">
        <v>276</v>
      </c>
      <c r="G159" s="223"/>
      <c r="H159" s="227">
        <v>675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162</v>
      </c>
      <c r="AU159" s="233" t="s">
        <v>83</v>
      </c>
      <c r="AV159" s="13" t="s">
        <v>83</v>
      </c>
      <c r="AW159" s="13" t="s">
        <v>32</v>
      </c>
      <c r="AX159" s="13" t="s">
        <v>81</v>
      </c>
      <c r="AY159" s="233" t="s">
        <v>145</v>
      </c>
    </row>
    <row r="160" s="2" customFormat="1" ht="24.15" customHeight="1">
      <c r="A160" s="38"/>
      <c r="B160" s="39"/>
      <c r="C160" s="204" t="s">
        <v>277</v>
      </c>
      <c r="D160" s="204" t="s">
        <v>148</v>
      </c>
      <c r="E160" s="205" t="s">
        <v>278</v>
      </c>
      <c r="F160" s="206" t="s">
        <v>279</v>
      </c>
      <c r="G160" s="207" t="s">
        <v>263</v>
      </c>
      <c r="H160" s="208">
        <v>43</v>
      </c>
      <c r="I160" s="209"/>
      <c r="J160" s="210">
        <f>ROUND(I160*H160,2)</f>
        <v>0</v>
      </c>
      <c r="K160" s="206" t="s">
        <v>152</v>
      </c>
      <c r="L160" s="44"/>
      <c r="M160" s="211" t="s">
        <v>19</v>
      </c>
      <c r="N160" s="212" t="s">
        <v>44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153</v>
      </c>
      <c r="AT160" s="215" t="s">
        <v>148</v>
      </c>
      <c r="AU160" s="215" t="s">
        <v>83</v>
      </c>
      <c r="AY160" s="17" t="s">
        <v>145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81</v>
      </c>
      <c r="BK160" s="216">
        <f>ROUND(I160*H160,2)</f>
        <v>0</v>
      </c>
      <c r="BL160" s="17" t="s">
        <v>153</v>
      </c>
      <c r="BM160" s="215" t="s">
        <v>280</v>
      </c>
    </row>
    <row r="161" s="2" customFormat="1">
      <c r="A161" s="38"/>
      <c r="B161" s="39"/>
      <c r="C161" s="40"/>
      <c r="D161" s="217" t="s">
        <v>155</v>
      </c>
      <c r="E161" s="40"/>
      <c r="F161" s="218" t="s">
        <v>281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155</v>
      </c>
      <c r="AU161" s="17" t="s">
        <v>83</v>
      </c>
    </row>
    <row r="162" s="2" customFormat="1" ht="24.15" customHeight="1">
      <c r="A162" s="38"/>
      <c r="B162" s="39"/>
      <c r="C162" s="204" t="s">
        <v>282</v>
      </c>
      <c r="D162" s="204" t="s">
        <v>148</v>
      </c>
      <c r="E162" s="205" t="s">
        <v>283</v>
      </c>
      <c r="F162" s="206" t="s">
        <v>284</v>
      </c>
      <c r="G162" s="207" t="s">
        <v>263</v>
      </c>
      <c r="H162" s="208">
        <v>2</v>
      </c>
      <c r="I162" s="209"/>
      <c r="J162" s="210">
        <f>ROUND(I162*H162,2)</f>
        <v>0</v>
      </c>
      <c r="K162" s="206" t="s">
        <v>152</v>
      </c>
      <c r="L162" s="44"/>
      <c r="M162" s="211" t="s">
        <v>19</v>
      </c>
      <c r="N162" s="212" t="s">
        <v>44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153</v>
      </c>
      <c r="AT162" s="215" t="s">
        <v>148</v>
      </c>
      <c r="AU162" s="215" t="s">
        <v>83</v>
      </c>
      <c r="AY162" s="17" t="s">
        <v>145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81</v>
      </c>
      <c r="BK162" s="216">
        <f>ROUND(I162*H162,2)</f>
        <v>0</v>
      </c>
      <c r="BL162" s="17" t="s">
        <v>153</v>
      </c>
      <c r="BM162" s="215" t="s">
        <v>285</v>
      </c>
    </row>
    <row r="163" s="2" customFormat="1">
      <c r="A163" s="38"/>
      <c r="B163" s="39"/>
      <c r="C163" s="40"/>
      <c r="D163" s="217" t="s">
        <v>155</v>
      </c>
      <c r="E163" s="40"/>
      <c r="F163" s="218" t="s">
        <v>286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155</v>
      </c>
      <c r="AU163" s="17" t="s">
        <v>83</v>
      </c>
    </row>
    <row r="164" s="12" customFormat="1" ht="22.8" customHeight="1">
      <c r="A164" s="12"/>
      <c r="B164" s="188"/>
      <c r="C164" s="189"/>
      <c r="D164" s="190" t="s">
        <v>72</v>
      </c>
      <c r="E164" s="202" t="s">
        <v>287</v>
      </c>
      <c r="F164" s="202" t="s">
        <v>288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SUM(P165:P166)</f>
        <v>0</v>
      </c>
      <c r="Q164" s="196"/>
      <c r="R164" s="197">
        <f>SUM(R165:R166)</f>
        <v>0</v>
      </c>
      <c r="S164" s="196"/>
      <c r="T164" s="198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9" t="s">
        <v>81</v>
      </c>
      <c r="AT164" s="200" t="s">
        <v>72</v>
      </c>
      <c r="AU164" s="200" t="s">
        <v>81</v>
      </c>
      <c r="AY164" s="199" t="s">
        <v>145</v>
      </c>
      <c r="BK164" s="201">
        <f>SUM(BK165:BK166)</f>
        <v>0</v>
      </c>
    </row>
    <row r="165" s="2" customFormat="1" ht="33" customHeight="1">
      <c r="A165" s="38"/>
      <c r="B165" s="39"/>
      <c r="C165" s="204" t="s">
        <v>289</v>
      </c>
      <c r="D165" s="204" t="s">
        <v>148</v>
      </c>
      <c r="E165" s="205" t="s">
        <v>290</v>
      </c>
      <c r="F165" s="206" t="s">
        <v>291</v>
      </c>
      <c r="G165" s="207" t="s">
        <v>263</v>
      </c>
      <c r="H165" s="208">
        <v>8.5619999999999994</v>
      </c>
      <c r="I165" s="209"/>
      <c r="J165" s="210">
        <f>ROUND(I165*H165,2)</f>
        <v>0</v>
      </c>
      <c r="K165" s="206" t="s">
        <v>152</v>
      </c>
      <c r="L165" s="44"/>
      <c r="M165" s="211" t="s">
        <v>19</v>
      </c>
      <c r="N165" s="212" t="s">
        <v>44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153</v>
      </c>
      <c r="AT165" s="215" t="s">
        <v>148</v>
      </c>
      <c r="AU165" s="215" t="s">
        <v>83</v>
      </c>
      <c r="AY165" s="17" t="s">
        <v>145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81</v>
      </c>
      <c r="BK165" s="216">
        <f>ROUND(I165*H165,2)</f>
        <v>0</v>
      </c>
      <c r="BL165" s="17" t="s">
        <v>153</v>
      </c>
      <c r="BM165" s="215" t="s">
        <v>292</v>
      </c>
    </row>
    <row r="166" s="2" customFormat="1">
      <c r="A166" s="38"/>
      <c r="B166" s="39"/>
      <c r="C166" s="40"/>
      <c r="D166" s="217" t="s">
        <v>155</v>
      </c>
      <c r="E166" s="40"/>
      <c r="F166" s="218" t="s">
        <v>293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155</v>
      </c>
      <c r="AU166" s="17" t="s">
        <v>83</v>
      </c>
    </row>
    <row r="167" s="12" customFormat="1" ht="25.92" customHeight="1">
      <c r="A167" s="12"/>
      <c r="B167" s="188"/>
      <c r="C167" s="189"/>
      <c r="D167" s="190" t="s">
        <v>72</v>
      </c>
      <c r="E167" s="191" t="s">
        <v>294</v>
      </c>
      <c r="F167" s="191" t="s">
        <v>295</v>
      </c>
      <c r="G167" s="189"/>
      <c r="H167" s="189"/>
      <c r="I167" s="192"/>
      <c r="J167" s="193">
        <f>BK167</f>
        <v>0</v>
      </c>
      <c r="K167" s="189"/>
      <c r="L167" s="194"/>
      <c r="M167" s="195"/>
      <c r="N167" s="196"/>
      <c r="O167" s="196"/>
      <c r="P167" s="197">
        <f>P168+P183+P187+P194+P210+P236+P242+P262+P289+P311+P324+P339</f>
        <v>0</v>
      </c>
      <c r="Q167" s="196"/>
      <c r="R167" s="197">
        <f>R168+R183+R187+R194+R210+R236+R242+R262+R289+R311+R324+R339</f>
        <v>5.0970097599999997</v>
      </c>
      <c r="S167" s="196"/>
      <c r="T167" s="198">
        <f>T168+T183+T187+T194+T210+T236+T242+T262+T289+T311+T324+T339</f>
        <v>7.6711136999999994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9" t="s">
        <v>83</v>
      </c>
      <c r="AT167" s="200" t="s">
        <v>72</v>
      </c>
      <c r="AU167" s="200" t="s">
        <v>73</v>
      </c>
      <c r="AY167" s="199" t="s">
        <v>145</v>
      </c>
      <c r="BK167" s="201">
        <f>BK168+BK183+BK187+BK194+BK210+BK236+BK242+BK262+BK289+BK311+BK324+BK339</f>
        <v>0</v>
      </c>
    </row>
    <row r="168" s="12" customFormat="1" ht="22.8" customHeight="1">
      <c r="A168" s="12"/>
      <c r="B168" s="188"/>
      <c r="C168" s="189"/>
      <c r="D168" s="190" t="s">
        <v>72</v>
      </c>
      <c r="E168" s="202" t="s">
        <v>296</v>
      </c>
      <c r="F168" s="202" t="s">
        <v>297</v>
      </c>
      <c r="G168" s="189"/>
      <c r="H168" s="189"/>
      <c r="I168" s="192"/>
      <c r="J168" s="203">
        <f>BK168</f>
        <v>0</v>
      </c>
      <c r="K168" s="189"/>
      <c r="L168" s="194"/>
      <c r="M168" s="195"/>
      <c r="N168" s="196"/>
      <c r="O168" s="196"/>
      <c r="P168" s="197">
        <f>SUM(P169:P182)</f>
        <v>0</v>
      </c>
      <c r="Q168" s="196"/>
      <c r="R168" s="197">
        <f>SUM(R169:R182)</f>
        <v>0.033750000000000002</v>
      </c>
      <c r="S168" s="196"/>
      <c r="T168" s="198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9" t="s">
        <v>83</v>
      </c>
      <c r="AT168" s="200" t="s">
        <v>72</v>
      </c>
      <c r="AU168" s="200" t="s">
        <v>81</v>
      </c>
      <c r="AY168" s="199" t="s">
        <v>145</v>
      </c>
      <c r="BK168" s="201">
        <f>SUM(BK169:BK182)</f>
        <v>0</v>
      </c>
    </row>
    <row r="169" s="2" customFormat="1" ht="16.5" customHeight="1">
      <c r="A169" s="38"/>
      <c r="B169" s="39"/>
      <c r="C169" s="234" t="s">
        <v>298</v>
      </c>
      <c r="D169" s="234" t="s">
        <v>186</v>
      </c>
      <c r="E169" s="235" t="s">
        <v>299</v>
      </c>
      <c r="F169" s="236" t="s">
        <v>300</v>
      </c>
      <c r="G169" s="237" t="s">
        <v>151</v>
      </c>
      <c r="H169" s="238">
        <v>3</v>
      </c>
      <c r="I169" s="239"/>
      <c r="J169" s="240">
        <f>ROUND(I169*H169,2)</f>
        <v>0</v>
      </c>
      <c r="K169" s="236" t="s">
        <v>152</v>
      </c>
      <c r="L169" s="241"/>
      <c r="M169" s="242" t="s">
        <v>19</v>
      </c>
      <c r="N169" s="243" t="s">
        <v>44</v>
      </c>
      <c r="O169" s="84"/>
      <c r="P169" s="213">
        <f>O169*H169</f>
        <v>0</v>
      </c>
      <c r="Q169" s="213">
        <v>0.0074999999999999997</v>
      </c>
      <c r="R169" s="213">
        <f>Q169*H169</f>
        <v>0.022499999999999999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301</v>
      </c>
      <c r="AT169" s="215" t="s">
        <v>186</v>
      </c>
      <c r="AU169" s="215" t="s">
        <v>83</v>
      </c>
      <c r="AY169" s="17" t="s">
        <v>145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81</v>
      </c>
      <c r="BK169" s="216">
        <f>ROUND(I169*H169,2)</f>
        <v>0</v>
      </c>
      <c r="BL169" s="17" t="s">
        <v>229</v>
      </c>
      <c r="BM169" s="215" t="s">
        <v>302</v>
      </c>
    </row>
    <row r="170" s="2" customFormat="1" ht="16.5" customHeight="1">
      <c r="A170" s="38"/>
      <c r="B170" s="39"/>
      <c r="C170" s="234" t="s">
        <v>303</v>
      </c>
      <c r="D170" s="234" t="s">
        <v>186</v>
      </c>
      <c r="E170" s="235" t="s">
        <v>304</v>
      </c>
      <c r="F170" s="236" t="s">
        <v>305</v>
      </c>
      <c r="G170" s="237" t="s">
        <v>151</v>
      </c>
      <c r="H170" s="238">
        <v>3</v>
      </c>
      <c r="I170" s="239"/>
      <c r="J170" s="240">
        <f>ROUND(I170*H170,2)</f>
        <v>0</v>
      </c>
      <c r="K170" s="236" t="s">
        <v>152</v>
      </c>
      <c r="L170" s="241"/>
      <c r="M170" s="242" t="s">
        <v>19</v>
      </c>
      <c r="N170" s="243" t="s">
        <v>44</v>
      </c>
      <c r="O170" s="84"/>
      <c r="P170" s="213">
        <f>O170*H170</f>
        <v>0</v>
      </c>
      <c r="Q170" s="213">
        <v>0.00029999999999999997</v>
      </c>
      <c r="R170" s="213">
        <f>Q170*H170</f>
        <v>0.00089999999999999998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301</v>
      </c>
      <c r="AT170" s="215" t="s">
        <v>186</v>
      </c>
      <c r="AU170" s="215" t="s">
        <v>83</v>
      </c>
      <c r="AY170" s="17" t="s">
        <v>145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81</v>
      </c>
      <c r="BK170" s="216">
        <f>ROUND(I170*H170,2)</f>
        <v>0</v>
      </c>
      <c r="BL170" s="17" t="s">
        <v>229</v>
      </c>
      <c r="BM170" s="215" t="s">
        <v>306</v>
      </c>
    </row>
    <row r="171" s="2" customFormat="1" ht="16.5" customHeight="1">
      <c r="A171" s="38"/>
      <c r="B171" s="39"/>
      <c r="C171" s="234" t="s">
        <v>307</v>
      </c>
      <c r="D171" s="234" t="s">
        <v>186</v>
      </c>
      <c r="E171" s="235" t="s">
        <v>308</v>
      </c>
      <c r="F171" s="236" t="s">
        <v>309</v>
      </c>
      <c r="G171" s="237" t="s">
        <v>151</v>
      </c>
      <c r="H171" s="238">
        <v>3</v>
      </c>
      <c r="I171" s="239"/>
      <c r="J171" s="240">
        <f>ROUND(I171*H171,2)</f>
        <v>0</v>
      </c>
      <c r="K171" s="236" t="s">
        <v>152</v>
      </c>
      <c r="L171" s="241"/>
      <c r="M171" s="242" t="s">
        <v>19</v>
      </c>
      <c r="N171" s="243" t="s">
        <v>44</v>
      </c>
      <c r="O171" s="84"/>
      <c r="P171" s="213">
        <f>O171*H171</f>
        <v>0</v>
      </c>
      <c r="Q171" s="213">
        <v>0.00050000000000000001</v>
      </c>
      <c r="R171" s="213">
        <f>Q171*H171</f>
        <v>0.0015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301</v>
      </c>
      <c r="AT171" s="215" t="s">
        <v>186</v>
      </c>
      <c r="AU171" s="215" t="s">
        <v>83</v>
      </c>
      <c r="AY171" s="17" t="s">
        <v>145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81</v>
      </c>
      <c r="BK171" s="216">
        <f>ROUND(I171*H171,2)</f>
        <v>0</v>
      </c>
      <c r="BL171" s="17" t="s">
        <v>229</v>
      </c>
      <c r="BM171" s="215" t="s">
        <v>310</v>
      </c>
    </row>
    <row r="172" s="2" customFormat="1" ht="16.5" customHeight="1">
      <c r="A172" s="38"/>
      <c r="B172" s="39"/>
      <c r="C172" s="204" t="s">
        <v>311</v>
      </c>
      <c r="D172" s="204" t="s">
        <v>148</v>
      </c>
      <c r="E172" s="205" t="s">
        <v>312</v>
      </c>
      <c r="F172" s="206" t="s">
        <v>313</v>
      </c>
      <c r="G172" s="207" t="s">
        <v>314</v>
      </c>
      <c r="H172" s="208">
        <v>1</v>
      </c>
      <c r="I172" s="209"/>
      <c r="J172" s="210">
        <f>ROUND(I172*H172,2)</f>
        <v>0</v>
      </c>
      <c r="K172" s="206" t="s">
        <v>152</v>
      </c>
      <c r="L172" s="44"/>
      <c r="M172" s="211" t="s">
        <v>19</v>
      </c>
      <c r="N172" s="212" t="s">
        <v>44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229</v>
      </c>
      <c r="AT172" s="215" t="s">
        <v>148</v>
      </c>
      <c r="AU172" s="215" t="s">
        <v>83</v>
      </c>
      <c r="AY172" s="17" t="s">
        <v>145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81</v>
      </c>
      <c r="BK172" s="216">
        <f>ROUND(I172*H172,2)</f>
        <v>0</v>
      </c>
      <c r="BL172" s="17" t="s">
        <v>229</v>
      </c>
      <c r="BM172" s="215" t="s">
        <v>315</v>
      </c>
    </row>
    <row r="173" s="2" customFormat="1">
      <c r="A173" s="38"/>
      <c r="B173" s="39"/>
      <c r="C173" s="40"/>
      <c r="D173" s="217" t="s">
        <v>155</v>
      </c>
      <c r="E173" s="40"/>
      <c r="F173" s="218" t="s">
        <v>316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155</v>
      </c>
      <c r="AU173" s="17" t="s">
        <v>83</v>
      </c>
    </row>
    <row r="174" s="2" customFormat="1" ht="16.5" customHeight="1">
      <c r="A174" s="38"/>
      <c r="B174" s="39"/>
      <c r="C174" s="204" t="s">
        <v>317</v>
      </c>
      <c r="D174" s="204" t="s">
        <v>148</v>
      </c>
      <c r="E174" s="205" t="s">
        <v>318</v>
      </c>
      <c r="F174" s="206" t="s">
        <v>319</v>
      </c>
      <c r="G174" s="207" t="s">
        <v>314</v>
      </c>
      <c r="H174" s="208">
        <v>2</v>
      </c>
      <c r="I174" s="209"/>
      <c r="J174" s="210">
        <f>ROUND(I174*H174,2)</f>
        <v>0</v>
      </c>
      <c r="K174" s="206" t="s">
        <v>152</v>
      </c>
      <c r="L174" s="44"/>
      <c r="M174" s="211" t="s">
        <v>19</v>
      </c>
      <c r="N174" s="212" t="s">
        <v>44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229</v>
      </c>
      <c r="AT174" s="215" t="s">
        <v>148</v>
      </c>
      <c r="AU174" s="215" t="s">
        <v>83</v>
      </c>
      <c r="AY174" s="17" t="s">
        <v>145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81</v>
      </c>
      <c r="BK174" s="216">
        <f>ROUND(I174*H174,2)</f>
        <v>0</v>
      </c>
      <c r="BL174" s="17" t="s">
        <v>229</v>
      </c>
      <c r="BM174" s="215" t="s">
        <v>320</v>
      </c>
    </row>
    <row r="175" s="2" customFormat="1">
      <c r="A175" s="38"/>
      <c r="B175" s="39"/>
      <c r="C175" s="40"/>
      <c r="D175" s="217" t="s">
        <v>155</v>
      </c>
      <c r="E175" s="40"/>
      <c r="F175" s="218" t="s">
        <v>321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155</v>
      </c>
      <c r="AU175" s="17" t="s">
        <v>83</v>
      </c>
    </row>
    <row r="176" s="2" customFormat="1" ht="21.75" customHeight="1">
      <c r="A176" s="38"/>
      <c r="B176" s="39"/>
      <c r="C176" s="204" t="s">
        <v>301</v>
      </c>
      <c r="D176" s="204" t="s">
        <v>148</v>
      </c>
      <c r="E176" s="205" t="s">
        <v>322</v>
      </c>
      <c r="F176" s="206" t="s">
        <v>323</v>
      </c>
      <c r="G176" s="207" t="s">
        <v>314</v>
      </c>
      <c r="H176" s="208">
        <v>1</v>
      </c>
      <c r="I176" s="209"/>
      <c r="J176" s="210">
        <f>ROUND(I176*H176,2)</f>
        <v>0</v>
      </c>
      <c r="K176" s="206" t="s">
        <v>152</v>
      </c>
      <c r="L176" s="44"/>
      <c r="M176" s="211" t="s">
        <v>19</v>
      </c>
      <c r="N176" s="212" t="s">
        <v>44</v>
      </c>
      <c r="O176" s="84"/>
      <c r="P176" s="213">
        <f>O176*H176</f>
        <v>0</v>
      </c>
      <c r="Q176" s="213">
        <v>0.00084999999999999995</v>
      </c>
      <c r="R176" s="213">
        <f>Q176*H176</f>
        <v>0.00084999999999999995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229</v>
      </c>
      <c r="AT176" s="215" t="s">
        <v>148</v>
      </c>
      <c r="AU176" s="215" t="s">
        <v>83</v>
      </c>
      <c r="AY176" s="17" t="s">
        <v>145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81</v>
      </c>
      <c r="BK176" s="216">
        <f>ROUND(I176*H176,2)</f>
        <v>0</v>
      </c>
      <c r="BL176" s="17" t="s">
        <v>229</v>
      </c>
      <c r="BM176" s="215" t="s">
        <v>324</v>
      </c>
    </row>
    <row r="177" s="2" customFormat="1">
      <c r="A177" s="38"/>
      <c r="B177" s="39"/>
      <c r="C177" s="40"/>
      <c r="D177" s="217" t="s">
        <v>155</v>
      </c>
      <c r="E177" s="40"/>
      <c r="F177" s="218" t="s">
        <v>325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155</v>
      </c>
      <c r="AU177" s="17" t="s">
        <v>83</v>
      </c>
    </row>
    <row r="178" s="2" customFormat="1" ht="16.5" customHeight="1">
      <c r="A178" s="38"/>
      <c r="B178" s="39"/>
      <c r="C178" s="204" t="s">
        <v>326</v>
      </c>
      <c r="D178" s="204" t="s">
        <v>148</v>
      </c>
      <c r="E178" s="205" t="s">
        <v>327</v>
      </c>
      <c r="F178" s="206" t="s">
        <v>328</v>
      </c>
      <c r="G178" s="207" t="s">
        <v>314</v>
      </c>
      <c r="H178" s="208">
        <v>1</v>
      </c>
      <c r="I178" s="209"/>
      <c r="J178" s="210">
        <f>ROUND(I178*H178,2)</f>
        <v>0</v>
      </c>
      <c r="K178" s="206" t="s">
        <v>152</v>
      </c>
      <c r="L178" s="44"/>
      <c r="M178" s="211" t="s">
        <v>19</v>
      </c>
      <c r="N178" s="212" t="s">
        <v>44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229</v>
      </c>
      <c r="AT178" s="215" t="s">
        <v>148</v>
      </c>
      <c r="AU178" s="215" t="s">
        <v>83</v>
      </c>
      <c r="AY178" s="17" t="s">
        <v>145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81</v>
      </c>
      <c r="BK178" s="216">
        <f>ROUND(I178*H178,2)</f>
        <v>0</v>
      </c>
      <c r="BL178" s="17" t="s">
        <v>229</v>
      </c>
      <c r="BM178" s="215" t="s">
        <v>329</v>
      </c>
    </row>
    <row r="179" s="2" customFormat="1">
      <c r="A179" s="38"/>
      <c r="B179" s="39"/>
      <c r="C179" s="40"/>
      <c r="D179" s="217" t="s">
        <v>155</v>
      </c>
      <c r="E179" s="40"/>
      <c r="F179" s="218" t="s">
        <v>330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155</v>
      </c>
      <c r="AU179" s="17" t="s">
        <v>83</v>
      </c>
    </row>
    <row r="180" s="2" customFormat="1" ht="16.5" customHeight="1">
      <c r="A180" s="38"/>
      <c r="B180" s="39"/>
      <c r="C180" s="234" t="s">
        <v>331</v>
      </c>
      <c r="D180" s="234" t="s">
        <v>186</v>
      </c>
      <c r="E180" s="235" t="s">
        <v>332</v>
      </c>
      <c r="F180" s="236" t="s">
        <v>333</v>
      </c>
      <c r="G180" s="237" t="s">
        <v>151</v>
      </c>
      <c r="H180" s="238">
        <v>1</v>
      </c>
      <c r="I180" s="239"/>
      <c r="J180" s="240">
        <f>ROUND(I180*H180,2)</f>
        <v>0</v>
      </c>
      <c r="K180" s="236" t="s">
        <v>152</v>
      </c>
      <c r="L180" s="241"/>
      <c r="M180" s="242" t="s">
        <v>19</v>
      </c>
      <c r="N180" s="243" t="s">
        <v>44</v>
      </c>
      <c r="O180" s="84"/>
      <c r="P180" s="213">
        <f>O180*H180</f>
        <v>0</v>
      </c>
      <c r="Q180" s="213">
        <v>0.0040000000000000001</v>
      </c>
      <c r="R180" s="213">
        <f>Q180*H180</f>
        <v>0.0040000000000000001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189</v>
      </c>
      <c r="AT180" s="215" t="s">
        <v>186</v>
      </c>
      <c r="AU180" s="215" t="s">
        <v>83</v>
      </c>
      <c r="AY180" s="17" t="s">
        <v>145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81</v>
      </c>
      <c r="BK180" s="216">
        <f>ROUND(I180*H180,2)</f>
        <v>0</v>
      </c>
      <c r="BL180" s="17" t="s">
        <v>153</v>
      </c>
      <c r="BM180" s="215" t="s">
        <v>334</v>
      </c>
    </row>
    <row r="181" s="2" customFormat="1" ht="16.5" customHeight="1">
      <c r="A181" s="38"/>
      <c r="B181" s="39"/>
      <c r="C181" s="234" t="s">
        <v>335</v>
      </c>
      <c r="D181" s="234" t="s">
        <v>186</v>
      </c>
      <c r="E181" s="235" t="s">
        <v>336</v>
      </c>
      <c r="F181" s="236" t="s">
        <v>337</v>
      </c>
      <c r="G181" s="237" t="s">
        <v>151</v>
      </c>
      <c r="H181" s="238">
        <v>1</v>
      </c>
      <c r="I181" s="239"/>
      <c r="J181" s="240">
        <f>ROUND(I181*H181,2)</f>
        <v>0</v>
      </c>
      <c r="K181" s="236" t="s">
        <v>152</v>
      </c>
      <c r="L181" s="241"/>
      <c r="M181" s="242" t="s">
        <v>19</v>
      </c>
      <c r="N181" s="243" t="s">
        <v>44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189</v>
      </c>
      <c r="AT181" s="215" t="s">
        <v>186</v>
      </c>
      <c r="AU181" s="215" t="s">
        <v>83</v>
      </c>
      <c r="AY181" s="17" t="s">
        <v>145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81</v>
      </c>
      <c r="BK181" s="216">
        <f>ROUND(I181*H181,2)</f>
        <v>0</v>
      </c>
      <c r="BL181" s="17" t="s">
        <v>153</v>
      </c>
      <c r="BM181" s="215" t="s">
        <v>338</v>
      </c>
    </row>
    <row r="182" s="2" customFormat="1" ht="16.5" customHeight="1">
      <c r="A182" s="38"/>
      <c r="B182" s="39"/>
      <c r="C182" s="234" t="s">
        <v>339</v>
      </c>
      <c r="D182" s="234" t="s">
        <v>186</v>
      </c>
      <c r="E182" s="235" t="s">
        <v>340</v>
      </c>
      <c r="F182" s="236" t="s">
        <v>341</v>
      </c>
      <c r="G182" s="237" t="s">
        <v>151</v>
      </c>
      <c r="H182" s="238">
        <v>2</v>
      </c>
      <c r="I182" s="239"/>
      <c r="J182" s="240">
        <f>ROUND(I182*H182,2)</f>
        <v>0</v>
      </c>
      <c r="K182" s="236" t="s">
        <v>152</v>
      </c>
      <c r="L182" s="241"/>
      <c r="M182" s="242" t="s">
        <v>19</v>
      </c>
      <c r="N182" s="243" t="s">
        <v>44</v>
      </c>
      <c r="O182" s="84"/>
      <c r="P182" s="213">
        <f>O182*H182</f>
        <v>0</v>
      </c>
      <c r="Q182" s="213">
        <v>0.002</v>
      </c>
      <c r="R182" s="213">
        <f>Q182*H182</f>
        <v>0.0040000000000000001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189</v>
      </c>
      <c r="AT182" s="215" t="s">
        <v>186</v>
      </c>
      <c r="AU182" s="215" t="s">
        <v>83</v>
      </c>
      <c r="AY182" s="17" t="s">
        <v>145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81</v>
      </c>
      <c r="BK182" s="216">
        <f>ROUND(I182*H182,2)</f>
        <v>0</v>
      </c>
      <c r="BL182" s="17" t="s">
        <v>153</v>
      </c>
      <c r="BM182" s="215" t="s">
        <v>342</v>
      </c>
    </row>
    <row r="183" s="12" customFormat="1" ht="22.8" customHeight="1">
      <c r="A183" s="12"/>
      <c r="B183" s="188"/>
      <c r="C183" s="189"/>
      <c r="D183" s="190" t="s">
        <v>72</v>
      </c>
      <c r="E183" s="202" t="s">
        <v>343</v>
      </c>
      <c r="F183" s="202" t="s">
        <v>344</v>
      </c>
      <c r="G183" s="189"/>
      <c r="H183" s="189"/>
      <c r="I183" s="192"/>
      <c r="J183" s="203">
        <f>BK183</f>
        <v>0</v>
      </c>
      <c r="K183" s="189"/>
      <c r="L183" s="194"/>
      <c r="M183" s="195"/>
      <c r="N183" s="196"/>
      <c r="O183" s="196"/>
      <c r="P183" s="197">
        <f>SUM(P184:P186)</f>
        <v>0</v>
      </c>
      <c r="Q183" s="196"/>
      <c r="R183" s="197">
        <f>SUM(R184:R186)</f>
        <v>0</v>
      </c>
      <c r="S183" s="196"/>
      <c r="T183" s="198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9" t="s">
        <v>83</v>
      </c>
      <c r="AT183" s="200" t="s">
        <v>72</v>
      </c>
      <c r="AU183" s="200" t="s">
        <v>81</v>
      </c>
      <c r="AY183" s="199" t="s">
        <v>145</v>
      </c>
      <c r="BK183" s="201">
        <f>SUM(BK184:BK186)</f>
        <v>0</v>
      </c>
    </row>
    <row r="184" s="2" customFormat="1" ht="16.5" customHeight="1">
      <c r="A184" s="38"/>
      <c r="B184" s="39"/>
      <c r="C184" s="204" t="s">
        <v>345</v>
      </c>
      <c r="D184" s="204" t="s">
        <v>148</v>
      </c>
      <c r="E184" s="205" t="s">
        <v>346</v>
      </c>
      <c r="F184" s="206" t="s">
        <v>347</v>
      </c>
      <c r="G184" s="207" t="s">
        <v>151</v>
      </c>
      <c r="H184" s="208">
        <v>2</v>
      </c>
      <c r="I184" s="209"/>
      <c r="J184" s="210">
        <f>ROUND(I184*H184,2)</f>
        <v>0</v>
      </c>
      <c r="K184" s="206" t="s">
        <v>152</v>
      </c>
      <c r="L184" s="44"/>
      <c r="M184" s="211" t="s">
        <v>19</v>
      </c>
      <c r="N184" s="212" t="s">
        <v>44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229</v>
      </c>
      <c r="AT184" s="215" t="s">
        <v>148</v>
      </c>
      <c r="AU184" s="215" t="s">
        <v>83</v>
      </c>
      <c r="AY184" s="17" t="s">
        <v>145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81</v>
      </c>
      <c r="BK184" s="216">
        <f>ROUND(I184*H184,2)</f>
        <v>0</v>
      </c>
      <c r="BL184" s="17" t="s">
        <v>229</v>
      </c>
      <c r="BM184" s="215" t="s">
        <v>348</v>
      </c>
    </row>
    <row r="185" s="2" customFormat="1">
      <c r="A185" s="38"/>
      <c r="B185" s="39"/>
      <c r="C185" s="40"/>
      <c r="D185" s="217" t="s">
        <v>155</v>
      </c>
      <c r="E185" s="40"/>
      <c r="F185" s="218" t="s">
        <v>349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155</v>
      </c>
      <c r="AU185" s="17" t="s">
        <v>83</v>
      </c>
    </row>
    <row r="186" s="2" customFormat="1" ht="16.5" customHeight="1">
      <c r="A186" s="38"/>
      <c r="B186" s="39"/>
      <c r="C186" s="234" t="s">
        <v>350</v>
      </c>
      <c r="D186" s="234" t="s">
        <v>186</v>
      </c>
      <c r="E186" s="235" t="s">
        <v>351</v>
      </c>
      <c r="F186" s="236" t="s">
        <v>352</v>
      </c>
      <c r="G186" s="237" t="s">
        <v>151</v>
      </c>
      <c r="H186" s="238">
        <v>2</v>
      </c>
      <c r="I186" s="239"/>
      <c r="J186" s="240">
        <f>ROUND(I186*H186,2)</f>
        <v>0</v>
      </c>
      <c r="K186" s="236" t="s">
        <v>152</v>
      </c>
      <c r="L186" s="241"/>
      <c r="M186" s="242" t="s">
        <v>19</v>
      </c>
      <c r="N186" s="243" t="s">
        <v>44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301</v>
      </c>
      <c r="AT186" s="215" t="s">
        <v>186</v>
      </c>
      <c r="AU186" s="215" t="s">
        <v>83</v>
      </c>
      <c r="AY186" s="17" t="s">
        <v>145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81</v>
      </c>
      <c r="BK186" s="216">
        <f>ROUND(I186*H186,2)</f>
        <v>0</v>
      </c>
      <c r="BL186" s="17" t="s">
        <v>229</v>
      </c>
      <c r="BM186" s="215" t="s">
        <v>353</v>
      </c>
    </row>
    <row r="187" s="12" customFormat="1" ht="22.8" customHeight="1">
      <c r="A187" s="12"/>
      <c r="B187" s="188"/>
      <c r="C187" s="189"/>
      <c r="D187" s="190" t="s">
        <v>72</v>
      </c>
      <c r="E187" s="202" t="s">
        <v>354</v>
      </c>
      <c r="F187" s="202" t="s">
        <v>355</v>
      </c>
      <c r="G187" s="189"/>
      <c r="H187" s="189"/>
      <c r="I187" s="192"/>
      <c r="J187" s="203">
        <f>BK187</f>
        <v>0</v>
      </c>
      <c r="K187" s="189"/>
      <c r="L187" s="194"/>
      <c r="M187" s="195"/>
      <c r="N187" s="196"/>
      <c r="O187" s="196"/>
      <c r="P187" s="197">
        <f>SUM(P188:P193)</f>
        <v>0</v>
      </c>
      <c r="Q187" s="196"/>
      <c r="R187" s="197">
        <f>SUM(R188:R193)</f>
        <v>0.0035949999999999997</v>
      </c>
      <c r="S187" s="196"/>
      <c r="T187" s="198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9" t="s">
        <v>83</v>
      </c>
      <c r="AT187" s="200" t="s">
        <v>72</v>
      </c>
      <c r="AU187" s="200" t="s">
        <v>81</v>
      </c>
      <c r="AY187" s="199" t="s">
        <v>145</v>
      </c>
      <c r="BK187" s="201">
        <f>SUM(BK188:BK193)</f>
        <v>0</v>
      </c>
    </row>
    <row r="188" s="2" customFormat="1" ht="24.15" customHeight="1">
      <c r="A188" s="38"/>
      <c r="B188" s="39"/>
      <c r="C188" s="234" t="s">
        <v>356</v>
      </c>
      <c r="D188" s="234" t="s">
        <v>186</v>
      </c>
      <c r="E188" s="235" t="s">
        <v>357</v>
      </c>
      <c r="F188" s="236" t="s">
        <v>358</v>
      </c>
      <c r="G188" s="237" t="s">
        <v>151</v>
      </c>
      <c r="H188" s="238">
        <v>2</v>
      </c>
      <c r="I188" s="239"/>
      <c r="J188" s="240">
        <f>ROUND(I188*H188,2)</f>
        <v>0</v>
      </c>
      <c r="K188" s="236" t="s">
        <v>152</v>
      </c>
      <c r="L188" s="241"/>
      <c r="M188" s="242" t="s">
        <v>19</v>
      </c>
      <c r="N188" s="243" t="s">
        <v>44</v>
      </c>
      <c r="O188" s="84"/>
      <c r="P188" s="213">
        <f>O188*H188</f>
        <v>0</v>
      </c>
      <c r="Q188" s="213">
        <v>0.0016999999999999999</v>
      </c>
      <c r="R188" s="213">
        <f>Q188*H188</f>
        <v>0.0033999999999999998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301</v>
      </c>
      <c r="AT188" s="215" t="s">
        <v>186</v>
      </c>
      <c r="AU188" s="215" t="s">
        <v>83</v>
      </c>
      <c r="AY188" s="17" t="s">
        <v>145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81</v>
      </c>
      <c r="BK188" s="216">
        <f>ROUND(I188*H188,2)</f>
        <v>0</v>
      </c>
      <c r="BL188" s="17" t="s">
        <v>229</v>
      </c>
      <c r="BM188" s="215" t="s">
        <v>359</v>
      </c>
    </row>
    <row r="189" s="2" customFormat="1" ht="16.5" customHeight="1">
      <c r="A189" s="38"/>
      <c r="B189" s="39"/>
      <c r="C189" s="234" t="s">
        <v>360</v>
      </c>
      <c r="D189" s="234" t="s">
        <v>186</v>
      </c>
      <c r="E189" s="235" t="s">
        <v>361</v>
      </c>
      <c r="F189" s="236" t="s">
        <v>362</v>
      </c>
      <c r="G189" s="237" t="s">
        <v>151</v>
      </c>
      <c r="H189" s="238">
        <v>2</v>
      </c>
      <c r="I189" s="239"/>
      <c r="J189" s="240">
        <f>ROUND(I189*H189,2)</f>
        <v>0</v>
      </c>
      <c r="K189" s="236" t="s">
        <v>152</v>
      </c>
      <c r="L189" s="241"/>
      <c r="M189" s="242" t="s">
        <v>19</v>
      </c>
      <c r="N189" s="243" t="s">
        <v>44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301</v>
      </c>
      <c r="AT189" s="215" t="s">
        <v>186</v>
      </c>
      <c r="AU189" s="215" t="s">
        <v>83</v>
      </c>
      <c r="AY189" s="17" t="s">
        <v>145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81</v>
      </c>
      <c r="BK189" s="216">
        <f>ROUND(I189*H189,2)</f>
        <v>0</v>
      </c>
      <c r="BL189" s="17" t="s">
        <v>229</v>
      </c>
      <c r="BM189" s="215" t="s">
        <v>363</v>
      </c>
    </row>
    <row r="190" s="2" customFormat="1">
      <c r="A190" s="38"/>
      <c r="B190" s="39"/>
      <c r="C190" s="40"/>
      <c r="D190" s="224" t="s">
        <v>364</v>
      </c>
      <c r="E190" s="40"/>
      <c r="F190" s="244" t="s">
        <v>365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364</v>
      </c>
      <c r="AU190" s="17" t="s">
        <v>83</v>
      </c>
    </row>
    <row r="191" s="2" customFormat="1" ht="16.5" customHeight="1">
      <c r="A191" s="38"/>
      <c r="B191" s="39"/>
      <c r="C191" s="204" t="s">
        <v>366</v>
      </c>
      <c r="D191" s="204" t="s">
        <v>148</v>
      </c>
      <c r="E191" s="205" t="s">
        <v>367</v>
      </c>
      <c r="F191" s="206" t="s">
        <v>368</v>
      </c>
      <c r="G191" s="207" t="s">
        <v>159</v>
      </c>
      <c r="H191" s="208">
        <v>19.5</v>
      </c>
      <c r="I191" s="209"/>
      <c r="J191" s="210">
        <f>ROUND(I191*H191,2)</f>
        <v>0</v>
      </c>
      <c r="K191" s="206" t="s">
        <v>152</v>
      </c>
      <c r="L191" s="44"/>
      <c r="M191" s="211" t="s">
        <v>19</v>
      </c>
      <c r="N191" s="212" t="s">
        <v>44</v>
      </c>
      <c r="O191" s="84"/>
      <c r="P191" s="213">
        <f>O191*H191</f>
        <v>0</v>
      </c>
      <c r="Q191" s="213">
        <v>1.0000000000000001E-05</v>
      </c>
      <c r="R191" s="213">
        <f>Q191*H191</f>
        <v>0.00019500000000000002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229</v>
      </c>
      <c r="AT191" s="215" t="s">
        <v>148</v>
      </c>
      <c r="AU191" s="215" t="s">
        <v>83</v>
      </c>
      <c r="AY191" s="17" t="s">
        <v>145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81</v>
      </c>
      <c r="BK191" s="216">
        <f>ROUND(I191*H191,2)</f>
        <v>0</v>
      </c>
      <c r="BL191" s="17" t="s">
        <v>229</v>
      </c>
      <c r="BM191" s="215" t="s">
        <v>369</v>
      </c>
    </row>
    <row r="192" s="2" customFormat="1">
      <c r="A192" s="38"/>
      <c r="B192" s="39"/>
      <c r="C192" s="40"/>
      <c r="D192" s="217" t="s">
        <v>155</v>
      </c>
      <c r="E192" s="40"/>
      <c r="F192" s="218" t="s">
        <v>370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155</v>
      </c>
      <c r="AU192" s="17" t="s">
        <v>83</v>
      </c>
    </row>
    <row r="193" s="13" customFormat="1">
      <c r="A193" s="13"/>
      <c r="B193" s="222"/>
      <c r="C193" s="223"/>
      <c r="D193" s="224" t="s">
        <v>162</v>
      </c>
      <c r="E193" s="225" t="s">
        <v>19</v>
      </c>
      <c r="F193" s="226" t="s">
        <v>371</v>
      </c>
      <c r="G193" s="223"/>
      <c r="H193" s="227">
        <v>19.5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162</v>
      </c>
      <c r="AU193" s="233" t="s">
        <v>83</v>
      </c>
      <c r="AV193" s="13" t="s">
        <v>83</v>
      </c>
      <c r="AW193" s="13" t="s">
        <v>32</v>
      </c>
      <c r="AX193" s="13" t="s">
        <v>81</v>
      </c>
      <c r="AY193" s="233" t="s">
        <v>145</v>
      </c>
    </row>
    <row r="194" s="12" customFormat="1" ht="22.8" customHeight="1">
      <c r="A194" s="12"/>
      <c r="B194" s="188"/>
      <c r="C194" s="189"/>
      <c r="D194" s="190" t="s">
        <v>72</v>
      </c>
      <c r="E194" s="202" t="s">
        <v>372</v>
      </c>
      <c r="F194" s="202" t="s">
        <v>373</v>
      </c>
      <c r="G194" s="189"/>
      <c r="H194" s="189"/>
      <c r="I194" s="192"/>
      <c r="J194" s="203">
        <f>BK194</f>
        <v>0</v>
      </c>
      <c r="K194" s="189"/>
      <c r="L194" s="194"/>
      <c r="M194" s="195"/>
      <c r="N194" s="196"/>
      <c r="O194" s="196"/>
      <c r="P194" s="197">
        <f>SUM(P195:P209)</f>
        <v>0</v>
      </c>
      <c r="Q194" s="196"/>
      <c r="R194" s="197">
        <f>SUM(R195:R209)</f>
        <v>0.92985479999999998</v>
      </c>
      <c r="S194" s="196"/>
      <c r="T194" s="198">
        <f>SUM(T195:T209)</f>
        <v>0.68143039999999988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9" t="s">
        <v>83</v>
      </c>
      <c r="AT194" s="200" t="s">
        <v>72</v>
      </c>
      <c r="AU194" s="200" t="s">
        <v>81</v>
      </c>
      <c r="AY194" s="199" t="s">
        <v>145</v>
      </c>
      <c r="BK194" s="201">
        <f>SUM(BK195:BK209)</f>
        <v>0</v>
      </c>
    </row>
    <row r="195" s="2" customFormat="1" ht="33" customHeight="1">
      <c r="A195" s="38"/>
      <c r="B195" s="39"/>
      <c r="C195" s="204" t="s">
        <v>374</v>
      </c>
      <c r="D195" s="204" t="s">
        <v>148</v>
      </c>
      <c r="E195" s="205" t="s">
        <v>375</v>
      </c>
      <c r="F195" s="206" t="s">
        <v>376</v>
      </c>
      <c r="G195" s="207" t="s">
        <v>159</v>
      </c>
      <c r="H195" s="208">
        <v>10.023999999999999</v>
      </c>
      <c r="I195" s="209"/>
      <c r="J195" s="210">
        <f>ROUND(I195*H195,2)</f>
        <v>0</v>
      </c>
      <c r="K195" s="206" t="s">
        <v>152</v>
      </c>
      <c r="L195" s="44"/>
      <c r="M195" s="211" t="s">
        <v>19</v>
      </c>
      <c r="N195" s="212" t="s">
        <v>44</v>
      </c>
      <c r="O195" s="84"/>
      <c r="P195" s="213">
        <f>O195*H195</f>
        <v>0</v>
      </c>
      <c r="Q195" s="213">
        <v>0.022450000000000001</v>
      </c>
      <c r="R195" s="213">
        <f>Q195*H195</f>
        <v>0.22503879999999998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229</v>
      </c>
      <c r="AT195" s="215" t="s">
        <v>148</v>
      </c>
      <c r="AU195" s="215" t="s">
        <v>83</v>
      </c>
      <c r="AY195" s="17" t="s">
        <v>145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81</v>
      </c>
      <c r="BK195" s="216">
        <f>ROUND(I195*H195,2)</f>
        <v>0</v>
      </c>
      <c r="BL195" s="17" t="s">
        <v>229</v>
      </c>
      <c r="BM195" s="215" t="s">
        <v>377</v>
      </c>
    </row>
    <row r="196" s="2" customFormat="1">
      <c r="A196" s="38"/>
      <c r="B196" s="39"/>
      <c r="C196" s="40"/>
      <c r="D196" s="217" t="s">
        <v>155</v>
      </c>
      <c r="E196" s="40"/>
      <c r="F196" s="218" t="s">
        <v>378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155</v>
      </c>
      <c r="AU196" s="17" t="s">
        <v>83</v>
      </c>
    </row>
    <row r="197" s="2" customFormat="1">
      <c r="A197" s="38"/>
      <c r="B197" s="39"/>
      <c r="C197" s="40"/>
      <c r="D197" s="224" t="s">
        <v>364</v>
      </c>
      <c r="E197" s="40"/>
      <c r="F197" s="244" t="s">
        <v>379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364</v>
      </c>
      <c r="AU197" s="17" t="s">
        <v>83</v>
      </c>
    </row>
    <row r="198" s="13" customFormat="1">
      <c r="A198" s="13"/>
      <c r="B198" s="222"/>
      <c r="C198" s="223"/>
      <c r="D198" s="224" t="s">
        <v>162</v>
      </c>
      <c r="E198" s="225" t="s">
        <v>19</v>
      </c>
      <c r="F198" s="226" t="s">
        <v>380</v>
      </c>
      <c r="G198" s="223"/>
      <c r="H198" s="227">
        <v>10.023999999999999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162</v>
      </c>
      <c r="AU198" s="233" t="s">
        <v>83</v>
      </c>
      <c r="AV198" s="13" t="s">
        <v>83</v>
      </c>
      <c r="AW198" s="13" t="s">
        <v>32</v>
      </c>
      <c r="AX198" s="13" t="s">
        <v>81</v>
      </c>
      <c r="AY198" s="233" t="s">
        <v>145</v>
      </c>
    </row>
    <row r="199" s="2" customFormat="1" ht="24.15" customHeight="1">
      <c r="A199" s="38"/>
      <c r="B199" s="39"/>
      <c r="C199" s="204" t="s">
        <v>381</v>
      </c>
      <c r="D199" s="204" t="s">
        <v>148</v>
      </c>
      <c r="E199" s="205" t="s">
        <v>382</v>
      </c>
      <c r="F199" s="206" t="s">
        <v>383</v>
      </c>
      <c r="G199" s="207" t="s">
        <v>159</v>
      </c>
      <c r="H199" s="208">
        <v>64.959999999999994</v>
      </c>
      <c r="I199" s="209"/>
      <c r="J199" s="210">
        <f>ROUND(I199*H199,2)</f>
        <v>0</v>
      </c>
      <c r="K199" s="206" t="s">
        <v>152</v>
      </c>
      <c r="L199" s="44"/>
      <c r="M199" s="211" t="s">
        <v>19</v>
      </c>
      <c r="N199" s="212" t="s">
        <v>44</v>
      </c>
      <c r="O199" s="84"/>
      <c r="P199" s="213">
        <f>O199*H199</f>
        <v>0</v>
      </c>
      <c r="Q199" s="213">
        <v>0.00125</v>
      </c>
      <c r="R199" s="213">
        <f>Q199*H199</f>
        <v>0.081199999999999994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229</v>
      </c>
      <c r="AT199" s="215" t="s">
        <v>148</v>
      </c>
      <c r="AU199" s="215" t="s">
        <v>83</v>
      </c>
      <c r="AY199" s="17" t="s">
        <v>145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81</v>
      </c>
      <c r="BK199" s="216">
        <f>ROUND(I199*H199,2)</f>
        <v>0</v>
      </c>
      <c r="BL199" s="17" t="s">
        <v>229</v>
      </c>
      <c r="BM199" s="215" t="s">
        <v>384</v>
      </c>
    </row>
    <row r="200" s="2" customFormat="1">
      <c r="A200" s="38"/>
      <c r="B200" s="39"/>
      <c r="C200" s="40"/>
      <c r="D200" s="217" t="s">
        <v>155</v>
      </c>
      <c r="E200" s="40"/>
      <c r="F200" s="218" t="s">
        <v>385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155</v>
      </c>
      <c r="AU200" s="17" t="s">
        <v>83</v>
      </c>
    </row>
    <row r="201" s="13" customFormat="1">
      <c r="A201" s="13"/>
      <c r="B201" s="222"/>
      <c r="C201" s="223"/>
      <c r="D201" s="224" t="s">
        <v>162</v>
      </c>
      <c r="E201" s="225" t="s">
        <v>19</v>
      </c>
      <c r="F201" s="226" t="s">
        <v>386</v>
      </c>
      <c r="G201" s="223"/>
      <c r="H201" s="227">
        <v>64.959999999999994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162</v>
      </c>
      <c r="AU201" s="233" t="s">
        <v>83</v>
      </c>
      <c r="AV201" s="13" t="s">
        <v>83</v>
      </c>
      <c r="AW201" s="13" t="s">
        <v>32</v>
      </c>
      <c r="AX201" s="13" t="s">
        <v>81</v>
      </c>
      <c r="AY201" s="233" t="s">
        <v>145</v>
      </c>
    </row>
    <row r="202" s="2" customFormat="1" ht="16.5" customHeight="1">
      <c r="A202" s="38"/>
      <c r="B202" s="39"/>
      <c r="C202" s="234" t="s">
        <v>387</v>
      </c>
      <c r="D202" s="234" t="s">
        <v>186</v>
      </c>
      <c r="E202" s="235" t="s">
        <v>388</v>
      </c>
      <c r="F202" s="236" t="s">
        <v>389</v>
      </c>
      <c r="G202" s="237" t="s">
        <v>159</v>
      </c>
      <c r="H202" s="238">
        <v>77.951999999999998</v>
      </c>
      <c r="I202" s="239"/>
      <c r="J202" s="240">
        <f>ROUND(I202*H202,2)</f>
        <v>0</v>
      </c>
      <c r="K202" s="236" t="s">
        <v>152</v>
      </c>
      <c r="L202" s="241"/>
      <c r="M202" s="242" t="s">
        <v>19</v>
      </c>
      <c r="N202" s="243" t="s">
        <v>44</v>
      </c>
      <c r="O202" s="84"/>
      <c r="P202" s="213">
        <f>O202*H202</f>
        <v>0</v>
      </c>
      <c r="Q202" s="213">
        <v>0.0080000000000000002</v>
      </c>
      <c r="R202" s="213">
        <f>Q202*H202</f>
        <v>0.62361599999999995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301</v>
      </c>
      <c r="AT202" s="215" t="s">
        <v>186</v>
      </c>
      <c r="AU202" s="215" t="s">
        <v>83</v>
      </c>
      <c r="AY202" s="17" t="s">
        <v>145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81</v>
      </c>
      <c r="BK202" s="216">
        <f>ROUND(I202*H202,2)</f>
        <v>0</v>
      </c>
      <c r="BL202" s="17" t="s">
        <v>229</v>
      </c>
      <c r="BM202" s="215" t="s">
        <v>390</v>
      </c>
    </row>
    <row r="203" s="13" customFormat="1">
      <c r="A203" s="13"/>
      <c r="B203" s="222"/>
      <c r="C203" s="223"/>
      <c r="D203" s="224" t="s">
        <v>162</v>
      </c>
      <c r="E203" s="225" t="s">
        <v>19</v>
      </c>
      <c r="F203" s="226" t="s">
        <v>391</v>
      </c>
      <c r="G203" s="223"/>
      <c r="H203" s="227">
        <v>77.951999999999998</v>
      </c>
      <c r="I203" s="228"/>
      <c r="J203" s="223"/>
      <c r="K203" s="223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162</v>
      </c>
      <c r="AU203" s="233" t="s">
        <v>83</v>
      </c>
      <c r="AV203" s="13" t="s">
        <v>83</v>
      </c>
      <c r="AW203" s="13" t="s">
        <v>32</v>
      </c>
      <c r="AX203" s="13" t="s">
        <v>81</v>
      </c>
      <c r="AY203" s="233" t="s">
        <v>145</v>
      </c>
    </row>
    <row r="204" s="2" customFormat="1" ht="16.5" customHeight="1">
      <c r="A204" s="38"/>
      <c r="B204" s="39"/>
      <c r="C204" s="204" t="s">
        <v>392</v>
      </c>
      <c r="D204" s="204" t="s">
        <v>148</v>
      </c>
      <c r="E204" s="205" t="s">
        <v>393</v>
      </c>
      <c r="F204" s="206" t="s">
        <v>394</v>
      </c>
      <c r="G204" s="207" t="s">
        <v>159</v>
      </c>
      <c r="H204" s="208">
        <v>64.959999999999994</v>
      </c>
      <c r="I204" s="209"/>
      <c r="J204" s="210">
        <f>ROUND(I204*H204,2)</f>
        <v>0</v>
      </c>
      <c r="K204" s="206" t="s">
        <v>152</v>
      </c>
      <c r="L204" s="44"/>
      <c r="M204" s="211" t="s">
        <v>19</v>
      </c>
      <c r="N204" s="212" t="s">
        <v>44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0.010489999999999999</v>
      </c>
      <c r="T204" s="214">
        <f>S204*H204</f>
        <v>0.68143039999999988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229</v>
      </c>
      <c r="AT204" s="215" t="s">
        <v>148</v>
      </c>
      <c r="AU204" s="215" t="s">
        <v>83</v>
      </c>
      <c r="AY204" s="17" t="s">
        <v>145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81</v>
      </c>
      <c r="BK204" s="216">
        <f>ROUND(I204*H204,2)</f>
        <v>0</v>
      </c>
      <c r="BL204" s="17" t="s">
        <v>229</v>
      </c>
      <c r="BM204" s="215" t="s">
        <v>395</v>
      </c>
    </row>
    <row r="205" s="2" customFormat="1">
      <c r="A205" s="38"/>
      <c r="B205" s="39"/>
      <c r="C205" s="40"/>
      <c r="D205" s="217" t="s">
        <v>155</v>
      </c>
      <c r="E205" s="40"/>
      <c r="F205" s="218" t="s">
        <v>396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155</v>
      </c>
      <c r="AU205" s="17" t="s">
        <v>83</v>
      </c>
    </row>
    <row r="206" s="2" customFormat="1" ht="37.8" customHeight="1">
      <c r="A206" s="38"/>
      <c r="B206" s="39"/>
      <c r="C206" s="204" t="s">
        <v>397</v>
      </c>
      <c r="D206" s="204" t="s">
        <v>148</v>
      </c>
      <c r="E206" s="205" t="s">
        <v>398</v>
      </c>
      <c r="F206" s="206" t="s">
        <v>399</v>
      </c>
      <c r="G206" s="207" t="s">
        <v>263</v>
      </c>
      <c r="H206" s="208">
        <v>1.1000000000000001</v>
      </c>
      <c r="I206" s="209"/>
      <c r="J206" s="210">
        <f>ROUND(I206*H206,2)</f>
        <v>0</v>
      </c>
      <c r="K206" s="206" t="s">
        <v>152</v>
      </c>
      <c r="L206" s="44"/>
      <c r="M206" s="211" t="s">
        <v>19</v>
      </c>
      <c r="N206" s="212" t="s">
        <v>44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229</v>
      </c>
      <c r="AT206" s="215" t="s">
        <v>148</v>
      </c>
      <c r="AU206" s="215" t="s">
        <v>83</v>
      </c>
      <c r="AY206" s="17" t="s">
        <v>145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81</v>
      </c>
      <c r="BK206" s="216">
        <f>ROUND(I206*H206,2)</f>
        <v>0</v>
      </c>
      <c r="BL206" s="17" t="s">
        <v>229</v>
      </c>
      <c r="BM206" s="215" t="s">
        <v>400</v>
      </c>
    </row>
    <row r="207" s="2" customFormat="1">
      <c r="A207" s="38"/>
      <c r="B207" s="39"/>
      <c r="C207" s="40"/>
      <c r="D207" s="217" t="s">
        <v>155</v>
      </c>
      <c r="E207" s="40"/>
      <c r="F207" s="218" t="s">
        <v>401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155</v>
      </c>
      <c r="AU207" s="17" t="s">
        <v>83</v>
      </c>
    </row>
    <row r="208" s="2" customFormat="1" ht="33" customHeight="1">
      <c r="A208" s="38"/>
      <c r="B208" s="39"/>
      <c r="C208" s="204" t="s">
        <v>402</v>
      </c>
      <c r="D208" s="204" t="s">
        <v>148</v>
      </c>
      <c r="E208" s="205" t="s">
        <v>403</v>
      </c>
      <c r="F208" s="206" t="s">
        <v>404</v>
      </c>
      <c r="G208" s="207" t="s">
        <v>263</v>
      </c>
      <c r="H208" s="208">
        <v>1.1000000000000001</v>
      </c>
      <c r="I208" s="209"/>
      <c r="J208" s="210">
        <f>ROUND(I208*H208,2)</f>
        <v>0</v>
      </c>
      <c r="K208" s="206" t="s">
        <v>152</v>
      </c>
      <c r="L208" s="44"/>
      <c r="M208" s="211" t="s">
        <v>19</v>
      </c>
      <c r="N208" s="212" t="s">
        <v>44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229</v>
      </c>
      <c r="AT208" s="215" t="s">
        <v>148</v>
      </c>
      <c r="AU208" s="215" t="s">
        <v>83</v>
      </c>
      <c r="AY208" s="17" t="s">
        <v>145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81</v>
      </c>
      <c r="BK208" s="216">
        <f>ROUND(I208*H208,2)</f>
        <v>0</v>
      </c>
      <c r="BL208" s="17" t="s">
        <v>229</v>
      </c>
      <c r="BM208" s="215" t="s">
        <v>405</v>
      </c>
    </row>
    <row r="209" s="2" customFormat="1">
      <c r="A209" s="38"/>
      <c r="B209" s="39"/>
      <c r="C209" s="40"/>
      <c r="D209" s="217" t="s">
        <v>155</v>
      </c>
      <c r="E209" s="40"/>
      <c r="F209" s="218" t="s">
        <v>406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155</v>
      </c>
      <c r="AU209" s="17" t="s">
        <v>83</v>
      </c>
    </row>
    <row r="210" s="12" customFormat="1" ht="22.8" customHeight="1">
      <c r="A210" s="12"/>
      <c r="B210" s="188"/>
      <c r="C210" s="189"/>
      <c r="D210" s="190" t="s">
        <v>72</v>
      </c>
      <c r="E210" s="202" t="s">
        <v>407</v>
      </c>
      <c r="F210" s="202" t="s">
        <v>408</v>
      </c>
      <c r="G210" s="189"/>
      <c r="H210" s="189"/>
      <c r="I210" s="192"/>
      <c r="J210" s="203">
        <f>BK210</f>
        <v>0</v>
      </c>
      <c r="K210" s="189"/>
      <c r="L210" s="194"/>
      <c r="M210" s="195"/>
      <c r="N210" s="196"/>
      <c r="O210" s="196"/>
      <c r="P210" s="197">
        <f>SUM(P211:P235)</f>
        <v>0</v>
      </c>
      <c r="Q210" s="196"/>
      <c r="R210" s="197">
        <f>SUM(R211:R235)</f>
        <v>0.12557599999999999</v>
      </c>
      <c r="S210" s="196"/>
      <c r="T210" s="198">
        <f>SUM(T211:T235)</f>
        <v>0.71160000000000001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9" t="s">
        <v>83</v>
      </c>
      <c r="AT210" s="200" t="s">
        <v>72</v>
      </c>
      <c r="AU210" s="200" t="s">
        <v>81</v>
      </c>
      <c r="AY210" s="199" t="s">
        <v>145</v>
      </c>
      <c r="BK210" s="201">
        <f>SUM(BK211:BK235)</f>
        <v>0</v>
      </c>
    </row>
    <row r="211" s="2" customFormat="1" ht="16.5" customHeight="1">
      <c r="A211" s="38"/>
      <c r="B211" s="39"/>
      <c r="C211" s="204" t="s">
        <v>409</v>
      </c>
      <c r="D211" s="204" t="s">
        <v>148</v>
      </c>
      <c r="E211" s="205" t="s">
        <v>410</v>
      </c>
      <c r="F211" s="206" t="s">
        <v>411</v>
      </c>
      <c r="G211" s="207" t="s">
        <v>159</v>
      </c>
      <c r="H211" s="208">
        <v>2</v>
      </c>
      <c r="I211" s="209"/>
      <c r="J211" s="210">
        <f>ROUND(I211*H211,2)</f>
        <v>0</v>
      </c>
      <c r="K211" s="206" t="s">
        <v>152</v>
      </c>
      <c r="L211" s="44"/>
      <c r="M211" s="211" t="s">
        <v>19</v>
      </c>
      <c r="N211" s="212" t="s">
        <v>44</v>
      </c>
      <c r="O211" s="84"/>
      <c r="P211" s="213">
        <f>O211*H211</f>
        <v>0</v>
      </c>
      <c r="Q211" s="213">
        <v>0.00025000000000000001</v>
      </c>
      <c r="R211" s="213">
        <f>Q211*H211</f>
        <v>0.00050000000000000001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229</v>
      </c>
      <c r="AT211" s="215" t="s">
        <v>148</v>
      </c>
      <c r="AU211" s="215" t="s">
        <v>83</v>
      </c>
      <c r="AY211" s="17" t="s">
        <v>145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81</v>
      </c>
      <c r="BK211" s="216">
        <f>ROUND(I211*H211,2)</f>
        <v>0</v>
      </c>
      <c r="BL211" s="17" t="s">
        <v>229</v>
      </c>
      <c r="BM211" s="215" t="s">
        <v>412</v>
      </c>
    </row>
    <row r="212" s="2" customFormat="1">
      <c r="A212" s="38"/>
      <c r="B212" s="39"/>
      <c r="C212" s="40"/>
      <c r="D212" s="217" t="s">
        <v>155</v>
      </c>
      <c r="E212" s="40"/>
      <c r="F212" s="218" t="s">
        <v>413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155</v>
      </c>
      <c r="AU212" s="17" t="s">
        <v>83</v>
      </c>
    </row>
    <row r="213" s="2" customFormat="1" ht="21.75" customHeight="1">
      <c r="A213" s="38"/>
      <c r="B213" s="39"/>
      <c r="C213" s="234" t="s">
        <v>414</v>
      </c>
      <c r="D213" s="234" t="s">
        <v>186</v>
      </c>
      <c r="E213" s="235" t="s">
        <v>415</v>
      </c>
      <c r="F213" s="236" t="s">
        <v>416</v>
      </c>
      <c r="G213" s="237" t="s">
        <v>151</v>
      </c>
      <c r="H213" s="238">
        <v>1</v>
      </c>
      <c r="I213" s="239"/>
      <c r="J213" s="240">
        <f>ROUND(I213*H213,2)</f>
        <v>0</v>
      </c>
      <c r="K213" s="236" t="s">
        <v>152</v>
      </c>
      <c r="L213" s="241"/>
      <c r="M213" s="242" t="s">
        <v>19</v>
      </c>
      <c r="N213" s="243" t="s">
        <v>44</v>
      </c>
      <c r="O213" s="84"/>
      <c r="P213" s="213">
        <f>O213*H213</f>
        <v>0</v>
      </c>
      <c r="Q213" s="213">
        <v>0.025999999999999999</v>
      </c>
      <c r="R213" s="213">
        <f>Q213*H213</f>
        <v>0.025999999999999999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301</v>
      </c>
      <c r="AT213" s="215" t="s">
        <v>186</v>
      </c>
      <c r="AU213" s="215" t="s">
        <v>83</v>
      </c>
      <c r="AY213" s="17" t="s">
        <v>145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81</v>
      </c>
      <c r="BK213" s="216">
        <f>ROUND(I213*H213,2)</f>
        <v>0</v>
      </c>
      <c r="BL213" s="17" t="s">
        <v>229</v>
      </c>
      <c r="BM213" s="215" t="s">
        <v>417</v>
      </c>
    </row>
    <row r="214" s="2" customFormat="1" ht="21.75" customHeight="1">
      <c r="A214" s="38"/>
      <c r="B214" s="39"/>
      <c r="C214" s="204" t="s">
        <v>418</v>
      </c>
      <c r="D214" s="204" t="s">
        <v>148</v>
      </c>
      <c r="E214" s="205" t="s">
        <v>419</v>
      </c>
      <c r="F214" s="206" t="s">
        <v>420</v>
      </c>
      <c r="G214" s="207" t="s">
        <v>159</v>
      </c>
      <c r="H214" s="208">
        <v>1.2</v>
      </c>
      <c r="I214" s="209"/>
      <c r="J214" s="210">
        <f>ROUND(I214*H214,2)</f>
        <v>0</v>
      </c>
      <c r="K214" s="206" t="s">
        <v>152</v>
      </c>
      <c r="L214" s="44"/>
      <c r="M214" s="211" t="s">
        <v>19</v>
      </c>
      <c r="N214" s="212" t="s">
        <v>44</v>
      </c>
      <c r="O214" s="84"/>
      <c r="P214" s="213">
        <f>O214*H214</f>
        <v>0</v>
      </c>
      <c r="Q214" s="213">
        <v>0.00025999999999999998</v>
      </c>
      <c r="R214" s="213">
        <f>Q214*H214</f>
        <v>0.00031199999999999994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229</v>
      </c>
      <c r="AT214" s="215" t="s">
        <v>148</v>
      </c>
      <c r="AU214" s="215" t="s">
        <v>83</v>
      </c>
      <c r="AY214" s="17" t="s">
        <v>145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81</v>
      </c>
      <c r="BK214" s="216">
        <f>ROUND(I214*H214,2)</f>
        <v>0</v>
      </c>
      <c r="BL214" s="17" t="s">
        <v>229</v>
      </c>
      <c r="BM214" s="215" t="s">
        <v>421</v>
      </c>
    </row>
    <row r="215" s="2" customFormat="1">
      <c r="A215" s="38"/>
      <c r="B215" s="39"/>
      <c r="C215" s="40"/>
      <c r="D215" s="217" t="s">
        <v>155</v>
      </c>
      <c r="E215" s="40"/>
      <c r="F215" s="218" t="s">
        <v>422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155</v>
      </c>
      <c r="AU215" s="17" t="s">
        <v>83</v>
      </c>
    </row>
    <row r="216" s="2" customFormat="1" ht="16.5" customHeight="1">
      <c r="A216" s="38"/>
      <c r="B216" s="39"/>
      <c r="C216" s="234" t="s">
        <v>423</v>
      </c>
      <c r="D216" s="234" t="s">
        <v>186</v>
      </c>
      <c r="E216" s="235" t="s">
        <v>424</v>
      </c>
      <c r="F216" s="236" t="s">
        <v>425</v>
      </c>
      <c r="G216" s="237" t="s">
        <v>159</v>
      </c>
      <c r="H216" s="238">
        <v>1.2</v>
      </c>
      <c r="I216" s="239"/>
      <c r="J216" s="240">
        <f>ROUND(I216*H216,2)</f>
        <v>0</v>
      </c>
      <c r="K216" s="236" t="s">
        <v>152</v>
      </c>
      <c r="L216" s="241"/>
      <c r="M216" s="242" t="s">
        <v>19</v>
      </c>
      <c r="N216" s="243" t="s">
        <v>44</v>
      </c>
      <c r="O216" s="84"/>
      <c r="P216" s="213">
        <f>O216*H216</f>
        <v>0</v>
      </c>
      <c r="Q216" s="213">
        <v>0.034720000000000001</v>
      </c>
      <c r="R216" s="213">
        <f>Q216*H216</f>
        <v>0.041664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301</v>
      </c>
      <c r="AT216" s="215" t="s">
        <v>186</v>
      </c>
      <c r="AU216" s="215" t="s">
        <v>83</v>
      </c>
      <c r="AY216" s="17" t="s">
        <v>145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81</v>
      </c>
      <c r="BK216" s="216">
        <f>ROUND(I216*H216,2)</f>
        <v>0</v>
      </c>
      <c r="BL216" s="17" t="s">
        <v>229</v>
      </c>
      <c r="BM216" s="215" t="s">
        <v>426</v>
      </c>
    </row>
    <row r="217" s="2" customFormat="1" ht="16.5" customHeight="1">
      <c r="A217" s="38"/>
      <c r="B217" s="39"/>
      <c r="C217" s="204" t="s">
        <v>427</v>
      </c>
      <c r="D217" s="204" t="s">
        <v>148</v>
      </c>
      <c r="E217" s="205" t="s">
        <v>428</v>
      </c>
      <c r="F217" s="206" t="s">
        <v>429</v>
      </c>
      <c r="G217" s="207" t="s">
        <v>151</v>
      </c>
      <c r="H217" s="208">
        <v>6</v>
      </c>
      <c r="I217" s="209"/>
      <c r="J217" s="210">
        <f>ROUND(I217*H217,2)</f>
        <v>0</v>
      </c>
      <c r="K217" s="206" t="s">
        <v>152</v>
      </c>
      <c r="L217" s="44"/>
      <c r="M217" s="211" t="s">
        <v>19</v>
      </c>
      <c r="N217" s="212" t="s">
        <v>44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0.0018</v>
      </c>
      <c r="T217" s="214">
        <f>S217*H217</f>
        <v>0.010800000000000001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229</v>
      </c>
      <c r="AT217" s="215" t="s">
        <v>148</v>
      </c>
      <c r="AU217" s="215" t="s">
        <v>83</v>
      </c>
      <c r="AY217" s="17" t="s">
        <v>145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81</v>
      </c>
      <c r="BK217" s="216">
        <f>ROUND(I217*H217,2)</f>
        <v>0</v>
      </c>
      <c r="BL217" s="17" t="s">
        <v>229</v>
      </c>
      <c r="BM217" s="215" t="s">
        <v>430</v>
      </c>
    </row>
    <row r="218" s="2" customFormat="1">
      <c r="A218" s="38"/>
      <c r="B218" s="39"/>
      <c r="C218" s="40"/>
      <c r="D218" s="217" t="s">
        <v>155</v>
      </c>
      <c r="E218" s="40"/>
      <c r="F218" s="218" t="s">
        <v>431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155</v>
      </c>
      <c r="AU218" s="17" t="s">
        <v>83</v>
      </c>
    </row>
    <row r="219" s="2" customFormat="1" ht="21.75" customHeight="1">
      <c r="A219" s="38"/>
      <c r="B219" s="39"/>
      <c r="C219" s="204" t="s">
        <v>432</v>
      </c>
      <c r="D219" s="204" t="s">
        <v>148</v>
      </c>
      <c r="E219" s="205" t="s">
        <v>433</v>
      </c>
      <c r="F219" s="206" t="s">
        <v>434</v>
      </c>
      <c r="G219" s="207" t="s">
        <v>151</v>
      </c>
      <c r="H219" s="208">
        <v>2</v>
      </c>
      <c r="I219" s="209"/>
      <c r="J219" s="210">
        <f>ROUND(I219*H219,2)</f>
        <v>0</v>
      </c>
      <c r="K219" s="206" t="s">
        <v>152</v>
      </c>
      <c r="L219" s="44"/>
      <c r="M219" s="211" t="s">
        <v>19</v>
      </c>
      <c r="N219" s="212" t="s">
        <v>44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229</v>
      </c>
      <c r="AT219" s="215" t="s">
        <v>148</v>
      </c>
      <c r="AU219" s="215" t="s">
        <v>83</v>
      </c>
      <c r="AY219" s="17" t="s">
        <v>145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81</v>
      </c>
      <c r="BK219" s="216">
        <f>ROUND(I219*H219,2)</f>
        <v>0</v>
      </c>
      <c r="BL219" s="17" t="s">
        <v>229</v>
      </c>
      <c r="BM219" s="215" t="s">
        <v>435</v>
      </c>
    </row>
    <row r="220" s="2" customFormat="1">
      <c r="A220" s="38"/>
      <c r="B220" s="39"/>
      <c r="C220" s="40"/>
      <c r="D220" s="217" t="s">
        <v>155</v>
      </c>
      <c r="E220" s="40"/>
      <c r="F220" s="218" t="s">
        <v>436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155</v>
      </c>
      <c r="AU220" s="17" t="s">
        <v>83</v>
      </c>
    </row>
    <row r="221" s="2" customFormat="1" ht="16.5" customHeight="1">
      <c r="A221" s="38"/>
      <c r="B221" s="39"/>
      <c r="C221" s="234" t="s">
        <v>437</v>
      </c>
      <c r="D221" s="234" t="s">
        <v>186</v>
      </c>
      <c r="E221" s="235" t="s">
        <v>438</v>
      </c>
      <c r="F221" s="236" t="s">
        <v>439</v>
      </c>
      <c r="G221" s="237" t="s">
        <v>151</v>
      </c>
      <c r="H221" s="238">
        <v>2</v>
      </c>
      <c r="I221" s="239"/>
      <c r="J221" s="240">
        <f>ROUND(I221*H221,2)</f>
        <v>0</v>
      </c>
      <c r="K221" s="236" t="s">
        <v>152</v>
      </c>
      <c r="L221" s="241"/>
      <c r="M221" s="242" t="s">
        <v>19</v>
      </c>
      <c r="N221" s="243" t="s">
        <v>44</v>
      </c>
      <c r="O221" s="84"/>
      <c r="P221" s="213">
        <f>O221*H221</f>
        <v>0</v>
      </c>
      <c r="Q221" s="213">
        <v>0.025999999999999999</v>
      </c>
      <c r="R221" s="213">
        <f>Q221*H221</f>
        <v>0.051999999999999998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301</v>
      </c>
      <c r="AT221" s="215" t="s">
        <v>186</v>
      </c>
      <c r="AU221" s="215" t="s">
        <v>83</v>
      </c>
      <c r="AY221" s="17" t="s">
        <v>145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81</v>
      </c>
      <c r="BK221" s="216">
        <f>ROUND(I221*H221,2)</f>
        <v>0</v>
      </c>
      <c r="BL221" s="17" t="s">
        <v>229</v>
      </c>
      <c r="BM221" s="215" t="s">
        <v>440</v>
      </c>
    </row>
    <row r="222" s="2" customFormat="1">
      <c r="A222" s="38"/>
      <c r="B222" s="39"/>
      <c r="C222" s="40"/>
      <c r="D222" s="224" t="s">
        <v>364</v>
      </c>
      <c r="E222" s="40"/>
      <c r="F222" s="244" t="s">
        <v>441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364</v>
      </c>
      <c r="AU222" s="17" t="s">
        <v>83</v>
      </c>
    </row>
    <row r="223" s="2" customFormat="1" ht="16.5" customHeight="1">
      <c r="A223" s="38"/>
      <c r="B223" s="39"/>
      <c r="C223" s="234" t="s">
        <v>442</v>
      </c>
      <c r="D223" s="234" t="s">
        <v>186</v>
      </c>
      <c r="E223" s="235" t="s">
        <v>443</v>
      </c>
      <c r="F223" s="236" t="s">
        <v>444</v>
      </c>
      <c r="G223" s="237" t="s">
        <v>151</v>
      </c>
      <c r="H223" s="238">
        <v>3</v>
      </c>
      <c r="I223" s="239"/>
      <c r="J223" s="240">
        <f>ROUND(I223*H223,2)</f>
        <v>0</v>
      </c>
      <c r="K223" s="236" t="s">
        <v>152</v>
      </c>
      <c r="L223" s="241"/>
      <c r="M223" s="242" t="s">
        <v>19</v>
      </c>
      <c r="N223" s="243" t="s">
        <v>44</v>
      </c>
      <c r="O223" s="84"/>
      <c r="P223" s="213">
        <f>O223*H223</f>
        <v>0</v>
      </c>
      <c r="Q223" s="213">
        <v>0.0011999999999999999</v>
      </c>
      <c r="R223" s="213">
        <f>Q223*H223</f>
        <v>0.0035999999999999999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301</v>
      </c>
      <c r="AT223" s="215" t="s">
        <v>186</v>
      </c>
      <c r="AU223" s="215" t="s">
        <v>83</v>
      </c>
      <c r="AY223" s="17" t="s">
        <v>145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81</v>
      </c>
      <c r="BK223" s="216">
        <f>ROUND(I223*H223,2)</f>
        <v>0</v>
      </c>
      <c r="BL223" s="17" t="s">
        <v>229</v>
      </c>
      <c r="BM223" s="215" t="s">
        <v>445</v>
      </c>
    </row>
    <row r="224" s="2" customFormat="1">
      <c r="A224" s="38"/>
      <c r="B224" s="39"/>
      <c r="C224" s="40"/>
      <c r="D224" s="224" t="s">
        <v>364</v>
      </c>
      <c r="E224" s="40"/>
      <c r="F224" s="244" t="s">
        <v>446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364</v>
      </c>
      <c r="AU224" s="17" t="s">
        <v>83</v>
      </c>
    </row>
    <row r="225" s="2" customFormat="1" ht="16.5" customHeight="1">
      <c r="A225" s="38"/>
      <c r="B225" s="39"/>
      <c r="C225" s="234" t="s">
        <v>447</v>
      </c>
      <c r="D225" s="234" t="s">
        <v>186</v>
      </c>
      <c r="E225" s="235" t="s">
        <v>448</v>
      </c>
      <c r="F225" s="236" t="s">
        <v>449</v>
      </c>
      <c r="G225" s="237" t="s">
        <v>151</v>
      </c>
      <c r="H225" s="238">
        <v>3</v>
      </c>
      <c r="I225" s="239"/>
      <c r="J225" s="240">
        <f>ROUND(I225*H225,2)</f>
        <v>0</v>
      </c>
      <c r="K225" s="236" t="s">
        <v>152</v>
      </c>
      <c r="L225" s="241"/>
      <c r="M225" s="242" t="s">
        <v>19</v>
      </c>
      <c r="N225" s="243" t="s">
        <v>44</v>
      </c>
      <c r="O225" s="84"/>
      <c r="P225" s="213">
        <f>O225*H225</f>
        <v>0</v>
      </c>
      <c r="Q225" s="213">
        <v>0.00050000000000000001</v>
      </c>
      <c r="R225" s="213">
        <f>Q225*H225</f>
        <v>0.0015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301</v>
      </c>
      <c r="AT225" s="215" t="s">
        <v>186</v>
      </c>
      <c r="AU225" s="215" t="s">
        <v>83</v>
      </c>
      <c r="AY225" s="17" t="s">
        <v>145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81</v>
      </c>
      <c r="BK225" s="216">
        <f>ROUND(I225*H225,2)</f>
        <v>0</v>
      </c>
      <c r="BL225" s="17" t="s">
        <v>229</v>
      </c>
      <c r="BM225" s="215" t="s">
        <v>450</v>
      </c>
    </row>
    <row r="226" s="2" customFormat="1" ht="24.15" customHeight="1">
      <c r="A226" s="38"/>
      <c r="B226" s="39"/>
      <c r="C226" s="204" t="s">
        <v>451</v>
      </c>
      <c r="D226" s="204" t="s">
        <v>148</v>
      </c>
      <c r="E226" s="205" t="s">
        <v>452</v>
      </c>
      <c r="F226" s="206" t="s">
        <v>453</v>
      </c>
      <c r="G226" s="207" t="s">
        <v>151</v>
      </c>
      <c r="H226" s="208">
        <v>6</v>
      </c>
      <c r="I226" s="209"/>
      <c r="J226" s="210">
        <f>ROUND(I226*H226,2)</f>
        <v>0</v>
      </c>
      <c r="K226" s="206" t="s">
        <v>152</v>
      </c>
      <c r="L226" s="44"/>
      <c r="M226" s="211" t="s">
        <v>19</v>
      </c>
      <c r="N226" s="212" t="s">
        <v>44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0.024</v>
      </c>
      <c r="T226" s="214">
        <f>S226*H226</f>
        <v>0.14400000000000002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229</v>
      </c>
      <c r="AT226" s="215" t="s">
        <v>148</v>
      </c>
      <c r="AU226" s="215" t="s">
        <v>83</v>
      </c>
      <c r="AY226" s="17" t="s">
        <v>145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81</v>
      </c>
      <c r="BK226" s="216">
        <f>ROUND(I226*H226,2)</f>
        <v>0</v>
      </c>
      <c r="BL226" s="17" t="s">
        <v>229</v>
      </c>
      <c r="BM226" s="215" t="s">
        <v>454</v>
      </c>
    </row>
    <row r="227" s="2" customFormat="1">
      <c r="A227" s="38"/>
      <c r="B227" s="39"/>
      <c r="C227" s="40"/>
      <c r="D227" s="217" t="s">
        <v>155</v>
      </c>
      <c r="E227" s="40"/>
      <c r="F227" s="218" t="s">
        <v>455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155</v>
      </c>
      <c r="AU227" s="17" t="s">
        <v>83</v>
      </c>
    </row>
    <row r="228" s="2" customFormat="1" ht="16.5" customHeight="1">
      <c r="A228" s="38"/>
      <c r="B228" s="39"/>
      <c r="C228" s="204" t="s">
        <v>456</v>
      </c>
      <c r="D228" s="204" t="s">
        <v>148</v>
      </c>
      <c r="E228" s="205" t="s">
        <v>457</v>
      </c>
      <c r="F228" s="206" t="s">
        <v>458</v>
      </c>
      <c r="G228" s="207" t="s">
        <v>197</v>
      </c>
      <c r="H228" s="208">
        <v>3.2000000000000002</v>
      </c>
      <c r="I228" s="209"/>
      <c r="J228" s="210">
        <f>ROUND(I228*H228,2)</f>
        <v>0</v>
      </c>
      <c r="K228" s="206" t="s">
        <v>152</v>
      </c>
      <c r="L228" s="44"/>
      <c r="M228" s="211" t="s">
        <v>19</v>
      </c>
      <c r="N228" s="212" t="s">
        <v>44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229</v>
      </c>
      <c r="AT228" s="215" t="s">
        <v>148</v>
      </c>
      <c r="AU228" s="215" t="s">
        <v>83</v>
      </c>
      <c r="AY228" s="17" t="s">
        <v>145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81</v>
      </c>
      <c r="BK228" s="216">
        <f>ROUND(I228*H228,2)</f>
        <v>0</v>
      </c>
      <c r="BL228" s="17" t="s">
        <v>229</v>
      </c>
      <c r="BM228" s="215" t="s">
        <v>459</v>
      </c>
    </row>
    <row r="229" s="2" customFormat="1">
      <c r="A229" s="38"/>
      <c r="B229" s="39"/>
      <c r="C229" s="40"/>
      <c r="D229" s="217" t="s">
        <v>155</v>
      </c>
      <c r="E229" s="40"/>
      <c r="F229" s="218" t="s">
        <v>460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155</v>
      </c>
      <c r="AU229" s="17" t="s">
        <v>83</v>
      </c>
    </row>
    <row r="230" s="2" customFormat="1">
      <c r="A230" s="38"/>
      <c r="B230" s="39"/>
      <c r="C230" s="40"/>
      <c r="D230" s="224" t="s">
        <v>364</v>
      </c>
      <c r="E230" s="40"/>
      <c r="F230" s="244" t="s">
        <v>461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364</v>
      </c>
      <c r="AU230" s="17" t="s">
        <v>83</v>
      </c>
    </row>
    <row r="231" s="2" customFormat="1" ht="24.15" customHeight="1">
      <c r="A231" s="38"/>
      <c r="B231" s="39"/>
      <c r="C231" s="204" t="s">
        <v>462</v>
      </c>
      <c r="D231" s="204" t="s">
        <v>148</v>
      </c>
      <c r="E231" s="205" t="s">
        <v>463</v>
      </c>
      <c r="F231" s="206" t="s">
        <v>464</v>
      </c>
      <c r="G231" s="207" t="s">
        <v>151</v>
      </c>
      <c r="H231" s="208">
        <v>3.2000000000000002</v>
      </c>
      <c r="I231" s="209"/>
      <c r="J231" s="210">
        <f>ROUND(I231*H231,2)</f>
        <v>0</v>
      </c>
      <c r="K231" s="206" t="s">
        <v>152</v>
      </c>
      <c r="L231" s="44"/>
      <c r="M231" s="211" t="s">
        <v>19</v>
      </c>
      <c r="N231" s="212" t="s">
        <v>44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0.17399999999999999</v>
      </c>
      <c r="T231" s="214">
        <f>S231*H231</f>
        <v>0.55679999999999996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229</v>
      </c>
      <c r="AT231" s="215" t="s">
        <v>148</v>
      </c>
      <c r="AU231" s="215" t="s">
        <v>83</v>
      </c>
      <c r="AY231" s="17" t="s">
        <v>145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81</v>
      </c>
      <c r="BK231" s="216">
        <f>ROUND(I231*H231,2)</f>
        <v>0</v>
      </c>
      <c r="BL231" s="17" t="s">
        <v>229</v>
      </c>
      <c r="BM231" s="215" t="s">
        <v>465</v>
      </c>
    </row>
    <row r="232" s="2" customFormat="1">
      <c r="A232" s="38"/>
      <c r="B232" s="39"/>
      <c r="C232" s="40"/>
      <c r="D232" s="217" t="s">
        <v>155</v>
      </c>
      <c r="E232" s="40"/>
      <c r="F232" s="218" t="s">
        <v>466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155</v>
      </c>
      <c r="AU232" s="17" t="s">
        <v>83</v>
      </c>
    </row>
    <row r="233" s="2" customFormat="1">
      <c r="A233" s="38"/>
      <c r="B233" s="39"/>
      <c r="C233" s="40"/>
      <c r="D233" s="224" t="s">
        <v>364</v>
      </c>
      <c r="E233" s="40"/>
      <c r="F233" s="244" t="s">
        <v>467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364</v>
      </c>
      <c r="AU233" s="17" t="s">
        <v>83</v>
      </c>
    </row>
    <row r="234" s="2" customFormat="1" ht="24.15" customHeight="1">
      <c r="A234" s="38"/>
      <c r="B234" s="39"/>
      <c r="C234" s="204" t="s">
        <v>468</v>
      </c>
      <c r="D234" s="204" t="s">
        <v>148</v>
      </c>
      <c r="E234" s="205" t="s">
        <v>469</v>
      </c>
      <c r="F234" s="206" t="s">
        <v>470</v>
      </c>
      <c r="G234" s="207" t="s">
        <v>263</v>
      </c>
      <c r="H234" s="208">
        <v>0.80000000000000004</v>
      </c>
      <c r="I234" s="209"/>
      <c r="J234" s="210">
        <f>ROUND(I234*H234,2)</f>
        <v>0</v>
      </c>
      <c r="K234" s="206" t="s">
        <v>152</v>
      </c>
      <c r="L234" s="44"/>
      <c r="M234" s="211" t="s">
        <v>19</v>
      </c>
      <c r="N234" s="212" t="s">
        <v>44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471</v>
      </c>
      <c r="AT234" s="215" t="s">
        <v>148</v>
      </c>
      <c r="AU234" s="215" t="s">
        <v>83</v>
      </c>
      <c r="AY234" s="17" t="s">
        <v>145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81</v>
      </c>
      <c r="BK234" s="216">
        <f>ROUND(I234*H234,2)</f>
        <v>0</v>
      </c>
      <c r="BL234" s="17" t="s">
        <v>471</v>
      </c>
      <c r="BM234" s="215" t="s">
        <v>472</v>
      </c>
    </row>
    <row r="235" s="2" customFormat="1">
      <c r="A235" s="38"/>
      <c r="B235" s="39"/>
      <c r="C235" s="40"/>
      <c r="D235" s="217" t="s">
        <v>155</v>
      </c>
      <c r="E235" s="40"/>
      <c r="F235" s="218" t="s">
        <v>473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155</v>
      </c>
      <c r="AU235" s="17" t="s">
        <v>83</v>
      </c>
    </row>
    <row r="236" s="12" customFormat="1" ht="22.8" customHeight="1">
      <c r="A236" s="12"/>
      <c r="B236" s="188"/>
      <c r="C236" s="189"/>
      <c r="D236" s="190" t="s">
        <v>72</v>
      </c>
      <c r="E236" s="202" t="s">
        <v>474</v>
      </c>
      <c r="F236" s="202" t="s">
        <v>475</v>
      </c>
      <c r="G236" s="189"/>
      <c r="H236" s="189"/>
      <c r="I236" s="192"/>
      <c r="J236" s="203">
        <f>BK236</f>
        <v>0</v>
      </c>
      <c r="K236" s="189"/>
      <c r="L236" s="194"/>
      <c r="M236" s="195"/>
      <c r="N236" s="196"/>
      <c r="O236" s="196"/>
      <c r="P236" s="197">
        <f>SUM(P237:P241)</f>
        <v>0</v>
      </c>
      <c r="Q236" s="196"/>
      <c r="R236" s="197">
        <f>SUM(R237:R241)</f>
        <v>0.156</v>
      </c>
      <c r="S236" s="196"/>
      <c r="T236" s="198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9" t="s">
        <v>83</v>
      </c>
      <c r="AT236" s="200" t="s">
        <v>72</v>
      </c>
      <c r="AU236" s="200" t="s">
        <v>81</v>
      </c>
      <c r="AY236" s="199" t="s">
        <v>145</v>
      </c>
      <c r="BK236" s="201">
        <f>SUM(BK237:BK241)</f>
        <v>0</v>
      </c>
    </row>
    <row r="237" s="2" customFormat="1" ht="16.5" customHeight="1">
      <c r="A237" s="38"/>
      <c r="B237" s="39"/>
      <c r="C237" s="204" t="s">
        <v>476</v>
      </c>
      <c r="D237" s="204" t="s">
        <v>148</v>
      </c>
      <c r="E237" s="205" t="s">
        <v>477</v>
      </c>
      <c r="F237" s="206" t="s">
        <v>478</v>
      </c>
      <c r="G237" s="207" t="s">
        <v>479</v>
      </c>
      <c r="H237" s="208">
        <v>100</v>
      </c>
      <c r="I237" s="209"/>
      <c r="J237" s="210">
        <f>ROUND(I237*H237,2)</f>
        <v>0</v>
      </c>
      <c r="K237" s="206" t="s">
        <v>152</v>
      </c>
      <c r="L237" s="44"/>
      <c r="M237" s="211" t="s">
        <v>19</v>
      </c>
      <c r="N237" s="212" t="s">
        <v>44</v>
      </c>
      <c r="O237" s="84"/>
      <c r="P237" s="213">
        <f>O237*H237</f>
        <v>0</v>
      </c>
      <c r="Q237" s="213">
        <v>6.0000000000000002E-05</v>
      </c>
      <c r="R237" s="213">
        <f>Q237*H237</f>
        <v>0.0060000000000000001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229</v>
      </c>
      <c r="AT237" s="215" t="s">
        <v>148</v>
      </c>
      <c r="AU237" s="215" t="s">
        <v>83</v>
      </c>
      <c r="AY237" s="17" t="s">
        <v>145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81</v>
      </c>
      <c r="BK237" s="216">
        <f>ROUND(I237*H237,2)</f>
        <v>0</v>
      </c>
      <c r="BL237" s="17" t="s">
        <v>229</v>
      </c>
      <c r="BM237" s="215" t="s">
        <v>480</v>
      </c>
    </row>
    <row r="238" s="2" customFormat="1">
      <c r="A238" s="38"/>
      <c r="B238" s="39"/>
      <c r="C238" s="40"/>
      <c r="D238" s="217" t="s">
        <v>155</v>
      </c>
      <c r="E238" s="40"/>
      <c r="F238" s="218" t="s">
        <v>481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155</v>
      </c>
      <c r="AU238" s="17" t="s">
        <v>83</v>
      </c>
    </row>
    <row r="239" s="2" customFormat="1" ht="16.5" customHeight="1">
      <c r="A239" s="38"/>
      <c r="B239" s="39"/>
      <c r="C239" s="234" t="s">
        <v>482</v>
      </c>
      <c r="D239" s="234" t="s">
        <v>186</v>
      </c>
      <c r="E239" s="235" t="s">
        <v>483</v>
      </c>
      <c r="F239" s="236" t="s">
        <v>484</v>
      </c>
      <c r="G239" s="237" t="s">
        <v>263</v>
      </c>
      <c r="H239" s="238">
        <v>0.080000000000000002</v>
      </c>
      <c r="I239" s="239"/>
      <c r="J239" s="240">
        <f>ROUND(I239*H239,2)</f>
        <v>0</v>
      </c>
      <c r="K239" s="236" t="s">
        <v>152</v>
      </c>
      <c r="L239" s="241"/>
      <c r="M239" s="242" t="s">
        <v>19</v>
      </c>
      <c r="N239" s="243" t="s">
        <v>44</v>
      </c>
      <c r="O239" s="84"/>
      <c r="P239" s="213">
        <f>O239*H239</f>
        <v>0</v>
      </c>
      <c r="Q239" s="213">
        <v>1</v>
      </c>
      <c r="R239" s="213">
        <f>Q239*H239</f>
        <v>0.080000000000000002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301</v>
      </c>
      <c r="AT239" s="215" t="s">
        <v>186</v>
      </c>
      <c r="AU239" s="215" t="s">
        <v>83</v>
      </c>
      <c r="AY239" s="17" t="s">
        <v>145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81</v>
      </c>
      <c r="BK239" s="216">
        <f>ROUND(I239*H239,2)</f>
        <v>0</v>
      </c>
      <c r="BL239" s="17" t="s">
        <v>229</v>
      </c>
      <c r="BM239" s="215" t="s">
        <v>485</v>
      </c>
    </row>
    <row r="240" s="2" customFormat="1" ht="16.5" customHeight="1">
      <c r="A240" s="38"/>
      <c r="B240" s="39"/>
      <c r="C240" s="234" t="s">
        <v>486</v>
      </c>
      <c r="D240" s="234" t="s">
        <v>186</v>
      </c>
      <c r="E240" s="235" t="s">
        <v>487</v>
      </c>
      <c r="F240" s="236" t="s">
        <v>488</v>
      </c>
      <c r="G240" s="237" t="s">
        <v>263</v>
      </c>
      <c r="H240" s="238">
        <v>0.040000000000000001</v>
      </c>
      <c r="I240" s="239"/>
      <c r="J240" s="240">
        <f>ROUND(I240*H240,2)</f>
        <v>0</v>
      </c>
      <c r="K240" s="236" t="s">
        <v>152</v>
      </c>
      <c r="L240" s="241"/>
      <c r="M240" s="242" t="s">
        <v>19</v>
      </c>
      <c r="N240" s="243" t="s">
        <v>44</v>
      </c>
      <c r="O240" s="84"/>
      <c r="P240" s="213">
        <f>O240*H240</f>
        <v>0</v>
      </c>
      <c r="Q240" s="213">
        <v>1</v>
      </c>
      <c r="R240" s="213">
        <f>Q240*H240</f>
        <v>0.040000000000000001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301</v>
      </c>
      <c r="AT240" s="215" t="s">
        <v>186</v>
      </c>
      <c r="AU240" s="215" t="s">
        <v>83</v>
      </c>
      <c r="AY240" s="17" t="s">
        <v>145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81</v>
      </c>
      <c r="BK240" s="216">
        <f>ROUND(I240*H240,2)</f>
        <v>0</v>
      </c>
      <c r="BL240" s="17" t="s">
        <v>229</v>
      </c>
      <c r="BM240" s="215" t="s">
        <v>489</v>
      </c>
    </row>
    <row r="241" s="2" customFormat="1" ht="16.5" customHeight="1">
      <c r="A241" s="38"/>
      <c r="B241" s="39"/>
      <c r="C241" s="234" t="s">
        <v>490</v>
      </c>
      <c r="D241" s="234" t="s">
        <v>186</v>
      </c>
      <c r="E241" s="235" t="s">
        <v>491</v>
      </c>
      <c r="F241" s="236" t="s">
        <v>492</v>
      </c>
      <c r="G241" s="237" t="s">
        <v>263</v>
      </c>
      <c r="H241" s="238">
        <v>0.029999999999999999</v>
      </c>
      <c r="I241" s="239"/>
      <c r="J241" s="240">
        <f>ROUND(I241*H241,2)</f>
        <v>0</v>
      </c>
      <c r="K241" s="236" t="s">
        <v>152</v>
      </c>
      <c r="L241" s="241"/>
      <c r="M241" s="242" t="s">
        <v>19</v>
      </c>
      <c r="N241" s="243" t="s">
        <v>44</v>
      </c>
      <c r="O241" s="84"/>
      <c r="P241" s="213">
        <f>O241*H241</f>
        <v>0</v>
      </c>
      <c r="Q241" s="213">
        <v>1</v>
      </c>
      <c r="R241" s="213">
        <f>Q241*H241</f>
        <v>0.029999999999999999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301</v>
      </c>
      <c r="AT241" s="215" t="s">
        <v>186</v>
      </c>
      <c r="AU241" s="215" t="s">
        <v>83</v>
      </c>
      <c r="AY241" s="17" t="s">
        <v>145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81</v>
      </c>
      <c r="BK241" s="216">
        <f>ROUND(I241*H241,2)</f>
        <v>0</v>
      </c>
      <c r="BL241" s="17" t="s">
        <v>229</v>
      </c>
      <c r="BM241" s="215" t="s">
        <v>493</v>
      </c>
    </row>
    <row r="242" s="12" customFormat="1" ht="22.8" customHeight="1">
      <c r="A242" s="12"/>
      <c r="B242" s="188"/>
      <c r="C242" s="189"/>
      <c r="D242" s="190" t="s">
        <v>72</v>
      </c>
      <c r="E242" s="202" t="s">
        <v>494</v>
      </c>
      <c r="F242" s="202" t="s">
        <v>495</v>
      </c>
      <c r="G242" s="189"/>
      <c r="H242" s="189"/>
      <c r="I242" s="192"/>
      <c r="J242" s="203">
        <f>BK242</f>
        <v>0</v>
      </c>
      <c r="K242" s="189"/>
      <c r="L242" s="194"/>
      <c r="M242" s="195"/>
      <c r="N242" s="196"/>
      <c r="O242" s="196"/>
      <c r="P242" s="197">
        <f>SUM(P243:P261)</f>
        <v>0</v>
      </c>
      <c r="Q242" s="196"/>
      <c r="R242" s="197">
        <f>SUM(R243:R261)</f>
        <v>0.82922299999999993</v>
      </c>
      <c r="S242" s="196"/>
      <c r="T242" s="198">
        <f>SUM(T243:T261)</f>
        <v>1.3382052999999998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9" t="s">
        <v>83</v>
      </c>
      <c r="AT242" s="200" t="s">
        <v>72</v>
      </c>
      <c r="AU242" s="200" t="s">
        <v>81</v>
      </c>
      <c r="AY242" s="199" t="s">
        <v>145</v>
      </c>
      <c r="BK242" s="201">
        <f>SUM(BK243:BK261)</f>
        <v>0</v>
      </c>
    </row>
    <row r="243" s="2" customFormat="1" ht="16.5" customHeight="1">
      <c r="A243" s="38"/>
      <c r="B243" s="39"/>
      <c r="C243" s="204" t="s">
        <v>496</v>
      </c>
      <c r="D243" s="204" t="s">
        <v>148</v>
      </c>
      <c r="E243" s="205" t="s">
        <v>497</v>
      </c>
      <c r="F243" s="206" t="s">
        <v>498</v>
      </c>
      <c r="G243" s="207" t="s">
        <v>159</v>
      </c>
      <c r="H243" s="208">
        <v>16.09</v>
      </c>
      <c r="I243" s="209"/>
      <c r="J243" s="210">
        <f>ROUND(I243*H243,2)</f>
        <v>0</v>
      </c>
      <c r="K243" s="206" t="s">
        <v>152</v>
      </c>
      <c r="L243" s="44"/>
      <c r="M243" s="211" t="s">
        <v>19</v>
      </c>
      <c r="N243" s="212" t="s">
        <v>44</v>
      </c>
      <c r="O243" s="84"/>
      <c r="P243" s="213">
        <f>O243*H243</f>
        <v>0</v>
      </c>
      <c r="Q243" s="213">
        <v>0.00029999999999999997</v>
      </c>
      <c r="R243" s="213">
        <f>Q243*H243</f>
        <v>0.0048269999999999997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229</v>
      </c>
      <c r="AT243" s="215" t="s">
        <v>148</v>
      </c>
      <c r="AU243" s="215" t="s">
        <v>83</v>
      </c>
      <c r="AY243" s="17" t="s">
        <v>145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81</v>
      </c>
      <c r="BK243" s="216">
        <f>ROUND(I243*H243,2)</f>
        <v>0</v>
      </c>
      <c r="BL243" s="17" t="s">
        <v>229</v>
      </c>
      <c r="BM243" s="215" t="s">
        <v>499</v>
      </c>
    </row>
    <row r="244" s="2" customFormat="1">
      <c r="A244" s="38"/>
      <c r="B244" s="39"/>
      <c r="C244" s="40"/>
      <c r="D244" s="217" t="s">
        <v>155</v>
      </c>
      <c r="E244" s="40"/>
      <c r="F244" s="218" t="s">
        <v>500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155</v>
      </c>
      <c r="AU244" s="17" t="s">
        <v>83</v>
      </c>
    </row>
    <row r="245" s="13" customFormat="1">
      <c r="A245" s="13"/>
      <c r="B245" s="222"/>
      <c r="C245" s="223"/>
      <c r="D245" s="224" t="s">
        <v>162</v>
      </c>
      <c r="E245" s="225" t="s">
        <v>19</v>
      </c>
      <c r="F245" s="226" t="s">
        <v>501</v>
      </c>
      <c r="G245" s="223"/>
      <c r="H245" s="227">
        <v>16.09</v>
      </c>
      <c r="I245" s="228"/>
      <c r="J245" s="223"/>
      <c r="K245" s="223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162</v>
      </c>
      <c r="AU245" s="233" t="s">
        <v>83</v>
      </c>
      <c r="AV245" s="13" t="s">
        <v>83</v>
      </c>
      <c r="AW245" s="13" t="s">
        <v>32</v>
      </c>
      <c r="AX245" s="13" t="s">
        <v>81</v>
      </c>
      <c r="AY245" s="233" t="s">
        <v>145</v>
      </c>
    </row>
    <row r="246" s="2" customFormat="1" ht="16.5" customHeight="1">
      <c r="A246" s="38"/>
      <c r="B246" s="39"/>
      <c r="C246" s="204" t="s">
        <v>502</v>
      </c>
      <c r="D246" s="204" t="s">
        <v>148</v>
      </c>
      <c r="E246" s="205" t="s">
        <v>503</v>
      </c>
      <c r="F246" s="206" t="s">
        <v>504</v>
      </c>
      <c r="G246" s="207" t="s">
        <v>197</v>
      </c>
      <c r="H246" s="208">
        <v>16.09</v>
      </c>
      <c r="I246" s="209"/>
      <c r="J246" s="210">
        <f>ROUND(I246*H246,2)</f>
        <v>0</v>
      </c>
      <c r="K246" s="206" t="s">
        <v>152</v>
      </c>
      <c r="L246" s="44"/>
      <c r="M246" s="211" t="s">
        <v>19</v>
      </c>
      <c r="N246" s="212" t="s">
        <v>44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229</v>
      </c>
      <c r="AT246" s="215" t="s">
        <v>148</v>
      </c>
      <c r="AU246" s="215" t="s">
        <v>83</v>
      </c>
      <c r="AY246" s="17" t="s">
        <v>145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81</v>
      </c>
      <c r="BK246" s="216">
        <f>ROUND(I246*H246,2)</f>
        <v>0</v>
      </c>
      <c r="BL246" s="17" t="s">
        <v>229</v>
      </c>
      <c r="BM246" s="215" t="s">
        <v>505</v>
      </c>
    </row>
    <row r="247" s="2" customFormat="1">
      <c r="A247" s="38"/>
      <c r="B247" s="39"/>
      <c r="C247" s="40"/>
      <c r="D247" s="217" t="s">
        <v>155</v>
      </c>
      <c r="E247" s="40"/>
      <c r="F247" s="218" t="s">
        <v>506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155</v>
      </c>
      <c r="AU247" s="17" t="s">
        <v>83</v>
      </c>
    </row>
    <row r="248" s="2" customFormat="1" ht="16.5" customHeight="1">
      <c r="A248" s="38"/>
      <c r="B248" s="39"/>
      <c r="C248" s="234" t="s">
        <v>507</v>
      </c>
      <c r="D248" s="234" t="s">
        <v>186</v>
      </c>
      <c r="E248" s="235" t="s">
        <v>508</v>
      </c>
      <c r="F248" s="236" t="s">
        <v>509</v>
      </c>
      <c r="G248" s="237" t="s">
        <v>197</v>
      </c>
      <c r="H248" s="238">
        <v>20</v>
      </c>
      <c r="I248" s="239"/>
      <c r="J248" s="240">
        <f>ROUND(I248*H248,2)</f>
        <v>0</v>
      </c>
      <c r="K248" s="236" t="s">
        <v>152</v>
      </c>
      <c r="L248" s="241"/>
      <c r="M248" s="242" t="s">
        <v>19</v>
      </c>
      <c r="N248" s="243" t="s">
        <v>44</v>
      </c>
      <c r="O248" s="84"/>
      <c r="P248" s="213">
        <f>O248*H248</f>
        <v>0</v>
      </c>
      <c r="Q248" s="213">
        <v>0.00010000000000000001</v>
      </c>
      <c r="R248" s="213">
        <f>Q248*H248</f>
        <v>0.002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301</v>
      </c>
      <c r="AT248" s="215" t="s">
        <v>186</v>
      </c>
      <c r="AU248" s="215" t="s">
        <v>83</v>
      </c>
      <c r="AY248" s="17" t="s">
        <v>145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81</v>
      </c>
      <c r="BK248" s="216">
        <f>ROUND(I248*H248,2)</f>
        <v>0</v>
      </c>
      <c r="BL248" s="17" t="s">
        <v>229</v>
      </c>
      <c r="BM248" s="215" t="s">
        <v>510</v>
      </c>
    </row>
    <row r="249" s="2" customFormat="1" ht="16.5" customHeight="1">
      <c r="A249" s="38"/>
      <c r="B249" s="39"/>
      <c r="C249" s="204" t="s">
        <v>511</v>
      </c>
      <c r="D249" s="204" t="s">
        <v>148</v>
      </c>
      <c r="E249" s="205" t="s">
        <v>512</v>
      </c>
      <c r="F249" s="206" t="s">
        <v>513</v>
      </c>
      <c r="G249" s="207" t="s">
        <v>159</v>
      </c>
      <c r="H249" s="208">
        <v>16.09</v>
      </c>
      <c r="I249" s="209"/>
      <c r="J249" s="210">
        <f>ROUND(I249*H249,2)</f>
        <v>0</v>
      </c>
      <c r="K249" s="206" t="s">
        <v>152</v>
      </c>
      <c r="L249" s="44"/>
      <c r="M249" s="211" t="s">
        <v>19</v>
      </c>
      <c r="N249" s="212" t="s">
        <v>44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0.083169999999999994</v>
      </c>
      <c r="T249" s="214">
        <f>S249*H249</f>
        <v>1.3382052999999998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229</v>
      </c>
      <c r="AT249" s="215" t="s">
        <v>148</v>
      </c>
      <c r="AU249" s="215" t="s">
        <v>83</v>
      </c>
      <c r="AY249" s="17" t="s">
        <v>145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81</v>
      </c>
      <c r="BK249" s="216">
        <f>ROUND(I249*H249,2)</f>
        <v>0</v>
      </c>
      <c r="BL249" s="17" t="s">
        <v>229</v>
      </c>
      <c r="BM249" s="215" t="s">
        <v>514</v>
      </c>
    </row>
    <row r="250" s="2" customFormat="1">
      <c r="A250" s="38"/>
      <c r="B250" s="39"/>
      <c r="C250" s="40"/>
      <c r="D250" s="217" t="s">
        <v>155</v>
      </c>
      <c r="E250" s="40"/>
      <c r="F250" s="218" t="s">
        <v>515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155</v>
      </c>
      <c r="AU250" s="17" t="s">
        <v>83</v>
      </c>
    </row>
    <row r="251" s="2" customFormat="1" ht="24.15" customHeight="1">
      <c r="A251" s="38"/>
      <c r="B251" s="39"/>
      <c r="C251" s="204" t="s">
        <v>516</v>
      </c>
      <c r="D251" s="204" t="s">
        <v>148</v>
      </c>
      <c r="E251" s="205" t="s">
        <v>517</v>
      </c>
      <c r="F251" s="206" t="s">
        <v>518</v>
      </c>
      <c r="G251" s="207" t="s">
        <v>159</v>
      </c>
      <c r="H251" s="208">
        <v>16.09</v>
      </c>
      <c r="I251" s="209"/>
      <c r="J251" s="210">
        <f>ROUND(I251*H251,2)</f>
        <v>0</v>
      </c>
      <c r="K251" s="206" t="s">
        <v>152</v>
      </c>
      <c r="L251" s="44"/>
      <c r="M251" s="211" t="s">
        <v>19</v>
      </c>
      <c r="N251" s="212" t="s">
        <v>44</v>
      </c>
      <c r="O251" s="84"/>
      <c r="P251" s="213">
        <f>O251*H251</f>
        <v>0</v>
      </c>
      <c r="Q251" s="213">
        <v>0.0089999999999999993</v>
      </c>
      <c r="R251" s="213">
        <f>Q251*H251</f>
        <v>0.14480999999999999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229</v>
      </c>
      <c r="AT251" s="215" t="s">
        <v>148</v>
      </c>
      <c r="AU251" s="215" t="s">
        <v>83</v>
      </c>
      <c r="AY251" s="17" t="s">
        <v>145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81</v>
      </c>
      <c r="BK251" s="216">
        <f>ROUND(I251*H251,2)</f>
        <v>0</v>
      </c>
      <c r="BL251" s="17" t="s">
        <v>229</v>
      </c>
      <c r="BM251" s="215" t="s">
        <v>519</v>
      </c>
    </row>
    <row r="252" s="2" customFormat="1">
      <c r="A252" s="38"/>
      <c r="B252" s="39"/>
      <c r="C252" s="40"/>
      <c r="D252" s="217" t="s">
        <v>155</v>
      </c>
      <c r="E252" s="40"/>
      <c r="F252" s="218" t="s">
        <v>520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155</v>
      </c>
      <c r="AU252" s="17" t="s">
        <v>83</v>
      </c>
    </row>
    <row r="253" s="2" customFormat="1" ht="24.15" customHeight="1">
      <c r="A253" s="38"/>
      <c r="B253" s="39"/>
      <c r="C253" s="234" t="s">
        <v>521</v>
      </c>
      <c r="D253" s="234" t="s">
        <v>186</v>
      </c>
      <c r="E253" s="235" t="s">
        <v>522</v>
      </c>
      <c r="F253" s="236" t="s">
        <v>523</v>
      </c>
      <c r="G253" s="237" t="s">
        <v>159</v>
      </c>
      <c r="H253" s="238">
        <v>19.308</v>
      </c>
      <c r="I253" s="239"/>
      <c r="J253" s="240">
        <f>ROUND(I253*H253,2)</f>
        <v>0</v>
      </c>
      <c r="K253" s="236" t="s">
        <v>152</v>
      </c>
      <c r="L253" s="241"/>
      <c r="M253" s="242" t="s">
        <v>19</v>
      </c>
      <c r="N253" s="243" t="s">
        <v>44</v>
      </c>
      <c r="O253" s="84"/>
      <c r="P253" s="213">
        <f>O253*H253</f>
        <v>0</v>
      </c>
      <c r="Q253" s="213">
        <v>0.021999999999999999</v>
      </c>
      <c r="R253" s="213">
        <f>Q253*H253</f>
        <v>0.42477599999999999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301</v>
      </c>
      <c r="AT253" s="215" t="s">
        <v>186</v>
      </c>
      <c r="AU253" s="215" t="s">
        <v>83</v>
      </c>
      <c r="AY253" s="17" t="s">
        <v>145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81</v>
      </c>
      <c r="BK253" s="216">
        <f>ROUND(I253*H253,2)</f>
        <v>0</v>
      </c>
      <c r="BL253" s="17" t="s">
        <v>229</v>
      </c>
      <c r="BM253" s="215" t="s">
        <v>524</v>
      </c>
    </row>
    <row r="254" s="13" customFormat="1">
      <c r="A254" s="13"/>
      <c r="B254" s="222"/>
      <c r="C254" s="223"/>
      <c r="D254" s="224" t="s">
        <v>162</v>
      </c>
      <c r="E254" s="225" t="s">
        <v>19</v>
      </c>
      <c r="F254" s="226" t="s">
        <v>525</v>
      </c>
      <c r="G254" s="223"/>
      <c r="H254" s="227">
        <v>19.308</v>
      </c>
      <c r="I254" s="228"/>
      <c r="J254" s="223"/>
      <c r="K254" s="223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162</v>
      </c>
      <c r="AU254" s="233" t="s">
        <v>83</v>
      </c>
      <c r="AV254" s="13" t="s">
        <v>83</v>
      </c>
      <c r="AW254" s="13" t="s">
        <v>32</v>
      </c>
      <c r="AX254" s="13" t="s">
        <v>81</v>
      </c>
      <c r="AY254" s="233" t="s">
        <v>145</v>
      </c>
    </row>
    <row r="255" s="2" customFormat="1" ht="24.15" customHeight="1">
      <c r="A255" s="38"/>
      <c r="B255" s="39"/>
      <c r="C255" s="204" t="s">
        <v>526</v>
      </c>
      <c r="D255" s="204" t="s">
        <v>148</v>
      </c>
      <c r="E255" s="205" t="s">
        <v>527</v>
      </c>
      <c r="F255" s="206" t="s">
        <v>528</v>
      </c>
      <c r="G255" s="207" t="s">
        <v>159</v>
      </c>
      <c r="H255" s="208">
        <v>16.09</v>
      </c>
      <c r="I255" s="209"/>
      <c r="J255" s="210">
        <f>ROUND(I255*H255,2)</f>
        <v>0</v>
      </c>
      <c r="K255" s="206" t="s">
        <v>152</v>
      </c>
      <c r="L255" s="44"/>
      <c r="M255" s="211" t="s">
        <v>19</v>
      </c>
      <c r="N255" s="212" t="s">
        <v>44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153</v>
      </c>
      <c r="AT255" s="215" t="s">
        <v>148</v>
      </c>
      <c r="AU255" s="215" t="s">
        <v>83</v>
      </c>
      <c r="AY255" s="17" t="s">
        <v>145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81</v>
      </c>
      <c r="BK255" s="216">
        <f>ROUND(I255*H255,2)</f>
        <v>0</v>
      </c>
      <c r="BL255" s="17" t="s">
        <v>153</v>
      </c>
      <c r="BM255" s="215" t="s">
        <v>529</v>
      </c>
    </row>
    <row r="256" s="2" customFormat="1">
      <c r="A256" s="38"/>
      <c r="B256" s="39"/>
      <c r="C256" s="40"/>
      <c r="D256" s="217" t="s">
        <v>155</v>
      </c>
      <c r="E256" s="40"/>
      <c r="F256" s="218" t="s">
        <v>530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155</v>
      </c>
      <c r="AU256" s="17" t="s">
        <v>83</v>
      </c>
    </row>
    <row r="257" s="2" customFormat="1" ht="24.15" customHeight="1">
      <c r="A257" s="38"/>
      <c r="B257" s="39"/>
      <c r="C257" s="204" t="s">
        <v>531</v>
      </c>
      <c r="D257" s="204" t="s">
        <v>148</v>
      </c>
      <c r="E257" s="205" t="s">
        <v>532</v>
      </c>
      <c r="F257" s="206" t="s">
        <v>533</v>
      </c>
      <c r="G257" s="207" t="s">
        <v>159</v>
      </c>
      <c r="H257" s="208">
        <v>16.09</v>
      </c>
      <c r="I257" s="209"/>
      <c r="J257" s="210">
        <f>ROUND(I257*H257,2)</f>
        <v>0</v>
      </c>
      <c r="K257" s="206" t="s">
        <v>152</v>
      </c>
      <c r="L257" s="44"/>
      <c r="M257" s="211" t="s">
        <v>19</v>
      </c>
      <c r="N257" s="212" t="s">
        <v>44</v>
      </c>
      <c r="O257" s="84"/>
      <c r="P257" s="213">
        <f>O257*H257</f>
        <v>0</v>
      </c>
      <c r="Q257" s="213">
        <v>0.014999999999999999</v>
      </c>
      <c r="R257" s="213">
        <f>Q257*H257</f>
        <v>0.24134999999999998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229</v>
      </c>
      <c r="AT257" s="215" t="s">
        <v>148</v>
      </c>
      <c r="AU257" s="215" t="s">
        <v>83</v>
      </c>
      <c r="AY257" s="17" t="s">
        <v>145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81</v>
      </c>
      <c r="BK257" s="216">
        <f>ROUND(I257*H257,2)</f>
        <v>0</v>
      </c>
      <c r="BL257" s="17" t="s">
        <v>229</v>
      </c>
      <c r="BM257" s="215" t="s">
        <v>534</v>
      </c>
    </row>
    <row r="258" s="2" customFormat="1">
      <c r="A258" s="38"/>
      <c r="B258" s="39"/>
      <c r="C258" s="40"/>
      <c r="D258" s="217" t="s">
        <v>155</v>
      </c>
      <c r="E258" s="40"/>
      <c r="F258" s="218" t="s">
        <v>535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155</v>
      </c>
      <c r="AU258" s="17" t="s">
        <v>83</v>
      </c>
    </row>
    <row r="259" s="2" customFormat="1" ht="16.5" customHeight="1">
      <c r="A259" s="38"/>
      <c r="B259" s="39"/>
      <c r="C259" s="234" t="s">
        <v>536</v>
      </c>
      <c r="D259" s="234" t="s">
        <v>186</v>
      </c>
      <c r="E259" s="235" t="s">
        <v>537</v>
      </c>
      <c r="F259" s="236" t="s">
        <v>538</v>
      </c>
      <c r="G259" s="237" t="s">
        <v>479</v>
      </c>
      <c r="H259" s="238">
        <v>10</v>
      </c>
      <c r="I259" s="239"/>
      <c r="J259" s="240">
        <f>ROUND(I259*H259,2)</f>
        <v>0</v>
      </c>
      <c r="K259" s="236" t="s">
        <v>152</v>
      </c>
      <c r="L259" s="241"/>
      <c r="M259" s="242" t="s">
        <v>19</v>
      </c>
      <c r="N259" s="243" t="s">
        <v>44</v>
      </c>
      <c r="O259" s="84"/>
      <c r="P259" s="213">
        <f>O259*H259</f>
        <v>0</v>
      </c>
      <c r="Q259" s="213">
        <v>0.001</v>
      </c>
      <c r="R259" s="213">
        <f>Q259*H259</f>
        <v>0.01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301</v>
      </c>
      <c r="AT259" s="215" t="s">
        <v>186</v>
      </c>
      <c r="AU259" s="215" t="s">
        <v>83</v>
      </c>
      <c r="AY259" s="17" t="s">
        <v>145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81</v>
      </c>
      <c r="BK259" s="216">
        <f>ROUND(I259*H259,2)</f>
        <v>0</v>
      </c>
      <c r="BL259" s="17" t="s">
        <v>229</v>
      </c>
      <c r="BM259" s="215" t="s">
        <v>539</v>
      </c>
    </row>
    <row r="260" s="2" customFormat="1" ht="16.5" customHeight="1">
      <c r="A260" s="38"/>
      <c r="B260" s="39"/>
      <c r="C260" s="234" t="s">
        <v>540</v>
      </c>
      <c r="D260" s="234" t="s">
        <v>186</v>
      </c>
      <c r="E260" s="235" t="s">
        <v>541</v>
      </c>
      <c r="F260" s="236" t="s">
        <v>542</v>
      </c>
      <c r="G260" s="237" t="s">
        <v>151</v>
      </c>
      <c r="H260" s="238">
        <v>14</v>
      </c>
      <c r="I260" s="239"/>
      <c r="J260" s="240">
        <f>ROUND(I260*H260,2)</f>
        <v>0</v>
      </c>
      <c r="K260" s="236" t="s">
        <v>152</v>
      </c>
      <c r="L260" s="241"/>
      <c r="M260" s="242" t="s">
        <v>19</v>
      </c>
      <c r="N260" s="243" t="s">
        <v>44</v>
      </c>
      <c r="O260" s="84"/>
      <c r="P260" s="213">
        <f>O260*H260</f>
        <v>0</v>
      </c>
      <c r="Q260" s="213">
        <v>4.0000000000000003E-05</v>
      </c>
      <c r="R260" s="213">
        <f>Q260*H260</f>
        <v>0.00056000000000000006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301</v>
      </c>
      <c r="AT260" s="215" t="s">
        <v>186</v>
      </c>
      <c r="AU260" s="215" t="s">
        <v>83</v>
      </c>
      <c r="AY260" s="17" t="s">
        <v>145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81</v>
      </c>
      <c r="BK260" s="216">
        <f>ROUND(I260*H260,2)</f>
        <v>0</v>
      </c>
      <c r="BL260" s="17" t="s">
        <v>229</v>
      </c>
      <c r="BM260" s="215" t="s">
        <v>543</v>
      </c>
    </row>
    <row r="261" s="2" customFormat="1" ht="16.5" customHeight="1">
      <c r="A261" s="38"/>
      <c r="B261" s="39"/>
      <c r="C261" s="234" t="s">
        <v>544</v>
      </c>
      <c r="D261" s="234" t="s">
        <v>186</v>
      </c>
      <c r="E261" s="235" t="s">
        <v>545</v>
      </c>
      <c r="F261" s="236" t="s">
        <v>546</v>
      </c>
      <c r="G261" s="237" t="s">
        <v>197</v>
      </c>
      <c r="H261" s="238">
        <v>30</v>
      </c>
      <c r="I261" s="239"/>
      <c r="J261" s="240">
        <f>ROUND(I261*H261,2)</f>
        <v>0</v>
      </c>
      <c r="K261" s="236" t="s">
        <v>152</v>
      </c>
      <c r="L261" s="241"/>
      <c r="M261" s="242" t="s">
        <v>19</v>
      </c>
      <c r="N261" s="243" t="s">
        <v>44</v>
      </c>
      <c r="O261" s="84"/>
      <c r="P261" s="213">
        <f>O261*H261</f>
        <v>0</v>
      </c>
      <c r="Q261" s="213">
        <v>3.0000000000000001E-05</v>
      </c>
      <c r="R261" s="213">
        <f>Q261*H261</f>
        <v>0.00089999999999999998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301</v>
      </c>
      <c r="AT261" s="215" t="s">
        <v>186</v>
      </c>
      <c r="AU261" s="215" t="s">
        <v>83</v>
      </c>
      <c r="AY261" s="17" t="s">
        <v>145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81</v>
      </c>
      <c r="BK261" s="216">
        <f>ROUND(I261*H261,2)</f>
        <v>0</v>
      </c>
      <c r="BL261" s="17" t="s">
        <v>229</v>
      </c>
      <c r="BM261" s="215" t="s">
        <v>547</v>
      </c>
    </row>
    <row r="262" s="12" customFormat="1" ht="22.8" customHeight="1">
      <c r="A262" s="12"/>
      <c r="B262" s="188"/>
      <c r="C262" s="189"/>
      <c r="D262" s="190" t="s">
        <v>72</v>
      </c>
      <c r="E262" s="202" t="s">
        <v>548</v>
      </c>
      <c r="F262" s="202" t="s">
        <v>549</v>
      </c>
      <c r="G262" s="189"/>
      <c r="H262" s="189"/>
      <c r="I262" s="192"/>
      <c r="J262" s="203">
        <f>BK262</f>
        <v>0</v>
      </c>
      <c r="K262" s="189"/>
      <c r="L262" s="194"/>
      <c r="M262" s="195"/>
      <c r="N262" s="196"/>
      <c r="O262" s="196"/>
      <c r="P262" s="197">
        <f>SUM(P263:P288)</f>
        <v>0</v>
      </c>
      <c r="Q262" s="196"/>
      <c r="R262" s="197">
        <f>SUM(R263:R288)</f>
        <v>1.1492461599999999</v>
      </c>
      <c r="S262" s="196"/>
      <c r="T262" s="198">
        <f>SUM(T263:T288)</f>
        <v>0.17604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99" t="s">
        <v>83</v>
      </c>
      <c r="AT262" s="200" t="s">
        <v>72</v>
      </c>
      <c r="AU262" s="200" t="s">
        <v>81</v>
      </c>
      <c r="AY262" s="199" t="s">
        <v>145</v>
      </c>
      <c r="BK262" s="201">
        <f>SUM(BK263:BK288)</f>
        <v>0</v>
      </c>
    </row>
    <row r="263" s="2" customFormat="1" ht="21.75" customHeight="1">
      <c r="A263" s="38"/>
      <c r="B263" s="39"/>
      <c r="C263" s="204" t="s">
        <v>550</v>
      </c>
      <c r="D263" s="204" t="s">
        <v>148</v>
      </c>
      <c r="E263" s="205" t="s">
        <v>551</v>
      </c>
      <c r="F263" s="206" t="s">
        <v>552</v>
      </c>
      <c r="G263" s="207" t="s">
        <v>159</v>
      </c>
      <c r="H263" s="208">
        <v>58.68</v>
      </c>
      <c r="I263" s="209"/>
      <c r="J263" s="210">
        <f>ROUND(I263*H263,2)</f>
        <v>0</v>
      </c>
      <c r="K263" s="206" t="s">
        <v>152</v>
      </c>
      <c r="L263" s="44"/>
      <c r="M263" s="211" t="s">
        <v>19</v>
      </c>
      <c r="N263" s="212" t="s">
        <v>44</v>
      </c>
      <c r="O263" s="8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229</v>
      </c>
      <c r="AT263" s="215" t="s">
        <v>148</v>
      </c>
      <c r="AU263" s="215" t="s">
        <v>83</v>
      </c>
      <c r="AY263" s="17" t="s">
        <v>145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81</v>
      </c>
      <c r="BK263" s="216">
        <f>ROUND(I263*H263,2)</f>
        <v>0</v>
      </c>
      <c r="BL263" s="17" t="s">
        <v>229</v>
      </c>
      <c r="BM263" s="215" t="s">
        <v>553</v>
      </c>
    </row>
    <row r="264" s="2" customFormat="1">
      <c r="A264" s="38"/>
      <c r="B264" s="39"/>
      <c r="C264" s="40"/>
      <c r="D264" s="217" t="s">
        <v>155</v>
      </c>
      <c r="E264" s="40"/>
      <c r="F264" s="218" t="s">
        <v>554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155</v>
      </c>
      <c r="AU264" s="17" t="s">
        <v>83</v>
      </c>
    </row>
    <row r="265" s="13" customFormat="1">
      <c r="A265" s="13"/>
      <c r="B265" s="222"/>
      <c r="C265" s="223"/>
      <c r="D265" s="224" t="s">
        <v>162</v>
      </c>
      <c r="E265" s="225" t="s">
        <v>19</v>
      </c>
      <c r="F265" s="226" t="s">
        <v>555</v>
      </c>
      <c r="G265" s="223"/>
      <c r="H265" s="227">
        <v>58.68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162</v>
      </c>
      <c r="AU265" s="233" t="s">
        <v>83</v>
      </c>
      <c r="AV265" s="13" t="s">
        <v>83</v>
      </c>
      <c r="AW265" s="13" t="s">
        <v>32</v>
      </c>
      <c r="AX265" s="13" t="s">
        <v>81</v>
      </c>
      <c r="AY265" s="233" t="s">
        <v>145</v>
      </c>
    </row>
    <row r="266" s="2" customFormat="1" ht="16.5" customHeight="1">
      <c r="A266" s="38"/>
      <c r="B266" s="39"/>
      <c r="C266" s="204" t="s">
        <v>556</v>
      </c>
      <c r="D266" s="204" t="s">
        <v>148</v>
      </c>
      <c r="E266" s="205" t="s">
        <v>557</v>
      </c>
      <c r="F266" s="206" t="s">
        <v>558</v>
      </c>
      <c r="G266" s="207" t="s">
        <v>159</v>
      </c>
      <c r="H266" s="208">
        <v>58.68</v>
      </c>
      <c r="I266" s="209"/>
      <c r="J266" s="210">
        <f>ROUND(I266*H266,2)</f>
        <v>0</v>
      </c>
      <c r="K266" s="206" t="s">
        <v>152</v>
      </c>
      <c r="L266" s="44"/>
      <c r="M266" s="211" t="s">
        <v>19</v>
      </c>
      <c r="N266" s="212" t="s">
        <v>44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229</v>
      </c>
      <c r="AT266" s="215" t="s">
        <v>148</v>
      </c>
      <c r="AU266" s="215" t="s">
        <v>83</v>
      </c>
      <c r="AY266" s="17" t="s">
        <v>145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81</v>
      </c>
      <c r="BK266" s="216">
        <f>ROUND(I266*H266,2)</f>
        <v>0</v>
      </c>
      <c r="BL266" s="17" t="s">
        <v>229</v>
      </c>
      <c r="BM266" s="215" t="s">
        <v>559</v>
      </c>
    </row>
    <row r="267" s="2" customFormat="1">
      <c r="A267" s="38"/>
      <c r="B267" s="39"/>
      <c r="C267" s="40"/>
      <c r="D267" s="217" t="s">
        <v>155</v>
      </c>
      <c r="E267" s="40"/>
      <c r="F267" s="218" t="s">
        <v>560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155</v>
      </c>
      <c r="AU267" s="17" t="s">
        <v>83</v>
      </c>
    </row>
    <row r="268" s="2" customFormat="1" ht="16.5" customHeight="1">
      <c r="A268" s="38"/>
      <c r="B268" s="39"/>
      <c r="C268" s="204" t="s">
        <v>561</v>
      </c>
      <c r="D268" s="204" t="s">
        <v>148</v>
      </c>
      <c r="E268" s="205" t="s">
        <v>562</v>
      </c>
      <c r="F268" s="206" t="s">
        <v>563</v>
      </c>
      <c r="G268" s="207" t="s">
        <v>159</v>
      </c>
      <c r="H268" s="208">
        <v>58.68</v>
      </c>
      <c r="I268" s="209"/>
      <c r="J268" s="210">
        <f>ROUND(I268*H268,2)</f>
        <v>0</v>
      </c>
      <c r="K268" s="206" t="s">
        <v>152</v>
      </c>
      <c r="L268" s="44"/>
      <c r="M268" s="211" t="s">
        <v>19</v>
      </c>
      <c r="N268" s="212" t="s">
        <v>44</v>
      </c>
      <c r="O268" s="84"/>
      <c r="P268" s="213">
        <f>O268*H268</f>
        <v>0</v>
      </c>
      <c r="Q268" s="213">
        <v>3.0000000000000001E-05</v>
      </c>
      <c r="R268" s="213">
        <f>Q268*H268</f>
        <v>0.0017604000000000001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229</v>
      </c>
      <c r="AT268" s="215" t="s">
        <v>148</v>
      </c>
      <c r="AU268" s="215" t="s">
        <v>83</v>
      </c>
      <c r="AY268" s="17" t="s">
        <v>145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81</v>
      </c>
      <c r="BK268" s="216">
        <f>ROUND(I268*H268,2)</f>
        <v>0</v>
      </c>
      <c r="BL268" s="17" t="s">
        <v>229</v>
      </c>
      <c r="BM268" s="215" t="s">
        <v>564</v>
      </c>
    </row>
    <row r="269" s="2" customFormat="1">
      <c r="A269" s="38"/>
      <c r="B269" s="39"/>
      <c r="C269" s="40"/>
      <c r="D269" s="217" t="s">
        <v>155</v>
      </c>
      <c r="E269" s="40"/>
      <c r="F269" s="218" t="s">
        <v>565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155</v>
      </c>
      <c r="AU269" s="17" t="s">
        <v>83</v>
      </c>
    </row>
    <row r="270" s="2" customFormat="1" ht="21.75" customHeight="1">
      <c r="A270" s="38"/>
      <c r="B270" s="39"/>
      <c r="C270" s="204" t="s">
        <v>566</v>
      </c>
      <c r="D270" s="204" t="s">
        <v>148</v>
      </c>
      <c r="E270" s="205" t="s">
        <v>567</v>
      </c>
      <c r="F270" s="206" t="s">
        <v>568</v>
      </c>
      <c r="G270" s="207" t="s">
        <v>159</v>
      </c>
      <c r="H270" s="208">
        <v>58.68</v>
      </c>
      <c r="I270" s="209"/>
      <c r="J270" s="210">
        <f>ROUND(I270*H270,2)</f>
        <v>0</v>
      </c>
      <c r="K270" s="206" t="s">
        <v>152</v>
      </c>
      <c r="L270" s="44"/>
      <c r="M270" s="211" t="s">
        <v>19</v>
      </c>
      <c r="N270" s="212" t="s">
        <v>44</v>
      </c>
      <c r="O270" s="84"/>
      <c r="P270" s="213">
        <f>O270*H270</f>
        <v>0</v>
      </c>
      <c r="Q270" s="213">
        <v>0.014999999999999999</v>
      </c>
      <c r="R270" s="213">
        <f>Q270*H270</f>
        <v>0.88019999999999998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229</v>
      </c>
      <c r="AT270" s="215" t="s">
        <v>148</v>
      </c>
      <c r="AU270" s="215" t="s">
        <v>83</v>
      </c>
      <c r="AY270" s="17" t="s">
        <v>145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81</v>
      </c>
      <c r="BK270" s="216">
        <f>ROUND(I270*H270,2)</f>
        <v>0</v>
      </c>
      <c r="BL270" s="17" t="s">
        <v>229</v>
      </c>
      <c r="BM270" s="215" t="s">
        <v>569</v>
      </c>
    </row>
    <row r="271" s="2" customFormat="1">
      <c r="A271" s="38"/>
      <c r="B271" s="39"/>
      <c r="C271" s="40"/>
      <c r="D271" s="217" t="s">
        <v>155</v>
      </c>
      <c r="E271" s="40"/>
      <c r="F271" s="218" t="s">
        <v>570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155</v>
      </c>
      <c r="AU271" s="17" t="s">
        <v>83</v>
      </c>
    </row>
    <row r="272" s="2" customFormat="1" ht="16.5" customHeight="1">
      <c r="A272" s="38"/>
      <c r="B272" s="39"/>
      <c r="C272" s="204" t="s">
        <v>571</v>
      </c>
      <c r="D272" s="204" t="s">
        <v>148</v>
      </c>
      <c r="E272" s="205" t="s">
        <v>572</v>
      </c>
      <c r="F272" s="206" t="s">
        <v>573</v>
      </c>
      <c r="G272" s="207" t="s">
        <v>159</v>
      </c>
      <c r="H272" s="208">
        <v>58.68</v>
      </c>
      <c r="I272" s="209"/>
      <c r="J272" s="210">
        <f>ROUND(I272*H272,2)</f>
        <v>0</v>
      </c>
      <c r="K272" s="206" t="s">
        <v>152</v>
      </c>
      <c r="L272" s="44"/>
      <c r="M272" s="211" t="s">
        <v>19</v>
      </c>
      <c r="N272" s="212" t="s">
        <v>44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0.0030000000000000001</v>
      </c>
      <c r="T272" s="214">
        <f>S272*H272</f>
        <v>0.17604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229</v>
      </c>
      <c r="AT272" s="215" t="s">
        <v>148</v>
      </c>
      <c r="AU272" s="215" t="s">
        <v>83</v>
      </c>
      <c r="AY272" s="17" t="s">
        <v>145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81</v>
      </c>
      <c r="BK272" s="216">
        <f>ROUND(I272*H272,2)</f>
        <v>0</v>
      </c>
      <c r="BL272" s="17" t="s">
        <v>229</v>
      </c>
      <c r="BM272" s="215" t="s">
        <v>574</v>
      </c>
    </row>
    <row r="273" s="2" customFormat="1">
      <c r="A273" s="38"/>
      <c r="B273" s="39"/>
      <c r="C273" s="40"/>
      <c r="D273" s="217" t="s">
        <v>155</v>
      </c>
      <c r="E273" s="40"/>
      <c r="F273" s="218" t="s">
        <v>575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155</v>
      </c>
      <c r="AU273" s="17" t="s">
        <v>83</v>
      </c>
    </row>
    <row r="274" s="2" customFormat="1" ht="16.5" customHeight="1">
      <c r="A274" s="38"/>
      <c r="B274" s="39"/>
      <c r="C274" s="204" t="s">
        <v>576</v>
      </c>
      <c r="D274" s="204" t="s">
        <v>148</v>
      </c>
      <c r="E274" s="205" t="s">
        <v>577</v>
      </c>
      <c r="F274" s="206" t="s">
        <v>578</v>
      </c>
      <c r="G274" s="207" t="s">
        <v>159</v>
      </c>
      <c r="H274" s="208">
        <v>58.68</v>
      </c>
      <c r="I274" s="209"/>
      <c r="J274" s="210">
        <f>ROUND(I274*H274,2)</f>
        <v>0</v>
      </c>
      <c r="K274" s="206" t="s">
        <v>152</v>
      </c>
      <c r="L274" s="44"/>
      <c r="M274" s="211" t="s">
        <v>19</v>
      </c>
      <c r="N274" s="212" t="s">
        <v>44</v>
      </c>
      <c r="O274" s="84"/>
      <c r="P274" s="213">
        <f>O274*H274</f>
        <v>0</v>
      </c>
      <c r="Q274" s="213">
        <v>0.00029999999999999997</v>
      </c>
      <c r="R274" s="213">
        <f>Q274*H274</f>
        <v>0.017603999999999998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229</v>
      </c>
      <c r="AT274" s="215" t="s">
        <v>148</v>
      </c>
      <c r="AU274" s="215" t="s">
        <v>83</v>
      </c>
      <c r="AY274" s="17" t="s">
        <v>145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81</v>
      </c>
      <c r="BK274" s="216">
        <f>ROUND(I274*H274,2)</f>
        <v>0</v>
      </c>
      <c r="BL274" s="17" t="s">
        <v>229</v>
      </c>
      <c r="BM274" s="215" t="s">
        <v>579</v>
      </c>
    </row>
    <row r="275" s="2" customFormat="1">
      <c r="A275" s="38"/>
      <c r="B275" s="39"/>
      <c r="C275" s="40"/>
      <c r="D275" s="217" t="s">
        <v>155</v>
      </c>
      <c r="E275" s="40"/>
      <c r="F275" s="218" t="s">
        <v>580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155</v>
      </c>
      <c r="AU275" s="17" t="s">
        <v>83</v>
      </c>
    </row>
    <row r="276" s="2" customFormat="1" ht="24.15" customHeight="1">
      <c r="A276" s="38"/>
      <c r="B276" s="39"/>
      <c r="C276" s="234" t="s">
        <v>581</v>
      </c>
      <c r="D276" s="234" t="s">
        <v>186</v>
      </c>
      <c r="E276" s="235" t="s">
        <v>582</v>
      </c>
      <c r="F276" s="236" t="s">
        <v>583</v>
      </c>
      <c r="G276" s="237" t="s">
        <v>159</v>
      </c>
      <c r="H276" s="238">
        <v>29.736000000000001</v>
      </c>
      <c r="I276" s="239"/>
      <c r="J276" s="240">
        <f>ROUND(I276*H276,2)</f>
        <v>0</v>
      </c>
      <c r="K276" s="236" t="s">
        <v>152</v>
      </c>
      <c r="L276" s="241"/>
      <c r="M276" s="242" t="s">
        <v>19</v>
      </c>
      <c r="N276" s="243" t="s">
        <v>44</v>
      </c>
      <c r="O276" s="84"/>
      <c r="P276" s="213">
        <f>O276*H276</f>
        <v>0</v>
      </c>
      <c r="Q276" s="213">
        <v>0.00346</v>
      </c>
      <c r="R276" s="213">
        <f>Q276*H276</f>
        <v>0.10288656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301</v>
      </c>
      <c r="AT276" s="215" t="s">
        <v>186</v>
      </c>
      <c r="AU276" s="215" t="s">
        <v>83</v>
      </c>
      <c r="AY276" s="17" t="s">
        <v>145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81</v>
      </c>
      <c r="BK276" s="216">
        <f>ROUND(I276*H276,2)</f>
        <v>0</v>
      </c>
      <c r="BL276" s="17" t="s">
        <v>229</v>
      </c>
      <c r="BM276" s="215" t="s">
        <v>584</v>
      </c>
    </row>
    <row r="277" s="13" customFormat="1">
      <c r="A277" s="13"/>
      <c r="B277" s="222"/>
      <c r="C277" s="223"/>
      <c r="D277" s="224" t="s">
        <v>162</v>
      </c>
      <c r="E277" s="225" t="s">
        <v>19</v>
      </c>
      <c r="F277" s="226" t="s">
        <v>585</v>
      </c>
      <c r="G277" s="223"/>
      <c r="H277" s="227">
        <v>29.736000000000001</v>
      </c>
      <c r="I277" s="228"/>
      <c r="J277" s="223"/>
      <c r="K277" s="223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162</v>
      </c>
      <c r="AU277" s="233" t="s">
        <v>83</v>
      </c>
      <c r="AV277" s="13" t="s">
        <v>83</v>
      </c>
      <c r="AW277" s="13" t="s">
        <v>32</v>
      </c>
      <c r="AX277" s="13" t="s">
        <v>81</v>
      </c>
      <c r="AY277" s="233" t="s">
        <v>145</v>
      </c>
    </row>
    <row r="278" s="2" customFormat="1" ht="24.15" customHeight="1">
      <c r="A278" s="38"/>
      <c r="B278" s="39"/>
      <c r="C278" s="234" t="s">
        <v>586</v>
      </c>
      <c r="D278" s="234" t="s">
        <v>186</v>
      </c>
      <c r="E278" s="235" t="s">
        <v>587</v>
      </c>
      <c r="F278" s="236" t="s">
        <v>583</v>
      </c>
      <c r="G278" s="237" t="s">
        <v>159</v>
      </c>
      <c r="H278" s="238">
        <v>40.68</v>
      </c>
      <c r="I278" s="239"/>
      <c r="J278" s="240">
        <f>ROUND(I278*H278,2)</f>
        <v>0</v>
      </c>
      <c r="K278" s="236" t="s">
        <v>152</v>
      </c>
      <c r="L278" s="241"/>
      <c r="M278" s="242" t="s">
        <v>19</v>
      </c>
      <c r="N278" s="243" t="s">
        <v>44</v>
      </c>
      <c r="O278" s="84"/>
      <c r="P278" s="213">
        <f>O278*H278</f>
        <v>0</v>
      </c>
      <c r="Q278" s="213">
        <v>0.00346</v>
      </c>
      <c r="R278" s="213">
        <f>Q278*H278</f>
        <v>0.14075280000000001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301</v>
      </c>
      <c r="AT278" s="215" t="s">
        <v>186</v>
      </c>
      <c r="AU278" s="215" t="s">
        <v>83</v>
      </c>
      <c r="AY278" s="17" t="s">
        <v>145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81</v>
      </c>
      <c r="BK278" s="216">
        <f>ROUND(I278*H278,2)</f>
        <v>0</v>
      </c>
      <c r="BL278" s="17" t="s">
        <v>229</v>
      </c>
      <c r="BM278" s="215" t="s">
        <v>588</v>
      </c>
    </row>
    <row r="279" s="2" customFormat="1">
      <c r="A279" s="38"/>
      <c r="B279" s="39"/>
      <c r="C279" s="40"/>
      <c r="D279" s="224" t="s">
        <v>364</v>
      </c>
      <c r="E279" s="40"/>
      <c r="F279" s="244" t="s">
        <v>589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364</v>
      </c>
      <c r="AU279" s="17" t="s">
        <v>83</v>
      </c>
    </row>
    <row r="280" s="13" customFormat="1">
      <c r="A280" s="13"/>
      <c r="B280" s="222"/>
      <c r="C280" s="223"/>
      <c r="D280" s="224" t="s">
        <v>162</v>
      </c>
      <c r="E280" s="225" t="s">
        <v>19</v>
      </c>
      <c r="F280" s="226" t="s">
        <v>590</v>
      </c>
      <c r="G280" s="223"/>
      <c r="H280" s="227">
        <v>40.68</v>
      </c>
      <c r="I280" s="228"/>
      <c r="J280" s="223"/>
      <c r="K280" s="223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162</v>
      </c>
      <c r="AU280" s="233" t="s">
        <v>83</v>
      </c>
      <c r="AV280" s="13" t="s">
        <v>83</v>
      </c>
      <c r="AW280" s="13" t="s">
        <v>32</v>
      </c>
      <c r="AX280" s="13" t="s">
        <v>81</v>
      </c>
      <c r="AY280" s="233" t="s">
        <v>145</v>
      </c>
    </row>
    <row r="281" s="2" customFormat="1" ht="16.5" customHeight="1">
      <c r="A281" s="38"/>
      <c r="B281" s="39"/>
      <c r="C281" s="204" t="s">
        <v>591</v>
      </c>
      <c r="D281" s="204" t="s">
        <v>148</v>
      </c>
      <c r="E281" s="205" t="s">
        <v>592</v>
      </c>
      <c r="F281" s="206" t="s">
        <v>593</v>
      </c>
      <c r="G281" s="207" t="s">
        <v>197</v>
      </c>
      <c r="H281" s="208">
        <v>81.060000000000002</v>
      </c>
      <c r="I281" s="209"/>
      <c r="J281" s="210">
        <f>ROUND(I281*H281,2)</f>
        <v>0</v>
      </c>
      <c r="K281" s="206" t="s">
        <v>152</v>
      </c>
      <c r="L281" s="44"/>
      <c r="M281" s="211" t="s">
        <v>19</v>
      </c>
      <c r="N281" s="212" t="s">
        <v>44</v>
      </c>
      <c r="O281" s="84"/>
      <c r="P281" s="213">
        <f>O281*H281</f>
        <v>0</v>
      </c>
      <c r="Q281" s="213">
        <v>4.0000000000000003E-05</v>
      </c>
      <c r="R281" s="213">
        <f>Q281*H281</f>
        <v>0.0032424000000000003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229</v>
      </c>
      <c r="AT281" s="215" t="s">
        <v>148</v>
      </c>
      <c r="AU281" s="215" t="s">
        <v>83</v>
      </c>
      <c r="AY281" s="17" t="s">
        <v>145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81</v>
      </c>
      <c r="BK281" s="216">
        <f>ROUND(I281*H281,2)</f>
        <v>0</v>
      </c>
      <c r="BL281" s="17" t="s">
        <v>229</v>
      </c>
      <c r="BM281" s="215" t="s">
        <v>594</v>
      </c>
    </row>
    <row r="282" s="2" customFormat="1">
      <c r="A282" s="38"/>
      <c r="B282" s="39"/>
      <c r="C282" s="40"/>
      <c r="D282" s="217" t="s">
        <v>155</v>
      </c>
      <c r="E282" s="40"/>
      <c r="F282" s="218" t="s">
        <v>595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155</v>
      </c>
      <c r="AU282" s="17" t="s">
        <v>83</v>
      </c>
    </row>
    <row r="283" s="13" customFormat="1">
      <c r="A283" s="13"/>
      <c r="B283" s="222"/>
      <c r="C283" s="223"/>
      <c r="D283" s="224" t="s">
        <v>162</v>
      </c>
      <c r="E283" s="225" t="s">
        <v>19</v>
      </c>
      <c r="F283" s="226" t="s">
        <v>596</v>
      </c>
      <c r="G283" s="223"/>
      <c r="H283" s="227">
        <v>81.060000000000002</v>
      </c>
      <c r="I283" s="228"/>
      <c r="J283" s="223"/>
      <c r="K283" s="223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162</v>
      </c>
      <c r="AU283" s="233" t="s">
        <v>83</v>
      </c>
      <c r="AV283" s="13" t="s">
        <v>83</v>
      </c>
      <c r="AW283" s="13" t="s">
        <v>32</v>
      </c>
      <c r="AX283" s="13" t="s">
        <v>81</v>
      </c>
      <c r="AY283" s="233" t="s">
        <v>145</v>
      </c>
    </row>
    <row r="284" s="2" customFormat="1" ht="16.5" customHeight="1">
      <c r="A284" s="38"/>
      <c r="B284" s="39"/>
      <c r="C284" s="204" t="s">
        <v>597</v>
      </c>
      <c r="D284" s="204" t="s">
        <v>148</v>
      </c>
      <c r="E284" s="205" t="s">
        <v>598</v>
      </c>
      <c r="F284" s="206" t="s">
        <v>599</v>
      </c>
      <c r="G284" s="207" t="s">
        <v>197</v>
      </c>
      <c r="H284" s="208">
        <v>7</v>
      </c>
      <c r="I284" s="209"/>
      <c r="J284" s="210">
        <f>ROUND(I284*H284,2)</f>
        <v>0</v>
      </c>
      <c r="K284" s="206" t="s">
        <v>152</v>
      </c>
      <c r="L284" s="44"/>
      <c r="M284" s="211" t="s">
        <v>19</v>
      </c>
      <c r="N284" s="212" t="s">
        <v>44</v>
      </c>
      <c r="O284" s="8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229</v>
      </c>
      <c r="AT284" s="215" t="s">
        <v>148</v>
      </c>
      <c r="AU284" s="215" t="s">
        <v>83</v>
      </c>
      <c r="AY284" s="17" t="s">
        <v>145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81</v>
      </c>
      <c r="BK284" s="216">
        <f>ROUND(I284*H284,2)</f>
        <v>0</v>
      </c>
      <c r="BL284" s="17" t="s">
        <v>229</v>
      </c>
      <c r="BM284" s="215" t="s">
        <v>600</v>
      </c>
    </row>
    <row r="285" s="2" customFormat="1">
      <c r="A285" s="38"/>
      <c r="B285" s="39"/>
      <c r="C285" s="40"/>
      <c r="D285" s="217" t="s">
        <v>155</v>
      </c>
      <c r="E285" s="40"/>
      <c r="F285" s="218" t="s">
        <v>601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155</v>
      </c>
      <c r="AU285" s="17" t="s">
        <v>83</v>
      </c>
    </row>
    <row r="286" s="2" customFormat="1" ht="16.5" customHeight="1">
      <c r="A286" s="38"/>
      <c r="B286" s="39"/>
      <c r="C286" s="234" t="s">
        <v>602</v>
      </c>
      <c r="D286" s="234" t="s">
        <v>186</v>
      </c>
      <c r="E286" s="235" t="s">
        <v>603</v>
      </c>
      <c r="F286" s="236" t="s">
        <v>604</v>
      </c>
      <c r="G286" s="237" t="s">
        <v>197</v>
      </c>
      <c r="H286" s="238">
        <v>7</v>
      </c>
      <c r="I286" s="239"/>
      <c r="J286" s="240">
        <f>ROUND(I286*H286,2)</f>
        <v>0</v>
      </c>
      <c r="K286" s="236" t="s">
        <v>152</v>
      </c>
      <c r="L286" s="241"/>
      <c r="M286" s="242" t="s">
        <v>19</v>
      </c>
      <c r="N286" s="243" t="s">
        <v>44</v>
      </c>
      <c r="O286" s="84"/>
      <c r="P286" s="213">
        <f>O286*H286</f>
        <v>0</v>
      </c>
      <c r="Q286" s="213">
        <v>0.00040000000000000002</v>
      </c>
      <c r="R286" s="213">
        <f>Q286*H286</f>
        <v>0.0028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301</v>
      </c>
      <c r="AT286" s="215" t="s">
        <v>186</v>
      </c>
      <c r="AU286" s="215" t="s">
        <v>83</v>
      </c>
      <c r="AY286" s="17" t="s">
        <v>145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81</v>
      </c>
      <c r="BK286" s="216">
        <f>ROUND(I286*H286,2)</f>
        <v>0</v>
      </c>
      <c r="BL286" s="17" t="s">
        <v>229</v>
      </c>
      <c r="BM286" s="215" t="s">
        <v>605</v>
      </c>
    </row>
    <row r="287" s="2" customFormat="1" ht="24.15" customHeight="1">
      <c r="A287" s="38"/>
      <c r="B287" s="39"/>
      <c r="C287" s="204" t="s">
        <v>606</v>
      </c>
      <c r="D287" s="204" t="s">
        <v>148</v>
      </c>
      <c r="E287" s="205" t="s">
        <v>607</v>
      </c>
      <c r="F287" s="206" t="s">
        <v>608</v>
      </c>
      <c r="G287" s="207" t="s">
        <v>263</v>
      </c>
      <c r="H287" s="208">
        <v>1.5</v>
      </c>
      <c r="I287" s="209"/>
      <c r="J287" s="210">
        <f>ROUND(I287*H287,2)</f>
        <v>0</v>
      </c>
      <c r="K287" s="206" t="s">
        <v>152</v>
      </c>
      <c r="L287" s="44"/>
      <c r="M287" s="211" t="s">
        <v>19</v>
      </c>
      <c r="N287" s="212" t="s">
        <v>44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229</v>
      </c>
      <c r="AT287" s="215" t="s">
        <v>148</v>
      </c>
      <c r="AU287" s="215" t="s">
        <v>83</v>
      </c>
      <c r="AY287" s="17" t="s">
        <v>145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81</v>
      </c>
      <c r="BK287" s="216">
        <f>ROUND(I287*H287,2)</f>
        <v>0</v>
      </c>
      <c r="BL287" s="17" t="s">
        <v>229</v>
      </c>
      <c r="BM287" s="215" t="s">
        <v>609</v>
      </c>
    </row>
    <row r="288" s="2" customFormat="1">
      <c r="A288" s="38"/>
      <c r="B288" s="39"/>
      <c r="C288" s="40"/>
      <c r="D288" s="217" t="s">
        <v>155</v>
      </c>
      <c r="E288" s="40"/>
      <c r="F288" s="218" t="s">
        <v>610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155</v>
      </c>
      <c r="AU288" s="17" t="s">
        <v>83</v>
      </c>
    </row>
    <row r="289" s="12" customFormat="1" ht="22.8" customHeight="1">
      <c r="A289" s="12"/>
      <c r="B289" s="188"/>
      <c r="C289" s="189"/>
      <c r="D289" s="190" t="s">
        <v>72</v>
      </c>
      <c r="E289" s="202" t="s">
        <v>611</v>
      </c>
      <c r="F289" s="202" t="s">
        <v>612</v>
      </c>
      <c r="G289" s="189"/>
      <c r="H289" s="189"/>
      <c r="I289" s="192"/>
      <c r="J289" s="203">
        <f>BK289</f>
        <v>0</v>
      </c>
      <c r="K289" s="189"/>
      <c r="L289" s="194"/>
      <c r="M289" s="195"/>
      <c r="N289" s="196"/>
      <c r="O289" s="196"/>
      <c r="P289" s="197">
        <f>SUM(P290:P310)</f>
        <v>0</v>
      </c>
      <c r="Q289" s="196"/>
      <c r="R289" s="197">
        <f>SUM(R290:R310)</f>
        <v>1.6714913999999996</v>
      </c>
      <c r="S289" s="196"/>
      <c r="T289" s="198">
        <f>SUM(T290:T310)</f>
        <v>4.7638379999999998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9" t="s">
        <v>83</v>
      </c>
      <c r="AT289" s="200" t="s">
        <v>72</v>
      </c>
      <c r="AU289" s="200" t="s">
        <v>81</v>
      </c>
      <c r="AY289" s="199" t="s">
        <v>145</v>
      </c>
      <c r="BK289" s="201">
        <f>SUM(BK290:BK310)</f>
        <v>0</v>
      </c>
    </row>
    <row r="290" s="2" customFormat="1" ht="16.5" customHeight="1">
      <c r="A290" s="38"/>
      <c r="B290" s="39"/>
      <c r="C290" s="204" t="s">
        <v>613</v>
      </c>
      <c r="D290" s="204" t="s">
        <v>148</v>
      </c>
      <c r="E290" s="205" t="s">
        <v>614</v>
      </c>
      <c r="F290" s="206" t="s">
        <v>615</v>
      </c>
      <c r="G290" s="207" t="s">
        <v>159</v>
      </c>
      <c r="H290" s="208">
        <v>58.451999999999998</v>
      </c>
      <c r="I290" s="209"/>
      <c r="J290" s="210">
        <f>ROUND(I290*H290,2)</f>
        <v>0</v>
      </c>
      <c r="K290" s="206" t="s">
        <v>152</v>
      </c>
      <c r="L290" s="44"/>
      <c r="M290" s="211" t="s">
        <v>19</v>
      </c>
      <c r="N290" s="212" t="s">
        <v>44</v>
      </c>
      <c r="O290" s="84"/>
      <c r="P290" s="213">
        <f>O290*H290</f>
        <v>0</v>
      </c>
      <c r="Q290" s="213">
        <v>0.00029999999999999997</v>
      </c>
      <c r="R290" s="213">
        <f>Q290*H290</f>
        <v>0.017535599999999998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229</v>
      </c>
      <c r="AT290" s="215" t="s">
        <v>148</v>
      </c>
      <c r="AU290" s="215" t="s">
        <v>83</v>
      </c>
      <c r="AY290" s="17" t="s">
        <v>145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81</v>
      </c>
      <c r="BK290" s="216">
        <f>ROUND(I290*H290,2)</f>
        <v>0</v>
      </c>
      <c r="BL290" s="17" t="s">
        <v>229</v>
      </c>
      <c r="BM290" s="215" t="s">
        <v>616</v>
      </c>
    </row>
    <row r="291" s="2" customFormat="1">
      <c r="A291" s="38"/>
      <c r="B291" s="39"/>
      <c r="C291" s="40"/>
      <c r="D291" s="217" t="s">
        <v>155</v>
      </c>
      <c r="E291" s="40"/>
      <c r="F291" s="218" t="s">
        <v>617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155</v>
      </c>
      <c r="AU291" s="17" t="s">
        <v>83</v>
      </c>
    </row>
    <row r="292" s="13" customFormat="1">
      <c r="A292" s="13"/>
      <c r="B292" s="222"/>
      <c r="C292" s="223"/>
      <c r="D292" s="224" t="s">
        <v>162</v>
      </c>
      <c r="E292" s="225" t="s">
        <v>19</v>
      </c>
      <c r="F292" s="226" t="s">
        <v>618</v>
      </c>
      <c r="G292" s="223"/>
      <c r="H292" s="227">
        <v>58.451999999999998</v>
      </c>
      <c r="I292" s="228"/>
      <c r="J292" s="223"/>
      <c r="K292" s="223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162</v>
      </c>
      <c r="AU292" s="233" t="s">
        <v>83</v>
      </c>
      <c r="AV292" s="13" t="s">
        <v>83</v>
      </c>
      <c r="AW292" s="13" t="s">
        <v>32</v>
      </c>
      <c r="AX292" s="13" t="s">
        <v>81</v>
      </c>
      <c r="AY292" s="233" t="s">
        <v>145</v>
      </c>
    </row>
    <row r="293" s="2" customFormat="1" ht="16.5" customHeight="1">
      <c r="A293" s="38"/>
      <c r="B293" s="39"/>
      <c r="C293" s="234" t="s">
        <v>619</v>
      </c>
      <c r="D293" s="234" t="s">
        <v>186</v>
      </c>
      <c r="E293" s="235" t="s">
        <v>620</v>
      </c>
      <c r="F293" s="236" t="s">
        <v>621</v>
      </c>
      <c r="G293" s="237" t="s">
        <v>479</v>
      </c>
      <c r="H293" s="238">
        <v>30</v>
      </c>
      <c r="I293" s="239"/>
      <c r="J293" s="240">
        <f>ROUND(I293*H293,2)</f>
        <v>0</v>
      </c>
      <c r="K293" s="236" t="s">
        <v>152</v>
      </c>
      <c r="L293" s="241"/>
      <c r="M293" s="242" t="s">
        <v>19</v>
      </c>
      <c r="N293" s="243" t="s">
        <v>44</v>
      </c>
      <c r="O293" s="84"/>
      <c r="P293" s="213">
        <f>O293*H293</f>
        <v>0</v>
      </c>
      <c r="Q293" s="213">
        <v>0.001</v>
      </c>
      <c r="R293" s="213">
        <f>Q293*H293</f>
        <v>0.029999999999999999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301</v>
      </c>
      <c r="AT293" s="215" t="s">
        <v>186</v>
      </c>
      <c r="AU293" s="215" t="s">
        <v>83</v>
      </c>
      <c r="AY293" s="17" t="s">
        <v>145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81</v>
      </c>
      <c r="BK293" s="216">
        <f>ROUND(I293*H293,2)</f>
        <v>0</v>
      </c>
      <c r="BL293" s="17" t="s">
        <v>229</v>
      </c>
      <c r="BM293" s="215" t="s">
        <v>622</v>
      </c>
    </row>
    <row r="294" s="2" customFormat="1" ht="16.5" customHeight="1">
      <c r="A294" s="38"/>
      <c r="B294" s="39"/>
      <c r="C294" s="234" t="s">
        <v>623</v>
      </c>
      <c r="D294" s="234" t="s">
        <v>186</v>
      </c>
      <c r="E294" s="235" t="s">
        <v>545</v>
      </c>
      <c r="F294" s="236" t="s">
        <v>546</v>
      </c>
      <c r="G294" s="237" t="s">
        <v>197</v>
      </c>
      <c r="H294" s="238">
        <v>30</v>
      </c>
      <c r="I294" s="239"/>
      <c r="J294" s="240">
        <f>ROUND(I294*H294,2)</f>
        <v>0</v>
      </c>
      <c r="K294" s="236" t="s">
        <v>152</v>
      </c>
      <c r="L294" s="241"/>
      <c r="M294" s="242" t="s">
        <v>19</v>
      </c>
      <c r="N294" s="243" t="s">
        <v>44</v>
      </c>
      <c r="O294" s="84"/>
      <c r="P294" s="213">
        <f>O294*H294</f>
        <v>0</v>
      </c>
      <c r="Q294" s="213">
        <v>3.0000000000000001E-05</v>
      </c>
      <c r="R294" s="213">
        <f>Q294*H294</f>
        <v>0.00089999999999999998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301</v>
      </c>
      <c r="AT294" s="215" t="s">
        <v>186</v>
      </c>
      <c r="AU294" s="215" t="s">
        <v>83</v>
      </c>
      <c r="AY294" s="17" t="s">
        <v>145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81</v>
      </c>
      <c r="BK294" s="216">
        <f>ROUND(I294*H294,2)</f>
        <v>0</v>
      </c>
      <c r="BL294" s="17" t="s">
        <v>229</v>
      </c>
      <c r="BM294" s="215" t="s">
        <v>624</v>
      </c>
    </row>
    <row r="295" s="2" customFormat="1" ht="21.75" customHeight="1">
      <c r="A295" s="38"/>
      <c r="B295" s="39"/>
      <c r="C295" s="204" t="s">
        <v>625</v>
      </c>
      <c r="D295" s="204" t="s">
        <v>148</v>
      </c>
      <c r="E295" s="205" t="s">
        <v>626</v>
      </c>
      <c r="F295" s="206" t="s">
        <v>627</v>
      </c>
      <c r="G295" s="207" t="s">
        <v>159</v>
      </c>
      <c r="H295" s="208">
        <v>58.451999999999998</v>
      </c>
      <c r="I295" s="209"/>
      <c r="J295" s="210">
        <f>ROUND(I295*H295,2)</f>
        <v>0</v>
      </c>
      <c r="K295" s="206" t="s">
        <v>152</v>
      </c>
      <c r="L295" s="44"/>
      <c r="M295" s="211" t="s">
        <v>19</v>
      </c>
      <c r="N295" s="212" t="s">
        <v>44</v>
      </c>
      <c r="O295" s="84"/>
      <c r="P295" s="213">
        <f>O295*H295</f>
        <v>0</v>
      </c>
      <c r="Q295" s="213">
        <v>0.0044999999999999997</v>
      </c>
      <c r="R295" s="213">
        <f>Q295*H295</f>
        <v>0.26303399999999999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229</v>
      </c>
      <c r="AT295" s="215" t="s">
        <v>148</v>
      </c>
      <c r="AU295" s="215" t="s">
        <v>83</v>
      </c>
      <c r="AY295" s="17" t="s">
        <v>145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81</v>
      </c>
      <c r="BK295" s="216">
        <f>ROUND(I295*H295,2)</f>
        <v>0</v>
      </c>
      <c r="BL295" s="17" t="s">
        <v>229</v>
      </c>
      <c r="BM295" s="215" t="s">
        <v>628</v>
      </c>
    </row>
    <row r="296" s="2" customFormat="1">
      <c r="A296" s="38"/>
      <c r="B296" s="39"/>
      <c r="C296" s="40"/>
      <c r="D296" s="217" t="s">
        <v>155</v>
      </c>
      <c r="E296" s="40"/>
      <c r="F296" s="218" t="s">
        <v>629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155</v>
      </c>
      <c r="AU296" s="17" t="s">
        <v>83</v>
      </c>
    </row>
    <row r="297" s="2" customFormat="1" ht="24.15" customHeight="1">
      <c r="A297" s="38"/>
      <c r="B297" s="39"/>
      <c r="C297" s="204" t="s">
        <v>630</v>
      </c>
      <c r="D297" s="204" t="s">
        <v>148</v>
      </c>
      <c r="E297" s="205" t="s">
        <v>631</v>
      </c>
      <c r="F297" s="206" t="s">
        <v>632</v>
      </c>
      <c r="G297" s="207" t="s">
        <v>159</v>
      </c>
      <c r="H297" s="208">
        <v>58.451999999999998</v>
      </c>
      <c r="I297" s="209"/>
      <c r="J297" s="210">
        <f>ROUND(I297*H297,2)</f>
        <v>0</v>
      </c>
      <c r="K297" s="206" t="s">
        <v>152</v>
      </c>
      <c r="L297" s="44"/>
      <c r="M297" s="211" t="s">
        <v>19</v>
      </c>
      <c r="N297" s="212" t="s">
        <v>44</v>
      </c>
      <c r="O297" s="84"/>
      <c r="P297" s="213">
        <f>O297*H297</f>
        <v>0</v>
      </c>
      <c r="Q297" s="213">
        <v>0.0014499999999999999</v>
      </c>
      <c r="R297" s="213">
        <f>Q297*H297</f>
        <v>0.084755399999999995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229</v>
      </c>
      <c r="AT297" s="215" t="s">
        <v>148</v>
      </c>
      <c r="AU297" s="215" t="s">
        <v>83</v>
      </c>
      <c r="AY297" s="17" t="s">
        <v>145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81</v>
      </c>
      <c r="BK297" s="216">
        <f>ROUND(I297*H297,2)</f>
        <v>0</v>
      </c>
      <c r="BL297" s="17" t="s">
        <v>229</v>
      </c>
      <c r="BM297" s="215" t="s">
        <v>633</v>
      </c>
    </row>
    <row r="298" s="2" customFormat="1">
      <c r="A298" s="38"/>
      <c r="B298" s="39"/>
      <c r="C298" s="40"/>
      <c r="D298" s="217" t="s">
        <v>155</v>
      </c>
      <c r="E298" s="40"/>
      <c r="F298" s="218" t="s">
        <v>634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155</v>
      </c>
      <c r="AU298" s="17" t="s">
        <v>83</v>
      </c>
    </row>
    <row r="299" s="2" customFormat="1" ht="16.5" customHeight="1">
      <c r="A299" s="38"/>
      <c r="B299" s="39"/>
      <c r="C299" s="204" t="s">
        <v>635</v>
      </c>
      <c r="D299" s="204" t="s">
        <v>148</v>
      </c>
      <c r="E299" s="205" t="s">
        <v>636</v>
      </c>
      <c r="F299" s="206" t="s">
        <v>637</v>
      </c>
      <c r="G299" s="207" t="s">
        <v>159</v>
      </c>
      <c r="H299" s="208">
        <v>58.451999999999998</v>
      </c>
      <c r="I299" s="209"/>
      <c r="J299" s="210">
        <f>ROUND(I299*H299,2)</f>
        <v>0</v>
      </c>
      <c r="K299" s="206" t="s">
        <v>152</v>
      </c>
      <c r="L299" s="44"/>
      <c r="M299" s="211" t="s">
        <v>19</v>
      </c>
      <c r="N299" s="212" t="s">
        <v>44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0.081500000000000003</v>
      </c>
      <c r="T299" s="214">
        <f>S299*H299</f>
        <v>4.7638379999999998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229</v>
      </c>
      <c r="AT299" s="215" t="s">
        <v>148</v>
      </c>
      <c r="AU299" s="215" t="s">
        <v>83</v>
      </c>
      <c r="AY299" s="17" t="s">
        <v>145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81</v>
      </c>
      <c r="BK299" s="216">
        <f>ROUND(I299*H299,2)</f>
        <v>0</v>
      </c>
      <c r="BL299" s="17" t="s">
        <v>229</v>
      </c>
      <c r="BM299" s="215" t="s">
        <v>638</v>
      </c>
    </row>
    <row r="300" s="2" customFormat="1">
      <c r="A300" s="38"/>
      <c r="B300" s="39"/>
      <c r="C300" s="40"/>
      <c r="D300" s="217" t="s">
        <v>155</v>
      </c>
      <c r="E300" s="40"/>
      <c r="F300" s="218" t="s">
        <v>639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155</v>
      </c>
      <c r="AU300" s="17" t="s">
        <v>83</v>
      </c>
    </row>
    <row r="301" s="2" customFormat="1" ht="24.15" customHeight="1">
      <c r="A301" s="38"/>
      <c r="B301" s="39"/>
      <c r="C301" s="204" t="s">
        <v>640</v>
      </c>
      <c r="D301" s="204" t="s">
        <v>148</v>
      </c>
      <c r="E301" s="205" t="s">
        <v>641</v>
      </c>
      <c r="F301" s="206" t="s">
        <v>642</v>
      </c>
      <c r="G301" s="207" t="s">
        <v>159</v>
      </c>
      <c r="H301" s="208">
        <v>58.451999999999998</v>
      </c>
      <c r="I301" s="209"/>
      <c r="J301" s="210">
        <f>ROUND(I301*H301,2)</f>
        <v>0</v>
      </c>
      <c r="K301" s="206" t="s">
        <v>152</v>
      </c>
      <c r="L301" s="44"/>
      <c r="M301" s="211" t="s">
        <v>19</v>
      </c>
      <c r="N301" s="212" t="s">
        <v>44</v>
      </c>
      <c r="O301" s="84"/>
      <c r="P301" s="213">
        <f>O301*H301</f>
        <v>0</v>
      </c>
      <c r="Q301" s="213">
        <v>0.0060499999999999998</v>
      </c>
      <c r="R301" s="213">
        <f>Q301*H301</f>
        <v>0.35363459999999997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229</v>
      </c>
      <c r="AT301" s="215" t="s">
        <v>148</v>
      </c>
      <c r="AU301" s="215" t="s">
        <v>83</v>
      </c>
      <c r="AY301" s="17" t="s">
        <v>145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81</v>
      </c>
      <c r="BK301" s="216">
        <f>ROUND(I301*H301,2)</f>
        <v>0</v>
      </c>
      <c r="BL301" s="17" t="s">
        <v>229</v>
      </c>
      <c r="BM301" s="215" t="s">
        <v>643</v>
      </c>
    </row>
    <row r="302" s="2" customFormat="1">
      <c r="A302" s="38"/>
      <c r="B302" s="39"/>
      <c r="C302" s="40"/>
      <c r="D302" s="217" t="s">
        <v>155</v>
      </c>
      <c r="E302" s="40"/>
      <c r="F302" s="218" t="s">
        <v>644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155</v>
      </c>
      <c r="AU302" s="17" t="s">
        <v>83</v>
      </c>
    </row>
    <row r="303" s="2" customFormat="1" ht="16.5" customHeight="1">
      <c r="A303" s="38"/>
      <c r="B303" s="39"/>
      <c r="C303" s="234" t="s">
        <v>645</v>
      </c>
      <c r="D303" s="234" t="s">
        <v>186</v>
      </c>
      <c r="E303" s="235" t="s">
        <v>646</v>
      </c>
      <c r="F303" s="236" t="s">
        <v>647</v>
      </c>
      <c r="G303" s="237" t="s">
        <v>159</v>
      </c>
      <c r="H303" s="238">
        <v>70.141999999999996</v>
      </c>
      <c r="I303" s="239"/>
      <c r="J303" s="240">
        <f>ROUND(I303*H303,2)</f>
        <v>0</v>
      </c>
      <c r="K303" s="236" t="s">
        <v>152</v>
      </c>
      <c r="L303" s="241"/>
      <c r="M303" s="242" t="s">
        <v>19</v>
      </c>
      <c r="N303" s="243" t="s">
        <v>44</v>
      </c>
      <c r="O303" s="84"/>
      <c r="P303" s="213">
        <f>O303*H303</f>
        <v>0</v>
      </c>
      <c r="Q303" s="213">
        <v>0.0129</v>
      </c>
      <c r="R303" s="213">
        <f>Q303*H303</f>
        <v>0.90483179999999996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301</v>
      </c>
      <c r="AT303" s="215" t="s">
        <v>186</v>
      </c>
      <c r="AU303" s="215" t="s">
        <v>83</v>
      </c>
      <c r="AY303" s="17" t="s">
        <v>145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81</v>
      </c>
      <c r="BK303" s="216">
        <f>ROUND(I303*H303,2)</f>
        <v>0</v>
      </c>
      <c r="BL303" s="17" t="s">
        <v>229</v>
      </c>
      <c r="BM303" s="215" t="s">
        <v>648</v>
      </c>
    </row>
    <row r="304" s="13" customFormat="1">
      <c r="A304" s="13"/>
      <c r="B304" s="222"/>
      <c r="C304" s="223"/>
      <c r="D304" s="224" t="s">
        <v>162</v>
      </c>
      <c r="E304" s="225" t="s">
        <v>19</v>
      </c>
      <c r="F304" s="226" t="s">
        <v>649</v>
      </c>
      <c r="G304" s="223"/>
      <c r="H304" s="227">
        <v>70.141999999999996</v>
      </c>
      <c r="I304" s="228"/>
      <c r="J304" s="223"/>
      <c r="K304" s="223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162</v>
      </c>
      <c r="AU304" s="233" t="s">
        <v>83</v>
      </c>
      <c r="AV304" s="13" t="s">
        <v>83</v>
      </c>
      <c r="AW304" s="13" t="s">
        <v>32</v>
      </c>
      <c r="AX304" s="13" t="s">
        <v>81</v>
      </c>
      <c r="AY304" s="233" t="s">
        <v>145</v>
      </c>
    </row>
    <row r="305" s="2" customFormat="1" ht="21.75" customHeight="1">
      <c r="A305" s="38"/>
      <c r="B305" s="39"/>
      <c r="C305" s="204" t="s">
        <v>650</v>
      </c>
      <c r="D305" s="204" t="s">
        <v>148</v>
      </c>
      <c r="E305" s="205" t="s">
        <v>651</v>
      </c>
      <c r="F305" s="206" t="s">
        <v>652</v>
      </c>
      <c r="G305" s="207" t="s">
        <v>159</v>
      </c>
      <c r="H305" s="208">
        <v>58.451999999999998</v>
      </c>
      <c r="I305" s="209"/>
      <c r="J305" s="210">
        <f>ROUND(I305*H305,2)</f>
        <v>0</v>
      </c>
      <c r="K305" s="206" t="s">
        <v>152</v>
      </c>
      <c r="L305" s="44"/>
      <c r="M305" s="211" t="s">
        <v>19</v>
      </c>
      <c r="N305" s="212" t="s">
        <v>44</v>
      </c>
      <c r="O305" s="8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229</v>
      </c>
      <c r="AT305" s="215" t="s">
        <v>148</v>
      </c>
      <c r="AU305" s="215" t="s">
        <v>83</v>
      </c>
      <c r="AY305" s="17" t="s">
        <v>145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81</v>
      </c>
      <c r="BK305" s="216">
        <f>ROUND(I305*H305,2)</f>
        <v>0</v>
      </c>
      <c r="BL305" s="17" t="s">
        <v>229</v>
      </c>
      <c r="BM305" s="215" t="s">
        <v>653</v>
      </c>
    </row>
    <row r="306" s="2" customFormat="1">
      <c r="A306" s="38"/>
      <c r="B306" s="39"/>
      <c r="C306" s="40"/>
      <c r="D306" s="217" t="s">
        <v>155</v>
      </c>
      <c r="E306" s="40"/>
      <c r="F306" s="218" t="s">
        <v>654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155</v>
      </c>
      <c r="AU306" s="17" t="s">
        <v>83</v>
      </c>
    </row>
    <row r="307" s="2" customFormat="1" ht="21.75" customHeight="1">
      <c r="A307" s="38"/>
      <c r="B307" s="39"/>
      <c r="C307" s="204" t="s">
        <v>655</v>
      </c>
      <c r="D307" s="204" t="s">
        <v>148</v>
      </c>
      <c r="E307" s="205" t="s">
        <v>656</v>
      </c>
      <c r="F307" s="206" t="s">
        <v>657</v>
      </c>
      <c r="G307" s="207" t="s">
        <v>197</v>
      </c>
      <c r="H307" s="208">
        <v>30</v>
      </c>
      <c r="I307" s="209"/>
      <c r="J307" s="210">
        <f>ROUND(I307*H307,2)</f>
        <v>0</v>
      </c>
      <c r="K307" s="206" t="s">
        <v>152</v>
      </c>
      <c r="L307" s="44"/>
      <c r="M307" s="211" t="s">
        <v>19</v>
      </c>
      <c r="N307" s="212" t="s">
        <v>44</v>
      </c>
      <c r="O307" s="84"/>
      <c r="P307" s="213">
        <f>O307*H307</f>
        <v>0</v>
      </c>
      <c r="Q307" s="213">
        <v>0.00050000000000000001</v>
      </c>
      <c r="R307" s="213">
        <f>Q307*H307</f>
        <v>0.014999999999999999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229</v>
      </c>
      <c r="AT307" s="215" t="s">
        <v>148</v>
      </c>
      <c r="AU307" s="215" t="s">
        <v>83</v>
      </c>
      <c r="AY307" s="17" t="s">
        <v>145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81</v>
      </c>
      <c r="BK307" s="216">
        <f>ROUND(I307*H307,2)</f>
        <v>0</v>
      </c>
      <c r="BL307" s="17" t="s">
        <v>229</v>
      </c>
      <c r="BM307" s="215" t="s">
        <v>658</v>
      </c>
    </row>
    <row r="308" s="2" customFormat="1">
      <c r="A308" s="38"/>
      <c r="B308" s="39"/>
      <c r="C308" s="40"/>
      <c r="D308" s="217" t="s">
        <v>155</v>
      </c>
      <c r="E308" s="40"/>
      <c r="F308" s="218" t="s">
        <v>659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155</v>
      </c>
      <c r="AU308" s="17" t="s">
        <v>83</v>
      </c>
    </row>
    <row r="309" s="2" customFormat="1" ht="16.5" customHeight="1">
      <c r="A309" s="38"/>
      <c r="B309" s="39"/>
      <c r="C309" s="204" t="s">
        <v>660</v>
      </c>
      <c r="D309" s="204" t="s">
        <v>148</v>
      </c>
      <c r="E309" s="205" t="s">
        <v>661</v>
      </c>
      <c r="F309" s="206" t="s">
        <v>662</v>
      </c>
      <c r="G309" s="207" t="s">
        <v>197</v>
      </c>
      <c r="H309" s="208">
        <v>60</v>
      </c>
      <c r="I309" s="209"/>
      <c r="J309" s="210">
        <f>ROUND(I309*H309,2)</f>
        <v>0</v>
      </c>
      <c r="K309" s="206" t="s">
        <v>152</v>
      </c>
      <c r="L309" s="44"/>
      <c r="M309" s="211" t="s">
        <v>19</v>
      </c>
      <c r="N309" s="212" t="s">
        <v>44</v>
      </c>
      <c r="O309" s="84"/>
      <c r="P309" s="213">
        <f>O309*H309</f>
        <v>0</v>
      </c>
      <c r="Q309" s="213">
        <v>3.0000000000000001E-05</v>
      </c>
      <c r="R309" s="213">
        <f>Q309*H309</f>
        <v>0.0018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229</v>
      </c>
      <c r="AT309" s="215" t="s">
        <v>148</v>
      </c>
      <c r="AU309" s="215" t="s">
        <v>83</v>
      </c>
      <c r="AY309" s="17" t="s">
        <v>145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81</v>
      </c>
      <c r="BK309" s="216">
        <f>ROUND(I309*H309,2)</f>
        <v>0</v>
      </c>
      <c r="BL309" s="17" t="s">
        <v>229</v>
      </c>
      <c r="BM309" s="215" t="s">
        <v>663</v>
      </c>
    </row>
    <row r="310" s="2" customFormat="1">
      <c r="A310" s="38"/>
      <c r="B310" s="39"/>
      <c r="C310" s="40"/>
      <c r="D310" s="217" t="s">
        <v>155</v>
      </c>
      <c r="E310" s="40"/>
      <c r="F310" s="218" t="s">
        <v>664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155</v>
      </c>
      <c r="AU310" s="17" t="s">
        <v>83</v>
      </c>
    </row>
    <row r="311" s="12" customFormat="1" ht="22.8" customHeight="1">
      <c r="A311" s="12"/>
      <c r="B311" s="188"/>
      <c r="C311" s="189"/>
      <c r="D311" s="190" t="s">
        <v>72</v>
      </c>
      <c r="E311" s="202" t="s">
        <v>665</v>
      </c>
      <c r="F311" s="202" t="s">
        <v>666</v>
      </c>
      <c r="G311" s="189"/>
      <c r="H311" s="189"/>
      <c r="I311" s="192"/>
      <c r="J311" s="203">
        <f>BK311</f>
        <v>0</v>
      </c>
      <c r="K311" s="189"/>
      <c r="L311" s="194"/>
      <c r="M311" s="195"/>
      <c r="N311" s="196"/>
      <c r="O311" s="196"/>
      <c r="P311" s="197">
        <f>SUM(P312:P323)</f>
        <v>0</v>
      </c>
      <c r="Q311" s="196"/>
      <c r="R311" s="197">
        <f>SUM(R312:R323)</f>
        <v>0.0027499999999999998</v>
      </c>
      <c r="S311" s="196"/>
      <c r="T311" s="198">
        <f>SUM(T312:T323)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99" t="s">
        <v>83</v>
      </c>
      <c r="AT311" s="200" t="s">
        <v>72</v>
      </c>
      <c r="AU311" s="200" t="s">
        <v>81</v>
      </c>
      <c r="AY311" s="199" t="s">
        <v>145</v>
      </c>
      <c r="BK311" s="201">
        <f>SUM(BK312:BK323)</f>
        <v>0</v>
      </c>
    </row>
    <row r="312" s="2" customFormat="1" ht="16.5" customHeight="1">
      <c r="A312" s="38"/>
      <c r="B312" s="39"/>
      <c r="C312" s="204" t="s">
        <v>667</v>
      </c>
      <c r="D312" s="204" t="s">
        <v>148</v>
      </c>
      <c r="E312" s="205" t="s">
        <v>668</v>
      </c>
      <c r="F312" s="206" t="s">
        <v>669</v>
      </c>
      <c r="G312" s="207" t="s">
        <v>159</v>
      </c>
      <c r="H312" s="208">
        <v>5</v>
      </c>
      <c r="I312" s="209"/>
      <c r="J312" s="210">
        <f>ROUND(I312*H312,2)</f>
        <v>0</v>
      </c>
      <c r="K312" s="206" t="s">
        <v>152</v>
      </c>
      <c r="L312" s="44"/>
      <c r="M312" s="211" t="s">
        <v>19</v>
      </c>
      <c r="N312" s="212" t="s">
        <v>44</v>
      </c>
      <c r="O312" s="84"/>
      <c r="P312" s="213">
        <f>O312*H312</f>
        <v>0</v>
      </c>
      <c r="Q312" s="213">
        <v>6.9999999999999994E-05</v>
      </c>
      <c r="R312" s="213">
        <f>Q312*H312</f>
        <v>0.00034999999999999994</v>
      </c>
      <c r="S312" s="213">
        <v>0</v>
      </c>
      <c r="T312" s="21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5" t="s">
        <v>229</v>
      </c>
      <c r="AT312" s="215" t="s">
        <v>148</v>
      </c>
      <c r="AU312" s="215" t="s">
        <v>83</v>
      </c>
      <c r="AY312" s="17" t="s">
        <v>145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7" t="s">
        <v>81</v>
      </c>
      <c r="BK312" s="216">
        <f>ROUND(I312*H312,2)</f>
        <v>0</v>
      </c>
      <c r="BL312" s="17" t="s">
        <v>229</v>
      </c>
      <c r="BM312" s="215" t="s">
        <v>670</v>
      </c>
    </row>
    <row r="313" s="2" customFormat="1">
      <c r="A313" s="38"/>
      <c r="B313" s="39"/>
      <c r="C313" s="40"/>
      <c r="D313" s="217" t="s">
        <v>155</v>
      </c>
      <c r="E313" s="40"/>
      <c r="F313" s="218" t="s">
        <v>671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155</v>
      </c>
      <c r="AU313" s="17" t="s">
        <v>83</v>
      </c>
    </row>
    <row r="314" s="2" customFormat="1" ht="16.5" customHeight="1">
      <c r="A314" s="38"/>
      <c r="B314" s="39"/>
      <c r="C314" s="204" t="s">
        <v>672</v>
      </c>
      <c r="D314" s="204" t="s">
        <v>148</v>
      </c>
      <c r="E314" s="205" t="s">
        <v>673</v>
      </c>
      <c r="F314" s="206" t="s">
        <v>674</v>
      </c>
      <c r="G314" s="207" t="s">
        <v>159</v>
      </c>
      <c r="H314" s="208">
        <v>5</v>
      </c>
      <c r="I314" s="209"/>
      <c r="J314" s="210">
        <f>ROUND(I314*H314,2)</f>
        <v>0</v>
      </c>
      <c r="K314" s="206" t="s">
        <v>152</v>
      </c>
      <c r="L314" s="44"/>
      <c r="M314" s="211" t="s">
        <v>19</v>
      </c>
      <c r="N314" s="212" t="s">
        <v>44</v>
      </c>
      <c r="O314" s="8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229</v>
      </c>
      <c r="AT314" s="215" t="s">
        <v>148</v>
      </c>
      <c r="AU314" s="215" t="s">
        <v>83</v>
      </c>
      <c r="AY314" s="17" t="s">
        <v>145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81</v>
      </c>
      <c r="BK314" s="216">
        <f>ROUND(I314*H314,2)</f>
        <v>0</v>
      </c>
      <c r="BL314" s="17" t="s">
        <v>229</v>
      </c>
      <c r="BM314" s="215" t="s">
        <v>675</v>
      </c>
    </row>
    <row r="315" s="2" customFormat="1">
      <c r="A315" s="38"/>
      <c r="B315" s="39"/>
      <c r="C315" s="40"/>
      <c r="D315" s="217" t="s">
        <v>155</v>
      </c>
      <c r="E315" s="40"/>
      <c r="F315" s="218" t="s">
        <v>676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155</v>
      </c>
      <c r="AU315" s="17" t="s">
        <v>83</v>
      </c>
    </row>
    <row r="316" s="2" customFormat="1" ht="16.5" customHeight="1">
      <c r="A316" s="38"/>
      <c r="B316" s="39"/>
      <c r="C316" s="204" t="s">
        <v>677</v>
      </c>
      <c r="D316" s="204" t="s">
        <v>148</v>
      </c>
      <c r="E316" s="205" t="s">
        <v>678</v>
      </c>
      <c r="F316" s="206" t="s">
        <v>679</v>
      </c>
      <c r="G316" s="207" t="s">
        <v>159</v>
      </c>
      <c r="H316" s="208">
        <v>5</v>
      </c>
      <c r="I316" s="209"/>
      <c r="J316" s="210">
        <f>ROUND(I316*H316,2)</f>
        <v>0</v>
      </c>
      <c r="K316" s="206" t="s">
        <v>152</v>
      </c>
      <c r="L316" s="44"/>
      <c r="M316" s="211" t="s">
        <v>19</v>
      </c>
      <c r="N316" s="212" t="s">
        <v>44</v>
      </c>
      <c r="O316" s="84"/>
      <c r="P316" s="213">
        <f>O316*H316</f>
        <v>0</v>
      </c>
      <c r="Q316" s="213">
        <v>0.00013999999999999999</v>
      </c>
      <c r="R316" s="213">
        <f>Q316*H316</f>
        <v>0.00069999999999999988</v>
      </c>
      <c r="S316" s="213">
        <v>0</v>
      </c>
      <c r="T316" s="21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5" t="s">
        <v>229</v>
      </c>
      <c r="AT316" s="215" t="s">
        <v>148</v>
      </c>
      <c r="AU316" s="215" t="s">
        <v>83</v>
      </c>
      <c r="AY316" s="17" t="s">
        <v>145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81</v>
      </c>
      <c r="BK316" s="216">
        <f>ROUND(I316*H316,2)</f>
        <v>0</v>
      </c>
      <c r="BL316" s="17" t="s">
        <v>229</v>
      </c>
      <c r="BM316" s="215" t="s">
        <v>680</v>
      </c>
    </row>
    <row r="317" s="2" customFormat="1">
      <c r="A317" s="38"/>
      <c r="B317" s="39"/>
      <c r="C317" s="40"/>
      <c r="D317" s="217" t="s">
        <v>155</v>
      </c>
      <c r="E317" s="40"/>
      <c r="F317" s="218" t="s">
        <v>681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155</v>
      </c>
      <c r="AU317" s="17" t="s">
        <v>83</v>
      </c>
    </row>
    <row r="318" s="2" customFormat="1" ht="16.5" customHeight="1">
      <c r="A318" s="38"/>
      <c r="B318" s="39"/>
      <c r="C318" s="204" t="s">
        <v>682</v>
      </c>
      <c r="D318" s="204" t="s">
        <v>148</v>
      </c>
      <c r="E318" s="205" t="s">
        <v>683</v>
      </c>
      <c r="F318" s="206" t="s">
        <v>684</v>
      </c>
      <c r="G318" s="207" t="s">
        <v>159</v>
      </c>
      <c r="H318" s="208">
        <v>5</v>
      </c>
      <c r="I318" s="209"/>
      <c r="J318" s="210">
        <f>ROUND(I318*H318,2)</f>
        <v>0</v>
      </c>
      <c r="K318" s="206" t="s">
        <v>152</v>
      </c>
      <c r="L318" s="44"/>
      <c r="M318" s="211" t="s">
        <v>19</v>
      </c>
      <c r="N318" s="212" t="s">
        <v>44</v>
      </c>
      <c r="O318" s="84"/>
      <c r="P318" s="213">
        <f>O318*H318</f>
        <v>0</v>
      </c>
      <c r="Q318" s="213">
        <v>0.00012</v>
      </c>
      <c r="R318" s="213">
        <f>Q318*H318</f>
        <v>0.00060000000000000006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229</v>
      </c>
      <c r="AT318" s="215" t="s">
        <v>148</v>
      </c>
      <c r="AU318" s="215" t="s">
        <v>83</v>
      </c>
      <c r="AY318" s="17" t="s">
        <v>145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81</v>
      </c>
      <c r="BK318" s="216">
        <f>ROUND(I318*H318,2)</f>
        <v>0</v>
      </c>
      <c r="BL318" s="17" t="s">
        <v>229</v>
      </c>
      <c r="BM318" s="215" t="s">
        <v>685</v>
      </c>
    </row>
    <row r="319" s="2" customFormat="1">
      <c r="A319" s="38"/>
      <c r="B319" s="39"/>
      <c r="C319" s="40"/>
      <c r="D319" s="217" t="s">
        <v>155</v>
      </c>
      <c r="E319" s="40"/>
      <c r="F319" s="218" t="s">
        <v>686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155</v>
      </c>
      <c r="AU319" s="17" t="s">
        <v>83</v>
      </c>
    </row>
    <row r="320" s="2" customFormat="1" ht="21.75" customHeight="1">
      <c r="A320" s="38"/>
      <c r="B320" s="39"/>
      <c r="C320" s="204" t="s">
        <v>687</v>
      </c>
      <c r="D320" s="204" t="s">
        <v>148</v>
      </c>
      <c r="E320" s="205" t="s">
        <v>688</v>
      </c>
      <c r="F320" s="206" t="s">
        <v>689</v>
      </c>
      <c r="G320" s="207" t="s">
        <v>159</v>
      </c>
      <c r="H320" s="208">
        <v>5</v>
      </c>
      <c r="I320" s="209"/>
      <c r="J320" s="210">
        <f>ROUND(I320*H320,2)</f>
        <v>0</v>
      </c>
      <c r="K320" s="206" t="s">
        <v>152</v>
      </c>
      <c r="L320" s="44"/>
      <c r="M320" s="211" t="s">
        <v>19</v>
      </c>
      <c r="N320" s="212" t="s">
        <v>44</v>
      </c>
      <c r="O320" s="84"/>
      <c r="P320" s="213">
        <f>O320*H320</f>
        <v>0</v>
      </c>
      <c r="Q320" s="213">
        <v>0.00012</v>
      </c>
      <c r="R320" s="213">
        <f>Q320*H320</f>
        <v>0.00060000000000000006</v>
      </c>
      <c r="S320" s="213">
        <v>0</v>
      </c>
      <c r="T320" s="21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15" t="s">
        <v>229</v>
      </c>
      <c r="AT320" s="215" t="s">
        <v>148</v>
      </c>
      <c r="AU320" s="215" t="s">
        <v>83</v>
      </c>
      <c r="AY320" s="17" t="s">
        <v>145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7" t="s">
        <v>81</v>
      </c>
      <c r="BK320" s="216">
        <f>ROUND(I320*H320,2)</f>
        <v>0</v>
      </c>
      <c r="BL320" s="17" t="s">
        <v>229</v>
      </c>
      <c r="BM320" s="215" t="s">
        <v>690</v>
      </c>
    </row>
    <row r="321" s="2" customFormat="1">
      <c r="A321" s="38"/>
      <c r="B321" s="39"/>
      <c r="C321" s="40"/>
      <c r="D321" s="217" t="s">
        <v>155</v>
      </c>
      <c r="E321" s="40"/>
      <c r="F321" s="218" t="s">
        <v>691</v>
      </c>
      <c r="G321" s="40"/>
      <c r="H321" s="40"/>
      <c r="I321" s="219"/>
      <c r="J321" s="40"/>
      <c r="K321" s="40"/>
      <c r="L321" s="44"/>
      <c r="M321" s="220"/>
      <c r="N321" s="22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155</v>
      </c>
      <c r="AU321" s="17" t="s">
        <v>83</v>
      </c>
    </row>
    <row r="322" s="2" customFormat="1" ht="24.15" customHeight="1">
      <c r="A322" s="38"/>
      <c r="B322" s="39"/>
      <c r="C322" s="204" t="s">
        <v>692</v>
      </c>
      <c r="D322" s="204" t="s">
        <v>148</v>
      </c>
      <c r="E322" s="205" t="s">
        <v>693</v>
      </c>
      <c r="F322" s="206" t="s">
        <v>694</v>
      </c>
      <c r="G322" s="207" t="s">
        <v>159</v>
      </c>
      <c r="H322" s="208">
        <v>5</v>
      </c>
      <c r="I322" s="209"/>
      <c r="J322" s="210">
        <f>ROUND(I322*H322,2)</f>
        <v>0</v>
      </c>
      <c r="K322" s="206" t="s">
        <v>152</v>
      </c>
      <c r="L322" s="44"/>
      <c r="M322" s="211" t="s">
        <v>19</v>
      </c>
      <c r="N322" s="212" t="s">
        <v>44</v>
      </c>
      <c r="O322" s="84"/>
      <c r="P322" s="213">
        <f>O322*H322</f>
        <v>0</v>
      </c>
      <c r="Q322" s="213">
        <v>0.00010000000000000001</v>
      </c>
      <c r="R322" s="213">
        <f>Q322*H322</f>
        <v>0.00050000000000000001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229</v>
      </c>
      <c r="AT322" s="215" t="s">
        <v>148</v>
      </c>
      <c r="AU322" s="215" t="s">
        <v>83</v>
      </c>
      <c r="AY322" s="17" t="s">
        <v>145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81</v>
      </c>
      <c r="BK322" s="216">
        <f>ROUND(I322*H322,2)</f>
        <v>0</v>
      </c>
      <c r="BL322" s="17" t="s">
        <v>229</v>
      </c>
      <c r="BM322" s="215" t="s">
        <v>695</v>
      </c>
    </row>
    <row r="323" s="2" customFormat="1">
      <c r="A323" s="38"/>
      <c r="B323" s="39"/>
      <c r="C323" s="40"/>
      <c r="D323" s="217" t="s">
        <v>155</v>
      </c>
      <c r="E323" s="40"/>
      <c r="F323" s="218" t="s">
        <v>696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155</v>
      </c>
      <c r="AU323" s="17" t="s">
        <v>83</v>
      </c>
    </row>
    <row r="324" s="12" customFormat="1" ht="22.8" customHeight="1">
      <c r="A324" s="12"/>
      <c r="B324" s="188"/>
      <c r="C324" s="189"/>
      <c r="D324" s="190" t="s">
        <v>72</v>
      </c>
      <c r="E324" s="202" t="s">
        <v>697</v>
      </c>
      <c r="F324" s="202" t="s">
        <v>698</v>
      </c>
      <c r="G324" s="189"/>
      <c r="H324" s="189"/>
      <c r="I324" s="192"/>
      <c r="J324" s="203">
        <f>BK324</f>
        <v>0</v>
      </c>
      <c r="K324" s="189"/>
      <c r="L324" s="194"/>
      <c r="M324" s="195"/>
      <c r="N324" s="196"/>
      <c r="O324" s="196"/>
      <c r="P324" s="197">
        <f>SUM(P325:P338)</f>
        <v>0</v>
      </c>
      <c r="Q324" s="196"/>
      <c r="R324" s="197">
        <f>SUM(R325:R338)</f>
        <v>0.15262340000000002</v>
      </c>
      <c r="S324" s="196"/>
      <c r="T324" s="198">
        <f>SUM(T325:T338)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9" t="s">
        <v>83</v>
      </c>
      <c r="AT324" s="200" t="s">
        <v>72</v>
      </c>
      <c r="AU324" s="200" t="s">
        <v>81</v>
      </c>
      <c r="AY324" s="199" t="s">
        <v>145</v>
      </c>
      <c r="BK324" s="201">
        <f>SUM(BK325:BK338)</f>
        <v>0</v>
      </c>
    </row>
    <row r="325" s="2" customFormat="1" ht="16.5" customHeight="1">
      <c r="A325" s="38"/>
      <c r="B325" s="39"/>
      <c r="C325" s="204" t="s">
        <v>699</v>
      </c>
      <c r="D325" s="204" t="s">
        <v>148</v>
      </c>
      <c r="E325" s="205" t="s">
        <v>700</v>
      </c>
      <c r="F325" s="206" t="s">
        <v>701</v>
      </c>
      <c r="G325" s="207" t="s">
        <v>159</v>
      </c>
      <c r="H325" s="208">
        <v>80</v>
      </c>
      <c r="I325" s="209"/>
      <c r="J325" s="210">
        <f>ROUND(I325*H325,2)</f>
        <v>0</v>
      </c>
      <c r="K325" s="206" t="s">
        <v>152</v>
      </c>
      <c r="L325" s="44"/>
      <c r="M325" s="211" t="s">
        <v>19</v>
      </c>
      <c r="N325" s="212" t="s">
        <v>44</v>
      </c>
      <c r="O325" s="84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5" t="s">
        <v>229</v>
      </c>
      <c r="AT325" s="215" t="s">
        <v>148</v>
      </c>
      <c r="AU325" s="215" t="s">
        <v>83</v>
      </c>
      <c r="AY325" s="17" t="s">
        <v>145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7" t="s">
        <v>81</v>
      </c>
      <c r="BK325" s="216">
        <f>ROUND(I325*H325,2)</f>
        <v>0</v>
      </c>
      <c r="BL325" s="17" t="s">
        <v>229</v>
      </c>
      <c r="BM325" s="215" t="s">
        <v>702</v>
      </c>
    </row>
    <row r="326" s="2" customFormat="1">
      <c r="A326" s="38"/>
      <c r="B326" s="39"/>
      <c r="C326" s="40"/>
      <c r="D326" s="217" t="s">
        <v>155</v>
      </c>
      <c r="E326" s="40"/>
      <c r="F326" s="218" t="s">
        <v>703</v>
      </c>
      <c r="G326" s="40"/>
      <c r="H326" s="40"/>
      <c r="I326" s="219"/>
      <c r="J326" s="40"/>
      <c r="K326" s="40"/>
      <c r="L326" s="44"/>
      <c r="M326" s="220"/>
      <c r="N326" s="221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155</v>
      </c>
      <c r="AU326" s="17" t="s">
        <v>83</v>
      </c>
    </row>
    <row r="327" s="2" customFormat="1" ht="16.5" customHeight="1">
      <c r="A327" s="38"/>
      <c r="B327" s="39"/>
      <c r="C327" s="234" t="s">
        <v>704</v>
      </c>
      <c r="D327" s="234" t="s">
        <v>186</v>
      </c>
      <c r="E327" s="235" t="s">
        <v>705</v>
      </c>
      <c r="F327" s="236" t="s">
        <v>706</v>
      </c>
      <c r="G327" s="237" t="s">
        <v>159</v>
      </c>
      <c r="H327" s="238">
        <v>100</v>
      </c>
      <c r="I327" s="239"/>
      <c r="J327" s="240">
        <f>ROUND(I327*H327,2)</f>
        <v>0</v>
      </c>
      <c r="K327" s="236" t="s">
        <v>152</v>
      </c>
      <c r="L327" s="241"/>
      <c r="M327" s="242" t="s">
        <v>19</v>
      </c>
      <c r="N327" s="243" t="s">
        <v>44</v>
      </c>
      <c r="O327" s="84"/>
      <c r="P327" s="213">
        <f>O327*H327</f>
        <v>0</v>
      </c>
      <c r="Q327" s="213">
        <v>0</v>
      </c>
      <c r="R327" s="213">
        <f>Q327*H327</f>
        <v>0</v>
      </c>
      <c r="S327" s="213">
        <v>0</v>
      </c>
      <c r="T327" s="214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5" t="s">
        <v>301</v>
      </c>
      <c r="AT327" s="215" t="s">
        <v>186</v>
      </c>
      <c r="AU327" s="215" t="s">
        <v>83</v>
      </c>
      <c r="AY327" s="17" t="s">
        <v>145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7" t="s">
        <v>81</v>
      </c>
      <c r="BK327" s="216">
        <f>ROUND(I327*H327,2)</f>
        <v>0</v>
      </c>
      <c r="BL327" s="17" t="s">
        <v>229</v>
      </c>
      <c r="BM327" s="215" t="s">
        <v>707</v>
      </c>
    </row>
    <row r="328" s="2" customFormat="1" ht="24.15" customHeight="1">
      <c r="A328" s="38"/>
      <c r="B328" s="39"/>
      <c r="C328" s="204" t="s">
        <v>708</v>
      </c>
      <c r="D328" s="204" t="s">
        <v>148</v>
      </c>
      <c r="E328" s="205" t="s">
        <v>709</v>
      </c>
      <c r="F328" s="206" t="s">
        <v>710</v>
      </c>
      <c r="G328" s="207" t="s">
        <v>159</v>
      </c>
      <c r="H328" s="208">
        <v>80</v>
      </c>
      <c r="I328" s="209"/>
      <c r="J328" s="210">
        <f>ROUND(I328*H328,2)</f>
        <v>0</v>
      </c>
      <c r="K328" s="206" t="s">
        <v>152</v>
      </c>
      <c r="L328" s="44"/>
      <c r="M328" s="211" t="s">
        <v>19</v>
      </c>
      <c r="N328" s="212" t="s">
        <v>44</v>
      </c>
      <c r="O328" s="84"/>
      <c r="P328" s="213">
        <f>O328*H328</f>
        <v>0</v>
      </c>
      <c r="Q328" s="213">
        <v>0</v>
      </c>
      <c r="R328" s="213">
        <f>Q328*H328</f>
        <v>0</v>
      </c>
      <c r="S328" s="213">
        <v>0</v>
      </c>
      <c r="T328" s="21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229</v>
      </c>
      <c r="AT328" s="215" t="s">
        <v>148</v>
      </c>
      <c r="AU328" s="215" t="s">
        <v>83</v>
      </c>
      <c r="AY328" s="17" t="s">
        <v>145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81</v>
      </c>
      <c r="BK328" s="216">
        <f>ROUND(I328*H328,2)</f>
        <v>0</v>
      </c>
      <c r="BL328" s="17" t="s">
        <v>229</v>
      </c>
      <c r="BM328" s="215" t="s">
        <v>711</v>
      </c>
    </row>
    <row r="329" s="2" customFormat="1">
      <c r="A329" s="38"/>
      <c r="B329" s="39"/>
      <c r="C329" s="40"/>
      <c r="D329" s="217" t="s">
        <v>155</v>
      </c>
      <c r="E329" s="40"/>
      <c r="F329" s="218" t="s">
        <v>712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155</v>
      </c>
      <c r="AU329" s="17" t="s">
        <v>83</v>
      </c>
    </row>
    <row r="330" s="2" customFormat="1" ht="16.5" customHeight="1">
      <c r="A330" s="38"/>
      <c r="B330" s="39"/>
      <c r="C330" s="234" t="s">
        <v>713</v>
      </c>
      <c r="D330" s="234" t="s">
        <v>186</v>
      </c>
      <c r="E330" s="235" t="s">
        <v>705</v>
      </c>
      <c r="F330" s="236" t="s">
        <v>706</v>
      </c>
      <c r="G330" s="237" t="s">
        <v>159</v>
      </c>
      <c r="H330" s="238">
        <v>100</v>
      </c>
      <c r="I330" s="239"/>
      <c r="J330" s="240">
        <f>ROUND(I330*H330,2)</f>
        <v>0</v>
      </c>
      <c r="K330" s="236" t="s">
        <v>152</v>
      </c>
      <c r="L330" s="241"/>
      <c r="M330" s="242" t="s">
        <v>19</v>
      </c>
      <c r="N330" s="243" t="s">
        <v>44</v>
      </c>
      <c r="O330" s="8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5" t="s">
        <v>301</v>
      </c>
      <c r="AT330" s="215" t="s">
        <v>186</v>
      </c>
      <c r="AU330" s="215" t="s">
        <v>83</v>
      </c>
      <c r="AY330" s="17" t="s">
        <v>145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81</v>
      </c>
      <c r="BK330" s="216">
        <f>ROUND(I330*H330,2)</f>
        <v>0</v>
      </c>
      <c r="BL330" s="17" t="s">
        <v>229</v>
      </c>
      <c r="BM330" s="215" t="s">
        <v>714</v>
      </c>
    </row>
    <row r="331" s="2" customFormat="1" ht="24.15" customHeight="1">
      <c r="A331" s="38"/>
      <c r="B331" s="39"/>
      <c r="C331" s="204" t="s">
        <v>715</v>
      </c>
      <c r="D331" s="204" t="s">
        <v>148</v>
      </c>
      <c r="E331" s="205" t="s">
        <v>716</v>
      </c>
      <c r="F331" s="206" t="s">
        <v>717</v>
      </c>
      <c r="G331" s="207" t="s">
        <v>159</v>
      </c>
      <c r="H331" s="208">
        <v>120</v>
      </c>
      <c r="I331" s="209"/>
      <c r="J331" s="210">
        <f>ROUND(I331*H331,2)</f>
        <v>0</v>
      </c>
      <c r="K331" s="206" t="s">
        <v>152</v>
      </c>
      <c r="L331" s="44"/>
      <c r="M331" s="211" t="s">
        <v>19</v>
      </c>
      <c r="N331" s="212" t="s">
        <v>44</v>
      </c>
      <c r="O331" s="84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229</v>
      </c>
      <c r="AT331" s="215" t="s">
        <v>148</v>
      </c>
      <c r="AU331" s="215" t="s">
        <v>83</v>
      </c>
      <c r="AY331" s="17" t="s">
        <v>145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81</v>
      </c>
      <c r="BK331" s="216">
        <f>ROUND(I331*H331,2)</f>
        <v>0</v>
      </c>
      <c r="BL331" s="17" t="s">
        <v>229</v>
      </c>
      <c r="BM331" s="215" t="s">
        <v>718</v>
      </c>
    </row>
    <row r="332" s="2" customFormat="1">
      <c r="A332" s="38"/>
      <c r="B332" s="39"/>
      <c r="C332" s="40"/>
      <c r="D332" s="217" t="s">
        <v>155</v>
      </c>
      <c r="E332" s="40"/>
      <c r="F332" s="218" t="s">
        <v>719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155</v>
      </c>
      <c r="AU332" s="17" t="s">
        <v>83</v>
      </c>
    </row>
    <row r="333" s="2" customFormat="1" ht="16.5" customHeight="1">
      <c r="A333" s="38"/>
      <c r="B333" s="39"/>
      <c r="C333" s="234" t="s">
        <v>720</v>
      </c>
      <c r="D333" s="234" t="s">
        <v>186</v>
      </c>
      <c r="E333" s="235" t="s">
        <v>705</v>
      </c>
      <c r="F333" s="236" t="s">
        <v>706</v>
      </c>
      <c r="G333" s="237" t="s">
        <v>159</v>
      </c>
      <c r="H333" s="238">
        <v>150</v>
      </c>
      <c r="I333" s="239"/>
      <c r="J333" s="240">
        <f>ROUND(I333*H333,2)</f>
        <v>0</v>
      </c>
      <c r="K333" s="236" t="s">
        <v>152</v>
      </c>
      <c r="L333" s="241"/>
      <c r="M333" s="242" t="s">
        <v>19</v>
      </c>
      <c r="N333" s="243" t="s">
        <v>44</v>
      </c>
      <c r="O333" s="84"/>
      <c r="P333" s="213">
        <f>O333*H333</f>
        <v>0</v>
      </c>
      <c r="Q333" s="213">
        <v>0</v>
      </c>
      <c r="R333" s="213">
        <f>Q333*H333</f>
        <v>0</v>
      </c>
      <c r="S333" s="213">
        <v>0</v>
      </c>
      <c r="T333" s="21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301</v>
      </c>
      <c r="AT333" s="215" t="s">
        <v>186</v>
      </c>
      <c r="AU333" s="215" t="s">
        <v>83</v>
      </c>
      <c r="AY333" s="17" t="s">
        <v>145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81</v>
      </c>
      <c r="BK333" s="216">
        <f>ROUND(I333*H333,2)</f>
        <v>0</v>
      </c>
      <c r="BL333" s="17" t="s">
        <v>229</v>
      </c>
      <c r="BM333" s="215" t="s">
        <v>721</v>
      </c>
    </row>
    <row r="334" s="2" customFormat="1" ht="16.5" customHeight="1">
      <c r="A334" s="38"/>
      <c r="B334" s="39"/>
      <c r="C334" s="204" t="s">
        <v>722</v>
      </c>
      <c r="D334" s="204" t="s">
        <v>148</v>
      </c>
      <c r="E334" s="205" t="s">
        <v>723</v>
      </c>
      <c r="F334" s="206" t="s">
        <v>724</v>
      </c>
      <c r="G334" s="207" t="s">
        <v>159</v>
      </c>
      <c r="H334" s="208">
        <v>331.79000000000002</v>
      </c>
      <c r="I334" s="209"/>
      <c r="J334" s="210">
        <f>ROUND(I334*H334,2)</f>
        <v>0</v>
      </c>
      <c r="K334" s="206" t="s">
        <v>152</v>
      </c>
      <c r="L334" s="44"/>
      <c r="M334" s="211" t="s">
        <v>19</v>
      </c>
      <c r="N334" s="212" t="s">
        <v>44</v>
      </c>
      <c r="O334" s="84"/>
      <c r="P334" s="213">
        <f>O334*H334</f>
        <v>0</v>
      </c>
      <c r="Q334" s="213">
        <v>0.00020000000000000001</v>
      </c>
      <c r="R334" s="213">
        <f>Q334*H334</f>
        <v>0.066358000000000014</v>
      </c>
      <c r="S334" s="213">
        <v>0</v>
      </c>
      <c r="T334" s="21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15" t="s">
        <v>229</v>
      </c>
      <c r="AT334" s="215" t="s">
        <v>148</v>
      </c>
      <c r="AU334" s="215" t="s">
        <v>83</v>
      </c>
      <c r="AY334" s="17" t="s">
        <v>145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7" t="s">
        <v>81</v>
      </c>
      <c r="BK334" s="216">
        <f>ROUND(I334*H334,2)</f>
        <v>0</v>
      </c>
      <c r="BL334" s="17" t="s">
        <v>229</v>
      </c>
      <c r="BM334" s="215" t="s">
        <v>725</v>
      </c>
    </row>
    <row r="335" s="2" customFormat="1">
      <c r="A335" s="38"/>
      <c r="B335" s="39"/>
      <c r="C335" s="40"/>
      <c r="D335" s="217" t="s">
        <v>155</v>
      </c>
      <c r="E335" s="40"/>
      <c r="F335" s="218" t="s">
        <v>726</v>
      </c>
      <c r="G335" s="40"/>
      <c r="H335" s="40"/>
      <c r="I335" s="219"/>
      <c r="J335" s="40"/>
      <c r="K335" s="40"/>
      <c r="L335" s="44"/>
      <c r="M335" s="220"/>
      <c r="N335" s="22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155</v>
      </c>
      <c r="AU335" s="17" t="s">
        <v>83</v>
      </c>
    </row>
    <row r="336" s="13" customFormat="1">
      <c r="A336" s="13"/>
      <c r="B336" s="222"/>
      <c r="C336" s="223"/>
      <c r="D336" s="224" t="s">
        <v>162</v>
      </c>
      <c r="E336" s="225" t="s">
        <v>19</v>
      </c>
      <c r="F336" s="226" t="s">
        <v>727</v>
      </c>
      <c r="G336" s="223"/>
      <c r="H336" s="227">
        <v>331.79000000000002</v>
      </c>
      <c r="I336" s="228"/>
      <c r="J336" s="223"/>
      <c r="K336" s="223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162</v>
      </c>
      <c r="AU336" s="233" t="s">
        <v>83</v>
      </c>
      <c r="AV336" s="13" t="s">
        <v>83</v>
      </c>
      <c r="AW336" s="13" t="s">
        <v>32</v>
      </c>
      <c r="AX336" s="13" t="s">
        <v>81</v>
      </c>
      <c r="AY336" s="233" t="s">
        <v>145</v>
      </c>
    </row>
    <row r="337" s="2" customFormat="1" ht="24.15" customHeight="1">
      <c r="A337" s="38"/>
      <c r="B337" s="39"/>
      <c r="C337" s="204" t="s">
        <v>728</v>
      </c>
      <c r="D337" s="204" t="s">
        <v>148</v>
      </c>
      <c r="E337" s="205" t="s">
        <v>729</v>
      </c>
      <c r="F337" s="206" t="s">
        <v>730</v>
      </c>
      <c r="G337" s="207" t="s">
        <v>159</v>
      </c>
      <c r="H337" s="208">
        <v>331.79000000000002</v>
      </c>
      <c r="I337" s="209"/>
      <c r="J337" s="210">
        <f>ROUND(I337*H337,2)</f>
        <v>0</v>
      </c>
      <c r="K337" s="206" t="s">
        <v>152</v>
      </c>
      <c r="L337" s="44"/>
      <c r="M337" s="211" t="s">
        <v>19</v>
      </c>
      <c r="N337" s="212" t="s">
        <v>44</v>
      </c>
      <c r="O337" s="84"/>
      <c r="P337" s="213">
        <f>O337*H337</f>
        <v>0</v>
      </c>
      <c r="Q337" s="213">
        <v>0.00025999999999999998</v>
      </c>
      <c r="R337" s="213">
        <f>Q337*H337</f>
        <v>0.086265399999999992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229</v>
      </c>
      <c r="AT337" s="215" t="s">
        <v>148</v>
      </c>
      <c r="AU337" s="215" t="s">
        <v>83</v>
      </c>
      <c r="AY337" s="17" t="s">
        <v>145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81</v>
      </c>
      <c r="BK337" s="216">
        <f>ROUND(I337*H337,2)</f>
        <v>0</v>
      </c>
      <c r="BL337" s="17" t="s">
        <v>229</v>
      </c>
      <c r="BM337" s="215" t="s">
        <v>731</v>
      </c>
    </row>
    <row r="338" s="2" customFormat="1">
      <c r="A338" s="38"/>
      <c r="B338" s="39"/>
      <c r="C338" s="40"/>
      <c r="D338" s="217" t="s">
        <v>155</v>
      </c>
      <c r="E338" s="40"/>
      <c r="F338" s="218" t="s">
        <v>732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155</v>
      </c>
      <c r="AU338" s="17" t="s">
        <v>83</v>
      </c>
    </row>
    <row r="339" s="12" customFormat="1" ht="22.8" customHeight="1">
      <c r="A339" s="12"/>
      <c r="B339" s="188"/>
      <c r="C339" s="189"/>
      <c r="D339" s="190" t="s">
        <v>72</v>
      </c>
      <c r="E339" s="202" t="s">
        <v>733</v>
      </c>
      <c r="F339" s="202" t="s">
        <v>734</v>
      </c>
      <c r="G339" s="189"/>
      <c r="H339" s="189"/>
      <c r="I339" s="192"/>
      <c r="J339" s="203">
        <f>BK339</f>
        <v>0</v>
      </c>
      <c r="K339" s="189"/>
      <c r="L339" s="194"/>
      <c r="M339" s="195"/>
      <c r="N339" s="196"/>
      <c r="O339" s="196"/>
      <c r="P339" s="197">
        <f>SUM(P340:P342)</f>
        <v>0</v>
      </c>
      <c r="Q339" s="196"/>
      <c r="R339" s="197">
        <f>SUM(R340:R342)</f>
        <v>0.042900000000000001</v>
      </c>
      <c r="S339" s="196"/>
      <c r="T339" s="198">
        <f>SUM(T340:T342)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99" t="s">
        <v>83</v>
      </c>
      <c r="AT339" s="200" t="s">
        <v>72</v>
      </c>
      <c r="AU339" s="200" t="s">
        <v>81</v>
      </c>
      <c r="AY339" s="199" t="s">
        <v>145</v>
      </c>
      <c r="BK339" s="201">
        <f>SUM(BK340:BK342)</f>
        <v>0</v>
      </c>
    </row>
    <row r="340" s="2" customFormat="1" ht="21.75" customHeight="1">
      <c r="A340" s="38"/>
      <c r="B340" s="39"/>
      <c r="C340" s="204" t="s">
        <v>735</v>
      </c>
      <c r="D340" s="204" t="s">
        <v>148</v>
      </c>
      <c r="E340" s="205" t="s">
        <v>736</v>
      </c>
      <c r="F340" s="206" t="s">
        <v>737</v>
      </c>
      <c r="G340" s="207" t="s">
        <v>159</v>
      </c>
      <c r="H340" s="208">
        <v>33</v>
      </c>
      <c r="I340" s="209"/>
      <c r="J340" s="210">
        <f>ROUND(I340*H340,2)</f>
        <v>0</v>
      </c>
      <c r="K340" s="206" t="s">
        <v>152</v>
      </c>
      <c r="L340" s="44"/>
      <c r="M340" s="211" t="s">
        <v>19</v>
      </c>
      <c r="N340" s="212" t="s">
        <v>44</v>
      </c>
      <c r="O340" s="84"/>
      <c r="P340" s="213">
        <f>O340*H340</f>
        <v>0</v>
      </c>
      <c r="Q340" s="213">
        <v>0</v>
      </c>
      <c r="R340" s="213">
        <f>Q340*H340</f>
        <v>0</v>
      </c>
      <c r="S340" s="213">
        <v>0</v>
      </c>
      <c r="T340" s="21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5" t="s">
        <v>229</v>
      </c>
      <c r="AT340" s="215" t="s">
        <v>148</v>
      </c>
      <c r="AU340" s="215" t="s">
        <v>83</v>
      </c>
      <c r="AY340" s="17" t="s">
        <v>145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7" t="s">
        <v>81</v>
      </c>
      <c r="BK340" s="216">
        <f>ROUND(I340*H340,2)</f>
        <v>0</v>
      </c>
      <c r="BL340" s="17" t="s">
        <v>229</v>
      </c>
      <c r="BM340" s="215" t="s">
        <v>738</v>
      </c>
    </row>
    <row r="341" s="2" customFormat="1">
      <c r="A341" s="38"/>
      <c r="B341" s="39"/>
      <c r="C341" s="40"/>
      <c r="D341" s="217" t="s">
        <v>155</v>
      </c>
      <c r="E341" s="40"/>
      <c r="F341" s="218" t="s">
        <v>739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155</v>
      </c>
      <c r="AU341" s="17" t="s">
        <v>83</v>
      </c>
    </row>
    <row r="342" s="2" customFormat="1" ht="16.5" customHeight="1">
      <c r="A342" s="38"/>
      <c r="B342" s="39"/>
      <c r="C342" s="234" t="s">
        <v>740</v>
      </c>
      <c r="D342" s="234" t="s">
        <v>186</v>
      </c>
      <c r="E342" s="235" t="s">
        <v>741</v>
      </c>
      <c r="F342" s="236" t="s">
        <v>742</v>
      </c>
      <c r="G342" s="237" t="s">
        <v>159</v>
      </c>
      <c r="H342" s="238">
        <v>33</v>
      </c>
      <c r="I342" s="239"/>
      <c r="J342" s="240">
        <f>ROUND(I342*H342,2)</f>
        <v>0</v>
      </c>
      <c r="K342" s="236" t="s">
        <v>152</v>
      </c>
      <c r="L342" s="241"/>
      <c r="M342" s="242" t="s">
        <v>19</v>
      </c>
      <c r="N342" s="243" t="s">
        <v>44</v>
      </c>
      <c r="O342" s="84"/>
      <c r="P342" s="213">
        <f>O342*H342</f>
        <v>0</v>
      </c>
      <c r="Q342" s="213">
        <v>0.0012999999999999999</v>
      </c>
      <c r="R342" s="213">
        <f>Q342*H342</f>
        <v>0.042900000000000001</v>
      </c>
      <c r="S342" s="213">
        <v>0</v>
      </c>
      <c r="T342" s="21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5" t="s">
        <v>301</v>
      </c>
      <c r="AT342" s="215" t="s">
        <v>186</v>
      </c>
      <c r="AU342" s="215" t="s">
        <v>83</v>
      </c>
      <c r="AY342" s="17" t="s">
        <v>145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7" t="s">
        <v>81</v>
      </c>
      <c r="BK342" s="216">
        <f>ROUND(I342*H342,2)</f>
        <v>0</v>
      </c>
      <c r="BL342" s="17" t="s">
        <v>229</v>
      </c>
      <c r="BM342" s="215" t="s">
        <v>743</v>
      </c>
    </row>
    <row r="343" s="12" customFormat="1" ht="25.92" customHeight="1">
      <c r="A343" s="12"/>
      <c r="B343" s="188"/>
      <c r="C343" s="189"/>
      <c r="D343" s="190" t="s">
        <v>72</v>
      </c>
      <c r="E343" s="191" t="s">
        <v>744</v>
      </c>
      <c r="F343" s="191" t="s">
        <v>745</v>
      </c>
      <c r="G343" s="189"/>
      <c r="H343" s="189"/>
      <c r="I343" s="192"/>
      <c r="J343" s="193">
        <f>BK343</f>
        <v>0</v>
      </c>
      <c r="K343" s="189"/>
      <c r="L343" s="194"/>
      <c r="M343" s="195"/>
      <c r="N343" s="196"/>
      <c r="O343" s="196"/>
      <c r="P343" s="197">
        <f>SUM(P344:P347)</f>
        <v>0</v>
      </c>
      <c r="Q343" s="196"/>
      <c r="R343" s="197">
        <f>SUM(R344:R347)</f>
        <v>0</v>
      </c>
      <c r="S343" s="196"/>
      <c r="T343" s="198">
        <f>SUM(T344:T347)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99" t="s">
        <v>153</v>
      </c>
      <c r="AT343" s="200" t="s">
        <v>72</v>
      </c>
      <c r="AU343" s="200" t="s">
        <v>73</v>
      </c>
      <c r="AY343" s="199" t="s">
        <v>145</v>
      </c>
      <c r="BK343" s="201">
        <f>SUM(BK344:BK347)</f>
        <v>0</v>
      </c>
    </row>
    <row r="344" s="2" customFormat="1" ht="21.75" customHeight="1">
      <c r="A344" s="38"/>
      <c r="B344" s="39"/>
      <c r="C344" s="204" t="s">
        <v>746</v>
      </c>
      <c r="D344" s="204" t="s">
        <v>148</v>
      </c>
      <c r="E344" s="205" t="s">
        <v>747</v>
      </c>
      <c r="F344" s="206" t="s">
        <v>748</v>
      </c>
      <c r="G344" s="207" t="s">
        <v>749</v>
      </c>
      <c r="H344" s="208">
        <v>24</v>
      </c>
      <c r="I344" s="209"/>
      <c r="J344" s="210">
        <f>ROUND(I344*H344,2)</f>
        <v>0</v>
      </c>
      <c r="K344" s="206" t="s">
        <v>152</v>
      </c>
      <c r="L344" s="44"/>
      <c r="M344" s="211" t="s">
        <v>19</v>
      </c>
      <c r="N344" s="212" t="s">
        <v>44</v>
      </c>
      <c r="O344" s="84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15" t="s">
        <v>471</v>
      </c>
      <c r="AT344" s="215" t="s">
        <v>148</v>
      </c>
      <c r="AU344" s="215" t="s">
        <v>81</v>
      </c>
      <c r="AY344" s="17" t="s">
        <v>145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7" t="s">
        <v>81</v>
      </c>
      <c r="BK344" s="216">
        <f>ROUND(I344*H344,2)</f>
        <v>0</v>
      </c>
      <c r="BL344" s="17" t="s">
        <v>471</v>
      </c>
      <c r="BM344" s="215" t="s">
        <v>750</v>
      </c>
    </row>
    <row r="345" s="2" customFormat="1">
      <c r="A345" s="38"/>
      <c r="B345" s="39"/>
      <c r="C345" s="40"/>
      <c r="D345" s="217" t="s">
        <v>155</v>
      </c>
      <c r="E345" s="40"/>
      <c r="F345" s="218" t="s">
        <v>751</v>
      </c>
      <c r="G345" s="40"/>
      <c r="H345" s="40"/>
      <c r="I345" s="219"/>
      <c r="J345" s="40"/>
      <c r="K345" s="40"/>
      <c r="L345" s="44"/>
      <c r="M345" s="220"/>
      <c r="N345" s="22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155</v>
      </c>
      <c r="AU345" s="17" t="s">
        <v>81</v>
      </c>
    </row>
    <row r="346" s="2" customFormat="1" ht="44.25" customHeight="1">
      <c r="A346" s="38"/>
      <c r="B346" s="39"/>
      <c r="C346" s="204" t="s">
        <v>752</v>
      </c>
      <c r="D346" s="204" t="s">
        <v>148</v>
      </c>
      <c r="E346" s="205" t="s">
        <v>753</v>
      </c>
      <c r="F346" s="206" t="s">
        <v>754</v>
      </c>
      <c r="G346" s="207" t="s">
        <v>749</v>
      </c>
      <c r="H346" s="208">
        <v>32</v>
      </c>
      <c r="I346" s="209"/>
      <c r="J346" s="210">
        <f>ROUND(I346*H346,2)</f>
        <v>0</v>
      </c>
      <c r="K346" s="206" t="s">
        <v>152</v>
      </c>
      <c r="L346" s="44"/>
      <c r="M346" s="211" t="s">
        <v>19</v>
      </c>
      <c r="N346" s="212" t="s">
        <v>44</v>
      </c>
      <c r="O346" s="84"/>
      <c r="P346" s="213">
        <f>O346*H346</f>
        <v>0</v>
      </c>
      <c r="Q346" s="213">
        <v>0</v>
      </c>
      <c r="R346" s="213">
        <f>Q346*H346</f>
        <v>0</v>
      </c>
      <c r="S346" s="213">
        <v>0</v>
      </c>
      <c r="T346" s="21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5" t="s">
        <v>471</v>
      </c>
      <c r="AT346" s="215" t="s">
        <v>148</v>
      </c>
      <c r="AU346" s="215" t="s">
        <v>81</v>
      </c>
      <c r="AY346" s="17" t="s">
        <v>145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7" t="s">
        <v>81</v>
      </c>
      <c r="BK346" s="216">
        <f>ROUND(I346*H346,2)</f>
        <v>0</v>
      </c>
      <c r="BL346" s="17" t="s">
        <v>471</v>
      </c>
      <c r="BM346" s="215" t="s">
        <v>755</v>
      </c>
    </row>
    <row r="347" s="2" customFormat="1">
      <c r="A347" s="38"/>
      <c r="B347" s="39"/>
      <c r="C347" s="40"/>
      <c r="D347" s="217" t="s">
        <v>155</v>
      </c>
      <c r="E347" s="40"/>
      <c r="F347" s="218" t="s">
        <v>756</v>
      </c>
      <c r="G347" s="40"/>
      <c r="H347" s="40"/>
      <c r="I347" s="219"/>
      <c r="J347" s="40"/>
      <c r="K347" s="40"/>
      <c r="L347" s="44"/>
      <c r="M347" s="220"/>
      <c r="N347" s="221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155</v>
      </c>
      <c r="AU347" s="17" t="s">
        <v>81</v>
      </c>
    </row>
    <row r="348" s="12" customFormat="1" ht="25.92" customHeight="1">
      <c r="A348" s="12"/>
      <c r="B348" s="188"/>
      <c r="C348" s="189"/>
      <c r="D348" s="190" t="s">
        <v>72</v>
      </c>
      <c r="E348" s="191" t="s">
        <v>757</v>
      </c>
      <c r="F348" s="191" t="s">
        <v>758</v>
      </c>
      <c r="G348" s="189"/>
      <c r="H348" s="189"/>
      <c r="I348" s="192"/>
      <c r="J348" s="193">
        <f>BK348</f>
        <v>0</v>
      </c>
      <c r="K348" s="189"/>
      <c r="L348" s="194"/>
      <c r="M348" s="195"/>
      <c r="N348" s="196"/>
      <c r="O348" s="196"/>
      <c r="P348" s="197">
        <f>P349+P352+P357</f>
        <v>0</v>
      </c>
      <c r="Q348" s="196"/>
      <c r="R348" s="197">
        <f>R349+R352+R357</f>
        <v>0</v>
      </c>
      <c r="S348" s="196"/>
      <c r="T348" s="198">
        <f>T349+T352+T357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99" t="s">
        <v>176</v>
      </c>
      <c r="AT348" s="200" t="s">
        <v>72</v>
      </c>
      <c r="AU348" s="200" t="s">
        <v>73</v>
      </c>
      <c r="AY348" s="199" t="s">
        <v>145</v>
      </c>
      <c r="BK348" s="201">
        <f>BK349+BK352+BK357</f>
        <v>0</v>
      </c>
    </row>
    <row r="349" s="12" customFormat="1" ht="22.8" customHeight="1">
      <c r="A349" s="12"/>
      <c r="B349" s="188"/>
      <c r="C349" s="189"/>
      <c r="D349" s="190" t="s">
        <v>72</v>
      </c>
      <c r="E349" s="202" t="s">
        <v>759</v>
      </c>
      <c r="F349" s="202" t="s">
        <v>760</v>
      </c>
      <c r="G349" s="189"/>
      <c r="H349" s="189"/>
      <c r="I349" s="192"/>
      <c r="J349" s="203">
        <f>BK349</f>
        <v>0</v>
      </c>
      <c r="K349" s="189"/>
      <c r="L349" s="194"/>
      <c r="M349" s="195"/>
      <c r="N349" s="196"/>
      <c r="O349" s="196"/>
      <c r="P349" s="197">
        <f>SUM(P350:P351)</f>
        <v>0</v>
      </c>
      <c r="Q349" s="196"/>
      <c r="R349" s="197">
        <f>SUM(R350:R351)</f>
        <v>0</v>
      </c>
      <c r="S349" s="196"/>
      <c r="T349" s="198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99" t="s">
        <v>176</v>
      </c>
      <c r="AT349" s="200" t="s">
        <v>72</v>
      </c>
      <c r="AU349" s="200" t="s">
        <v>81</v>
      </c>
      <c r="AY349" s="199" t="s">
        <v>145</v>
      </c>
      <c r="BK349" s="201">
        <f>SUM(BK350:BK351)</f>
        <v>0</v>
      </c>
    </row>
    <row r="350" s="2" customFormat="1" ht="16.5" customHeight="1">
      <c r="A350" s="38"/>
      <c r="B350" s="39"/>
      <c r="C350" s="204" t="s">
        <v>761</v>
      </c>
      <c r="D350" s="204" t="s">
        <v>148</v>
      </c>
      <c r="E350" s="205" t="s">
        <v>762</v>
      </c>
      <c r="F350" s="206" t="s">
        <v>760</v>
      </c>
      <c r="G350" s="207" t="s">
        <v>314</v>
      </c>
      <c r="H350" s="208">
        <v>1</v>
      </c>
      <c r="I350" s="209"/>
      <c r="J350" s="210">
        <f>ROUND(I350*H350,2)</f>
        <v>0</v>
      </c>
      <c r="K350" s="206" t="s">
        <v>152</v>
      </c>
      <c r="L350" s="44"/>
      <c r="M350" s="211" t="s">
        <v>19</v>
      </c>
      <c r="N350" s="212" t="s">
        <v>44</v>
      </c>
      <c r="O350" s="84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15" t="s">
        <v>763</v>
      </c>
      <c r="AT350" s="215" t="s">
        <v>148</v>
      </c>
      <c r="AU350" s="215" t="s">
        <v>83</v>
      </c>
      <c r="AY350" s="17" t="s">
        <v>145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7" t="s">
        <v>81</v>
      </c>
      <c r="BK350" s="216">
        <f>ROUND(I350*H350,2)</f>
        <v>0</v>
      </c>
      <c r="BL350" s="17" t="s">
        <v>763</v>
      </c>
      <c r="BM350" s="215" t="s">
        <v>764</v>
      </c>
    </row>
    <row r="351" s="2" customFormat="1">
      <c r="A351" s="38"/>
      <c r="B351" s="39"/>
      <c r="C351" s="40"/>
      <c r="D351" s="217" t="s">
        <v>155</v>
      </c>
      <c r="E351" s="40"/>
      <c r="F351" s="218" t="s">
        <v>765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155</v>
      </c>
      <c r="AU351" s="17" t="s">
        <v>83</v>
      </c>
    </row>
    <row r="352" s="12" customFormat="1" ht="22.8" customHeight="1">
      <c r="A352" s="12"/>
      <c r="B352" s="188"/>
      <c r="C352" s="189"/>
      <c r="D352" s="190" t="s">
        <v>72</v>
      </c>
      <c r="E352" s="202" t="s">
        <v>766</v>
      </c>
      <c r="F352" s="202" t="s">
        <v>767</v>
      </c>
      <c r="G352" s="189"/>
      <c r="H352" s="189"/>
      <c r="I352" s="192"/>
      <c r="J352" s="203">
        <f>BK352</f>
        <v>0</v>
      </c>
      <c r="K352" s="189"/>
      <c r="L352" s="194"/>
      <c r="M352" s="195"/>
      <c r="N352" s="196"/>
      <c r="O352" s="196"/>
      <c r="P352" s="197">
        <f>SUM(P353:P356)</f>
        <v>0</v>
      </c>
      <c r="Q352" s="196"/>
      <c r="R352" s="197">
        <f>SUM(R353:R356)</f>
        <v>0</v>
      </c>
      <c r="S352" s="196"/>
      <c r="T352" s="198">
        <f>SUM(T353:T356)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99" t="s">
        <v>176</v>
      </c>
      <c r="AT352" s="200" t="s">
        <v>72</v>
      </c>
      <c r="AU352" s="200" t="s">
        <v>81</v>
      </c>
      <c r="AY352" s="199" t="s">
        <v>145</v>
      </c>
      <c r="BK352" s="201">
        <f>SUM(BK353:BK356)</f>
        <v>0</v>
      </c>
    </row>
    <row r="353" s="2" customFormat="1" ht="16.5" customHeight="1">
      <c r="A353" s="38"/>
      <c r="B353" s="39"/>
      <c r="C353" s="204" t="s">
        <v>768</v>
      </c>
      <c r="D353" s="204" t="s">
        <v>148</v>
      </c>
      <c r="E353" s="205" t="s">
        <v>769</v>
      </c>
      <c r="F353" s="206" t="s">
        <v>767</v>
      </c>
      <c r="G353" s="207" t="s">
        <v>314</v>
      </c>
      <c r="H353" s="208">
        <v>1</v>
      </c>
      <c r="I353" s="209"/>
      <c r="J353" s="210">
        <f>ROUND(I353*H353,2)</f>
        <v>0</v>
      </c>
      <c r="K353" s="206" t="s">
        <v>152</v>
      </c>
      <c r="L353" s="44"/>
      <c r="M353" s="211" t="s">
        <v>19</v>
      </c>
      <c r="N353" s="212" t="s">
        <v>44</v>
      </c>
      <c r="O353" s="84"/>
      <c r="P353" s="213">
        <f>O353*H353</f>
        <v>0</v>
      </c>
      <c r="Q353" s="213">
        <v>0</v>
      </c>
      <c r="R353" s="213">
        <f>Q353*H353</f>
        <v>0</v>
      </c>
      <c r="S353" s="213">
        <v>0</v>
      </c>
      <c r="T353" s="21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5" t="s">
        <v>763</v>
      </c>
      <c r="AT353" s="215" t="s">
        <v>148</v>
      </c>
      <c r="AU353" s="215" t="s">
        <v>83</v>
      </c>
      <c r="AY353" s="17" t="s">
        <v>145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81</v>
      </c>
      <c r="BK353" s="216">
        <f>ROUND(I353*H353,2)</f>
        <v>0</v>
      </c>
      <c r="BL353" s="17" t="s">
        <v>763</v>
      </c>
      <c r="BM353" s="215" t="s">
        <v>770</v>
      </c>
    </row>
    <row r="354" s="2" customFormat="1">
      <c r="A354" s="38"/>
      <c r="B354" s="39"/>
      <c r="C354" s="40"/>
      <c r="D354" s="217" t="s">
        <v>155</v>
      </c>
      <c r="E354" s="40"/>
      <c r="F354" s="218" t="s">
        <v>771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155</v>
      </c>
      <c r="AU354" s="17" t="s">
        <v>83</v>
      </c>
    </row>
    <row r="355" s="2" customFormat="1" ht="16.5" customHeight="1">
      <c r="A355" s="38"/>
      <c r="B355" s="39"/>
      <c r="C355" s="204" t="s">
        <v>772</v>
      </c>
      <c r="D355" s="204" t="s">
        <v>148</v>
      </c>
      <c r="E355" s="205" t="s">
        <v>773</v>
      </c>
      <c r="F355" s="206" t="s">
        <v>774</v>
      </c>
      <c r="G355" s="207" t="s">
        <v>314</v>
      </c>
      <c r="H355" s="208">
        <v>1</v>
      </c>
      <c r="I355" s="209"/>
      <c r="J355" s="210">
        <f>ROUND(I355*H355,2)</f>
        <v>0</v>
      </c>
      <c r="K355" s="206" t="s">
        <v>152</v>
      </c>
      <c r="L355" s="44"/>
      <c r="M355" s="211" t="s">
        <v>19</v>
      </c>
      <c r="N355" s="212" t="s">
        <v>44</v>
      </c>
      <c r="O355" s="84"/>
      <c r="P355" s="213">
        <f>O355*H355</f>
        <v>0</v>
      </c>
      <c r="Q355" s="213">
        <v>0</v>
      </c>
      <c r="R355" s="213">
        <f>Q355*H355</f>
        <v>0</v>
      </c>
      <c r="S355" s="213">
        <v>0</v>
      </c>
      <c r="T355" s="214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15" t="s">
        <v>763</v>
      </c>
      <c r="AT355" s="215" t="s">
        <v>148</v>
      </c>
      <c r="AU355" s="215" t="s">
        <v>83</v>
      </c>
      <c r="AY355" s="17" t="s">
        <v>145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7" t="s">
        <v>81</v>
      </c>
      <c r="BK355" s="216">
        <f>ROUND(I355*H355,2)</f>
        <v>0</v>
      </c>
      <c r="BL355" s="17" t="s">
        <v>763</v>
      </c>
      <c r="BM355" s="215" t="s">
        <v>775</v>
      </c>
    </row>
    <row r="356" s="2" customFormat="1">
      <c r="A356" s="38"/>
      <c r="B356" s="39"/>
      <c r="C356" s="40"/>
      <c r="D356" s="217" t="s">
        <v>155</v>
      </c>
      <c r="E356" s="40"/>
      <c r="F356" s="218" t="s">
        <v>776</v>
      </c>
      <c r="G356" s="40"/>
      <c r="H356" s="40"/>
      <c r="I356" s="219"/>
      <c r="J356" s="40"/>
      <c r="K356" s="40"/>
      <c r="L356" s="44"/>
      <c r="M356" s="220"/>
      <c r="N356" s="221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155</v>
      </c>
      <c r="AU356" s="17" t="s">
        <v>83</v>
      </c>
    </row>
    <row r="357" s="12" customFormat="1" ht="22.8" customHeight="1">
      <c r="A357" s="12"/>
      <c r="B357" s="188"/>
      <c r="C357" s="189"/>
      <c r="D357" s="190" t="s">
        <v>72</v>
      </c>
      <c r="E357" s="202" t="s">
        <v>777</v>
      </c>
      <c r="F357" s="202" t="s">
        <v>778</v>
      </c>
      <c r="G357" s="189"/>
      <c r="H357" s="189"/>
      <c r="I357" s="192"/>
      <c r="J357" s="203">
        <f>BK357</f>
        <v>0</v>
      </c>
      <c r="K357" s="189"/>
      <c r="L357" s="194"/>
      <c r="M357" s="195"/>
      <c r="N357" s="196"/>
      <c r="O357" s="196"/>
      <c r="P357" s="197">
        <f>SUM(P358:P359)</f>
        <v>0</v>
      </c>
      <c r="Q357" s="196"/>
      <c r="R357" s="197">
        <f>SUM(R358:R359)</f>
        <v>0</v>
      </c>
      <c r="S357" s="196"/>
      <c r="T357" s="198">
        <f>SUM(T358:T359)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9" t="s">
        <v>176</v>
      </c>
      <c r="AT357" s="200" t="s">
        <v>72</v>
      </c>
      <c r="AU357" s="200" t="s">
        <v>81</v>
      </c>
      <c r="AY357" s="199" t="s">
        <v>145</v>
      </c>
      <c r="BK357" s="201">
        <f>SUM(BK358:BK359)</f>
        <v>0</v>
      </c>
    </row>
    <row r="358" s="2" customFormat="1" ht="16.5" customHeight="1">
      <c r="A358" s="38"/>
      <c r="B358" s="39"/>
      <c r="C358" s="204" t="s">
        <v>779</v>
      </c>
      <c r="D358" s="204" t="s">
        <v>148</v>
      </c>
      <c r="E358" s="205" t="s">
        <v>780</v>
      </c>
      <c r="F358" s="206" t="s">
        <v>778</v>
      </c>
      <c r="G358" s="207" t="s">
        <v>314</v>
      </c>
      <c r="H358" s="208">
        <v>1</v>
      </c>
      <c r="I358" s="209"/>
      <c r="J358" s="210">
        <f>ROUND(I358*H358,2)</f>
        <v>0</v>
      </c>
      <c r="K358" s="206" t="s">
        <v>152</v>
      </c>
      <c r="L358" s="44"/>
      <c r="M358" s="211" t="s">
        <v>19</v>
      </c>
      <c r="N358" s="212" t="s">
        <v>44</v>
      </c>
      <c r="O358" s="84"/>
      <c r="P358" s="213">
        <f>O358*H358</f>
        <v>0</v>
      </c>
      <c r="Q358" s="213">
        <v>0</v>
      </c>
      <c r="R358" s="213">
        <f>Q358*H358</f>
        <v>0</v>
      </c>
      <c r="S358" s="213">
        <v>0</v>
      </c>
      <c r="T358" s="21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5" t="s">
        <v>763</v>
      </c>
      <c r="AT358" s="215" t="s">
        <v>148</v>
      </c>
      <c r="AU358" s="215" t="s">
        <v>83</v>
      </c>
      <c r="AY358" s="17" t="s">
        <v>145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81</v>
      </c>
      <c r="BK358" s="216">
        <f>ROUND(I358*H358,2)</f>
        <v>0</v>
      </c>
      <c r="BL358" s="17" t="s">
        <v>763</v>
      </c>
      <c r="BM358" s="215" t="s">
        <v>781</v>
      </c>
    </row>
    <row r="359" s="2" customFormat="1">
      <c r="A359" s="38"/>
      <c r="B359" s="39"/>
      <c r="C359" s="40"/>
      <c r="D359" s="217" t="s">
        <v>155</v>
      </c>
      <c r="E359" s="40"/>
      <c r="F359" s="218" t="s">
        <v>782</v>
      </c>
      <c r="G359" s="40"/>
      <c r="H359" s="40"/>
      <c r="I359" s="219"/>
      <c r="J359" s="40"/>
      <c r="K359" s="40"/>
      <c r="L359" s="44"/>
      <c r="M359" s="245"/>
      <c r="N359" s="246"/>
      <c r="O359" s="247"/>
      <c r="P359" s="247"/>
      <c r="Q359" s="247"/>
      <c r="R359" s="247"/>
      <c r="S359" s="247"/>
      <c r="T359" s="24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155</v>
      </c>
      <c r="AU359" s="17" t="s">
        <v>83</v>
      </c>
    </row>
    <row r="360" s="2" customFormat="1" ht="6.96" customHeight="1">
      <c r="A360" s="38"/>
      <c r="B360" s="59"/>
      <c r="C360" s="60"/>
      <c r="D360" s="60"/>
      <c r="E360" s="60"/>
      <c r="F360" s="60"/>
      <c r="G360" s="60"/>
      <c r="H360" s="60"/>
      <c r="I360" s="60"/>
      <c r="J360" s="60"/>
      <c r="K360" s="60"/>
      <c r="L360" s="44"/>
      <c r="M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</row>
  </sheetData>
  <sheetProtection sheet="1" autoFilter="0" formatColumns="0" formatRows="0" objects="1" scenarios="1" spinCount="100000" saltValue="kMowvImHmkqxkWFTaIRlmmTZK1kSPzU0t9ww/nbBfThMDJTn97QkILn6q6EYWXlh1my0uUZVDAZgAfl/RX9gGw==" hashValue="GXF+cA0oqeROfj5FdO5xYz1s7q8SY7rnj21zRRn5FpNzSLf12U3m72K5Uvw4InaMJEDl8+n+bYygyNz9z0lFyg==" algorithmName="SHA-512" password="CC35"/>
  <autoFilter ref="C102:K359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3_02/317142424"/>
    <hyperlink ref="F109" r:id="rId2" display="https://podminky.urs.cz/item/CS_URS_2023_02/342272235"/>
    <hyperlink ref="F113" r:id="rId3" display="https://podminky.urs.cz/item/CS_URS_2023_02/612131101"/>
    <hyperlink ref="F116" r:id="rId4" display="https://podminky.urs.cz/item/CS_URS_2023_02/612142001"/>
    <hyperlink ref="F119" r:id="rId5" display="https://podminky.urs.cz/item/CS_URS_2023_02/612311131"/>
    <hyperlink ref="F121" r:id="rId6" display="https://podminky.urs.cz/item/CS_URS_2023_02/612315222"/>
    <hyperlink ref="F125" r:id="rId7" display="https://podminky.urs.cz/item/CS_URS_2023_02/619995001"/>
    <hyperlink ref="F127" r:id="rId8" display="https://podminky.urs.cz/item/CS_URS_2023_02/642944121"/>
    <hyperlink ref="F130" r:id="rId9" display="https://podminky.urs.cz/item/CS_URS_2023_02/949101111"/>
    <hyperlink ref="F133" r:id="rId10" display="https://podminky.urs.cz/item/CS_URS_2023_02/953961113"/>
    <hyperlink ref="F137" r:id="rId11" display="https://podminky.urs.cz/item/CS_URS_2023_02/953961114"/>
    <hyperlink ref="F139" r:id="rId12" display="https://podminky.urs.cz/item/CS_URS_2023_02/962031133"/>
    <hyperlink ref="F142" r:id="rId13" display="https://podminky.urs.cz/item/CS_URS_2023_02/965042221"/>
    <hyperlink ref="F145" r:id="rId14" display="https://podminky.urs.cz/item/CS_URS_2023_02/965046111"/>
    <hyperlink ref="F148" r:id="rId15" display="https://podminky.urs.cz/item/CS_URS_2023_02/965046119"/>
    <hyperlink ref="F151" r:id="rId16" display="https://podminky.urs.cz/item/CS_URS_2023_02/978013191"/>
    <hyperlink ref="F154" r:id="rId17" display="https://podminky.urs.cz/item/CS_URS_2023_02/997013153"/>
    <hyperlink ref="F156" r:id="rId18" display="https://podminky.urs.cz/item/CS_URS_2023_02/997013501"/>
    <hyperlink ref="F158" r:id="rId19" display="https://podminky.urs.cz/item/CS_URS_2023_02/997013509"/>
    <hyperlink ref="F161" r:id="rId20" display="https://podminky.urs.cz/item/CS_URS_2023_02/997013631"/>
    <hyperlink ref="F163" r:id="rId21" display="https://podminky.urs.cz/item/CS_URS_2023_02/997013813"/>
    <hyperlink ref="F166" r:id="rId22" display="https://podminky.urs.cz/item/CS_URS_2023_02/998018002"/>
    <hyperlink ref="F173" r:id="rId23" display="https://podminky.urs.cz/item/CS_URS_2023_02/725291641"/>
    <hyperlink ref="F175" r:id="rId24" display="https://podminky.urs.cz/item/CS_URS_2023_02/725291706"/>
    <hyperlink ref="F177" r:id="rId25" display="https://podminky.urs.cz/item/CS_URS_2023_02/725291712"/>
    <hyperlink ref="F179" r:id="rId26" display="https://podminky.urs.cz/item/CS_URS_2023_02/725291722"/>
    <hyperlink ref="F185" r:id="rId27" display="https://podminky.urs.cz/item/CS_URS_2023_02/741310003"/>
    <hyperlink ref="F192" r:id="rId28" display="https://podminky.urs.cz/item/CS_URS_2023_02/786681001"/>
    <hyperlink ref="F196" r:id="rId29" display="https://podminky.urs.cz/item/CS_URS_2023_02/763111313"/>
    <hyperlink ref="F200" r:id="rId30" display="https://podminky.urs.cz/item/CS_URS_2023_02/763135101"/>
    <hyperlink ref="F205" r:id="rId31" display="https://podminky.urs.cz/item/CS_URS_2023_02/763135812"/>
    <hyperlink ref="F207" r:id="rId32" display="https://podminky.urs.cz/item/CS_URS_2023_02/998763302"/>
    <hyperlink ref="F209" r:id="rId33" display="https://podminky.urs.cz/item/CS_URS_2023_02/998763381"/>
    <hyperlink ref="F212" r:id="rId34" display="https://podminky.urs.cz/item/CS_URS_2023_02/766621501"/>
    <hyperlink ref="F215" r:id="rId35" display="https://podminky.urs.cz/item/CS_URS_2023_02/766622115"/>
    <hyperlink ref="F218" r:id="rId36" display="https://podminky.urs.cz/item/CS_URS_2023_02/766662811"/>
    <hyperlink ref="F220" r:id="rId37" display="https://podminky.urs.cz/item/CS_URS_2023_02/767641112"/>
    <hyperlink ref="F227" r:id="rId38" display="https://podminky.urs.cz/item/CS_URS_2023_02/766691914"/>
    <hyperlink ref="F229" r:id="rId39" display="https://podminky.urs.cz/item/CS_URS_2023_02/766811111"/>
    <hyperlink ref="F232" r:id="rId40" display="https://podminky.urs.cz/item/CS_URS_2023_02/766812840"/>
    <hyperlink ref="F235" r:id="rId41" display="https://podminky.urs.cz/item/CS_URS_2023_02/998766102"/>
    <hyperlink ref="F238" r:id="rId42" display="https://podminky.urs.cz/item/CS_URS_2023_02/767995113"/>
    <hyperlink ref="F244" r:id="rId43" display="https://podminky.urs.cz/item/CS_URS_2023_02/771121011"/>
    <hyperlink ref="F247" r:id="rId44" display="https://podminky.urs.cz/item/CS_URS_2023_02/771161011"/>
    <hyperlink ref="F250" r:id="rId45" display="https://podminky.urs.cz/item/CS_URS_2023_02/771571810"/>
    <hyperlink ref="F252" r:id="rId46" display="https://podminky.urs.cz/item/CS_URS_2023_02/771574262.1"/>
    <hyperlink ref="F256" r:id="rId47" display="https://podminky.urs.cz/item/CS_URS_2023_02/771577114"/>
    <hyperlink ref="F258" r:id="rId48" display="https://podminky.urs.cz/item/CS_URS_2023_02/775141124"/>
    <hyperlink ref="F264" r:id="rId49" display="https://podminky.urs.cz/item/CS_URS_2023_02/776111116"/>
    <hyperlink ref="F267" r:id="rId50" display="https://podminky.urs.cz/item/CS_URS_2023_02/776111311"/>
    <hyperlink ref="F269" r:id="rId51" display="https://podminky.urs.cz/item/CS_URS_2023_02/776121112"/>
    <hyperlink ref="F271" r:id="rId52" display="https://podminky.urs.cz/item/CS_URS_2023_02/776141114"/>
    <hyperlink ref="F273" r:id="rId53" display="https://podminky.urs.cz/item/CS_URS_2023_02/776201812"/>
    <hyperlink ref="F275" r:id="rId54" display="https://podminky.urs.cz/item/CS_URS_2023_02/776231111"/>
    <hyperlink ref="F282" r:id="rId55" display="https://podminky.urs.cz/item/CS_URS_2023_02/776411224"/>
    <hyperlink ref="F285" r:id="rId56" display="https://podminky.urs.cz/item/CS_URS_2023_02/776421311"/>
    <hyperlink ref="F288" r:id="rId57" display="https://podminky.urs.cz/item/CS_URS_2023_02/998776102"/>
    <hyperlink ref="F291" r:id="rId58" display="https://podminky.urs.cz/item/CS_URS_2023_02/781121011"/>
    <hyperlink ref="F296" r:id="rId59" display="https://podminky.urs.cz/item/CS_URS_2023_02/781151031"/>
    <hyperlink ref="F298" r:id="rId60" display="https://podminky.urs.cz/item/CS_URS_2023_02/781151041"/>
    <hyperlink ref="F300" r:id="rId61" display="https://podminky.urs.cz/item/CS_URS_2023_02/781471810"/>
    <hyperlink ref="F302" r:id="rId62" display="https://podminky.urs.cz/item/CS_URS_2023_02/781474113"/>
    <hyperlink ref="F306" r:id="rId63" display="https://podminky.urs.cz/item/CS_URS_2023_02/781477114"/>
    <hyperlink ref="F308" r:id="rId64" display="https://podminky.urs.cz/item/CS_URS_2023_02/781494511"/>
    <hyperlink ref="F310" r:id="rId65" display="https://podminky.urs.cz/item/CS_URS_2023_02/781495115"/>
    <hyperlink ref="F313" r:id="rId66" display="https://podminky.urs.cz/item/CS_URS_2023_02/783301303"/>
    <hyperlink ref="F315" r:id="rId67" display="https://podminky.urs.cz/item/CS_URS_2023_02/783301401"/>
    <hyperlink ref="F317" r:id="rId68" display="https://podminky.urs.cz/item/CS_URS_2023_02/783314101"/>
    <hyperlink ref="F319" r:id="rId69" display="https://podminky.urs.cz/item/CS_URS_2023_02/783315101"/>
    <hyperlink ref="F321" r:id="rId70" display="https://podminky.urs.cz/item/CS_URS_2023_02/783317101"/>
    <hyperlink ref="F323" r:id="rId71" display="https://podminky.urs.cz/item/CS_URS_2023_02/783343101"/>
    <hyperlink ref="F326" r:id="rId72" display="https://podminky.urs.cz/item/CS_URS_2023_02/784171101"/>
    <hyperlink ref="F329" r:id="rId73" display="https://podminky.urs.cz/item/CS_URS_2023_02/784171111"/>
    <hyperlink ref="F332" r:id="rId74" display="https://podminky.urs.cz/item/CS_URS_2023_02/784171121"/>
    <hyperlink ref="F335" r:id="rId75" display="https://podminky.urs.cz/item/CS_URS_2023_02/784181101"/>
    <hyperlink ref="F338" r:id="rId76" display="https://podminky.urs.cz/item/CS_URS_2023_02/784211101"/>
    <hyperlink ref="F341" r:id="rId77" display="https://podminky.urs.cz/item/CS_URS_2023_02/786624111"/>
    <hyperlink ref="F345" r:id="rId78" display="https://podminky.urs.cz/item/CS_URS_2023_02/HZS1302"/>
    <hyperlink ref="F347" r:id="rId79" display="https://podminky.urs.cz/item/CS_URS_2023_02/HZS2491"/>
    <hyperlink ref="F351" r:id="rId80" display="https://podminky.urs.cz/item/CS_URS_2023_02/020001000"/>
    <hyperlink ref="F354" r:id="rId81" display="https://podminky.urs.cz/item/CS_URS_2023_02/040001000"/>
    <hyperlink ref="F356" r:id="rId82" display="https://podminky.urs.cz/item/CS_URS_2023_02/045002000"/>
    <hyperlink ref="F359" r:id="rId83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gynekologicko-porodního a novorozeneckého oddělení nemocnice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783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7. 11. 2023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34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36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ROUND((SUM(BE88:BE322)),  2)</f>
        <v>0</v>
      </c>
      <c r="G33" s="38"/>
      <c r="H33" s="38"/>
      <c r="I33" s="148">
        <v>0.20999999999999999</v>
      </c>
      <c r="J33" s="147">
        <f>ROUND(((SUM(BE88:BE322))*I33),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ROUND((SUM(BF88:BF322)),  2)</f>
        <v>0</v>
      </c>
      <c r="G34" s="38"/>
      <c r="H34" s="38"/>
      <c r="I34" s="148">
        <v>0.14999999999999999</v>
      </c>
      <c r="J34" s="147">
        <f>ROUND(((SUM(BF88:BF322))*I34),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ROUND((SUM(BG88:BG322)),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ROUND((SUM(BH88:BH322)),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ROUND((SUM(BI88:BI322)),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gynekologicko-porodního a novorozeneckého oddělení nemocnice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ZTI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Nemocnice Havíčov, p.o.</v>
      </c>
      <c r="G52" s="40"/>
      <c r="H52" s="40"/>
      <c r="I52" s="32" t="s">
        <v>23</v>
      </c>
      <c r="J52" s="72" t="str">
        <f>IF(J12="","",J12)</f>
        <v>7. 11. 2023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Amun Pro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112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784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785</v>
      </c>
      <c r="E62" s="174"/>
      <c r="F62" s="174"/>
      <c r="G62" s="174"/>
      <c r="H62" s="174"/>
      <c r="I62" s="174"/>
      <c r="J62" s="175">
        <f>J135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113</v>
      </c>
      <c r="E63" s="174"/>
      <c r="F63" s="174"/>
      <c r="G63" s="174"/>
      <c r="H63" s="174"/>
      <c r="I63" s="174"/>
      <c r="J63" s="175">
        <f>J193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786</v>
      </c>
      <c r="E64" s="174"/>
      <c r="F64" s="174"/>
      <c r="G64" s="174"/>
      <c r="H64" s="174"/>
      <c r="I64" s="174"/>
      <c r="J64" s="175">
        <f>J252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787</v>
      </c>
      <c r="E65" s="174"/>
      <c r="F65" s="174"/>
      <c r="G65" s="174"/>
      <c r="H65" s="174"/>
      <c r="I65" s="174"/>
      <c r="J65" s="175">
        <f>J259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788</v>
      </c>
      <c r="E66" s="174"/>
      <c r="F66" s="174"/>
      <c r="G66" s="174"/>
      <c r="H66" s="174"/>
      <c r="I66" s="174"/>
      <c r="J66" s="175">
        <f>J279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789</v>
      </c>
      <c r="E67" s="174"/>
      <c r="F67" s="174"/>
      <c r="G67" s="174"/>
      <c r="H67" s="174"/>
      <c r="I67" s="174"/>
      <c r="J67" s="175">
        <f>J290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125</v>
      </c>
      <c r="E68" s="168"/>
      <c r="F68" s="168"/>
      <c r="G68" s="168"/>
      <c r="H68" s="168"/>
      <c r="I68" s="168"/>
      <c r="J68" s="169">
        <f>J310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130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Rekonstrukce gynekologicko-porodního a novorozeneckého oddělení nemocnice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100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02 - ZTI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Nemocnice Havíčov, p.o.</v>
      </c>
      <c r="G82" s="40"/>
      <c r="H82" s="40"/>
      <c r="I82" s="32" t="s">
        <v>23</v>
      </c>
      <c r="J82" s="72" t="str">
        <f>IF(J12="","",J12)</f>
        <v>7. 11. 2023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 xml:space="preserve"> </v>
      </c>
      <c r="G84" s="40"/>
      <c r="H84" s="40"/>
      <c r="I84" s="32" t="s">
        <v>31</v>
      </c>
      <c r="J84" s="36" t="str">
        <f>E21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33</v>
      </c>
      <c r="J85" s="36" t="str">
        <f>E24</f>
        <v>Amun Pro s.r.o.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131</v>
      </c>
      <c r="D87" s="180" t="s">
        <v>58</v>
      </c>
      <c r="E87" s="180" t="s">
        <v>54</v>
      </c>
      <c r="F87" s="180" t="s">
        <v>55</v>
      </c>
      <c r="G87" s="180" t="s">
        <v>132</v>
      </c>
      <c r="H87" s="180" t="s">
        <v>133</v>
      </c>
      <c r="I87" s="180" t="s">
        <v>134</v>
      </c>
      <c r="J87" s="180" t="s">
        <v>104</v>
      </c>
      <c r="K87" s="181" t="s">
        <v>135</v>
      </c>
      <c r="L87" s="182"/>
      <c r="M87" s="92" t="s">
        <v>19</v>
      </c>
      <c r="N87" s="93" t="s">
        <v>43</v>
      </c>
      <c r="O87" s="93" t="s">
        <v>136</v>
      </c>
      <c r="P87" s="93" t="s">
        <v>137</v>
      </c>
      <c r="Q87" s="93" t="s">
        <v>138</v>
      </c>
      <c r="R87" s="93" t="s">
        <v>139</v>
      </c>
      <c r="S87" s="93" t="s">
        <v>140</v>
      </c>
      <c r="T87" s="94" t="s">
        <v>141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142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P89+P310</f>
        <v>0</v>
      </c>
      <c r="Q88" s="96"/>
      <c r="R88" s="185">
        <f>R89+R310</f>
        <v>0.67884</v>
      </c>
      <c r="S88" s="96"/>
      <c r="T88" s="186">
        <f>T89+T310</f>
        <v>0.60728999999999989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72</v>
      </c>
      <c r="AU88" s="17" t="s">
        <v>105</v>
      </c>
      <c r="BK88" s="187">
        <f>BK89+BK310</f>
        <v>0</v>
      </c>
    </row>
    <row r="89" s="12" customFormat="1" ht="25.92" customHeight="1">
      <c r="A89" s="12"/>
      <c r="B89" s="188"/>
      <c r="C89" s="189"/>
      <c r="D89" s="190" t="s">
        <v>72</v>
      </c>
      <c r="E89" s="191" t="s">
        <v>294</v>
      </c>
      <c r="F89" s="191" t="s">
        <v>295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P90+P135+P193+P252+P259+P279+P290</f>
        <v>0</v>
      </c>
      <c r="Q89" s="196"/>
      <c r="R89" s="197">
        <f>R90+R135+R193+R252+R259+R279+R290</f>
        <v>0.67884</v>
      </c>
      <c r="S89" s="196"/>
      <c r="T89" s="198">
        <f>T90+T135+T193+T252+T259+T279+T290</f>
        <v>0.60728999999999989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83</v>
      </c>
      <c r="AT89" s="200" t="s">
        <v>72</v>
      </c>
      <c r="AU89" s="200" t="s">
        <v>73</v>
      </c>
      <c r="AY89" s="199" t="s">
        <v>145</v>
      </c>
      <c r="BK89" s="201">
        <f>BK90+BK135+BK193+BK252+BK259+BK279+BK290</f>
        <v>0</v>
      </c>
    </row>
    <row r="90" s="12" customFormat="1" ht="22.8" customHeight="1">
      <c r="A90" s="12"/>
      <c r="B90" s="188"/>
      <c r="C90" s="189"/>
      <c r="D90" s="190" t="s">
        <v>72</v>
      </c>
      <c r="E90" s="202" t="s">
        <v>790</v>
      </c>
      <c r="F90" s="202" t="s">
        <v>791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SUM(P91:P134)</f>
        <v>0</v>
      </c>
      <c r="Q90" s="196"/>
      <c r="R90" s="197">
        <f>SUM(R91:R134)</f>
        <v>0.036639999999999992</v>
      </c>
      <c r="S90" s="196"/>
      <c r="T90" s="198">
        <f>SUM(T91:T134)</f>
        <v>0.051959999999999992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83</v>
      </c>
      <c r="AT90" s="200" t="s">
        <v>72</v>
      </c>
      <c r="AU90" s="200" t="s">
        <v>81</v>
      </c>
      <c r="AY90" s="199" t="s">
        <v>145</v>
      </c>
      <c r="BK90" s="201">
        <f>SUM(BK91:BK134)</f>
        <v>0</v>
      </c>
    </row>
    <row r="91" s="2" customFormat="1" ht="16.5" customHeight="1">
      <c r="A91" s="38"/>
      <c r="B91" s="39"/>
      <c r="C91" s="204" t="s">
        <v>81</v>
      </c>
      <c r="D91" s="204" t="s">
        <v>148</v>
      </c>
      <c r="E91" s="205" t="s">
        <v>792</v>
      </c>
      <c r="F91" s="206" t="s">
        <v>793</v>
      </c>
      <c r="G91" s="207" t="s">
        <v>197</v>
      </c>
      <c r="H91" s="208">
        <v>14</v>
      </c>
      <c r="I91" s="209"/>
      <c r="J91" s="210">
        <f>ROUND(I91*H91,2)</f>
        <v>0</v>
      </c>
      <c r="K91" s="206" t="s">
        <v>152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0.0020999999999999999</v>
      </c>
      <c r="T91" s="214">
        <f>S91*H91</f>
        <v>0.029399999999999999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229</v>
      </c>
      <c r="AT91" s="215" t="s">
        <v>148</v>
      </c>
      <c r="AU91" s="215" t="s">
        <v>83</v>
      </c>
      <c r="AY91" s="17" t="s">
        <v>145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229</v>
      </c>
      <c r="BM91" s="215" t="s">
        <v>794</v>
      </c>
    </row>
    <row r="92" s="2" customFormat="1">
      <c r="A92" s="38"/>
      <c r="B92" s="39"/>
      <c r="C92" s="40"/>
      <c r="D92" s="217" t="s">
        <v>155</v>
      </c>
      <c r="E92" s="40"/>
      <c r="F92" s="218" t="s">
        <v>795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155</v>
      </c>
      <c r="AU92" s="17" t="s">
        <v>83</v>
      </c>
    </row>
    <row r="93" s="13" customFormat="1">
      <c r="A93" s="13"/>
      <c r="B93" s="222"/>
      <c r="C93" s="223"/>
      <c r="D93" s="224" t="s">
        <v>162</v>
      </c>
      <c r="E93" s="225" t="s">
        <v>19</v>
      </c>
      <c r="F93" s="226" t="s">
        <v>83</v>
      </c>
      <c r="G93" s="223"/>
      <c r="H93" s="227">
        <v>2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162</v>
      </c>
      <c r="AU93" s="233" t="s">
        <v>83</v>
      </c>
      <c r="AV93" s="13" t="s">
        <v>83</v>
      </c>
      <c r="AW93" s="13" t="s">
        <v>32</v>
      </c>
      <c r="AX93" s="13" t="s">
        <v>73</v>
      </c>
      <c r="AY93" s="233" t="s">
        <v>145</v>
      </c>
    </row>
    <row r="94" s="13" customFormat="1">
      <c r="A94" s="13"/>
      <c r="B94" s="222"/>
      <c r="C94" s="223"/>
      <c r="D94" s="224" t="s">
        <v>162</v>
      </c>
      <c r="E94" s="225" t="s">
        <v>19</v>
      </c>
      <c r="F94" s="226" t="s">
        <v>83</v>
      </c>
      <c r="G94" s="223"/>
      <c r="H94" s="227">
        <v>2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162</v>
      </c>
      <c r="AU94" s="233" t="s">
        <v>83</v>
      </c>
      <c r="AV94" s="13" t="s">
        <v>83</v>
      </c>
      <c r="AW94" s="13" t="s">
        <v>32</v>
      </c>
      <c r="AX94" s="13" t="s">
        <v>73</v>
      </c>
      <c r="AY94" s="233" t="s">
        <v>145</v>
      </c>
    </row>
    <row r="95" s="13" customFormat="1">
      <c r="A95" s="13"/>
      <c r="B95" s="222"/>
      <c r="C95" s="223"/>
      <c r="D95" s="224" t="s">
        <v>162</v>
      </c>
      <c r="E95" s="225" t="s">
        <v>19</v>
      </c>
      <c r="F95" s="226" t="s">
        <v>200</v>
      </c>
      <c r="G95" s="223"/>
      <c r="H95" s="227">
        <v>10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162</v>
      </c>
      <c r="AU95" s="233" t="s">
        <v>83</v>
      </c>
      <c r="AV95" s="13" t="s">
        <v>83</v>
      </c>
      <c r="AW95" s="13" t="s">
        <v>32</v>
      </c>
      <c r="AX95" s="13" t="s">
        <v>73</v>
      </c>
      <c r="AY95" s="233" t="s">
        <v>145</v>
      </c>
    </row>
    <row r="96" s="14" customFormat="1">
      <c r="A96" s="14"/>
      <c r="B96" s="249"/>
      <c r="C96" s="250"/>
      <c r="D96" s="224" t="s">
        <v>162</v>
      </c>
      <c r="E96" s="251" t="s">
        <v>19</v>
      </c>
      <c r="F96" s="252" t="s">
        <v>796</v>
      </c>
      <c r="G96" s="250"/>
      <c r="H96" s="253">
        <v>14</v>
      </c>
      <c r="I96" s="254"/>
      <c r="J96" s="250"/>
      <c r="K96" s="250"/>
      <c r="L96" s="255"/>
      <c r="M96" s="256"/>
      <c r="N96" s="257"/>
      <c r="O96" s="257"/>
      <c r="P96" s="257"/>
      <c r="Q96" s="257"/>
      <c r="R96" s="257"/>
      <c r="S96" s="257"/>
      <c r="T96" s="25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9" t="s">
        <v>162</v>
      </c>
      <c r="AU96" s="259" t="s">
        <v>83</v>
      </c>
      <c r="AV96" s="14" t="s">
        <v>153</v>
      </c>
      <c r="AW96" s="14" t="s">
        <v>32</v>
      </c>
      <c r="AX96" s="14" t="s">
        <v>81</v>
      </c>
      <c r="AY96" s="259" t="s">
        <v>145</v>
      </c>
    </row>
    <row r="97" s="2" customFormat="1" ht="16.5" customHeight="1">
      <c r="A97" s="38"/>
      <c r="B97" s="39"/>
      <c r="C97" s="204" t="s">
        <v>83</v>
      </c>
      <c r="D97" s="204" t="s">
        <v>148</v>
      </c>
      <c r="E97" s="205" t="s">
        <v>797</v>
      </c>
      <c r="F97" s="206" t="s">
        <v>798</v>
      </c>
      <c r="G97" s="207" t="s">
        <v>197</v>
      </c>
      <c r="H97" s="208">
        <v>2</v>
      </c>
      <c r="I97" s="209"/>
      <c r="J97" s="210">
        <f>ROUND(I97*H97,2)</f>
        <v>0</v>
      </c>
      <c r="K97" s="206" t="s">
        <v>152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0.00198</v>
      </c>
      <c r="T97" s="214">
        <f>S97*H97</f>
        <v>0.00396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229</v>
      </c>
      <c r="AT97" s="215" t="s">
        <v>148</v>
      </c>
      <c r="AU97" s="215" t="s">
        <v>83</v>
      </c>
      <c r="AY97" s="17" t="s">
        <v>145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229</v>
      </c>
      <c r="BM97" s="215" t="s">
        <v>799</v>
      </c>
    </row>
    <row r="98" s="2" customFormat="1">
      <c r="A98" s="38"/>
      <c r="B98" s="39"/>
      <c r="C98" s="40"/>
      <c r="D98" s="217" t="s">
        <v>155</v>
      </c>
      <c r="E98" s="40"/>
      <c r="F98" s="218" t="s">
        <v>800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155</v>
      </c>
      <c r="AU98" s="17" t="s">
        <v>83</v>
      </c>
    </row>
    <row r="99" s="2" customFormat="1" ht="16.5" customHeight="1">
      <c r="A99" s="38"/>
      <c r="B99" s="39"/>
      <c r="C99" s="204" t="s">
        <v>146</v>
      </c>
      <c r="D99" s="204" t="s">
        <v>148</v>
      </c>
      <c r="E99" s="205" t="s">
        <v>801</v>
      </c>
      <c r="F99" s="206" t="s">
        <v>802</v>
      </c>
      <c r="G99" s="207" t="s">
        <v>151</v>
      </c>
      <c r="H99" s="208">
        <v>1</v>
      </c>
      <c r="I99" s="209"/>
      <c r="J99" s="210">
        <f>ROUND(I99*H99,2)</f>
        <v>0</v>
      </c>
      <c r="K99" s="206" t="s">
        <v>152</v>
      </c>
      <c r="L99" s="44"/>
      <c r="M99" s="211" t="s">
        <v>19</v>
      </c>
      <c r="N99" s="212" t="s">
        <v>44</v>
      </c>
      <c r="O99" s="84"/>
      <c r="P99" s="213">
        <f>O99*H99</f>
        <v>0</v>
      </c>
      <c r="Q99" s="213">
        <v>0.00042000000000000002</v>
      </c>
      <c r="R99" s="213">
        <f>Q99*H99</f>
        <v>0.00042000000000000002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229</v>
      </c>
      <c r="AT99" s="215" t="s">
        <v>148</v>
      </c>
      <c r="AU99" s="215" t="s">
        <v>83</v>
      </c>
      <c r="AY99" s="17" t="s">
        <v>145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229</v>
      </c>
      <c r="BM99" s="215" t="s">
        <v>803</v>
      </c>
    </row>
    <row r="100" s="2" customFormat="1">
      <c r="A100" s="38"/>
      <c r="B100" s="39"/>
      <c r="C100" s="40"/>
      <c r="D100" s="217" t="s">
        <v>155</v>
      </c>
      <c r="E100" s="40"/>
      <c r="F100" s="218" t="s">
        <v>804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155</v>
      </c>
      <c r="AU100" s="17" t="s">
        <v>83</v>
      </c>
    </row>
    <row r="101" s="2" customFormat="1" ht="16.5" customHeight="1">
      <c r="A101" s="38"/>
      <c r="B101" s="39"/>
      <c r="C101" s="204" t="s">
        <v>153</v>
      </c>
      <c r="D101" s="204" t="s">
        <v>148</v>
      </c>
      <c r="E101" s="205" t="s">
        <v>805</v>
      </c>
      <c r="F101" s="206" t="s">
        <v>806</v>
      </c>
      <c r="G101" s="207" t="s">
        <v>151</v>
      </c>
      <c r="H101" s="208">
        <v>5</v>
      </c>
      <c r="I101" s="209"/>
      <c r="J101" s="210">
        <f>ROUND(I101*H101,2)</f>
        <v>0</v>
      </c>
      <c r="K101" s="206" t="s">
        <v>152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0.00050000000000000001</v>
      </c>
      <c r="R101" s="213">
        <f>Q101*H101</f>
        <v>0.0025000000000000001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229</v>
      </c>
      <c r="AT101" s="215" t="s">
        <v>148</v>
      </c>
      <c r="AU101" s="215" t="s">
        <v>83</v>
      </c>
      <c r="AY101" s="17" t="s">
        <v>145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229</v>
      </c>
      <c r="BM101" s="215" t="s">
        <v>807</v>
      </c>
    </row>
    <row r="102" s="2" customFormat="1">
      <c r="A102" s="38"/>
      <c r="B102" s="39"/>
      <c r="C102" s="40"/>
      <c r="D102" s="217" t="s">
        <v>155</v>
      </c>
      <c r="E102" s="40"/>
      <c r="F102" s="218" t="s">
        <v>808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155</v>
      </c>
      <c r="AU102" s="17" t="s">
        <v>83</v>
      </c>
    </row>
    <row r="103" s="2" customFormat="1" ht="16.5" customHeight="1">
      <c r="A103" s="38"/>
      <c r="B103" s="39"/>
      <c r="C103" s="204" t="s">
        <v>176</v>
      </c>
      <c r="D103" s="204" t="s">
        <v>148</v>
      </c>
      <c r="E103" s="205" t="s">
        <v>809</v>
      </c>
      <c r="F103" s="206" t="s">
        <v>810</v>
      </c>
      <c r="G103" s="207" t="s">
        <v>151</v>
      </c>
      <c r="H103" s="208">
        <v>3</v>
      </c>
      <c r="I103" s="209"/>
      <c r="J103" s="210">
        <f>ROUND(I103*H103,2)</f>
        <v>0</v>
      </c>
      <c r="K103" s="206" t="s">
        <v>152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0.0017899999999999999</v>
      </c>
      <c r="R103" s="213">
        <f>Q103*H103</f>
        <v>0.0053699999999999998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229</v>
      </c>
      <c r="AT103" s="215" t="s">
        <v>148</v>
      </c>
      <c r="AU103" s="215" t="s">
        <v>83</v>
      </c>
      <c r="AY103" s="17" t="s">
        <v>145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229</v>
      </c>
      <c r="BM103" s="215" t="s">
        <v>811</v>
      </c>
    </row>
    <row r="104" s="2" customFormat="1">
      <c r="A104" s="38"/>
      <c r="B104" s="39"/>
      <c r="C104" s="40"/>
      <c r="D104" s="217" t="s">
        <v>155</v>
      </c>
      <c r="E104" s="40"/>
      <c r="F104" s="218" t="s">
        <v>812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155</v>
      </c>
      <c r="AU104" s="17" t="s">
        <v>83</v>
      </c>
    </row>
    <row r="105" s="2" customFormat="1" ht="16.5" customHeight="1">
      <c r="A105" s="38"/>
      <c r="B105" s="39"/>
      <c r="C105" s="204" t="s">
        <v>164</v>
      </c>
      <c r="D105" s="204" t="s">
        <v>148</v>
      </c>
      <c r="E105" s="205" t="s">
        <v>813</v>
      </c>
      <c r="F105" s="206" t="s">
        <v>814</v>
      </c>
      <c r="G105" s="207" t="s">
        <v>197</v>
      </c>
      <c r="H105" s="208">
        <v>13</v>
      </c>
      <c r="I105" s="209"/>
      <c r="J105" s="210">
        <f>ROUND(I105*H105,2)</f>
        <v>0</v>
      </c>
      <c r="K105" s="206" t="s">
        <v>152</v>
      </c>
      <c r="L105" s="44"/>
      <c r="M105" s="211" t="s">
        <v>19</v>
      </c>
      <c r="N105" s="212" t="s">
        <v>44</v>
      </c>
      <c r="O105" s="84"/>
      <c r="P105" s="213">
        <f>O105*H105</f>
        <v>0</v>
      </c>
      <c r="Q105" s="213">
        <v>0.00038000000000000002</v>
      </c>
      <c r="R105" s="213">
        <f>Q105*H105</f>
        <v>0.0049399999999999999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229</v>
      </c>
      <c r="AT105" s="215" t="s">
        <v>148</v>
      </c>
      <c r="AU105" s="215" t="s">
        <v>83</v>
      </c>
      <c r="AY105" s="17" t="s">
        <v>145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229</v>
      </c>
      <c r="BM105" s="215" t="s">
        <v>815</v>
      </c>
    </row>
    <row r="106" s="2" customFormat="1">
      <c r="A106" s="38"/>
      <c r="B106" s="39"/>
      <c r="C106" s="40"/>
      <c r="D106" s="217" t="s">
        <v>155</v>
      </c>
      <c r="E106" s="40"/>
      <c r="F106" s="218" t="s">
        <v>816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155</v>
      </c>
      <c r="AU106" s="17" t="s">
        <v>83</v>
      </c>
    </row>
    <row r="107" s="13" customFormat="1">
      <c r="A107" s="13"/>
      <c r="B107" s="222"/>
      <c r="C107" s="223"/>
      <c r="D107" s="224" t="s">
        <v>162</v>
      </c>
      <c r="E107" s="225" t="s">
        <v>19</v>
      </c>
      <c r="F107" s="226" t="s">
        <v>817</v>
      </c>
      <c r="G107" s="223"/>
      <c r="H107" s="227">
        <v>10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162</v>
      </c>
      <c r="AU107" s="233" t="s">
        <v>83</v>
      </c>
      <c r="AV107" s="13" t="s">
        <v>83</v>
      </c>
      <c r="AW107" s="13" t="s">
        <v>32</v>
      </c>
      <c r="AX107" s="13" t="s">
        <v>73</v>
      </c>
      <c r="AY107" s="233" t="s">
        <v>145</v>
      </c>
    </row>
    <row r="108" s="13" customFormat="1">
      <c r="A108" s="13"/>
      <c r="B108" s="222"/>
      <c r="C108" s="223"/>
      <c r="D108" s="224" t="s">
        <v>162</v>
      </c>
      <c r="E108" s="225" t="s">
        <v>19</v>
      </c>
      <c r="F108" s="226" t="s">
        <v>146</v>
      </c>
      <c r="G108" s="223"/>
      <c r="H108" s="227">
        <v>3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162</v>
      </c>
      <c r="AU108" s="233" t="s">
        <v>83</v>
      </c>
      <c r="AV108" s="13" t="s">
        <v>83</v>
      </c>
      <c r="AW108" s="13" t="s">
        <v>32</v>
      </c>
      <c r="AX108" s="13" t="s">
        <v>73</v>
      </c>
      <c r="AY108" s="233" t="s">
        <v>145</v>
      </c>
    </row>
    <row r="109" s="14" customFormat="1">
      <c r="A109" s="14"/>
      <c r="B109" s="249"/>
      <c r="C109" s="250"/>
      <c r="D109" s="224" t="s">
        <v>162</v>
      </c>
      <c r="E109" s="251" t="s">
        <v>19</v>
      </c>
      <c r="F109" s="252" t="s">
        <v>796</v>
      </c>
      <c r="G109" s="250"/>
      <c r="H109" s="253">
        <v>13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9" t="s">
        <v>162</v>
      </c>
      <c r="AU109" s="259" t="s">
        <v>83</v>
      </c>
      <c r="AV109" s="14" t="s">
        <v>153</v>
      </c>
      <c r="AW109" s="14" t="s">
        <v>32</v>
      </c>
      <c r="AX109" s="14" t="s">
        <v>81</v>
      </c>
      <c r="AY109" s="259" t="s">
        <v>145</v>
      </c>
    </row>
    <row r="110" s="2" customFormat="1" ht="16.5" customHeight="1">
      <c r="A110" s="38"/>
      <c r="B110" s="39"/>
      <c r="C110" s="204" t="s">
        <v>185</v>
      </c>
      <c r="D110" s="204" t="s">
        <v>148</v>
      </c>
      <c r="E110" s="205" t="s">
        <v>818</v>
      </c>
      <c r="F110" s="206" t="s">
        <v>819</v>
      </c>
      <c r="G110" s="207" t="s">
        <v>197</v>
      </c>
      <c r="H110" s="208">
        <v>6</v>
      </c>
      <c r="I110" s="209"/>
      <c r="J110" s="210">
        <f>ROUND(I110*H110,2)</f>
        <v>0</v>
      </c>
      <c r="K110" s="206" t="s">
        <v>152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0.00044000000000000002</v>
      </c>
      <c r="R110" s="213">
        <f>Q110*H110</f>
        <v>0.00264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229</v>
      </c>
      <c r="AT110" s="215" t="s">
        <v>148</v>
      </c>
      <c r="AU110" s="215" t="s">
        <v>83</v>
      </c>
      <c r="AY110" s="17" t="s">
        <v>145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229</v>
      </c>
      <c r="BM110" s="215" t="s">
        <v>820</v>
      </c>
    </row>
    <row r="111" s="2" customFormat="1">
      <c r="A111" s="38"/>
      <c r="B111" s="39"/>
      <c r="C111" s="40"/>
      <c r="D111" s="217" t="s">
        <v>155</v>
      </c>
      <c r="E111" s="40"/>
      <c r="F111" s="218" t="s">
        <v>821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155</v>
      </c>
      <c r="AU111" s="17" t="s">
        <v>83</v>
      </c>
    </row>
    <row r="112" s="2" customFormat="1" ht="16.5" customHeight="1">
      <c r="A112" s="38"/>
      <c r="B112" s="39"/>
      <c r="C112" s="204" t="s">
        <v>189</v>
      </c>
      <c r="D112" s="204" t="s">
        <v>148</v>
      </c>
      <c r="E112" s="205" t="s">
        <v>822</v>
      </c>
      <c r="F112" s="206" t="s">
        <v>823</v>
      </c>
      <c r="G112" s="207" t="s">
        <v>197</v>
      </c>
      <c r="H112" s="208">
        <v>16</v>
      </c>
      <c r="I112" s="209"/>
      <c r="J112" s="210">
        <f>ROUND(I112*H112,2)</f>
        <v>0</v>
      </c>
      <c r="K112" s="206" t="s">
        <v>152</v>
      </c>
      <c r="L112" s="44"/>
      <c r="M112" s="211" t="s">
        <v>19</v>
      </c>
      <c r="N112" s="212" t="s">
        <v>44</v>
      </c>
      <c r="O112" s="84"/>
      <c r="P112" s="213">
        <f>O112*H112</f>
        <v>0</v>
      </c>
      <c r="Q112" s="213">
        <v>0.00055000000000000003</v>
      </c>
      <c r="R112" s="213">
        <f>Q112*H112</f>
        <v>0.0088000000000000005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229</v>
      </c>
      <c r="AT112" s="215" t="s">
        <v>148</v>
      </c>
      <c r="AU112" s="215" t="s">
        <v>83</v>
      </c>
      <c r="AY112" s="17" t="s">
        <v>145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81</v>
      </c>
      <c r="BK112" s="216">
        <f>ROUND(I112*H112,2)</f>
        <v>0</v>
      </c>
      <c r="BL112" s="17" t="s">
        <v>229</v>
      </c>
      <c r="BM112" s="215" t="s">
        <v>824</v>
      </c>
    </row>
    <row r="113" s="2" customFormat="1">
      <c r="A113" s="38"/>
      <c r="B113" s="39"/>
      <c r="C113" s="40"/>
      <c r="D113" s="217" t="s">
        <v>155</v>
      </c>
      <c r="E113" s="40"/>
      <c r="F113" s="218" t="s">
        <v>825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155</v>
      </c>
      <c r="AU113" s="17" t="s">
        <v>83</v>
      </c>
    </row>
    <row r="114" s="2" customFormat="1" ht="16.5" customHeight="1">
      <c r="A114" s="38"/>
      <c r="B114" s="39"/>
      <c r="C114" s="204" t="s">
        <v>194</v>
      </c>
      <c r="D114" s="204" t="s">
        <v>148</v>
      </c>
      <c r="E114" s="205" t="s">
        <v>826</v>
      </c>
      <c r="F114" s="206" t="s">
        <v>827</v>
      </c>
      <c r="G114" s="207" t="s">
        <v>197</v>
      </c>
      <c r="H114" s="208">
        <v>5</v>
      </c>
      <c r="I114" s="209"/>
      <c r="J114" s="210">
        <f>ROUND(I114*H114,2)</f>
        <v>0</v>
      </c>
      <c r="K114" s="206" t="s">
        <v>152</v>
      </c>
      <c r="L114" s="44"/>
      <c r="M114" s="211" t="s">
        <v>19</v>
      </c>
      <c r="N114" s="212" t="s">
        <v>44</v>
      </c>
      <c r="O114" s="84"/>
      <c r="P114" s="213">
        <f>O114*H114</f>
        <v>0</v>
      </c>
      <c r="Q114" s="213">
        <v>0.0018699999999999999</v>
      </c>
      <c r="R114" s="213">
        <f>Q114*H114</f>
        <v>0.0093499999999999989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229</v>
      </c>
      <c r="AT114" s="215" t="s">
        <v>148</v>
      </c>
      <c r="AU114" s="215" t="s">
        <v>83</v>
      </c>
      <c r="AY114" s="17" t="s">
        <v>145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229</v>
      </c>
      <c r="BM114" s="215" t="s">
        <v>828</v>
      </c>
    </row>
    <row r="115" s="2" customFormat="1">
      <c r="A115" s="38"/>
      <c r="B115" s="39"/>
      <c r="C115" s="40"/>
      <c r="D115" s="217" t="s">
        <v>155</v>
      </c>
      <c r="E115" s="40"/>
      <c r="F115" s="218" t="s">
        <v>829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155</v>
      </c>
      <c r="AU115" s="17" t="s">
        <v>83</v>
      </c>
    </row>
    <row r="116" s="2" customFormat="1" ht="16.5" customHeight="1">
      <c r="A116" s="38"/>
      <c r="B116" s="39"/>
      <c r="C116" s="204" t="s">
        <v>200</v>
      </c>
      <c r="D116" s="204" t="s">
        <v>148</v>
      </c>
      <c r="E116" s="205" t="s">
        <v>830</v>
      </c>
      <c r="F116" s="206" t="s">
        <v>831</v>
      </c>
      <c r="G116" s="207" t="s">
        <v>151</v>
      </c>
      <c r="H116" s="208">
        <v>4</v>
      </c>
      <c r="I116" s="209"/>
      <c r="J116" s="210">
        <f>ROUND(I116*H116,2)</f>
        <v>0</v>
      </c>
      <c r="K116" s="206" t="s">
        <v>152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229</v>
      </c>
      <c r="AT116" s="215" t="s">
        <v>148</v>
      </c>
      <c r="AU116" s="215" t="s">
        <v>83</v>
      </c>
      <c r="AY116" s="17" t="s">
        <v>145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229</v>
      </c>
      <c r="BM116" s="215" t="s">
        <v>832</v>
      </c>
    </row>
    <row r="117" s="2" customFormat="1">
      <c r="A117" s="38"/>
      <c r="B117" s="39"/>
      <c r="C117" s="40"/>
      <c r="D117" s="217" t="s">
        <v>155</v>
      </c>
      <c r="E117" s="40"/>
      <c r="F117" s="218" t="s">
        <v>833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155</v>
      </c>
      <c r="AU117" s="17" t="s">
        <v>83</v>
      </c>
    </row>
    <row r="118" s="2" customFormat="1" ht="16.5" customHeight="1">
      <c r="A118" s="38"/>
      <c r="B118" s="39"/>
      <c r="C118" s="204" t="s">
        <v>206</v>
      </c>
      <c r="D118" s="204" t="s">
        <v>148</v>
      </c>
      <c r="E118" s="205" t="s">
        <v>834</v>
      </c>
      <c r="F118" s="206" t="s">
        <v>835</v>
      </c>
      <c r="G118" s="207" t="s">
        <v>151</v>
      </c>
      <c r="H118" s="208">
        <v>5</v>
      </c>
      <c r="I118" s="209"/>
      <c r="J118" s="210">
        <f>ROUND(I118*H118,2)</f>
        <v>0</v>
      </c>
      <c r="K118" s="206" t="s">
        <v>152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229</v>
      </c>
      <c r="AT118" s="215" t="s">
        <v>148</v>
      </c>
      <c r="AU118" s="215" t="s">
        <v>83</v>
      </c>
      <c r="AY118" s="17" t="s">
        <v>145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229</v>
      </c>
      <c r="BM118" s="215" t="s">
        <v>836</v>
      </c>
    </row>
    <row r="119" s="2" customFormat="1">
      <c r="A119" s="38"/>
      <c r="B119" s="39"/>
      <c r="C119" s="40"/>
      <c r="D119" s="217" t="s">
        <v>155</v>
      </c>
      <c r="E119" s="40"/>
      <c r="F119" s="218" t="s">
        <v>837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155</v>
      </c>
      <c r="AU119" s="17" t="s">
        <v>83</v>
      </c>
    </row>
    <row r="120" s="2" customFormat="1" ht="16.5" customHeight="1">
      <c r="A120" s="38"/>
      <c r="B120" s="39"/>
      <c r="C120" s="204" t="s">
        <v>212</v>
      </c>
      <c r="D120" s="204" t="s">
        <v>148</v>
      </c>
      <c r="E120" s="205" t="s">
        <v>838</v>
      </c>
      <c r="F120" s="206" t="s">
        <v>839</v>
      </c>
      <c r="G120" s="207" t="s">
        <v>151</v>
      </c>
      <c r="H120" s="208">
        <v>2</v>
      </c>
      <c r="I120" s="209"/>
      <c r="J120" s="210">
        <f>ROUND(I120*H120,2)</f>
        <v>0</v>
      </c>
      <c r="K120" s="206" t="s">
        <v>152</v>
      </c>
      <c r="L120" s="44"/>
      <c r="M120" s="211" t="s">
        <v>19</v>
      </c>
      <c r="N120" s="212" t="s">
        <v>44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229</v>
      </c>
      <c r="AT120" s="215" t="s">
        <v>148</v>
      </c>
      <c r="AU120" s="215" t="s">
        <v>83</v>
      </c>
      <c r="AY120" s="17" t="s">
        <v>145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81</v>
      </c>
      <c r="BK120" s="216">
        <f>ROUND(I120*H120,2)</f>
        <v>0</v>
      </c>
      <c r="BL120" s="17" t="s">
        <v>229</v>
      </c>
      <c r="BM120" s="215" t="s">
        <v>840</v>
      </c>
    </row>
    <row r="121" s="2" customFormat="1">
      <c r="A121" s="38"/>
      <c r="B121" s="39"/>
      <c r="C121" s="40"/>
      <c r="D121" s="217" t="s">
        <v>155</v>
      </c>
      <c r="E121" s="40"/>
      <c r="F121" s="218" t="s">
        <v>841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155</v>
      </c>
      <c r="AU121" s="17" t="s">
        <v>83</v>
      </c>
    </row>
    <row r="122" s="2" customFormat="1" ht="16.5" customHeight="1">
      <c r="A122" s="38"/>
      <c r="B122" s="39"/>
      <c r="C122" s="204" t="s">
        <v>217</v>
      </c>
      <c r="D122" s="204" t="s">
        <v>148</v>
      </c>
      <c r="E122" s="205" t="s">
        <v>842</v>
      </c>
      <c r="F122" s="206" t="s">
        <v>843</v>
      </c>
      <c r="G122" s="207" t="s">
        <v>151</v>
      </c>
      <c r="H122" s="208">
        <v>2</v>
      </c>
      <c r="I122" s="209"/>
      <c r="J122" s="210">
        <f>ROUND(I122*H122,2)</f>
        <v>0</v>
      </c>
      <c r="K122" s="206" t="s">
        <v>152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0.0010100000000000001</v>
      </c>
      <c r="R122" s="213">
        <f>Q122*H122</f>
        <v>0.0020200000000000001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229</v>
      </c>
      <c r="AT122" s="215" t="s">
        <v>148</v>
      </c>
      <c r="AU122" s="215" t="s">
        <v>83</v>
      </c>
      <c r="AY122" s="17" t="s">
        <v>145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229</v>
      </c>
      <c r="BM122" s="215" t="s">
        <v>844</v>
      </c>
    </row>
    <row r="123" s="2" customFormat="1">
      <c r="A123" s="38"/>
      <c r="B123" s="39"/>
      <c r="C123" s="40"/>
      <c r="D123" s="217" t="s">
        <v>155</v>
      </c>
      <c r="E123" s="40"/>
      <c r="F123" s="218" t="s">
        <v>845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155</v>
      </c>
      <c r="AU123" s="17" t="s">
        <v>83</v>
      </c>
    </row>
    <row r="124" s="2" customFormat="1" ht="16.5" customHeight="1">
      <c r="A124" s="38"/>
      <c r="B124" s="39"/>
      <c r="C124" s="204" t="s">
        <v>221</v>
      </c>
      <c r="D124" s="204" t="s">
        <v>148</v>
      </c>
      <c r="E124" s="205" t="s">
        <v>846</v>
      </c>
      <c r="F124" s="206" t="s">
        <v>847</v>
      </c>
      <c r="G124" s="207" t="s">
        <v>151</v>
      </c>
      <c r="H124" s="208">
        <v>6</v>
      </c>
      <c r="I124" s="209"/>
      <c r="J124" s="210">
        <f>ROUND(I124*H124,2)</f>
        <v>0</v>
      </c>
      <c r="K124" s="206" t="s">
        <v>152</v>
      </c>
      <c r="L124" s="44"/>
      <c r="M124" s="211" t="s">
        <v>19</v>
      </c>
      <c r="N124" s="212" t="s">
        <v>44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0.0030999999999999999</v>
      </c>
      <c r="T124" s="214">
        <f>S124*H124</f>
        <v>0.018599999999999998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229</v>
      </c>
      <c r="AT124" s="215" t="s">
        <v>148</v>
      </c>
      <c r="AU124" s="215" t="s">
        <v>83</v>
      </c>
      <c r="AY124" s="17" t="s">
        <v>145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81</v>
      </c>
      <c r="BK124" s="216">
        <f>ROUND(I124*H124,2)</f>
        <v>0</v>
      </c>
      <c r="BL124" s="17" t="s">
        <v>229</v>
      </c>
      <c r="BM124" s="215" t="s">
        <v>848</v>
      </c>
    </row>
    <row r="125" s="2" customFormat="1">
      <c r="A125" s="38"/>
      <c r="B125" s="39"/>
      <c r="C125" s="40"/>
      <c r="D125" s="217" t="s">
        <v>155</v>
      </c>
      <c r="E125" s="40"/>
      <c r="F125" s="218" t="s">
        <v>849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155</v>
      </c>
      <c r="AU125" s="17" t="s">
        <v>83</v>
      </c>
    </row>
    <row r="126" s="2" customFormat="1" ht="16.5" customHeight="1">
      <c r="A126" s="38"/>
      <c r="B126" s="39"/>
      <c r="C126" s="204" t="s">
        <v>8</v>
      </c>
      <c r="D126" s="204" t="s">
        <v>148</v>
      </c>
      <c r="E126" s="205" t="s">
        <v>850</v>
      </c>
      <c r="F126" s="206" t="s">
        <v>851</v>
      </c>
      <c r="G126" s="207" t="s">
        <v>151</v>
      </c>
      <c r="H126" s="208">
        <v>3</v>
      </c>
      <c r="I126" s="209"/>
      <c r="J126" s="210">
        <f>ROUND(I126*H126,2)</f>
        <v>0</v>
      </c>
      <c r="K126" s="206" t="s">
        <v>152</v>
      </c>
      <c r="L126" s="44"/>
      <c r="M126" s="211" t="s">
        <v>19</v>
      </c>
      <c r="N126" s="212" t="s">
        <v>44</v>
      </c>
      <c r="O126" s="84"/>
      <c r="P126" s="213">
        <f>O126*H126</f>
        <v>0</v>
      </c>
      <c r="Q126" s="213">
        <v>6.0000000000000002E-05</v>
      </c>
      <c r="R126" s="213">
        <f>Q126*H126</f>
        <v>0.00018000000000000001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229</v>
      </c>
      <c r="AT126" s="215" t="s">
        <v>148</v>
      </c>
      <c r="AU126" s="215" t="s">
        <v>83</v>
      </c>
      <c r="AY126" s="17" t="s">
        <v>145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229</v>
      </c>
      <c r="BM126" s="215" t="s">
        <v>852</v>
      </c>
    </row>
    <row r="127" s="2" customFormat="1">
      <c r="A127" s="38"/>
      <c r="B127" s="39"/>
      <c r="C127" s="40"/>
      <c r="D127" s="217" t="s">
        <v>155</v>
      </c>
      <c r="E127" s="40"/>
      <c r="F127" s="218" t="s">
        <v>853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155</v>
      </c>
      <c r="AU127" s="17" t="s">
        <v>83</v>
      </c>
    </row>
    <row r="128" s="2" customFormat="1" ht="16.5" customHeight="1">
      <c r="A128" s="38"/>
      <c r="B128" s="39"/>
      <c r="C128" s="234" t="s">
        <v>229</v>
      </c>
      <c r="D128" s="234" t="s">
        <v>186</v>
      </c>
      <c r="E128" s="235" t="s">
        <v>854</v>
      </c>
      <c r="F128" s="236" t="s">
        <v>855</v>
      </c>
      <c r="G128" s="237" t="s">
        <v>856</v>
      </c>
      <c r="H128" s="238">
        <v>3</v>
      </c>
      <c r="I128" s="239"/>
      <c r="J128" s="240">
        <f>ROUND(I128*H128,2)</f>
        <v>0</v>
      </c>
      <c r="K128" s="236" t="s">
        <v>152</v>
      </c>
      <c r="L128" s="241"/>
      <c r="M128" s="242" t="s">
        <v>19</v>
      </c>
      <c r="N128" s="243" t="s">
        <v>44</v>
      </c>
      <c r="O128" s="84"/>
      <c r="P128" s="213">
        <f>O128*H128</f>
        <v>0</v>
      </c>
      <c r="Q128" s="213">
        <v>0.00013999999999999999</v>
      </c>
      <c r="R128" s="213">
        <f>Q128*H128</f>
        <v>0.00041999999999999996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301</v>
      </c>
      <c r="AT128" s="215" t="s">
        <v>186</v>
      </c>
      <c r="AU128" s="215" t="s">
        <v>83</v>
      </c>
      <c r="AY128" s="17" t="s">
        <v>145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81</v>
      </c>
      <c r="BK128" s="216">
        <f>ROUND(I128*H128,2)</f>
        <v>0</v>
      </c>
      <c r="BL128" s="17" t="s">
        <v>229</v>
      </c>
      <c r="BM128" s="215" t="s">
        <v>857</v>
      </c>
    </row>
    <row r="129" s="2" customFormat="1" ht="16.5" customHeight="1">
      <c r="A129" s="38"/>
      <c r="B129" s="39"/>
      <c r="C129" s="204" t="s">
        <v>235</v>
      </c>
      <c r="D129" s="204" t="s">
        <v>148</v>
      </c>
      <c r="E129" s="205" t="s">
        <v>858</v>
      </c>
      <c r="F129" s="206" t="s">
        <v>859</v>
      </c>
      <c r="G129" s="207" t="s">
        <v>197</v>
      </c>
      <c r="H129" s="208">
        <v>27</v>
      </c>
      <c r="I129" s="209"/>
      <c r="J129" s="210">
        <f>ROUND(I129*H129,2)</f>
        <v>0</v>
      </c>
      <c r="K129" s="206" t="s">
        <v>152</v>
      </c>
      <c r="L129" s="44"/>
      <c r="M129" s="211" t="s">
        <v>19</v>
      </c>
      <c r="N129" s="212" t="s">
        <v>44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229</v>
      </c>
      <c r="AT129" s="215" t="s">
        <v>148</v>
      </c>
      <c r="AU129" s="215" t="s">
        <v>83</v>
      </c>
      <c r="AY129" s="17" t="s">
        <v>145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81</v>
      </c>
      <c r="BK129" s="216">
        <f>ROUND(I129*H129,2)</f>
        <v>0</v>
      </c>
      <c r="BL129" s="17" t="s">
        <v>229</v>
      </c>
      <c r="BM129" s="215" t="s">
        <v>860</v>
      </c>
    </row>
    <row r="130" s="2" customFormat="1">
      <c r="A130" s="38"/>
      <c r="B130" s="39"/>
      <c r="C130" s="40"/>
      <c r="D130" s="217" t="s">
        <v>155</v>
      </c>
      <c r="E130" s="40"/>
      <c r="F130" s="218" t="s">
        <v>861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155</v>
      </c>
      <c r="AU130" s="17" t="s">
        <v>83</v>
      </c>
    </row>
    <row r="131" s="13" customFormat="1">
      <c r="A131" s="13"/>
      <c r="B131" s="222"/>
      <c r="C131" s="223"/>
      <c r="D131" s="224" t="s">
        <v>162</v>
      </c>
      <c r="E131" s="225" t="s">
        <v>19</v>
      </c>
      <c r="F131" s="226" t="s">
        <v>862</v>
      </c>
      <c r="G131" s="223"/>
      <c r="H131" s="227">
        <v>27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162</v>
      </c>
      <c r="AU131" s="233" t="s">
        <v>83</v>
      </c>
      <c r="AV131" s="13" t="s">
        <v>83</v>
      </c>
      <c r="AW131" s="13" t="s">
        <v>32</v>
      </c>
      <c r="AX131" s="13" t="s">
        <v>73</v>
      </c>
      <c r="AY131" s="233" t="s">
        <v>145</v>
      </c>
    </row>
    <row r="132" s="14" customFormat="1">
      <c r="A132" s="14"/>
      <c r="B132" s="249"/>
      <c r="C132" s="250"/>
      <c r="D132" s="224" t="s">
        <v>162</v>
      </c>
      <c r="E132" s="251" t="s">
        <v>19</v>
      </c>
      <c r="F132" s="252" t="s">
        <v>796</v>
      </c>
      <c r="G132" s="250"/>
      <c r="H132" s="253">
        <v>27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162</v>
      </c>
      <c r="AU132" s="259" t="s">
        <v>83</v>
      </c>
      <c r="AV132" s="14" t="s">
        <v>153</v>
      </c>
      <c r="AW132" s="14" t="s">
        <v>32</v>
      </c>
      <c r="AX132" s="14" t="s">
        <v>81</v>
      </c>
      <c r="AY132" s="259" t="s">
        <v>145</v>
      </c>
    </row>
    <row r="133" s="2" customFormat="1" ht="24.15" customHeight="1">
      <c r="A133" s="38"/>
      <c r="B133" s="39"/>
      <c r="C133" s="204" t="s">
        <v>242</v>
      </c>
      <c r="D133" s="204" t="s">
        <v>148</v>
      </c>
      <c r="E133" s="205" t="s">
        <v>863</v>
      </c>
      <c r="F133" s="206" t="s">
        <v>864</v>
      </c>
      <c r="G133" s="207" t="s">
        <v>263</v>
      </c>
      <c r="H133" s="208">
        <v>0.036999999999999998</v>
      </c>
      <c r="I133" s="209"/>
      <c r="J133" s="210">
        <f>ROUND(I133*H133,2)</f>
        <v>0</v>
      </c>
      <c r="K133" s="206" t="s">
        <v>152</v>
      </c>
      <c r="L133" s="44"/>
      <c r="M133" s="211" t="s">
        <v>19</v>
      </c>
      <c r="N133" s="212" t="s">
        <v>44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229</v>
      </c>
      <c r="AT133" s="215" t="s">
        <v>148</v>
      </c>
      <c r="AU133" s="215" t="s">
        <v>83</v>
      </c>
      <c r="AY133" s="17" t="s">
        <v>145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81</v>
      </c>
      <c r="BK133" s="216">
        <f>ROUND(I133*H133,2)</f>
        <v>0</v>
      </c>
      <c r="BL133" s="17" t="s">
        <v>229</v>
      </c>
      <c r="BM133" s="215" t="s">
        <v>865</v>
      </c>
    </row>
    <row r="134" s="2" customFormat="1">
      <c r="A134" s="38"/>
      <c r="B134" s="39"/>
      <c r="C134" s="40"/>
      <c r="D134" s="217" t="s">
        <v>155</v>
      </c>
      <c r="E134" s="40"/>
      <c r="F134" s="218" t="s">
        <v>866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155</v>
      </c>
      <c r="AU134" s="17" t="s">
        <v>83</v>
      </c>
    </row>
    <row r="135" s="12" customFormat="1" ht="22.8" customHeight="1">
      <c r="A135" s="12"/>
      <c r="B135" s="188"/>
      <c r="C135" s="189"/>
      <c r="D135" s="190" t="s">
        <v>72</v>
      </c>
      <c r="E135" s="202" t="s">
        <v>867</v>
      </c>
      <c r="F135" s="202" t="s">
        <v>868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SUM(P136:P192)</f>
        <v>0</v>
      </c>
      <c r="Q135" s="196"/>
      <c r="R135" s="197">
        <f>SUM(R136:R192)</f>
        <v>0.064420000000000005</v>
      </c>
      <c r="S135" s="196"/>
      <c r="T135" s="198">
        <f>SUM(T136:T192)</f>
        <v>0.10183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9" t="s">
        <v>83</v>
      </c>
      <c r="AT135" s="200" t="s">
        <v>72</v>
      </c>
      <c r="AU135" s="200" t="s">
        <v>81</v>
      </c>
      <c r="AY135" s="199" t="s">
        <v>145</v>
      </c>
      <c r="BK135" s="201">
        <f>SUM(BK136:BK192)</f>
        <v>0</v>
      </c>
    </row>
    <row r="136" s="2" customFormat="1" ht="16.5" customHeight="1">
      <c r="A136" s="38"/>
      <c r="B136" s="39"/>
      <c r="C136" s="204" t="s">
        <v>248</v>
      </c>
      <c r="D136" s="204" t="s">
        <v>148</v>
      </c>
      <c r="E136" s="205" t="s">
        <v>869</v>
      </c>
      <c r="F136" s="206" t="s">
        <v>870</v>
      </c>
      <c r="G136" s="207" t="s">
        <v>197</v>
      </c>
      <c r="H136" s="208">
        <v>38</v>
      </c>
      <c r="I136" s="209"/>
      <c r="J136" s="210">
        <f>ROUND(I136*H136,2)</f>
        <v>0</v>
      </c>
      <c r="K136" s="206" t="s">
        <v>152</v>
      </c>
      <c r="L136" s="44"/>
      <c r="M136" s="211" t="s">
        <v>19</v>
      </c>
      <c r="N136" s="212" t="s">
        <v>44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0.0021299999999999999</v>
      </c>
      <c r="T136" s="214">
        <f>S136*H136</f>
        <v>0.080939999999999998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229</v>
      </c>
      <c r="AT136" s="215" t="s">
        <v>148</v>
      </c>
      <c r="AU136" s="215" t="s">
        <v>83</v>
      </c>
      <c r="AY136" s="17" t="s">
        <v>145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81</v>
      </c>
      <c r="BK136" s="216">
        <f>ROUND(I136*H136,2)</f>
        <v>0</v>
      </c>
      <c r="BL136" s="17" t="s">
        <v>229</v>
      </c>
      <c r="BM136" s="215" t="s">
        <v>871</v>
      </c>
    </row>
    <row r="137" s="2" customFormat="1">
      <c r="A137" s="38"/>
      <c r="B137" s="39"/>
      <c r="C137" s="40"/>
      <c r="D137" s="217" t="s">
        <v>155</v>
      </c>
      <c r="E137" s="40"/>
      <c r="F137" s="218" t="s">
        <v>872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155</v>
      </c>
      <c r="AU137" s="17" t="s">
        <v>83</v>
      </c>
    </row>
    <row r="138" s="13" customFormat="1">
      <c r="A138" s="13"/>
      <c r="B138" s="222"/>
      <c r="C138" s="223"/>
      <c r="D138" s="224" t="s">
        <v>162</v>
      </c>
      <c r="E138" s="225" t="s">
        <v>19</v>
      </c>
      <c r="F138" s="226" t="s">
        <v>153</v>
      </c>
      <c r="G138" s="223"/>
      <c r="H138" s="227">
        <v>4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162</v>
      </c>
      <c r="AU138" s="233" t="s">
        <v>83</v>
      </c>
      <c r="AV138" s="13" t="s">
        <v>83</v>
      </c>
      <c r="AW138" s="13" t="s">
        <v>32</v>
      </c>
      <c r="AX138" s="13" t="s">
        <v>73</v>
      </c>
      <c r="AY138" s="233" t="s">
        <v>145</v>
      </c>
    </row>
    <row r="139" s="13" customFormat="1">
      <c r="A139" s="13"/>
      <c r="B139" s="222"/>
      <c r="C139" s="223"/>
      <c r="D139" s="224" t="s">
        <v>162</v>
      </c>
      <c r="E139" s="225" t="s">
        <v>19</v>
      </c>
      <c r="F139" s="226" t="s">
        <v>153</v>
      </c>
      <c r="G139" s="223"/>
      <c r="H139" s="227">
        <v>4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162</v>
      </c>
      <c r="AU139" s="233" t="s">
        <v>83</v>
      </c>
      <c r="AV139" s="13" t="s">
        <v>83</v>
      </c>
      <c r="AW139" s="13" t="s">
        <v>32</v>
      </c>
      <c r="AX139" s="13" t="s">
        <v>73</v>
      </c>
      <c r="AY139" s="233" t="s">
        <v>145</v>
      </c>
    </row>
    <row r="140" s="13" customFormat="1">
      <c r="A140" s="13"/>
      <c r="B140" s="222"/>
      <c r="C140" s="223"/>
      <c r="D140" s="224" t="s">
        <v>162</v>
      </c>
      <c r="E140" s="225" t="s">
        <v>19</v>
      </c>
      <c r="F140" s="226" t="s">
        <v>200</v>
      </c>
      <c r="G140" s="223"/>
      <c r="H140" s="227">
        <v>10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162</v>
      </c>
      <c r="AU140" s="233" t="s">
        <v>83</v>
      </c>
      <c r="AV140" s="13" t="s">
        <v>83</v>
      </c>
      <c r="AW140" s="13" t="s">
        <v>32</v>
      </c>
      <c r="AX140" s="13" t="s">
        <v>73</v>
      </c>
      <c r="AY140" s="233" t="s">
        <v>145</v>
      </c>
    </row>
    <row r="141" s="13" customFormat="1">
      <c r="A141" s="13"/>
      <c r="B141" s="222"/>
      <c r="C141" s="223"/>
      <c r="D141" s="224" t="s">
        <v>162</v>
      </c>
      <c r="E141" s="225" t="s">
        <v>19</v>
      </c>
      <c r="F141" s="226" t="s">
        <v>254</v>
      </c>
      <c r="G141" s="223"/>
      <c r="H141" s="227">
        <v>20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162</v>
      </c>
      <c r="AU141" s="233" t="s">
        <v>83</v>
      </c>
      <c r="AV141" s="13" t="s">
        <v>83</v>
      </c>
      <c r="AW141" s="13" t="s">
        <v>32</v>
      </c>
      <c r="AX141" s="13" t="s">
        <v>73</v>
      </c>
      <c r="AY141" s="233" t="s">
        <v>145</v>
      </c>
    </row>
    <row r="142" s="14" customFormat="1">
      <c r="A142" s="14"/>
      <c r="B142" s="249"/>
      <c r="C142" s="250"/>
      <c r="D142" s="224" t="s">
        <v>162</v>
      </c>
      <c r="E142" s="251" t="s">
        <v>19</v>
      </c>
      <c r="F142" s="252" t="s">
        <v>796</v>
      </c>
      <c r="G142" s="250"/>
      <c r="H142" s="253">
        <v>38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162</v>
      </c>
      <c r="AU142" s="259" t="s">
        <v>83</v>
      </c>
      <c r="AV142" s="14" t="s">
        <v>153</v>
      </c>
      <c r="AW142" s="14" t="s">
        <v>32</v>
      </c>
      <c r="AX142" s="14" t="s">
        <v>81</v>
      </c>
      <c r="AY142" s="259" t="s">
        <v>145</v>
      </c>
    </row>
    <row r="143" s="2" customFormat="1" ht="21.75" customHeight="1">
      <c r="A143" s="38"/>
      <c r="B143" s="39"/>
      <c r="C143" s="204" t="s">
        <v>254</v>
      </c>
      <c r="D143" s="204" t="s">
        <v>148</v>
      </c>
      <c r="E143" s="205" t="s">
        <v>873</v>
      </c>
      <c r="F143" s="206" t="s">
        <v>874</v>
      </c>
      <c r="G143" s="207" t="s">
        <v>197</v>
      </c>
      <c r="H143" s="208">
        <v>50</v>
      </c>
      <c r="I143" s="209"/>
      <c r="J143" s="210">
        <f>ROUND(I143*H143,2)</f>
        <v>0</v>
      </c>
      <c r="K143" s="206" t="s">
        <v>152</v>
      </c>
      <c r="L143" s="44"/>
      <c r="M143" s="211" t="s">
        <v>19</v>
      </c>
      <c r="N143" s="212" t="s">
        <v>44</v>
      </c>
      <c r="O143" s="84"/>
      <c r="P143" s="213">
        <f>O143*H143</f>
        <v>0</v>
      </c>
      <c r="Q143" s="213">
        <v>0.00097999999999999997</v>
      </c>
      <c r="R143" s="213">
        <f>Q143*H143</f>
        <v>0.049000000000000002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229</v>
      </c>
      <c r="AT143" s="215" t="s">
        <v>148</v>
      </c>
      <c r="AU143" s="215" t="s">
        <v>83</v>
      </c>
      <c r="AY143" s="17" t="s">
        <v>145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81</v>
      </c>
      <c r="BK143" s="216">
        <f>ROUND(I143*H143,2)</f>
        <v>0</v>
      </c>
      <c r="BL143" s="17" t="s">
        <v>229</v>
      </c>
      <c r="BM143" s="215" t="s">
        <v>875</v>
      </c>
    </row>
    <row r="144" s="2" customFormat="1">
      <c r="A144" s="38"/>
      <c r="B144" s="39"/>
      <c r="C144" s="40"/>
      <c r="D144" s="217" t="s">
        <v>155</v>
      </c>
      <c r="E144" s="40"/>
      <c r="F144" s="218" t="s">
        <v>876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155</v>
      </c>
      <c r="AU144" s="17" t="s">
        <v>83</v>
      </c>
    </row>
    <row r="145" s="13" customFormat="1">
      <c r="A145" s="13"/>
      <c r="B145" s="222"/>
      <c r="C145" s="223"/>
      <c r="D145" s="224" t="s">
        <v>162</v>
      </c>
      <c r="E145" s="225" t="s">
        <v>19</v>
      </c>
      <c r="F145" s="226" t="s">
        <v>200</v>
      </c>
      <c r="G145" s="223"/>
      <c r="H145" s="227">
        <v>10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162</v>
      </c>
      <c r="AU145" s="233" t="s">
        <v>83</v>
      </c>
      <c r="AV145" s="13" t="s">
        <v>83</v>
      </c>
      <c r="AW145" s="13" t="s">
        <v>32</v>
      </c>
      <c r="AX145" s="13" t="s">
        <v>73</v>
      </c>
      <c r="AY145" s="233" t="s">
        <v>145</v>
      </c>
    </row>
    <row r="146" s="13" customFormat="1">
      <c r="A146" s="13"/>
      <c r="B146" s="222"/>
      <c r="C146" s="223"/>
      <c r="D146" s="224" t="s">
        <v>162</v>
      </c>
      <c r="E146" s="225" t="s">
        <v>19</v>
      </c>
      <c r="F146" s="226" t="s">
        <v>189</v>
      </c>
      <c r="G146" s="223"/>
      <c r="H146" s="227">
        <v>8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162</v>
      </c>
      <c r="AU146" s="233" t="s">
        <v>83</v>
      </c>
      <c r="AV146" s="13" t="s">
        <v>83</v>
      </c>
      <c r="AW146" s="13" t="s">
        <v>32</v>
      </c>
      <c r="AX146" s="13" t="s">
        <v>73</v>
      </c>
      <c r="AY146" s="233" t="s">
        <v>145</v>
      </c>
    </row>
    <row r="147" s="13" customFormat="1">
      <c r="A147" s="13"/>
      <c r="B147" s="222"/>
      <c r="C147" s="223"/>
      <c r="D147" s="224" t="s">
        <v>162</v>
      </c>
      <c r="E147" s="225" t="s">
        <v>19</v>
      </c>
      <c r="F147" s="226" t="s">
        <v>235</v>
      </c>
      <c r="G147" s="223"/>
      <c r="H147" s="227">
        <v>17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162</v>
      </c>
      <c r="AU147" s="233" t="s">
        <v>83</v>
      </c>
      <c r="AV147" s="13" t="s">
        <v>83</v>
      </c>
      <c r="AW147" s="13" t="s">
        <v>32</v>
      </c>
      <c r="AX147" s="13" t="s">
        <v>73</v>
      </c>
      <c r="AY147" s="233" t="s">
        <v>145</v>
      </c>
    </row>
    <row r="148" s="13" customFormat="1">
      <c r="A148" s="13"/>
      <c r="B148" s="222"/>
      <c r="C148" s="223"/>
      <c r="D148" s="224" t="s">
        <v>162</v>
      </c>
      <c r="E148" s="225" t="s">
        <v>19</v>
      </c>
      <c r="F148" s="226" t="s">
        <v>8</v>
      </c>
      <c r="G148" s="223"/>
      <c r="H148" s="227">
        <v>15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162</v>
      </c>
      <c r="AU148" s="233" t="s">
        <v>83</v>
      </c>
      <c r="AV148" s="13" t="s">
        <v>83</v>
      </c>
      <c r="AW148" s="13" t="s">
        <v>32</v>
      </c>
      <c r="AX148" s="13" t="s">
        <v>73</v>
      </c>
      <c r="AY148" s="233" t="s">
        <v>145</v>
      </c>
    </row>
    <row r="149" s="14" customFormat="1">
      <c r="A149" s="14"/>
      <c r="B149" s="249"/>
      <c r="C149" s="250"/>
      <c r="D149" s="224" t="s">
        <v>162</v>
      </c>
      <c r="E149" s="251" t="s">
        <v>19</v>
      </c>
      <c r="F149" s="252" t="s">
        <v>796</v>
      </c>
      <c r="G149" s="250"/>
      <c r="H149" s="253">
        <v>50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162</v>
      </c>
      <c r="AU149" s="259" t="s">
        <v>83</v>
      </c>
      <c r="AV149" s="14" t="s">
        <v>153</v>
      </c>
      <c r="AW149" s="14" t="s">
        <v>32</v>
      </c>
      <c r="AX149" s="14" t="s">
        <v>81</v>
      </c>
      <c r="AY149" s="259" t="s">
        <v>145</v>
      </c>
    </row>
    <row r="150" s="2" customFormat="1" ht="21.75" customHeight="1">
      <c r="A150" s="38"/>
      <c r="B150" s="39"/>
      <c r="C150" s="204" t="s">
        <v>7</v>
      </c>
      <c r="D150" s="204" t="s">
        <v>148</v>
      </c>
      <c r="E150" s="205" t="s">
        <v>877</v>
      </c>
      <c r="F150" s="206" t="s">
        <v>878</v>
      </c>
      <c r="G150" s="207" t="s">
        <v>197</v>
      </c>
      <c r="H150" s="208">
        <v>4</v>
      </c>
      <c r="I150" s="209"/>
      <c r="J150" s="210">
        <f>ROUND(I150*H150,2)</f>
        <v>0</v>
      </c>
      <c r="K150" s="206" t="s">
        <v>152</v>
      </c>
      <c r="L150" s="44"/>
      <c r="M150" s="211" t="s">
        <v>19</v>
      </c>
      <c r="N150" s="212" t="s">
        <v>44</v>
      </c>
      <c r="O150" s="84"/>
      <c r="P150" s="213">
        <f>O150*H150</f>
        <v>0</v>
      </c>
      <c r="Q150" s="213">
        <v>0.0012600000000000001</v>
      </c>
      <c r="R150" s="213">
        <f>Q150*H150</f>
        <v>0.0050400000000000002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229</v>
      </c>
      <c r="AT150" s="215" t="s">
        <v>148</v>
      </c>
      <c r="AU150" s="215" t="s">
        <v>83</v>
      </c>
      <c r="AY150" s="17" t="s">
        <v>145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81</v>
      </c>
      <c r="BK150" s="216">
        <f>ROUND(I150*H150,2)</f>
        <v>0</v>
      </c>
      <c r="BL150" s="17" t="s">
        <v>229</v>
      </c>
      <c r="BM150" s="215" t="s">
        <v>879</v>
      </c>
    </row>
    <row r="151" s="2" customFormat="1">
      <c r="A151" s="38"/>
      <c r="B151" s="39"/>
      <c r="C151" s="40"/>
      <c r="D151" s="217" t="s">
        <v>155</v>
      </c>
      <c r="E151" s="40"/>
      <c r="F151" s="218" t="s">
        <v>880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155</v>
      </c>
      <c r="AU151" s="17" t="s">
        <v>83</v>
      </c>
    </row>
    <row r="152" s="13" customFormat="1">
      <c r="A152" s="13"/>
      <c r="B152" s="222"/>
      <c r="C152" s="223"/>
      <c r="D152" s="224" t="s">
        <v>162</v>
      </c>
      <c r="E152" s="225" t="s">
        <v>19</v>
      </c>
      <c r="F152" s="226" t="s">
        <v>83</v>
      </c>
      <c r="G152" s="223"/>
      <c r="H152" s="227">
        <v>2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162</v>
      </c>
      <c r="AU152" s="233" t="s">
        <v>83</v>
      </c>
      <c r="AV152" s="13" t="s">
        <v>83</v>
      </c>
      <c r="AW152" s="13" t="s">
        <v>32</v>
      </c>
      <c r="AX152" s="13" t="s">
        <v>73</v>
      </c>
      <c r="AY152" s="233" t="s">
        <v>145</v>
      </c>
    </row>
    <row r="153" s="13" customFormat="1">
      <c r="A153" s="13"/>
      <c r="B153" s="222"/>
      <c r="C153" s="223"/>
      <c r="D153" s="224" t="s">
        <v>162</v>
      </c>
      <c r="E153" s="225" t="s">
        <v>19</v>
      </c>
      <c r="F153" s="226" t="s">
        <v>83</v>
      </c>
      <c r="G153" s="223"/>
      <c r="H153" s="227">
        <v>2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162</v>
      </c>
      <c r="AU153" s="233" t="s">
        <v>83</v>
      </c>
      <c r="AV153" s="13" t="s">
        <v>83</v>
      </c>
      <c r="AW153" s="13" t="s">
        <v>32</v>
      </c>
      <c r="AX153" s="13" t="s">
        <v>73</v>
      </c>
      <c r="AY153" s="233" t="s">
        <v>145</v>
      </c>
    </row>
    <row r="154" s="14" customFormat="1">
      <c r="A154" s="14"/>
      <c r="B154" s="249"/>
      <c r="C154" s="250"/>
      <c r="D154" s="224" t="s">
        <v>162</v>
      </c>
      <c r="E154" s="251" t="s">
        <v>19</v>
      </c>
      <c r="F154" s="252" t="s">
        <v>796</v>
      </c>
      <c r="G154" s="250"/>
      <c r="H154" s="253">
        <v>4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162</v>
      </c>
      <c r="AU154" s="259" t="s">
        <v>83</v>
      </c>
      <c r="AV154" s="14" t="s">
        <v>153</v>
      </c>
      <c r="AW154" s="14" t="s">
        <v>32</v>
      </c>
      <c r="AX154" s="14" t="s">
        <v>81</v>
      </c>
      <c r="AY154" s="259" t="s">
        <v>145</v>
      </c>
    </row>
    <row r="155" s="2" customFormat="1" ht="16.5" customHeight="1">
      <c r="A155" s="38"/>
      <c r="B155" s="39"/>
      <c r="C155" s="204" t="s">
        <v>266</v>
      </c>
      <c r="D155" s="204" t="s">
        <v>148</v>
      </c>
      <c r="E155" s="205" t="s">
        <v>881</v>
      </c>
      <c r="F155" s="206" t="s">
        <v>882</v>
      </c>
      <c r="G155" s="207" t="s">
        <v>314</v>
      </c>
      <c r="H155" s="208">
        <v>4</v>
      </c>
      <c r="I155" s="209"/>
      <c r="J155" s="210">
        <f>ROUND(I155*H155,2)</f>
        <v>0</v>
      </c>
      <c r="K155" s="206" t="s">
        <v>152</v>
      </c>
      <c r="L155" s="44"/>
      <c r="M155" s="211" t="s">
        <v>19</v>
      </c>
      <c r="N155" s="212" t="s">
        <v>44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229</v>
      </c>
      <c r="AT155" s="215" t="s">
        <v>148</v>
      </c>
      <c r="AU155" s="215" t="s">
        <v>83</v>
      </c>
      <c r="AY155" s="17" t="s">
        <v>145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81</v>
      </c>
      <c r="BK155" s="216">
        <f>ROUND(I155*H155,2)</f>
        <v>0</v>
      </c>
      <c r="BL155" s="17" t="s">
        <v>229</v>
      </c>
      <c r="BM155" s="215" t="s">
        <v>883</v>
      </c>
    </row>
    <row r="156" s="2" customFormat="1">
      <c r="A156" s="38"/>
      <c r="B156" s="39"/>
      <c r="C156" s="40"/>
      <c r="D156" s="217" t="s">
        <v>155</v>
      </c>
      <c r="E156" s="40"/>
      <c r="F156" s="218" t="s">
        <v>884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155</v>
      </c>
      <c r="AU156" s="17" t="s">
        <v>83</v>
      </c>
    </row>
    <row r="157" s="2" customFormat="1" ht="24.15" customHeight="1">
      <c r="A157" s="38"/>
      <c r="B157" s="39"/>
      <c r="C157" s="204" t="s">
        <v>271</v>
      </c>
      <c r="D157" s="204" t="s">
        <v>148</v>
      </c>
      <c r="E157" s="205" t="s">
        <v>885</v>
      </c>
      <c r="F157" s="206" t="s">
        <v>886</v>
      </c>
      <c r="G157" s="207" t="s">
        <v>314</v>
      </c>
      <c r="H157" s="208">
        <v>4</v>
      </c>
      <c r="I157" s="209"/>
      <c r="J157" s="210">
        <f>ROUND(I157*H157,2)</f>
        <v>0</v>
      </c>
      <c r="K157" s="206" t="s">
        <v>152</v>
      </c>
      <c r="L157" s="44"/>
      <c r="M157" s="211" t="s">
        <v>19</v>
      </c>
      <c r="N157" s="212" t="s">
        <v>44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229</v>
      </c>
      <c r="AT157" s="215" t="s">
        <v>148</v>
      </c>
      <c r="AU157" s="215" t="s">
        <v>83</v>
      </c>
      <c r="AY157" s="17" t="s">
        <v>145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81</v>
      </c>
      <c r="BK157" s="216">
        <f>ROUND(I157*H157,2)</f>
        <v>0</v>
      </c>
      <c r="BL157" s="17" t="s">
        <v>229</v>
      </c>
      <c r="BM157" s="215" t="s">
        <v>887</v>
      </c>
    </row>
    <row r="158" s="2" customFormat="1">
      <c r="A158" s="38"/>
      <c r="B158" s="39"/>
      <c r="C158" s="40"/>
      <c r="D158" s="217" t="s">
        <v>155</v>
      </c>
      <c r="E158" s="40"/>
      <c r="F158" s="218" t="s">
        <v>888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155</v>
      </c>
      <c r="AU158" s="17" t="s">
        <v>83</v>
      </c>
    </row>
    <row r="159" s="2" customFormat="1" ht="24.15" customHeight="1">
      <c r="A159" s="38"/>
      <c r="B159" s="39"/>
      <c r="C159" s="204" t="s">
        <v>277</v>
      </c>
      <c r="D159" s="204" t="s">
        <v>148</v>
      </c>
      <c r="E159" s="205" t="s">
        <v>889</v>
      </c>
      <c r="F159" s="206" t="s">
        <v>890</v>
      </c>
      <c r="G159" s="207" t="s">
        <v>197</v>
      </c>
      <c r="H159" s="208">
        <v>28</v>
      </c>
      <c r="I159" s="209"/>
      <c r="J159" s="210">
        <f>ROUND(I159*H159,2)</f>
        <v>0</v>
      </c>
      <c r="K159" s="206" t="s">
        <v>152</v>
      </c>
      <c r="L159" s="44"/>
      <c r="M159" s="211" t="s">
        <v>19</v>
      </c>
      <c r="N159" s="212" t="s">
        <v>44</v>
      </c>
      <c r="O159" s="84"/>
      <c r="P159" s="213">
        <f>O159*H159</f>
        <v>0</v>
      </c>
      <c r="Q159" s="213">
        <v>5.0000000000000002E-05</v>
      </c>
      <c r="R159" s="213">
        <f>Q159*H159</f>
        <v>0.0014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229</v>
      </c>
      <c r="AT159" s="215" t="s">
        <v>148</v>
      </c>
      <c r="AU159" s="215" t="s">
        <v>83</v>
      </c>
      <c r="AY159" s="17" t="s">
        <v>145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81</v>
      </c>
      <c r="BK159" s="216">
        <f>ROUND(I159*H159,2)</f>
        <v>0</v>
      </c>
      <c r="BL159" s="17" t="s">
        <v>229</v>
      </c>
      <c r="BM159" s="215" t="s">
        <v>891</v>
      </c>
    </row>
    <row r="160" s="2" customFormat="1">
      <c r="A160" s="38"/>
      <c r="B160" s="39"/>
      <c r="C160" s="40"/>
      <c r="D160" s="217" t="s">
        <v>155</v>
      </c>
      <c r="E160" s="40"/>
      <c r="F160" s="218" t="s">
        <v>892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155</v>
      </c>
      <c r="AU160" s="17" t="s">
        <v>83</v>
      </c>
    </row>
    <row r="161" s="2" customFormat="1" ht="33" customHeight="1">
      <c r="A161" s="38"/>
      <c r="B161" s="39"/>
      <c r="C161" s="204" t="s">
        <v>282</v>
      </c>
      <c r="D161" s="204" t="s">
        <v>148</v>
      </c>
      <c r="E161" s="205" t="s">
        <v>893</v>
      </c>
      <c r="F161" s="206" t="s">
        <v>894</v>
      </c>
      <c r="G161" s="207" t="s">
        <v>197</v>
      </c>
      <c r="H161" s="208">
        <v>2</v>
      </c>
      <c r="I161" s="209"/>
      <c r="J161" s="210">
        <f>ROUND(I161*H161,2)</f>
        <v>0</v>
      </c>
      <c r="K161" s="206" t="s">
        <v>152</v>
      </c>
      <c r="L161" s="44"/>
      <c r="M161" s="211" t="s">
        <v>19</v>
      </c>
      <c r="N161" s="212" t="s">
        <v>44</v>
      </c>
      <c r="O161" s="84"/>
      <c r="P161" s="213">
        <f>O161*H161</f>
        <v>0</v>
      </c>
      <c r="Q161" s="213">
        <v>6.9999999999999994E-05</v>
      </c>
      <c r="R161" s="213">
        <f>Q161*H161</f>
        <v>0.00013999999999999999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229</v>
      </c>
      <c r="AT161" s="215" t="s">
        <v>148</v>
      </c>
      <c r="AU161" s="215" t="s">
        <v>83</v>
      </c>
      <c r="AY161" s="17" t="s">
        <v>145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81</v>
      </c>
      <c r="BK161" s="216">
        <f>ROUND(I161*H161,2)</f>
        <v>0</v>
      </c>
      <c r="BL161" s="17" t="s">
        <v>229</v>
      </c>
      <c r="BM161" s="215" t="s">
        <v>895</v>
      </c>
    </row>
    <row r="162" s="2" customFormat="1">
      <c r="A162" s="38"/>
      <c r="B162" s="39"/>
      <c r="C162" s="40"/>
      <c r="D162" s="217" t="s">
        <v>155</v>
      </c>
      <c r="E162" s="40"/>
      <c r="F162" s="218" t="s">
        <v>896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155</v>
      </c>
      <c r="AU162" s="17" t="s">
        <v>83</v>
      </c>
    </row>
    <row r="163" s="2" customFormat="1" ht="33" customHeight="1">
      <c r="A163" s="38"/>
      <c r="B163" s="39"/>
      <c r="C163" s="204" t="s">
        <v>289</v>
      </c>
      <c r="D163" s="204" t="s">
        <v>148</v>
      </c>
      <c r="E163" s="205" t="s">
        <v>897</v>
      </c>
      <c r="F163" s="206" t="s">
        <v>898</v>
      </c>
      <c r="G163" s="207" t="s">
        <v>197</v>
      </c>
      <c r="H163" s="208">
        <v>22</v>
      </c>
      <c r="I163" s="209"/>
      <c r="J163" s="210">
        <f>ROUND(I163*H163,2)</f>
        <v>0</v>
      </c>
      <c r="K163" s="206" t="s">
        <v>152</v>
      </c>
      <c r="L163" s="44"/>
      <c r="M163" s="211" t="s">
        <v>19</v>
      </c>
      <c r="N163" s="212" t="s">
        <v>44</v>
      </c>
      <c r="O163" s="84"/>
      <c r="P163" s="213">
        <f>O163*H163</f>
        <v>0</v>
      </c>
      <c r="Q163" s="213">
        <v>0.00012</v>
      </c>
      <c r="R163" s="213">
        <f>Q163*H163</f>
        <v>0.00264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229</v>
      </c>
      <c r="AT163" s="215" t="s">
        <v>148</v>
      </c>
      <c r="AU163" s="215" t="s">
        <v>83</v>
      </c>
      <c r="AY163" s="17" t="s">
        <v>145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81</v>
      </c>
      <c r="BK163" s="216">
        <f>ROUND(I163*H163,2)</f>
        <v>0</v>
      </c>
      <c r="BL163" s="17" t="s">
        <v>229</v>
      </c>
      <c r="BM163" s="215" t="s">
        <v>899</v>
      </c>
    </row>
    <row r="164" s="2" customFormat="1">
      <c r="A164" s="38"/>
      <c r="B164" s="39"/>
      <c r="C164" s="40"/>
      <c r="D164" s="217" t="s">
        <v>155</v>
      </c>
      <c r="E164" s="40"/>
      <c r="F164" s="218" t="s">
        <v>900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155</v>
      </c>
      <c r="AU164" s="17" t="s">
        <v>83</v>
      </c>
    </row>
    <row r="165" s="2" customFormat="1" ht="33" customHeight="1">
      <c r="A165" s="38"/>
      <c r="B165" s="39"/>
      <c r="C165" s="204" t="s">
        <v>298</v>
      </c>
      <c r="D165" s="204" t="s">
        <v>148</v>
      </c>
      <c r="E165" s="205" t="s">
        <v>901</v>
      </c>
      <c r="F165" s="206" t="s">
        <v>902</v>
      </c>
      <c r="G165" s="207" t="s">
        <v>197</v>
      </c>
      <c r="H165" s="208">
        <v>2</v>
      </c>
      <c r="I165" s="209"/>
      <c r="J165" s="210">
        <f>ROUND(I165*H165,2)</f>
        <v>0</v>
      </c>
      <c r="K165" s="206" t="s">
        <v>152</v>
      </c>
      <c r="L165" s="44"/>
      <c r="M165" s="211" t="s">
        <v>19</v>
      </c>
      <c r="N165" s="212" t="s">
        <v>44</v>
      </c>
      <c r="O165" s="84"/>
      <c r="P165" s="213">
        <f>O165*H165</f>
        <v>0</v>
      </c>
      <c r="Q165" s="213">
        <v>0.00016000000000000001</v>
      </c>
      <c r="R165" s="213">
        <f>Q165*H165</f>
        <v>0.00032000000000000003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229</v>
      </c>
      <c r="AT165" s="215" t="s">
        <v>148</v>
      </c>
      <c r="AU165" s="215" t="s">
        <v>83</v>
      </c>
      <c r="AY165" s="17" t="s">
        <v>145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81</v>
      </c>
      <c r="BK165" s="216">
        <f>ROUND(I165*H165,2)</f>
        <v>0</v>
      </c>
      <c r="BL165" s="17" t="s">
        <v>229</v>
      </c>
      <c r="BM165" s="215" t="s">
        <v>903</v>
      </c>
    </row>
    <row r="166" s="2" customFormat="1">
      <c r="A166" s="38"/>
      <c r="B166" s="39"/>
      <c r="C166" s="40"/>
      <c r="D166" s="217" t="s">
        <v>155</v>
      </c>
      <c r="E166" s="40"/>
      <c r="F166" s="218" t="s">
        <v>904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155</v>
      </c>
      <c r="AU166" s="17" t="s">
        <v>83</v>
      </c>
    </row>
    <row r="167" s="2" customFormat="1" ht="16.5" customHeight="1">
      <c r="A167" s="38"/>
      <c r="B167" s="39"/>
      <c r="C167" s="204" t="s">
        <v>303</v>
      </c>
      <c r="D167" s="204" t="s">
        <v>148</v>
      </c>
      <c r="E167" s="205" t="s">
        <v>905</v>
      </c>
      <c r="F167" s="206" t="s">
        <v>906</v>
      </c>
      <c r="G167" s="207" t="s">
        <v>197</v>
      </c>
      <c r="H167" s="208">
        <v>38</v>
      </c>
      <c r="I167" s="209"/>
      <c r="J167" s="210">
        <f>ROUND(I167*H167,2)</f>
        <v>0</v>
      </c>
      <c r="K167" s="206" t="s">
        <v>152</v>
      </c>
      <c r="L167" s="44"/>
      <c r="M167" s="211" t="s">
        <v>19</v>
      </c>
      <c r="N167" s="212" t="s">
        <v>44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0.00023000000000000001</v>
      </c>
      <c r="T167" s="214">
        <f>S167*H167</f>
        <v>0.0087399999999999995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229</v>
      </c>
      <c r="AT167" s="215" t="s">
        <v>148</v>
      </c>
      <c r="AU167" s="215" t="s">
        <v>83</v>
      </c>
      <c r="AY167" s="17" t="s">
        <v>145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81</v>
      </c>
      <c r="BK167" s="216">
        <f>ROUND(I167*H167,2)</f>
        <v>0</v>
      </c>
      <c r="BL167" s="17" t="s">
        <v>229</v>
      </c>
      <c r="BM167" s="215" t="s">
        <v>907</v>
      </c>
    </row>
    <row r="168" s="2" customFormat="1">
      <c r="A168" s="38"/>
      <c r="B168" s="39"/>
      <c r="C168" s="40"/>
      <c r="D168" s="217" t="s">
        <v>155</v>
      </c>
      <c r="E168" s="40"/>
      <c r="F168" s="218" t="s">
        <v>908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155</v>
      </c>
      <c r="AU168" s="17" t="s">
        <v>83</v>
      </c>
    </row>
    <row r="169" s="2" customFormat="1" ht="16.5" customHeight="1">
      <c r="A169" s="38"/>
      <c r="B169" s="39"/>
      <c r="C169" s="204" t="s">
        <v>307</v>
      </c>
      <c r="D169" s="204" t="s">
        <v>148</v>
      </c>
      <c r="E169" s="205" t="s">
        <v>909</v>
      </c>
      <c r="F169" s="206" t="s">
        <v>910</v>
      </c>
      <c r="G169" s="207" t="s">
        <v>151</v>
      </c>
      <c r="H169" s="208">
        <v>20</v>
      </c>
      <c r="I169" s="209"/>
      <c r="J169" s="210">
        <f>ROUND(I169*H169,2)</f>
        <v>0</v>
      </c>
      <c r="K169" s="206" t="s">
        <v>152</v>
      </c>
      <c r="L169" s="44"/>
      <c r="M169" s="211" t="s">
        <v>19</v>
      </c>
      <c r="N169" s="212" t="s">
        <v>44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229</v>
      </c>
      <c r="AT169" s="215" t="s">
        <v>148</v>
      </c>
      <c r="AU169" s="215" t="s">
        <v>83</v>
      </c>
      <c r="AY169" s="17" t="s">
        <v>145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81</v>
      </c>
      <c r="BK169" s="216">
        <f>ROUND(I169*H169,2)</f>
        <v>0</v>
      </c>
      <c r="BL169" s="17" t="s">
        <v>229</v>
      </c>
      <c r="BM169" s="215" t="s">
        <v>911</v>
      </c>
    </row>
    <row r="170" s="2" customFormat="1">
      <c r="A170" s="38"/>
      <c r="B170" s="39"/>
      <c r="C170" s="40"/>
      <c r="D170" s="217" t="s">
        <v>155</v>
      </c>
      <c r="E170" s="40"/>
      <c r="F170" s="218" t="s">
        <v>912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155</v>
      </c>
      <c r="AU170" s="17" t="s">
        <v>83</v>
      </c>
    </row>
    <row r="171" s="2" customFormat="1" ht="21.75" customHeight="1">
      <c r="A171" s="38"/>
      <c r="B171" s="39"/>
      <c r="C171" s="204" t="s">
        <v>311</v>
      </c>
      <c r="D171" s="204" t="s">
        <v>148</v>
      </c>
      <c r="E171" s="205" t="s">
        <v>913</v>
      </c>
      <c r="F171" s="206" t="s">
        <v>914</v>
      </c>
      <c r="G171" s="207" t="s">
        <v>151</v>
      </c>
      <c r="H171" s="208">
        <v>8</v>
      </c>
      <c r="I171" s="209"/>
      <c r="J171" s="210">
        <f>ROUND(I171*H171,2)</f>
        <v>0</v>
      </c>
      <c r="K171" s="206" t="s">
        <v>152</v>
      </c>
      <c r="L171" s="44"/>
      <c r="M171" s="211" t="s">
        <v>19</v>
      </c>
      <c r="N171" s="212" t="s">
        <v>44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229</v>
      </c>
      <c r="AT171" s="215" t="s">
        <v>148</v>
      </c>
      <c r="AU171" s="215" t="s">
        <v>83</v>
      </c>
      <c r="AY171" s="17" t="s">
        <v>145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81</v>
      </c>
      <c r="BK171" s="216">
        <f>ROUND(I171*H171,2)</f>
        <v>0</v>
      </c>
      <c r="BL171" s="17" t="s">
        <v>229</v>
      </c>
      <c r="BM171" s="215" t="s">
        <v>915</v>
      </c>
    </row>
    <row r="172" s="2" customFormat="1">
      <c r="A172" s="38"/>
      <c r="B172" s="39"/>
      <c r="C172" s="40"/>
      <c r="D172" s="217" t="s">
        <v>155</v>
      </c>
      <c r="E172" s="40"/>
      <c r="F172" s="218" t="s">
        <v>916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155</v>
      </c>
      <c r="AU172" s="17" t="s">
        <v>83</v>
      </c>
    </row>
    <row r="173" s="2" customFormat="1" ht="16.5" customHeight="1">
      <c r="A173" s="38"/>
      <c r="B173" s="39"/>
      <c r="C173" s="204" t="s">
        <v>317</v>
      </c>
      <c r="D173" s="204" t="s">
        <v>148</v>
      </c>
      <c r="E173" s="205" t="s">
        <v>917</v>
      </c>
      <c r="F173" s="206" t="s">
        <v>918</v>
      </c>
      <c r="G173" s="207" t="s">
        <v>151</v>
      </c>
      <c r="H173" s="208">
        <v>16</v>
      </c>
      <c r="I173" s="209"/>
      <c r="J173" s="210">
        <f>ROUND(I173*H173,2)</f>
        <v>0</v>
      </c>
      <c r="K173" s="206" t="s">
        <v>152</v>
      </c>
      <c r="L173" s="44"/>
      <c r="M173" s="211" t="s">
        <v>19</v>
      </c>
      <c r="N173" s="212" t="s">
        <v>44</v>
      </c>
      <c r="O173" s="84"/>
      <c r="P173" s="213">
        <f>O173*H173</f>
        <v>0</v>
      </c>
      <c r="Q173" s="213">
        <v>0.00012999999999999999</v>
      </c>
      <c r="R173" s="213">
        <f>Q173*H173</f>
        <v>0.0020799999999999998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229</v>
      </c>
      <c r="AT173" s="215" t="s">
        <v>148</v>
      </c>
      <c r="AU173" s="215" t="s">
        <v>83</v>
      </c>
      <c r="AY173" s="17" t="s">
        <v>145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81</v>
      </c>
      <c r="BK173" s="216">
        <f>ROUND(I173*H173,2)</f>
        <v>0</v>
      </c>
      <c r="BL173" s="17" t="s">
        <v>229</v>
      </c>
      <c r="BM173" s="215" t="s">
        <v>919</v>
      </c>
    </row>
    <row r="174" s="2" customFormat="1">
      <c r="A174" s="38"/>
      <c r="B174" s="39"/>
      <c r="C174" s="40"/>
      <c r="D174" s="217" t="s">
        <v>155</v>
      </c>
      <c r="E174" s="40"/>
      <c r="F174" s="218" t="s">
        <v>920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155</v>
      </c>
      <c r="AU174" s="17" t="s">
        <v>83</v>
      </c>
    </row>
    <row r="175" s="2" customFormat="1" ht="16.5" customHeight="1">
      <c r="A175" s="38"/>
      <c r="B175" s="39"/>
      <c r="C175" s="204" t="s">
        <v>301</v>
      </c>
      <c r="D175" s="204" t="s">
        <v>148</v>
      </c>
      <c r="E175" s="205" t="s">
        <v>921</v>
      </c>
      <c r="F175" s="206" t="s">
        <v>922</v>
      </c>
      <c r="G175" s="207" t="s">
        <v>923</v>
      </c>
      <c r="H175" s="208">
        <v>2</v>
      </c>
      <c r="I175" s="209"/>
      <c r="J175" s="210">
        <f>ROUND(I175*H175,2)</f>
        <v>0</v>
      </c>
      <c r="K175" s="206" t="s">
        <v>152</v>
      </c>
      <c r="L175" s="44"/>
      <c r="M175" s="211" t="s">
        <v>19</v>
      </c>
      <c r="N175" s="212" t="s">
        <v>44</v>
      </c>
      <c r="O175" s="84"/>
      <c r="P175" s="213">
        <f>O175*H175</f>
        <v>0</v>
      </c>
      <c r="Q175" s="213">
        <v>0.00025000000000000001</v>
      </c>
      <c r="R175" s="213">
        <f>Q175*H175</f>
        <v>0.00050000000000000001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229</v>
      </c>
      <c r="AT175" s="215" t="s">
        <v>148</v>
      </c>
      <c r="AU175" s="215" t="s">
        <v>83</v>
      </c>
      <c r="AY175" s="17" t="s">
        <v>145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81</v>
      </c>
      <c r="BK175" s="216">
        <f>ROUND(I175*H175,2)</f>
        <v>0</v>
      </c>
      <c r="BL175" s="17" t="s">
        <v>229</v>
      </c>
      <c r="BM175" s="215" t="s">
        <v>924</v>
      </c>
    </row>
    <row r="176" s="2" customFormat="1">
      <c r="A176" s="38"/>
      <c r="B176" s="39"/>
      <c r="C176" s="40"/>
      <c r="D176" s="217" t="s">
        <v>155</v>
      </c>
      <c r="E176" s="40"/>
      <c r="F176" s="218" t="s">
        <v>925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155</v>
      </c>
      <c r="AU176" s="17" t="s">
        <v>83</v>
      </c>
    </row>
    <row r="177" s="2" customFormat="1" ht="16.5" customHeight="1">
      <c r="A177" s="38"/>
      <c r="B177" s="39"/>
      <c r="C177" s="204" t="s">
        <v>326</v>
      </c>
      <c r="D177" s="204" t="s">
        <v>148</v>
      </c>
      <c r="E177" s="205" t="s">
        <v>926</v>
      </c>
      <c r="F177" s="206" t="s">
        <v>927</v>
      </c>
      <c r="G177" s="207" t="s">
        <v>151</v>
      </c>
      <c r="H177" s="208">
        <v>13</v>
      </c>
      <c r="I177" s="209"/>
      <c r="J177" s="210">
        <f>ROUND(I177*H177,2)</f>
        <v>0</v>
      </c>
      <c r="K177" s="206" t="s">
        <v>152</v>
      </c>
      <c r="L177" s="44"/>
      <c r="M177" s="211" t="s">
        <v>19</v>
      </c>
      <c r="N177" s="212" t="s">
        <v>44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0.00068999999999999997</v>
      </c>
      <c r="T177" s="214">
        <f>S177*H177</f>
        <v>0.0089699999999999988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229</v>
      </c>
      <c r="AT177" s="215" t="s">
        <v>148</v>
      </c>
      <c r="AU177" s="215" t="s">
        <v>83</v>
      </c>
      <c r="AY177" s="17" t="s">
        <v>145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81</v>
      </c>
      <c r="BK177" s="216">
        <f>ROUND(I177*H177,2)</f>
        <v>0</v>
      </c>
      <c r="BL177" s="17" t="s">
        <v>229</v>
      </c>
      <c r="BM177" s="215" t="s">
        <v>928</v>
      </c>
    </row>
    <row r="178" s="2" customFormat="1">
      <c r="A178" s="38"/>
      <c r="B178" s="39"/>
      <c r="C178" s="40"/>
      <c r="D178" s="217" t="s">
        <v>155</v>
      </c>
      <c r="E178" s="40"/>
      <c r="F178" s="218" t="s">
        <v>929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155</v>
      </c>
      <c r="AU178" s="17" t="s">
        <v>83</v>
      </c>
    </row>
    <row r="179" s="2" customFormat="1" ht="16.5" customHeight="1">
      <c r="A179" s="38"/>
      <c r="B179" s="39"/>
      <c r="C179" s="204" t="s">
        <v>331</v>
      </c>
      <c r="D179" s="204" t="s">
        <v>148</v>
      </c>
      <c r="E179" s="205" t="s">
        <v>930</v>
      </c>
      <c r="F179" s="206" t="s">
        <v>931</v>
      </c>
      <c r="G179" s="207" t="s">
        <v>151</v>
      </c>
      <c r="H179" s="208">
        <v>6</v>
      </c>
      <c r="I179" s="209"/>
      <c r="J179" s="210">
        <f>ROUND(I179*H179,2)</f>
        <v>0</v>
      </c>
      <c r="K179" s="206" t="s">
        <v>152</v>
      </c>
      <c r="L179" s="44"/>
      <c r="M179" s="211" t="s">
        <v>19</v>
      </c>
      <c r="N179" s="212" t="s">
        <v>44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0.00052999999999999998</v>
      </c>
      <c r="T179" s="214">
        <f>S179*H179</f>
        <v>0.0031799999999999997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229</v>
      </c>
      <c r="AT179" s="215" t="s">
        <v>148</v>
      </c>
      <c r="AU179" s="215" t="s">
        <v>83</v>
      </c>
      <c r="AY179" s="17" t="s">
        <v>145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81</v>
      </c>
      <c r="BK179" s="216">
        <f>ROUND(I179*H179,2)</f>
        <v>0</v>
      </c>
      <c r="BL179" s="17" t="s">
        <v>229</v>
      </c>
      <c r="BM179" s="215" t="s">
        <v>932</v>
      </c>
    </row>
    <row r="180" s="2" customFormat="1">
      <c r="A180" s="38"/>
      <c r="B180" s="39"/>
      <c r="C180" s="40"/>
      <c r="D180" s="217" t="s">
        <v>155</v>
      </c>
      <c r="E180" s="40"/>
      <c r="F180" s="218" t="s">
        <v>933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155</v>
      </c>
      <c r="AU180" s="17" t="s">
        <v>83</v>
      </c>
    </row>
    <row r="181" s="2" customFormat="1" ht="16.5" customHeight="1">
      <c r="A181" s="38"/>
      <c r="B181" s="39"/>
      <c r="C181" s="204" t="s">
        <v>335</v>
      </c>
      <c r="D181" s="204" t="s">
        <v>148</v>
      </c>
      <c r="E181" s="205" t="s">
        <v>934</v>
      </c>
      <c r="F181" s="206" t="s">
        <v>935</v>
      </c>
      <c r="G181" s="207" t="s">
        <v>151</v>
      </c>
      <c r="H181" s="208">
        <v>8</v>
      </c>
      <c r="I181" s="209"/>
      <c r="J181" s="210">
        <f>ROUND(I181*H181,2)</f>
        <v>0</v>
      </c>
      <c r="K181" s="206" t="s">
        <v>152</v>
      </c>
      <c r="L181" s="44"/>
      <c r="M181" s="211" t="s">
        <v>19</v>
      </c>
      <c r="N181" s="212" t="s">
        <v>44</v>
      </c>
      <c r="O181" s="84"/>
      <c r="P181" s="213">
        <f>O181*H181</f>
        <v>0</v>
      </c>
      <c r="Q181" s="213">
        <v>0.00021000000000000001</v>
      </c>
      <c r="R181" s="213">
        <f>Q181*H181</f>
        <v>0.0016800000000000001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229</v>
      </c>
      <c r="AT181" s="215" t="s">
        <v>148</v>
      </c>
      <c r="AU181" s="215" t="s">
        <v>83</v>
      </c>
      <c r="AY181" s="17" t="s">
        <v>145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81</v>
      </c>
      <c r="BK181" s="216">
        <f>ROUND(I181*H181,2)</f>
        <v>0</v>
      </c>
      <c r="BL181" s="17" t="s">
        <v>229</v>
      </c>
      <c r="BM181" s="215" t="s">
        <v>936</v>
      </c>
    </row>
    <row r="182" s="2" customFormat="1">
      <c r="A182" s="38"/>
      <c r="B182" s="39"/>
      <c r="C182" s="40"/>
      <c r="D182" s="217" t="s">
        <v>155</v>
      </c>
      <c r="E182" s="40"/>
      <c r="F182" s="218" t="s">
        <v>937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155</v>
      </c>
      <c r="AU182" s="17" t="s">
        <v>83</v>
      </c>
    </row>
    <row r="183" s="2" customFormat="1" ht="21.75" customHeight="1">
      <c r="A183" s="38"/>
      <c r="B183" s="39"/>
      <c r="C183" s="204" t="s">
        <v>339</v>
      </c>
      <c r="D183" s="204" t="s">
        <v>148</v>
      </c>
      <c r="E183" s="205" t="s">
        <v>938</v>
      </c>
      <c r="F183" s="206" t="s">
        <v>939</v>
      </c>
      <c r="G183" s="207" t="s">
        <v>197</v>
      </c>
      <c r="H183" s="208">
        <v>54</v>
      </c>
      <c r="I183" s="209"/>
      <c r="J183" s="210">
        <f>ROUND(I183*H183,2)</f>
        <v>0</v>
      </c>
      <c r="K183" s="206" t="s">
        <v>152</v>
      </c>
      <c r="L183" s="44"/>
      <c r="M183" s="211" t="s">
        <v>19</v>
      </c>
      <c r="N183" s="212" t="s">
        <v>44</v>
      </c>
      <c r="O183" s="84"/>
      <c r="P183" s="213">
        <f>O183*H183</f>
        <v>0</v>
      </c>
      <c r="Q183" s="213">
        <v>1.0000000000000001E-05</v>
      </c>
      <c r="R183" s="213">
        <f>Q183*H183</f>
        <v>0.00054000000000000001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229</v>
      </c>
      <c r="AT183" s="215" t="s">
        <v>148</v>
      </c>
      <c r="AU183" s="215" t="s">
        <v>83</v>
      </c>
      <c r="AY183" s="17" t="s">
        <v>145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81</v>
      </c>
      <c r="BK183" s="216">
        <f>ROUND(I183*H183,2)</f>
        <v>0</v>
      </c>
      <c r="BL183" s="17" t="s">
        <v>229</v>
      </c>
      <c r="BM183" s="215" t="s">
        <v>940</v>
      </c>
    </row>
    <row r="184" s="2" customFormat="1">
      <c r="A184" s="38"/>
      <c r="B184" s="39"/>
      <c r="C184" s="40"/>
      <c r="D184" s="217" t="s">
        <v>155</v>
      </c>
      <c r="E184" s="40"/>
      <c r="F184" s="218" t="s">
        <v>941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155</v>
      </c>
      <c r="AU184" s="17" t="s">
        <v>83</v>
      </c>
    </row>
    <row r="185" s="13" customFormat="1">
      <c r="A185" s="13"/>
      <c r="B185" s="222"/>
      <c r="C185" s="223"/>
      <c r="D185" s="224" t="s">
        <v>162</v>
      </c>
      <c r="E185" s="225" t="s">
        <v>19</v>
      </c>
      <c r="F185" s="226" t="s">
        <v>942</v>
      </c>
      <c r="G185" s="223"/>
      <c r="H185" s="227">
        <v>54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162</v>
      </c>
      <c r="AU185" s="233" t="s">
        <v>83</v>
      </c>
      <c r="AV185" s="13" t="s">
        <v>83</v>
      </c>
      <c r="AW185" s="13" t="s">
        <v>32</v>
      </c>
      <c r="AX185" s="13" t="s">
        <v>73</v>
      </c>
      <c r="AY185" s="233" t="s">
        <v>145</v>
      </c>
    </row>
    <row r="186" s="14" customFormat="1">
      <c r="A186" s="14"/>
      <c r="B186" s="249"/>
      <c r="C186" s="250"/>
      <c r="D186" s="224" t="s">
        <v>162</v>
      </c>
      <c r="E186" s="251" t="s">
        <v>19</v>
      </c>
      <c r="F186" s="252" t="s">
        <v>796</v>
      </c>
      <c r="G186" s="250"/>
      <c r="H186" s="253">
        <v>54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162</v>
      </c>
      <c r="AU186" s="259" t="s">
        <v>83</v>
      </c>
      <c r="AV186" s="14" t="s">
        <v>153</v>
      </c>
      <c r="AW186" s="14" t="s">
        <v>32</v>
      </c>
      <c r="AX186" s="14" t="s">
        <v>81</v>
      </c>
      <c r="AY186" s="259" t="s">
        <v>145</v>
      </c>
    </row>
    <row r="187" s="2" customFormat="1" ht="24.15" customHeight="1">
      <c r="A187" s="38"/>
      <c r="B187" s="39"/>
      <c r="C187" s="204" t="s">
        <v>345</v>
      </c>
      <c r="D187" s="204" t="s">
        <v>148</v>
      </c>
      <c r="E187" s="205" t="s">
        <v>943</v>
      </c>
      <c r="F187" s="206" t="s">
        <v>944</v>
      </c>
      <c r="G187" s="207" t="s">
        <v>197</v>
      </c>
      <c r="H187" s="208">
        <v>54</v>
      </c>
      <c r="I187" s="209"/>
      <c r="J187" s="210">
        <f>ROUND(I187*H187,2)</f>
        <v>0</v>
      </c>
      <c r="K187" s="206" t="s">
        <v>152</v>
      </c>
      <c r="L187" s="44"/>
      <c r="M187" s="211" t="s">
        <v>19</v>
      </c>
      <c r="N187" s="212" t="s">
        <v>44</v>
      </c>
      <c r="O187" s="84"/>
      <c r="P187" s="213">
        <f>O187*H187</f>
        <v>0</v>
      </c>
      <c r="Q187" s="213">
        <v>2.0000000000000002E-05</v>
      </c>
      <c r="R187" s="213">
        <f>Q187*H187</f>
        <v>0.00108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229</v>
      </c>
      <c r="AT187" s="215" t="s">
        <v>148</v>
      </c>
      <c r="AU187" s="215" t="s">
        <v>83</v>
      </c>
      <c r="AY187" s="17" t="s">
        <v>145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81</v>
      </c>
      <c r="BK187" s="216">
        <f>ROUND(I187*H187,2)</f>
        <v>0</v>
      </c>
      <c r="BL187" s="17" t="s">
        <v>229</v>
      </c>
      <c r="BM187" s="215" t="s">
        <v>945</v>
      </c>
    </row>
    <row r="188" s="2" customFormat="1">
      <c r="A188" s="38"/>
      <c r="B188" s="39"/>
      <c r="C188" s="40"/>
      <c r="D188" s="217" t="s">
        <v>155</v>
      </c>
      <c r="E188" s="40"/>
      <c r="F188" s="218" t="s">
        <v>946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155</v>
      </c>
      <c r="AU188" s="17" t="s">
        <v>83</v>
      </c>
    </row>
    <row r="189" s="13" customFormat="1">
      <c r="A189" s="13"/>
      <c r="B189" s="222"/>
      <c r="C189" s="223"/>
      <c r="D189" s="224" t="s">
        <v>162</v>
      </c>
      <c r="E189" s="225" t="s">
        <v>19</v>
      </c>
      <c r="F189" s="226" t="s">
        <v>942</v>
      </c>
      <c r="G189" s="223"/>
      <c r="H189" s="227">
        <v>54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162</v>
      </c>
      <c r="AU189" s="233" t="s">
        <v>83</v>
      </c>
      <c r="AV189" s="13" t="s">
        <v>83</v>
      </c>
      <c r="AW189" s="13" t="s">
        <v>32</v>
      </c>
      <c r="AX189" s="13" t="s">
        <v>73</v>
      </c>
      <c r="AY189" s="233" t="s">
        <v>145</v>
      </c>
    </row>
    <row r="190" s="14" customFormat="1">
      <c r="A190" s="14"/>
      <c r="B190" s="249"/>
      <c r="C190" s="250"/>
      <c r="D190" s="224" t="s">
        <v>162</v>
      </c>
      <c r="E190" s="251" t="s">
        <v>19</v>
      </c>
      <c r="F190" s="252" t="s">
        <v>796</v>
      </c>
      <c r="G190" s="250"/>
      <c r="H190" s="253">
        <v>54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162</v>
      </c>
      <c r="AU190" s="259" t="s">
        <v>83</v>
      </c>
      <c r="AV190" s="14" t="s">
        <v>153</v>
      </c>
      <c r="AW190" s="14" t="s">
        <v>32</v>
      </c>
      <c r="AX190" s="14" t="s">
        <v>81</v>
      </c>
      <c r="AY190" s="259" t="s">
        <v>145</v>
      </c>
    </row>
    <row r="191" s="2" customFormat="1" ht="24.15" customHeight="1">
      <c r="A191" s="38"/>
      <c r="B191" s="39"/>
      <c r="C191" s="204" t="s">
        <v>350</v>
      </c>
      <c r="D191" s="204" t="s">
        <v>148</v>
      </c>
      <c r="E191" s="205" t="s">
        <v>947</v>
      </c>
      <c r="F191" s="206" t="s">
        <v>948</v>
      </c>
      <c r="G191" s="207" t="s">
        <v>263</v>
      </c>
      <c r="H191" s="208">
        <v>0.064000000000000001</v>
      </c>
      <c r="I191" s="209"/>
      <c r="J191" s="210">
        <f>ROUND(I191*H191,2)</f>
        <v>0</v>
      </c>
      <c r="K191" s="206" t="s">
        <v>152</v>
      </c>
      <c r="L191" s="44"/>
      <c r="M191" s="211" t="s">
        <v>19</v>
      </c>
      <c r="N191" s="212" t="s">
        <v>44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229</v>
      </c>
      <c r="AT191" s="215" t="s">
        <v>148</v>
      </c>
      <c r="AU191" s="215" t="s">
        <v>83</v>
      </c>
      <c r="AY191" s="17" t="s">
        <v>145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81</v>
      </c>
      <c r="BK191" s="216">
        <f>ROUND(I191*H191,2)</f>
        <v>0</v>
      </c>
      <c r="BL191" s="17" t="s">
        <v>229</v>
      </c>
      <c r="BM191" s="215" t="s">
        <v>949</v>
      </c>
    </row>
    <row r="192" s="2" customFormat="1">
      <c r="A192" s="38"/>
      <c r="B192" s="39"/>
      <c r="C192" s="40"/>
      <c r="D192" s="217" t="s">
        <v>155</v>
      </c>
      <c r="E192" s="40"/>
      <c r="F192" s="218" t="s">
        <v>950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155</v>
      </c>
      <c r="AU192" s="17" t="s">
        <v>83</v>
      </c>
    </row>
    <row r="193" s="12" customFormat="1" ht="22.8" customHeight="1">
      <c r="A193" s="12"/>
      <c r="B193" s="188"/>
      <c r="C193" s="189"/>
      <c r="D193" s="190" t="s">
        <v>72</v>
      </c>
      <c r="E193" s="202" t="s">
        <v>296</v>
      </c>
      <c r="F193" s="202" t="s">
        <v>297</v>
      </c>
      <c r="G193" s="189"/>
      <c r="H193" s="189"/>
      <c r="I193" s="192"/>
      <c r="J193" s="203">
        <f>BK193</f>
        <v>0</v>
      </c>
      <c r="K193" s="189"/>
      <c r="L193" s="194"/>
      <c r="M193" s="195"/>
      <c r="N193" s="196"/>
      <c r="O193" s="196"/>
      <c r="P193" s="197">
        <f>SUM(P194:P251)</f>
        <v>0</v>
      </c>
      <c r="Q193" s="196"/>
      <c r="R193" s="197">
        <f>SUM(R194:R251)</f>
        <v>0.20304000000000003</v>
      </c>
      <c r="S193" s="196"/>
      <c r="T193" s="198">
        <f>SUM(T194:T251)</f>
        <v>0.24229999999999996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99" t="s">
        <v>83</v>
      </c>
      <c r="AT193" s="200" t="s">
        <v>72</v>
      </c>
      <c r="AU193" s="200" t="s">
        <v>81</v>
      </c>
      <c r="AY193" s="199" t="s">
        <v>145</v>
      </c>
      <c r="BK193" s="201">
        <f>SUM(BK194:BK251)</f>
        <v>0</v>
      </c>
    </row>
    <row r="194" s="2" customFormat="1" ht="16.5" customHeight="1">
      <c r="A194" s="38"/>
      <c r="B194" s="39"/>
      <c r="C194" s="204" t="s">
        <v>356</v>
      </c>
      <c r="D194" s="204" t="s">
        <v>148</v>
      </c>
      <c r="E194" s="205" t="s">
        <v>951</v>
      </c>
      <c r="F194" s="206" t="s">
        <v>952</v>
      </c>
      <c r="G194" s="207" t="s">
        <v>314</v>
      </c>
      <c r="H194" s="208">
        <v>1</v>
      </c>
      <c r="I194" s="209"/>
      <c r="J194" s="210">
        <f>ROUND(I194*H194,2)</f>
        <v>0</v>
      </c>
      <c r="K194" s="206" t="s">
        <v>152</v>
      </c>
      <c r="L194" s="44"/>
      <c r="M194" s="211" t="s">
        <v>19</v>
      </c>
      <c r="N194" s="212" t="s">
        <v>44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0.01933</v>
      </c>
      <c r="T194" s="214">
        <f>S194*H194</f>
        <v>0.01933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229</v>
      </c>
      <c r="AT194" s="215" t="s">
        <v>148</v>
      </c>
      <c r="AU194" s="215" t="s">
        <v>83</v>
      </c>
      <c r="AY194" s="17" t="s">
        <v>145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81</v>
      </c>
      <c r="BK194" s="216">
        <f>ROUND(I194*H194,2)</f>
        <v>0</v>
      </c>
      <c r="BL194" s="17" t="s">
        <v>229</v>
      </c>
      <c r="BM194" s="215" t="s">
        <v>953</v>
      </c>
    </row>
    <row r="195" s="2" customFormat="1">
      <c r="A195" s="38"/>
      <c r="B195" s="39"/>
      <c r="C195" s="40"/>
      <c r="D195" s="217" t="s">
        <v>155</v>
      </c>
      <c r="E195" s="40"/>
      <c r="F195" s="218" t="s">
        <v>954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155</v>
      </c>
      <c r="AU195" s="17" t="s">
        <v>83</v>
      </c>
    </row>
    <row r="196" s="2" customFormat="1" ht="21.75" customHeight="1">
      <c r="A196" s="38"/>
      <c r="B196" s="39"/>
      <c r="C196" s="204" t="s">
        <v>360</v>
      </c>
      <c r="D196" s="204" t="s">
        <v>148</v>
      </c>
      <c r="E196" s="205" t="s">
        <v>955</v>
      </c>
      <c r="F196" s="206" t="s">
        <v>956</v>
      </c>
      <c r="G196" s="207" t="s">
        <v>314</v>
      </c>
      <c r="H196" s="208">
        <v>1</v>
      </c>
      <c r="I196" s="209"/>
      <c r="J196" s="210">
        <f>ROUND(I196*H196,2)</f>
        <v>0</v>
      </c>
      <c r="K196" s="206" t="s">
        <v>152</v>
      </c>
      <c r="L196" s="44"/>
      <c r="M196" s="211" t="s">
        <v>19</v>
      </c>
      <c r="N196" s="212" t="s">
        <v>44</v>
      </c>
      <c r="O196" s="84"/>
      <c r="P196" s="213">
        <f>O196*H196</f>
        <v>0</v>
      </c>
      <c r="Q196" s="213">
        <v>0.016969999999999999</v>
      </c>
      <c r="R196" s="213">
        <f>Q196*H196</f>
        <v>0.016969999999999999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229</v>
      </c>
      <c r="AT196" s="215" t="s">
        <v>148</v>
      </c>
      <c r="AU196" s="215" t="s">
        <v>83</v>
      </c>
      <c r="AY196" s="17" t="s">
        <v>145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81</v>
      </c>
      <c r="BK196" s="216">
        <f>ROUND(I196*H196,2)</f>
        <v>0</v>
      </c>
      <c r="BL196" s="17" t="s">
        <v>229</v>
      </c>
      <c r="BM196" s="215" t="s">
        <v>957</v>
      </c>
    </row>
    <row r="197" s="2" customFormat="1">
      <c r="A197" s="38"/>
      <c r="B197" s="39"/>
      <c r="C197" s="40"/>
      <c r="D197" s="217" t="s">
        <v>155</v>
      </c>
      <c r="E197" s="40"/>
      <c r="F197" s="218" t="s">
        <v>958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155</v>
      </c>
      <c r="AU197" s="17" t="s">
        <v>83</v>
      </c>
    </row>
    <row r="198" s="2" customFormat="1" ht="16.5" customHeight="1">
      <c r="A198" s="38"/>
      <c r="B198" s="39"/>
      <c r="C198" s="204" t="s">
        <v>366</v>
      </c>
      <c r="D198" s="204" t="s">
        <v>148</v>
      </c>
      <c r="E198" s="205" t="s">
        <v>959</v>
      </c>
      <c r="F198" s="206" t="s">
        <v>960</v>
      </c>
      <c r="G198" s="207" t="s">
        <v>314</v>
      </c>
      <c r="H198" s="208">
        <v>1</v>
      </c>
      <c r="I198" s="209"/>
      <c r="J198" s="210">
        <f>ROUND(I198*H198,2)</f>
        <v>0</v>
      </c>
      <c r="K198" s="206" t="s">
        <v>152</v>
      </c>
      <c r="L198" s="44"/>
      <c r="M198" s="211" t="s">
        <v>19</v>
      </c>
      <c r="N198" s="212" t="s">
        <v>44</v>
      </c>
      <c r="O198" s="84"/>
      <c r="P198" s="213">
        <f>O198*H198</f>
        <v>0</v>
      </c>
      <c r="Q198" s="213">
        <v>0.02894</v>
      </c>
      <c r="R198" s="213">
        <f>Q198*H198</f>
        <v>0.02894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229</v>
      </c>
      <c r="AT198" s="215" t="s">
        <v>148</v>
      </c>
      <c r="AU198" s="215" t="s">
        <v>83</v>
      </c>
      <c r="AY198" s="17" t="s">
        <v>145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81</v>
      </c>
      <c r="BK198" s="216">
        <f>ROUND(I198*H198,2)</f>
        <v>0</v>
      </c>
      <c r="BL198" s="17" t="s">
        <v>229</v>
      </c>
      <c r="BM198" s="215" t="s">
        <v>961</v>
      </c>
    </row>
    <row r="199" s="2" customFormat="1">
      <c r="A199" s="38"/>
      <c r="B199" s="39"/>
      <c r="C199" s="40"/>
      <c r="D199" s="217" t="s">
        <v>155</v>
      </c>
      <c r="E199" s="40"/>
      <c r="F199" s="218" t="s">
        <v>962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155</v>
      </c>
      <c r="AU199" s="17" t="s">
        <v>83</v>
      </c>
    </row>
    <row r="200" s="2" customFormat="1" ht="16.5" customHeight="1">
      <c r="A200" s="38"/>
      <c r="B200" s="39"/>
      <c r="C200" s="204" t="s">
        <v>374</v>
      </c>
      <c r="D200" s="204" t="s">
        <v>148</v>
      </c>
      <c r="E200" s="205" t="s">
        <v>963</v>
      </c>
      <c r="F200" s="206" t="s">
        <v>964</v>
      </c>
      <c r="G200" s="207" t="s">
        <v>314</v>
      </c>
      <c r="H200" s="208">
        <v>3</v>
      </c>
      <c r="I200" s="209"/>
      <c r="J200" s="210">
        <f>ROUND(I200*H200,2)</f>
        <v>0</v>
      </c>
      <c r="K200" s="206" t="s">
        <v>152</v>
      </c>
      <c r="L200" s="44"/>
      <c r="M200" s="211" t="s">
        <v>19</v>
      </c>
      <c r="N200" s="212" t="s">
        <v>44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0.019460000000000002</v>
      </c>
      <c r="T200" s="214">
        <f>S200*H200</f>
        <v>0.058380000000000001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229</v>
      </c>
      <c r="AT200" s="215" t="s">
        <v>148</v>
      </c>
      <c r="AU200" s="215" t="s">
        <v>83</v>
      </c>
      <c r="AY200" s="17" t="s">
        <v>145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81</v>
      </c>
      <c r="BK200" s="216">
        <f>ROUND(I200*H200,2)</f>
        <v>0</v>
      </c>
      <c r="BL200" s="17" t="s">
        <v>229</v>
      </c>
      <c r="BM200" s="215" t="s">
        <v>965</v>
      </c>
    </row>
    <row r="201" s="2" customFormat="1">
      <c r="A201" s="38"/>
      <c r="B201" s="39"/>
      <c r="C201" s="40"/>
      <c r="D201" s="217" t="s">
        <v>155</v>
      </c>
      <c r="E201" s="40"/>
      <c r="F201" s="218" t="s">
        <v>966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155</v>
      </c>
      <c r="AU201" s="17" t="s">
        <v>83</v>
      </c>
    </row>
    <row r="202" s="2" customFormat="1" ht="24.15" customHeight="1">
      <c r="A202" s="38"/>
      <c r="B202" s="39"/>
      <c r="C202" s="204" t="s">
        <v>381</v>
      </c>
      <c r="D202" s="204" t="s">
        <v>148</v>
      </c>
      <c r="E202" s="205" t="s">
        <v>967</v>
      </c>
      <c r="F202" s="206" t="s">
        <v>968</v>
      </c>
      <c r="G202" s="207" t="s">
        <v>314</v>
      </c>
      <c r="H202" s="208">
        <v>1</v>
      </c>
      <c r="I202" s="209"/>
      <c r="J202" s="210">
        <f>ROUND(I202*H202,2)</f>
        <v>0</v>
      </c>
      <c r="K202" s="206" t="s">
        <v>152</v>
      </c>
      <c r="L202" s="44"/>
      <c r="M202" s="211" t="s">
        <v>19</v>
      </c>
      <c r="N202" s="212" t="s">
        <v>44</v>
      </c>
      <c r="O202" s="84"/>
      <c r="P202" s="213">
        <f>O202*H202</f>
        <v>0</v>
      </c>
      <c r="Q202" s="213">
        <v>0.01197</v>
      </c>
      <c r="R202" s="213">
        <f>Q202*H202</f>
        <v>0.01197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229</v>
      </c>
      <c r="AT202" s="215" t="s">
        <v>148</v>
      </c>
      <c r="AU202" s="215" t="s">
        <v>83</v>
      </c>
      <c r="AY202" s="17" t="s">
        <v>145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81</v>
      </c>
      <c r="BK202" s="216">
        <f>ROUND(I202*H202,2)</f>
        <v>0</v>
      </c>
      <c r="BL202" s="17" t="s">
        <v>229</v>
      </c>
      <c r="BM202" s="215" t="s">
        <v>969</v>
      </c>
    </row>
    <row r="203" s="2" customFormat="1">
      <c r="A203" s="38"/>
      <c r="B203" s="39"/>
      <c r="C203" s="40"/>
      <c r="D203" s="217" t="s">
        <v>155</v>
      </c>
      <c r="E203" s="40"/>
      <c r="F203" s="218" t="s">
        <v>970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155</v>
      </c>
      <c r="AU203" s="17" t="s">
        <v>83</v>
      </c>
    </row>
    <row r="204" s="2" customFormat="1" ht="21.75" customHeight="1">
      <c r="A204" s="38"/>
      <c r="B204" s="39"/>
      <c r="C204" s="204" t="s">
        <v>387</v>
      </c>
      <c r="D204" s="204" t="s">
        <v>148</v>
      </c>
      <c r="E204" s="205" t="s">
        <v>971</v>
      </c>
      <c r="F204" s="206" t="s">
        <v>972</v>
      </c>
      <c r="G204" s="207" t="s">
        <v>314</v>
      </c>
      <c r="H204" s="208">
        <v>2</v>
      </c>
      <c r="I204" s="209"/>
      <c r="J204" s="210">
        <f>ROUND(I204*H204,2)</f>
        <v>0</v>
      </c>
      <c r="K204" s="206" t="s">
        <v>152</v>
      </c>
      <c r="L204" s="44"/>
      <c r="M204" s="211" t="s">
        <v>19</v>
      </c>
      <c r="N204" s="212" t="s">
        <v>44</v>
      </c>
      <c r="O204" s="84"/>
      <c r="P204" s="213">
        <f>O204*H204</f>
        <v>0</v>
      </c>
      <c r="Q204" s="213">
        <v>0.010460000000000001</v>
      </c>
      <c r="R204" s="213">
        <f>Q204*H204</f>
        <v>0.020920000000000001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229</v>
      </c>
      <c r="AT204" s="215" t="s">
        <v>148</v>
      </c>
      <c r="AU204" s="215" t="s">
        <v>83</v>
      </c>
      <c r="AY204" s="17" t="s">
        <v>145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81</v>
      </c>
      <c r="BK204" s="216">
        <f>ROUND(I204*H204,2)</f>
        <v>0</v>
      </c>
      <c r="BL204" s="17" t="s">
        <v>229</v>
      </c>
      <c r="BM204" s="215" t="s">
        <v>973</v>
      </c>
    </row>
    <row r="205" s="2" customFormat="1">
      <c r="A205" s="38"/>
      <c r="B205" s="39"/>
      <c r="C205" s="40"/>
      <c r="D205" s="217" t="s">
        <v>155</v>
      </c>
      <c r="E205" s="40"/>
      <c r="F205" s="218" t="s">
        <v>974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155</v>
      </c>
      <c r="AU205" s="17" t="s">
        <v>83</v>
      </c>
    </row>
    <row r="206" s="2" customFormat="1" ht="21.75" customHeight="1">
      <c r="A206" s="38"/>
      <c r="B206" s="39"/>
      <c r="C206" s="204" t="s">
        <v>392</v>
      </c>
      <c r="D206" s="204" t="s">
        <v>148</v>
      </c>
      <c r="E206" s="205" t="s">
        <v>975</v>
      </c>
      <c r="F206" s="206" t="s">
        <v>976</v>
      </c>
      <c r="G206" s="207" t="s">
        <v>314</v>
      </c>
      <c r="H206" s="208">
        <v>1</v>
      </c>
      <c r="I206" s="209"/>
      <c r="J206" s="210">
        <f>ROUND(I206*H206,2)</f>
        <v>0</v>
      </c>
      <c r="K206" s="206" t="s">
        <v>152</v>
      </c>
      <c r="L206" s="44"/>
      <c r="M206" s="211" t="s">
        <v>19</v>
      </c>
      <c r="N206" s="212" t="s">
        <v>44</v>
      </c>
      <c r="O206" s="84"/>
      <c r="P206" s="213">
        <f>O206*H206</f>
        <v>0</v>
      </c>
      <c r="Q206" s="213">
        <v>0.01396</v>
      </c>
      <c r="R206" s="213">
        <f>Q206*H206</f>
        <v>0.01396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229</v>
      </c>
      <c r="AT206" s="215" t="s">
        <v>148</v>
      </c>
      <c r="AU206" s="215" t="s">
        <v>83</v>
      </c>
      <c r="AY206" s="17" t="s">
        <v>145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81</v>
      </c>
      <c r="BK206" s="216">
        <f>ROUND(I206*H206,2)</f>
        <v>0</v>
      </c>
      <c r="BL206" s="17" t="s">
        <v>229</v>
      </c>
      <c r="BM206" s="215" t="s">
        <v>977</v>
      </c>
    </row>
    <row r="207" s="2" customFormat="1">
      <c r="A207" s="38"/>
      <c r="B207" s="39"/>
      <c r="C207" s="40"/>
      <c r="D207" s="217" t="s">
        <v>155</v>
      </c>
      <c r="E207" s="40"/>
      <c r="F207" s="218" t="s">
        <v>978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155</v>
      </c>
      <c r="AU207" s="17" t="s">
        <v>83</v>
      </c>
    </row>
    <row r="208" s="2" customFormat="1" ht="16.5" customHeight="1">
      <c r="A208" s="38"/>
      <c r="B208" s="39"/>
      <c r="C208" s="204" t="s">
        <v>397</v>
      </c>
      <c r="D208" s="204" t="s">
        <v>148</v>
      </c>
      <c r="E208" s="205" t="s">
        <v>979</v>
      </c>
      <c r="F208" s="206" t="s">
        <v>980</v>
      </c>
      <c r="G208" s="207" t="s">
        <v>314</v>
      </c>
      <c r="H208" s="208">
        <v>1</v>
      </c>
      <c r="I208" s="209"/>
      <c r="J208" s="210">
        <f>ROUND(I208*H208,2)</f>
        <v>0</v>
      </c>
      <c r="K208" s="206" t="s">
        <v>152</v>
      </c>
      <c r="L208" s="44"/>
      <c r="M208" s="211" t="s">
        <v>19</v>
      </c>
      <c r="N208" s="212" t="s">
        <v>44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0.087999999999999995</v>
      </c>
      <c r="T208" s="214">
        <f>S208*H208</f>
        <v>0.087999999999999995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229</v>
      </c>
      <c r="AT208" s="215" t="s">
        <v>148</v>
      </c>
      <c r="AU208" s="215" t="s">
        <v>83</v>
      </c>
      <c r="AY208" s="17" t="s">
        <v>145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81</v>
      </c>
      <c r="BK208" s="216">
        <f>ROUND(I208*H208,2)</f>
        <v>0</v>
      </c>
      <c r="BL208" s="17" t="s">
        <v>229</v>
      </c>
      <c r="BM208" s="215" t="s">
        <v>981</v>
      </c>
    </row>
    <row r="209" s="2" customFormat="1">
      <c r="A209" s="38"/>
      <c r="B209" s="39"/>
      <c r="C209" s="40"/>
      <c r="D209" s="217" t="s">
        <v>155</v>
      </c>
      <c r="E209" s="40"/>
      <c r="F209" s="218" t="s">
        <v>982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155</v>
      </c>
      <c r="AU209" s="17" t="s">
        <v>83</v>
      </c>
    </row>
    <row r="210" s="2" customFormat="1" ht="16.5" customHeight="1">
      <c r="A210" s="38"/>
      <c r="B210" s="39"/>
      <c r="C210" s="204" t="s">
        <v>402</v>
      </c>
      <c r="D210" s="204" t="s">
        <v>148</v>
      </c>
      <c r="E210" s="205" t="s">
        <v>983</v>
      </c>
      <c r="F210" s="206" t="s">
        <v>984</v>
      </c>
      <c r="G210" s="207" t="s">
        <v>314</v>
      </c>
      <c r="H210" s="208">
        <v>1</v>
      </c>
      <c r="I210" s="209"/>
      <c r="J210" s="210">
        <f>ROUND(I210*H210,2)</f>
        <v>0</v>
      </c>
      <c r="K210" s="206" t="s">
        <v>152</v>
      </c>
      <c r="L210" s="44"/>
      <c r="M210" s="211" t="s">
        <v>19</v>
      </c>
      <c r="N210" s="212" t="s">
        <v>44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0.024500000000000001</v>
      </c>
      <c r="T210" s="214">
        <f>S210*H210</f>
        <v>0.024500000000000001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229</v>
      </c>
      <c r="AT210" s="215" t="s">
        <v>148</v>
      </c>
      <c r="AU210" s="215" t="s">
        <v>83</v>
      </c>
      <c r="AY210" s="17" t="s">
        <v>145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81</v>
      </c>
      <c r="BK210" s="216">
        <f>ROUND(I210*H210,2)</f>
        <v>0</v>
      </c>
      <c r="BL210" s="17" t="s">
        <v>229</v>
      </c>
      <c r="BM210" s="215" t="s">
        <v>985</v>
      </c>
    </row>
    <row r="211" s="2" customFormat="1">
      <c r="A211" s="38"/>
      <c r="B211" s="39"/>
      <c r="C211" s="40"/>
      <c r="D211" s="217" t="s">
        <v>155</v>
      </c>
      <c r="E211" s="40"/>
      <c r="F211" s="218" t="s">
        <v>986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155</v>
      </c>
      <c r="AU211" s="17" t="s">
        <v>83</v>
      </c>
    </row>
    <row r="212" s="2" customFormat="1" ht="16.5" customHeight="1">
      <c r="A212" s="38"/>
      <c r="B212" s="39"/>
      <c r="C212" s="204" t="s">
        <v>409</v>
      </c>
      <c r="D212" s="204" t="s">
        <v>148</v>
      </c>
      <c r="E212" s="205" t="s">
        <v>987</v>
      </c>
      <c r="F212" s="206" t="s">
        <v>988</v>
      </c>
      <c r="G212" s="207" t="s">
        <v>314</v>
      </c>
      <c r="H212" s="208">
        <v>1</v>
      </c>
      <c r="I212" s="209"/>
      <c r="J212" s="210">
        <f>ROUND(I212*H212,2)</f>
        <v>0</v>
      </c>
      <c r="K212" s="206" t="s">
        <v>152</v>
      </c>
      <c r="L212" s="44"/>
      <c r="M212" s="211" t="s">
        <v>19</v>
      </c>
      <c r="N212" s="212" t="s">
        <v>44</v>
      </c>
      <c r="O212" s="84"/>
      <c r="P212" s="213">
        <f>O212*H212</f>
        <v>0</v>
      </c>
      <c r="Q212" s="213">
        <v>0.021000000000000001</v>
      </c>
      <c r="R212" s="213">
        <f>Q212*H212</f>
        <v>0.021000000000000001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229</v>
      </c>
      <c r="AT212" s="215" t="s">
        <v>148</v>
      </c>
      <c r="AU212" s="215" t="s">
        <v>83</v>
      </c>
      <c r="AY212" s="17" t="s">
        <v>145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81</v>
      </c>
      <c r="BK212" s="216">
        <f>ROUND(I212*H212,2)</f>
        <v>0</v>
      </c>
      <c r="BL212" s="17" t="s">
        <v>229</v>
      </c>
      <c r="BM212" s="215" t="s">
        <v>989</v>
      </c>
    </row>
    <row r="213" s="2" customFormat="1">
      <c r="A213" s="38"/>
      <c r="B213" s="39"/>
      <c r="C213" s="40"/>
      <c r="D213" s="217" t="s">
        <v>155</v>
      </c>
      <c r="E213" s="40"/>
      <c r="F213" s="218" t="s">
        <v>990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155</v>
      </c>
      <c r="AU213" s="17" t="s">
        <v>83</v>
      </c>
    </row>
    <row r="214" s="2" customFormat="1" ht="24.15" customHeight="1">
      <c r="A214" s="38"/>
      <c r="B214" s="39"/>
      <c r="C214" s="204" t="s">
        <v>414</v>
      </c>
      <c r="D214" s="204" t="s">
        <v>148</v>
      </c>
      <c r="E214" s="205" t="s">
        <v>991</v>
      </c>
      <c r="F214" s="206" t="s">
        <v>992</v>
      </c>
      <c r="G214" s="207" t="s">
        <v>314</v>
      </c>
      <c r="H214" s="208">
        <v>1</v>
      </c>
      <c r="I214" s="209"/>
      <c r="J214" s="210">
        <f>ROUND(I214*H214,2)</f>
        <v>0</v>
      </c>
      <c r="K214" s="206" t="s">
        <v>152</v>
      </c>
      <c r="L214" s="44"/>
      <c r="M214" s="211" t="s">
        <v>19</v>
      </c>
      <c r="N214" s="212" t="s">
        <v>44</v>
      </c>
      <c r="O214" s="84"/>
      <c r="P214" s="213">
        <f>O214*H214</f>
        <v>0</v>
      </c>
      <c r="Q214" s="213">
        <v>0.053370000000000001</v>
      </c>
      <c r="R214" s="213">
        <f>Q214*H214</f>
        <v>0.053370000000000001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229</v>
      </c>
      <c r="AT214" s="215" t="s">
        <v>148</v>
      </c>
      <c r="AU214" s="215" t="s">
        <v>83</v>
      </c>
      <c r="AY214" s="17" t="s">
        <v>145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81</v>
      </c>
      <c r="BK214" s="216">
        <f>ROUND(I214*H214,2)</f>
        <v>0</v>
      </c>
      <c r="BL214" s="17" t="s">
        <v>229</v>
      </c>
      <c r="BM214" s="215" t="s">
        <v>993</v>
      </c>
    </row>
    <row r="215" s="2" customFormat="1">
      <c r="A215" s="38"/>
      <c r="B215" s="39"/>
      <c r="C215" s="40"/>
      <c r="D215" s="217" t="s">
        <v>155</v>
      </c>
      <c r="E215" s="40"/>
      <c r="F215" s="218" t="s">
        <v>994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155</v>
      </c>
      <c r="AU215" s="17" t="s">
        <v>83</v>
      </c>
    </row>
    <row r="216" s="2" customFormat="1" ht="16.5" customHeight="1">
      <c r="A216" s="38"/>
      <c r="B216" s="39"/>
      <c r="C216" s="204" t="s">
        <v>418</v>
      </c>
      <c r="D216" s="204" t="s">
        <v>148</v>
      </c>
      <c r="E216" s="205" t="s">
        <v>995</v>
      </c>
      <c r="F216" s="206" t="s">
        <v>996</v>
      </c>
      <c r="G216" s="207" t="s">
        <v>314</v>
      </c>
      <c r="H216" s="208">
        <v>2</v>
      </c>
      <c r="I216" s="209"/>
      <c r="J216" s="210">
        <f>ROUND(I216*H216,2)</f>
        <v>0</v>
      </c>
      <c r="K216" s="206" t="s">
        <v>152</v>
      </c>
      <c r="L216" s="44"/>
      <c r="M216" s="211" t="s">
        <v>19</v>
      </c>
      <c r="N216" s="212" t="s">
        <v>44</v>
      </c>
      <c r="O216" s="84"/>
      <c r="P216" s="213">
        <f>O216*H216</f>
        <v>0</v>
      </c>
      <c r="Q216" s="213">
        <v>0.0024199999999999998</v>
      </c>
      <c r="R216" s="213">
        <f>Q216*H216</f>
        <v>0.0048399999999999997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229</v>
      </c>
      <c r="AT216" s="215" t="s">
        <v>148</v>
      </c>
      <c r="AU216" s="215" t="s">
        <v>83</v>
      </c>
      <c r="AY216" s="17" t="s">
        <v>145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81</v>
      </c>
      <c r="BK216" s="216">
        <f>ROUND(I216*H216,2)</f>
        <v>0</v>
      </c>
      <c r="BL216" s="17" t="s">
        <v>229</v>
      </c>
      <c r="BM216" s="215" t="s">
        <v>997</v>
      </c>
    </row>
    <row r="217" s="2" customFormat="1">
      <c r="A217" s="38"/>
      <c r="B217" s="39"/>
      <c r="C217" s="40"/>
      <c r="D217" s="217" t="s">
        <v>155</v>
      </c>
      <c r="E217" s="40"/>
      <c r="F217" s="218" t="s">
        <v>998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155</v>
      </c>
      <c r="AU217" s="17" t="s">
        <v>83</v>
      </c>
    </row>
    <row r="218" s="2" customFormat="1" ht="16.5" customHeight="1">
      <c r="A218" s="38"/>
      <c r="B218" s="39"/>
      <c r="C218" s="204" t="s">
        <v>423</v>
      </c>
      <c r="D218" s="204" t="s">
        <v>148</v>
      </c>
      <c r="E218" s="205" t="s">
        <v>999</v>
      </c>
      <c r="F218" s="206" t="s">
        <v>1000</v>
      </c>
      <c r="G218" s="207" t="s">
        <v>314</v>
      </c>
      <c r="H218" s="208">
        <v>4</v>
      </c>
      <c r="I218" s="209"/>
      <c r="J218" s="210">
        <f>ROUND(I218*H218,2)</f>
        <v>0</v>
      </c>
      <c r="K218" s="206" t="s">
        <v>152</v>
      </c>
      <c r="L218" s="44"/>
      <c r="M218" s="211" t="s">
        <v>19</v>
      </c>
      <c r="N218" s="212" t="s">
        <v>44</v>
      </c>
      <c r="O218" s="84"/>
      <c r="P218" s="213">
        <f>O218*H218</f>
        <v>0</v>
      </c>
      <c r="Q218" s="213">
        <v>0.00051999999999999995</v>
      </c>
      <c r="R218" s="213">
        <f>Q218*H218</f>
        <v>0.0020799999999999998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229</v>
      </c>
      <c r="AT218" s="215" t="s">
        <v>148</v>
      </c>
      <c r="AU218" s="215" t="s">
        <v>83</v>
      </c>
      <c r="AY218" s="17" t="s">
        <v>145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81</v>
      </c>
      <c r="BK218" s="216">
        <f>ROUND(I218*H218,2)</f>
        <v>0</v>
      </c>
      <c r="BL218" s="17" t="s">
        <v>229</v>
      </c>
      <c r="BM218" s="215" t="s">
        <v>1001</v>
      </c>
    </row>
    <row r="219" s="2" customFormat="1">
      <c r="A219" s="38"/>
      <c r="B219" s="39"/>
      <c r="C219" s="40"/>
      <c r="D219" s="217" t="s">
        <v>155</v>
      </c>
      <c r="E219" s="40"/>
      <c r="F219" s="218" t="s">
        <v>1002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155</v>
      </c>
      <c r="AU219" s="17" t="s">
        <v>83</v>
      </c>
    </row>
    <row r="220" s="2" customFormat="1" ht="16.5" customHeight="1">
      <c r="A220" s="38"/>
      <c r="B220" s="39"/>
      <c r="C220" s="204" t="s">
        <v>427</v>
      </c>
      <c r="D220" s="204" t="s">
        <v>148</v>
      </c>
      <c r="E220" s="205" t="s">
        <v>1003</v>
      </c>
      <c r="F220" s="206" t="s">
        <v>1004</v>
      </c>
      <c r="G220" s="207" t="s">
        <v>314</v>
      </c>
      <c r="H220" s="208">
        <v>2</v>
      </c>
      <c r="I220" s="209"/>
      <c r="J220" s="210">
        <f>ROUND(I220*H220,2)</f>
        <v>0</v>
      </c>
      <c r="K220" s="206" t="s">
        <v>152</v>
      </c>
      <c r="L220" s="44"/>
      <c r="M220" s="211" t="s">
        <v>19</v>
      </c>
      <c r="N220" s="212" t="s">
        <v>44</v>
      </c>
      <c r="O220" s="84"/>
      <c r="P220" s="213">
        <f>O220*H220</f>
        <v>0</v>
      </c>
      <c r="Q220" s="213">
        <v>0.00051999999999999995</v>
      </c>
      <c r="R220" s="213">
        <f>Q220*H220</f>
        <v>0.0010399999999999999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229</v>
      </c>
      <c r="AT220" s="215" t="s">
        <v>148</v>
      </c>
      <c r="AU220" s="215" t="s">
        <v>83</v>
      </c>
      <c r="AY220" s="17" t="s">
        <v>145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81</v>
      </c>
      <c r="BK220" s="216">
        <f>ROUND(I220*H220,2)</f>
        <v>0</v>
      </c>
      <c r="BL220" s="17" t="s">
        <v>229</v>
      </c>
      <c r="BM220" s="215" t="s">
        <v>1005</v>
      </c>
    </row>
    <row r="221" s="2" customFormat="1">
      <c r="A221" s="38"/>
      <c r="B221" s="39"/>
      <c r="C221" s="40"/>
      <c r="D221" s="217" t="s">
        <v>155</v>
      </c>
      <c r="E221" s="40"/>
      <c r="F221" s="218" t="s">
        <v>1006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155</v>
      </c>
      <c r="AU221" s="17" t="s">
        <v>83</v>
      </c>
    </row>
    <row r="222" s="2" customFormat="1" ht="16.5" customHeight="1">
      <c r="A222" s="38"/>
      <c r="B222" s="39"/>
      <c r="C222" s="204" t="s">
        <v>432</v>
      </c>
      <c r="D222" s="204" t="s">
        <v>148</v>
      </c>
      <c r="E222" s="205" t="s">
        <v>1007</v>
      </c>
      <c r="F222" s="206" t="s">
        <v>1008</v>
      </c>
      <c r="G222" s="207" t="s">
        <v>314</v>
      </c>
      <c r="H222" s="208">
        <v>4</v>
      </c>
      <c r="I222" s="209"/>
      <c r="J222" s="210">
        <f>ROUND(I222*H222,2)</f>
        <v>0</v>
      </c>
      <c r="K222" s="206" t="s">
        <v>152</v>
      </c>
      <c r="L222" s="44"/>
      <c r="M222" s="211" t="s">
        <v>19</v>
      </c>
      <c r="N222" s="212" t="s">
        <v>44</v>
      </c>
      <c r="O222" s="84"/>
      <c r="P222" s="213">
        <f>O222*H222</f>
        <v>0</v>
      </c>
      <c r="Q222" s="213">
        <v>0.00051999999999999995</v>
      </c>
      <c r="R222" s="213">
        <f>Q222*H222</f>
        <v>0.0020799999999999998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229</v>
      </c>
      <c r="AT222" s="215" t="s">
        <v>148</v>
      </c>
      <c r="AU222" s="215" t="s">
        <v>83</v>
      </c>
      <c r="AY222" s="17" t="s">
        <v>145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81</v>
      </c>
      <c r="BK222" s="216">
        <f>ROUND(I222*H222,2)</f>
        <v>0</v>
      </c>
      <c r="BL222" s="17" t="s">
        <v>229</v>
      </c>
      <c r="BM222" s="215" t="s">
        <v>1009</v>
      </c>
    </row>
    <row r="223" s="2" customFormat="1">
      <c r="A223" s="38"/>
      <c r="B223" s="39"/>
      <c r="C223" s="40"/>
      <c r="D223" s="217" t="s">
        <v>155</v>
      </c>
      <c r="E223" s="40"/>
      <c r="F223" s="218" t="s">
        <v>1010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155</v>
      </c>
      <c r="AU223" s="17" t="s">
        <v>83</v>
      </c>
    </row>
    <row r="224" s="2" customFormat="1" ht="16.5" customHeight="1">
      <c r="A224" s="38"/>
      <c r="B224" s="39"/>
      <c r="C224" s="204" t="s">
        <v>437</v>
      </c>
      <c r="D224" s="204" t="s">
        <v>148</v>
      </c>
      <c r="E224" s="205" t="s">
        <v>1011</v>
      </c>
      <c r="F224" s="206" t="s">
        <v>1012</v>
      </c>
      <c r="G224" s="207" t="s">
        <v>314</v>
      </c>
      <c r="H224" s="208">
        <v>4</v>
      </c>
      <c r="I224" s="209"/>
      <c r="J224" s="210">
        <f>ROUND(I224*H224,2)</f>
        <v>0</v>
      </c>
      <c r="K224" s="206" t="s">
        <v>152</v>
      </c>
      <c r="L224" s="44"/>
      <c r="M224" s="211" t="s">
        <v>19</v>
      </c>
      <c r="N224" s="212" t="s">
        <v>44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0.0091999999999999998</v>
      </c>
      <c r="T224" s="214">
        <f>S224*H224</f>
        <v>0.036799999999999999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229</v>
      </c>
      <c r="AT224" s="215" t="s">
        <v>148</v>
      </c>
      <c r="AU224" s="215" t="s">
        <v>83</v>
      </c>
      <c r="AY224" s="17" t="s">
        <v>145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81</v>
      </c>
      <c r="BK224" s="216">
        <f>ROUND(I224*H224,2)</f>
        <v>0</v>
      </c>
      <c r="BL224" s="17" t="s">
        <v>229</v>
      </c>
      <c r="BM224" s="215" t="s">
        <v>1013</v>
      </c>
    </row>
    <row r="225" s="2" customFormat="1">
      <c r="A225" s="38"/>
      <c r="B225" s="39"/>
      <c r="C225" s="40"/>
      <c r="D225" s="217" t="s">
        <v>155</v>
      </c>
      <c r="E225" s="40"/>
      <c r="F225" s="218" t="s">
        <v>1014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155</v>
      </c>
      <c r="AU225" s="17" t="s">
        <v>83</v>
      </c>
    </row>
    <row r="226" s="2" customFormat="1" ht="24.15" customHeight="1">
      <c r="A226" s="38"/>
      <c r="B226" s="39"/>
      <c r="C226" s="204" t="s">
        <v>442</v>
      </c>
      <c r="D226" s="204" t="s">
        <v>148</v>
      </c>
      <c r="E226" s="205" t="s">
        <v>1015</v>
      </c>
      <c r="F226" s="206" t="s">
        <v>1016</v>
      </c>
      <c r="G226" s="207" t="s">
        <v>314</v>
      </c>
      <c r="H226" s="208">
        <v>2</v>
      </c>
      <c r="I226" s="209"/>
      <c r="J226" s="210">
        <f>ROUND(I226*H226,2)</f>
        <v>0</v>
      </c>
      <c r="K226" s="206" t="s">
        <v>152</v>
      </c>
      <c r="L226" s="44"/>
      <c r="M226" s="211" t="s">
        <v>19</v>
      </c>
      <c r="N226" s="212" t="s">
        <v>44</v>
      </c>
      <c r="O226" s="84"/>
      <c r="P226" s="213">
        <f>O226*H226</f>
        <v>0</v>
      </c>
      <c r="Q226" s="213">
        <v>0.0049300000000000004</v>
      </c>
      <c r="R226" s="213">
        <f>Q226*H226</f>
        <v>0.0098600000000000007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229</v>
      </c>
      <c r="AT226" s="215" t="s">
        <v>148</v>
      </c>
      <c r="AU226" s="215" t="s">
        <v>83</v>
      </c>
      <c r="AY226" s="17" t="s">
        <v>145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81</v>
      </c>
      <c r="BK226" s="216">
        <f>ROUND(I226*H226,2)</f>
        <v>0</v>
      </c>
      <c r="BL226" s="17" t="s">
        <v>229</v>
      </c>
      <c r="BM226" s="215" t="s">
        <v>1017</v>
      </c>
    </row>
    <row r="227" s="2" customFormat="1">
      <c r="A227" s="38"/>
      <c r="B227" s="39"/>
      <c r="C227" s="40"/>
      <c r="D227" s="217" t="s">
        <v>155</v>
      </c>
      <c r="E227" s="40"/>
      <c r="F227" s="218" t="s">
        <v>1018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155</v>
      </c>
      <c r="AU227" s="17" t="s">
        <v>83</v>
      </c>
    </row>
    <row r="228" s="2" customFormat="1" ht="16.5" customHeight="1">
      <c r="A228" s="38"/>
      <c r="B228" s="39"/>
      <c r="C228" s="204" t="s">
        <v>447</v>
      </c>
      <c r="D228" s="204" t="s">
        <v>148</v>
      </c>
      <c r="E228" s="205" t="s">
        <v>1019</v>
      </c>
      <c r="F228" s="206" t="s">
        <v>1020</v>
      </c>
      <c r="G228" s="207" t="s">
        <v>314</v>
      </c>
      <c r="H228" s="208">
        <v>1</v>
      </c>
      <c r="I228" s="209"/>
      <c r="J228" s="210">
        <f>ROUND(I228*H228,2)</f>
        <v>0</v>
      </c>
      <c r="K228" s="206" t="s">
        <v>152</v>
      </c>
      <c r="L228" s="44"/>
      <c r="M228" s="211" t="s">
        <v>19</v>
      </c>
      <c r="N228" s="212" t="s">
        <v>44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0.00156</v>
      </c>
      <c r="T228" s="214">
        <f>S228*H228</f>
        <v>0.00156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229</v>
      </c>
      <c r="AT228" s="215" t="s">
        <v>148</v>
      </c>
      <c r="AU228" s="215" t="s">
        <v>83</v>
      </c>
      <c r="AY228" s="17" t="s">
        <v>145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81</v>
      </c>
      <c r="BK228" s="216">
        <f>ROUND(I228*H228,2)</f>
        <v>0</v>
      </c>
      <c r="BL228" s="17" t="s">
        <v>229</v>
      </c>
      <c r="BM228" s="215" t="s">
        <v>1021</v>
      </c>
    </row>
    <row r="229" s="2" customFormat="1">
      <c r="A229" s="38"/>
      <c r="B229" s="39"/>
      <c r="C229" s="40"/>
      <c r="D229" s="217" t="s">
        <v>155</v>
      </c>
      <c r="E229" s="40"/>
      <c r="F229" s="218" t="s">
        <v>1022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155</v>
      </c>
      <c r="AU229" s="17" t="s">
        <v>83</v>
      </c>
    </row>
    <row r="230" s="2" customFormat="1" ht="16.5" customHeight="1">
      <c r="A230" s="38"/>
      <c r="B230" s="39"/>
      <c r="C230" s="204" t="s">
        <v>451</v>
      </c>
      <c r="D230" s="204" t="s">
        <v>148</v>
      </c>
      <c r="E230" s="205" t="s">
        <v>1023</v>
      </c>
      <c r="F230" s="206" t="s">
        <v>1024</v>
      </c>
      <c r="G230" s="207" t="s">
        <v>314</v>
      </c>
      <c r="H230" s="208">
        <v>6</v>
      </c>
      <c r="I230" s="209"/>
      <c r="J230" s="210">
        <f>ROUND(I230*H230,2)</f>
        <v>0</v>
      </c>
      <c r="K230" s="206" t="s">
        <v>152</v>
      </c>
      <c r="L230" s="44"/>
      <c r="M230" s="211" t="s">
        <v>19</v>
      </c>
      <c r="N230" s="212" t="s">
        <v>44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0.00085999999999999998</v>
      </c>
      <c r="T230" s="214">
        <f>S230*H230</f>
        <v>0.0051599999999999997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229</v>
      </c>
      <c r="AT230" s="215" t="s">
        <v>148</v>
      </c>
      <c r="AU230" s="215" t="s">
        <v>83</v>
      </c>
      <c r="AY230" s="17" t="s">
        <v>145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81</v>
      </c>
      <c r="BK230" s="216">
        <f>ROUND(I230*H230,2)</f>
        <v>0</v>
      </c>
      <c r="BL230" s="17" t="s">
        <v>229</v>
      </c>
      <c r="BM230" s="215" t="s">
        <v>1025</v>
      </c>
    </row>
    <row r="231" s="2" customFormat="1">
      <c r="A231" s="38"/>
      <c r="B231" s="39"/>
      <c r="C231" s="40"/>
      <c r="D231" s="217" t="s">
        <v>155</v>
      </c>
      <c r="E231" s="40"/>
      <c r="F231" s="218" t="s">
        <v>1026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155</v>
      </c>
      <c r="AU231" s="17" t="s">
        <v>83</v>
      </c>
    </row>
    <row r="232" s="2" customFormat="1" ht="16.5" customHeight="1">
      <c r="A232" s="38"/>
      <c r="B232" s="39"/>
      <c r="C232" s="204" t="s">
        <v>456</v>
      </c>
      <c r="D232" s="204" t="s">
        <v>148</v>
      </c>
      <c r="E232" s="205" t="s">
        <v>1027</v>
      </c>
      <c r="F232" s="206" t="s">
        <v>1028</v>
      </c>
      <c r="G232" s="207" t="s">
        <v>314</v>
      </c>
      <c r="H232" s="208">
        <v>2</v>
      </c>
      <c r="I232" s="209"/>
      <c r="J232" s="210">
        <f>ROUND(I232*H232,2)</f>
        <v>0</v>
      </c>
      <c r="K232" s="206" t="s">
        <v>152</v>
      </c>
      <c r="L232" s="44"/>
      <c r="M232" s="211" t="s">
        <v>19</v>
      </c>
      <c r="N232" s="212" t="s">
        <v>44</v>
      </c>
      <c r="O232" s="84"/>
      <c r="P232" s="213">
        <f>O232*H232</f>
        <v>0</v>
      </c>
      <c r="Q232" s="213">
        <v>0.0018</v>
      </c>
      <c r="R232" s="213">
        <f>Q232*H232</f>
        <v>0.0035999999999999999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229</v>
      </c>
      <c r="AT232" s="215" t="s">
        <v>148</v>
      </c>
      <c r="AU232" s="215" t="s">
        <v>83</v>
      </c>
      <c r="AY232" s="17" t="s">
        <v>145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81</v>
      </c>
      <c r="BK232" s="216">
        <f>ROUND(I232*H232,2)</f>
        <v>0</v>
      </c>
      <c r="BL232" s="17" t="s">
        <v>229</v>
      </c>
      <c r="BM232" s="215" t="s">
        <v>1029</v>
      </c>
    </row>
    <row r="233" s="2" customFormat="1">
      <c r="A233" s="38"/>
      <c r="B233" s="39"/>
      <c r="C233" s="40"/>
      <c r="D233" s="217" t="s">
        <v>155</v>
      </c>
      <c r="E233" s="40"/>
      <c r="F233" s="218" t="s">
        <v>1030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155</v>
      </c>
      <c r="AU233" s="17" t="s">
        <v>83</v>
      </c>
    </row>
    <row r="234" s="2" customFormat="1" ht="16.5" customHeight="1">
      <c r="A234" s="38"/>
      <c r="B234" s="39"/>
      <c r="C234" s="204" t="s">
        <v>462</v>
      </c>
      <c r="D234" s="204" t="s">
        <v>148</v>
      </c>
      <c r="E234" s="205" t="s">
        <v>1031</v>
      </c>
      <c r="F234" s="206" t="s">
        <v>1032</v>
      </c>
      <c r="G234" s="207" t="s">
        <v>314</v>
      </c>
      <c r="H234" s="208">
        <v>4</v>
      </c>
      <c r="I234" s="209"/>
      <c r="J234" s="210">
        <f>ROUND(I234*H234,2)</f>
        <v>0</v>
      </c>
      <c r="K234" s="206" t="s">
        <v>152</v>
      </c>
      <c r="L234" s="44"/>
      <c r="M234" s="211" t="s">
        <v>19</v>
      </c>
      <c r="N234" s="212" t="s">
        <v>44</v>
      </c>
      <c r="O234" s="84"/>
      <c r="P234" s="213">
        <f>O234*H234</f>
        <v>0</v>
      </c>
      <c r="Q234" s="213">
        <v>0.0018</v>
      </c>
      <c r="R234" s="213">
        <f>Q234*H234</f>
        <v>0.0071999999999999998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229</v>
      </c>
      <c r="AT234" s="215" t="s">
        <v>148</v>
      </c>
      <c r="AU234" s="215" t="s">
        <v>83</v>
      </c>
      <c r="AY234" s="17" t="s">
        <v>145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81</v>
      </c>
      <c r="BK234" s="216">
        <f>ROUND(I234*H234,2)</f>
        <v>0</v>
      </c>
      <c r="BL234" s="17" t="s">
        <v>229</v>
      </c>
      <c r="BM234" s="215" t="s">
        <v>1033</v>
      </c>
    </row>
    <row r="235" s="2" customFormat="1">
      <c r="A235" s="38"/>
      <c r="B235" s="39"/>
      <c r="C235" s="40"/>
      <c r="D235" s="217" t="s">
        <v>155</v>
      </c>
      <c r="E235" s="40"/>
      <c r="F235" s="218" t="s">
        <v>1034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155</v>
      </c>
      <c r="AU235" s="17" t="s">
        <v>83</v>
      </c>
    </row>
    <row r="236" s="2" customFormat="1" ht="16.5" customHeight="1">
      <c r="A236" s="38"/>
      <c r="B236" s="39"/>
      <c r="C236" s="204" t="s">
        <v>468</v>
      </c>
      <c r="D236" s="204" t="s">
        <v>148</v>
      </c>
      <c r="E236" s="205" t="s">
        <v>1035</v>
      </c>
      <c r="F236" s="206" t="s">
        <v>1036</v>
      </c>
      <c r="G236" s="207" t="s">
        <v>151</v>
      </c>
      <c r="H236" s="208">
        <v>1</v>
      </c>
      <c r="I236" s="209"/>
      <c r="J236" s="210">
        <f>ROUND(I236*H236,2)</f>
        <v>0</v>
      </c>
      <c r="K236" s="206" t="s">
        <v>152</v>
      </c>
      <c r="L236" s="44"/>
      <c r="M236" s="211" t="s">
        <v>19</v>
      </c>
      <c r="N236" s="212" t="s">
        <v>44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0.0022499999999999998</v>
      </c>
      <c r="T236" s="214">
        <f>S236*H236</f>
        <v>0.0022499999999999998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229</v>
      </c>
      <c r="AT236" s="215" t="s">
        <v>148</v>
      </c>
      <c r="AU236" s="215" t="s">
        <v>83</v>
      </c>
      <c r="AY236" s="17" t="s">
        <v>145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81</v>
      </c>
      <c r="BK236" s="216">
        <f>ROUND(I236*H236,2)</f>
        <v>0</v>
      </c>
      <c r="BL236" s="17" t="s">
        <v>229</v>
      </c>
      <c r="BM236" s="215" t="s">
        <v>1037</v>
      </c>
    </row>
    <row r="237" s="2" customFormat="1">
      <c r="A237" s="38"/>
      <c r="B237" s="39"/>
      <c r="C237" s="40"/>
      <c r="D237" s="217" t="s">
        <v>155</v>
      </c>
      <c r="E237" s="40"/>
      <c r="F237" s="218" t="s">
        <v>1038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155</v>
      </c>
      <c r="AU237" s="17" t="s">
        <v>83</v>
      </c>
    </row>
    <row r="238" s="2" customFormat="1" ht="16.5" customHeight="1">
      <c r="A238" s="38"/>
      <c r="B238" s="39"/>
      <c r="C238" s="204" t="s">
        <v>476</v>
      </c>
      <c r="D238" s="204" t="s">
        <v>148</v>
      </c>
      <c r="E238" s="205" t="s">
        <v>1039</v>
      </c>
      <c r="F238" s="206" t="s">
        <v>1040</v>
      </c>
      <c r="G238" s="207" t="s">
        <v>314</v>
      </c>
      <c r="H238" s="208">
        <v>1</v>
      </c>
      <c r="I238" s="209"/>
      <c r="J238" s="210">
        <f>ROUND(I238*H238,2)</f>
        <v>0</v>
      </c>
      <c r="K238" s="206" t="s">
        <v>152</v>
      </c>
      <c r="L238" s="44"/>
      <c r="M238" s="211" t="s">
        <v>19</v>
      </c>
      <c r="N238" s="212" t="s">
        <v>44</v>
      </c>
      <c r="O238" s="84"/>
      <c r="P238" s="213">
        <f>O238*H238</f>
        <v>0</v>
      </c>
      <c r="Q238" s="213">
        <v>0.0029399999999999999</v>
      </c>
      <c r="R238" s="213">
        <f>Q238*H238</f>
        <v>0.0029399999999999999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229</v>
      </c>
      <c r="AT238" s="215" t="s">
        <v>148</v>
      </c>
      <c r="AU238" s="215" t="s">
        <v>83</v>
      </c>
      <c r="AY238" s="17" t="s">
        <v>145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81</v>
      </c>
      <c r="BK238" s="216">
        <f>ROUND(I238*H238,2)</f>
        <v>0</v>
      </c>
      <c r="BL238" s="17" t="s">
        <v>229</v>
      </c>
      <c r="BM238" s="215" t="s">
        <v>1041</v>
      </c>
    </row>
    <row r="239" s="2" customFormat="1">
      <c r="A239" s="38"/>
      <c r="B239" s="39"/>
      <c r="C239" s="40"/>
      <c r="D239" s="217" t="s">
        <v>155</v>
      </c>
      <c r="E239" s="40"/>
      <c r="F239" s="218" t="s">
        <v>1042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155</v>
      </c>
      <c r="AU239" s="17" t="s">
        <v>83</v>
      </c>
    </row>
    <row r="240" s="2" customFormat="1" ht="16.5" customHeight="1">
      <c r="A240" s="38"/>
      <c r="B240" s="39"/>
      <c r="C240" s="204" t="s">
        <v>482</v>
      </c>
      <c r="D240" s="204" t="s">
        <v>148</v>
      </c>
      <c r="E240" s="205" t="s">
        <v>1043</v>
      </c>
      <c r="F240" s="206" t="s">
        <v>1044</v>
      </c>
      <c r="G240" s="207" t="s">
        <v>151</v>
      </c>
      <c r="H240" s="208">
        <v>6</v>
      </c>
      <c r="I240" s="209"/>
      <c r="J240" s="210">
        <f>ROUND(I240*H240,2)</f>
        <v>0</v>
      </c>
      <c r="K240" s="206" t="s">
        <v>152</v>
      </c>
      <c r="L240" s="44"/>
      <c r="M240" s="211" t="s">
        <v>19</v>
      </c>
      <c r="N240" s="212" t="s">
        <v>44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0.00084999999999999995</v>
      </c>
      <c r="T240" s="214">
        <f>S240*H240</f>
        <v>0.0050999999999999995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229</v>
      </c>
      <c r="AT240" s="215" t="s">
        <v>148</v>
      </c>
      <c r="AU240" s="215" t="s">
        <v>83</v>
      </c>
      <c r="AY240" s="17" t="s">
        <v>145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81</v>
      </c>
      <c r="BK240" s="216">
        <f>ROUND(I240*H240,2)</f>
        <v>0</v>
      </c>
      <c r="BL240" s="17" t="s">
        <v>229</v>
      </c>
      <c r="BM240" s="215" t="s">
        <v>1045</v>
      </c>
    </row>
    <row r="241" s="2" customFormat="1">
      <c r="A241" s="38"/>
      <c r="B241" s="39"/>
      <c r="C241" s="40"/>
      <c r="D241" s="217" t="s">
        <v>155</v>
      </c>
      <c r="E241" s="40"/>
      <c r="F241" s="218" t="s">
        <v>1046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155</v>
      </c>
      <c r="AU241" s="17" t="s">
        <v>83</v>
      </c>
    </row>
    <row r="242" s="2" customFormat="1" ht="16.5" customHeight="1">
      <c r="A242" s="38"/>
      <c r="B242" s="39"/>
      <c r="C242" s="204" t="s">
        <v>486</v>
      </c>
      <c r="D242" s="204" t="s">
        <v>148</v>
      </c>
      <c r="E242" s="205" t="s">
        <v>1047</v>
      </c>
      <c r="F242" s="206" t="s">
        <v>1048</v>
      </c>
      <c r="G242" s="207" t="s">
        <v>151</v>
      </c>
      <c r="H242" s="208">
        <v>1</v>
      </c>
      <c r="I242" s="209"/>
      <c r="J242" s="210">
        <f>ROUND(I242*H242,2)</f>
        <v>0</v>
      </c>
      <c r="K242" s="206" t="s">
        <v>152</v>
      </c>
      <c r="L242" s="44"/>
      <c r="M242" s="211" t="s">
        <v>19</v>
      </c>
      <c r="N242" s="212" t="s">
        <v>44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0.00122</v>
      </c>
      <c r="T242" s="214">
        <f>S242*H242</f>
        <v>0.00122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229</v>
      </c>
      <c r="AT242" s="215" t="s">
        <v>148</v>
      </c>
      <c r="AU242" s="215" t="s">
        <v>83</v>
      </c>
      <c r="AY242" s="17" t="s">
        <v>145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81</v>
      </c>
      <c r="BK242" s="216">
        <f>ROUND(I242*H242,2)</f>
        <v>0</v>
      </c>
      <c r="BL242" s="17" t="s">
        <v>229</v>
      </c>
      <c r="BM242" s="215" t="s">
        <v>1049</v>
      </c>
    </row>
    <row r="243" s="2" customFormat="1">
      <c r="A243" s="38"/>
      <c r="B243" s="39"/>
      <c r="C243" s="40"/>
      <c r="D243" s="217" t="s">
        <v>155</v>
      </c>
      <c r="E243" s="40"/>
      <c r="F243" s="218" t="s">
        <v>1050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155</v>
      </c>
      <c r="AU243" s="17" t="s">
        <v>83</v>
      </c>
    </row>
    <row r="244" s="2" customFormat="1" ht="16.5" customHeight="1">
      <c r="A244" s="38"/>
      <c r="B244" s="39"/>
      <c r="C244" s="204" t="s">
        <v>490</v>
      </c>
      <c r="D244" s="204" t="s">
        <v>148</v>
      </c>
      <c r="E244" s="205" t="s">
        <v>1051</v>
      </c>
      <c r="F244" s="206" t="s">
        <v>1052</v>
      </c>
      <c r="G244" s="207" t="s">
        <v>151</v>
      </c>
      <c r="H244" s="208">
        <v>4</v>
      </c>
      <c r="I244" s="209"/>
      <c r="J244" s="210">
        <f>ROUND(I244*H244,2)</f>
        <v>0</v>
      </c>
      <c r="K244" s="206" t="s">
        <v>152</v>
      </c>
      <c r="L244" s="44"/>
      <c r="M244" s="211" t="s">
        <v>19</v>
      </c>
      <c r="N244" s="212" t="s">
        <v>44</v>
      </c>
      <c r="O244" s="84"/>
      <c r="P244" s="213">
        <f>O244*H244</f>
        <v>0</v>
      </c>
      <c r="Q244" s="213">
        <v>0.00024000000000000001</v>
      </c>
      <c r="R244" s="213">
        <f>Q244*H244</f>
        <v>0.00096000000000000002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229</v>
      </c>
      <c r="AT244" s="215" t="s">
        <v>148</v>
      </c>
      <c r="AU244" s="215" t="s">
        <v>83</v>
      </c>
      <c r="AY244" s="17" t="s">
        <v>145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81</v>
      </c>
      <c r="BK244" s="216">
        <f>ROUND(I244*H244,2)</f>
        <v>0</v>
      </c>
      <c r="BL244" s="17" t="s">
        <v>229</v>
      </c>
      <c r="BM244" s="215" t="s">
        <v>1053</v>
      </c>
    </row>
    <row r="245" s="2" customFormat="1">
      <c r="A245" s="38"/>
      <c r="B245" s="39"/>
      <c r="C245" s="40"/>
      <c r="D245" s="217" t="s">
        <v>155</v>
      </c>
      <c r="E245" s="40"/>
      <c r="F245" s="218" t="s">
        <v>1054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155</v>
      </c>
      <c r="AU245" s="17" t="s">
        <v>83</v>
      </c>
    </row>
    <row r="246" s="2" customFormat="1" ht="16.5" customHeight="1">
      <c r="A246" s="38"/>
      <c r="B246" s="39"/>
      <c r="C246" s="204" t="s">
        <v>496</v>
      </c>
      <c r="D246" s="204" t="s">
        <v>148</v>
      </c>
      <c r="E246" s="205" t="s">
        <v>1055</v>
      </c>
      <c r="F246" s="206" t="s">
        <v>1056</v>
      </c>
      <c r="G246" s="207" t="s">
        <v>151</v>
      </c>
      <c r="H246" s="208">
        <v>2</v>
      </c>
      <c r="I246" s="209"/>
      <c r="J246" s="210">
        <f>ROUND(I246*H246,2)</f>
        <v>0</v>
      </c>
      <c r="K246" s="206" t="s">
        <v>152</v>
      </c>
      <c r="L246" s="44"/>
      <c r="M246" s="211" t="s">
        <v>19</v>
      </c>
      <c r="N246" s="212" t="s">
        <v>44</v>
      </c>
      <c r="O246" s="84"/>
      <c r="P246" s="213">
        <f>O246*H246</f>
        <v>0</v>
      </c>
      <c r="Q246" s="213">
        <v>0.00027999999999999998</v>
      </c>
      <c r="R246" s="213">
        <f>Q246*H246</f>
        <v>0.00055999999999999995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229</v>
      </c>
      <c r="AT246" s="215" t="s">
        <v>148</v>
      </c>
      <c r="AU246" s="215" t="s">
        <v>83</v>
      </c>
      <c r="AY246" s="17" t="s">
        <v>145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81</v>
      </c>
      <c r="BK246" s="216">
        <f>ROUND(I246*H246,2)</f>
        <v>0</v>
      </c>
      <c r="BL246" s="17" t="s">
        <v>229</v>
      </c>
      <c r="BM246" s="215" t="s">
        <v>1057</v>
      </c>
    </row>
    <row r="247" s="2" customFormat="1">
      <c r="A247" s="38"/>
      <c r="B247" s="39"/>
      <c r="C247" s="40"/>
      <c r="D247" s="217" t="s">
        <v>155</v>
      </c>
      <c r="E247" s="40"/>
      <c r="F247" s="218" t="s">
        <v>1058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155</v>
      </c>
      <c r="AU247" s="17" t="s">
        <v>83</v>
      </c>
    </row>
    <row r="248" s="2" customFormat="1" ht="21.75" customHeight="1">
      <c r="A248" s="38"/>
      <c r="B248" s="39"/>
      <c r="C248" s="204" t="s">
        <v>502</v>
      </c>
      <c r="D248" s="204" t="s">
        <v>148</v>
      </c>
      <c r="E248" s="205" t="s">
        <v>1059</v>
      </c>
      <c r="F248" s="206" t="s">
        <v>1060</v>
      </c>
      <c r="G248" s="207" t="s">
        <v>151</v>
      </c>
      <c r="H248" s="208">
        <v>1</v>
      </c>
      <c r="I248" s="209"/>
      <c r="J248" s="210">
        <f>ROUND(I248*H248,2)</f>
        <v>0</v>
      </c>
      <c r="K248" s="206" t="s">
        <v>152</v>
      </c>
      <c r="L248" s="44"/>
      <c r="M248" s="211" t="s">
        <v>19</v>
      </c>
      <c r="N248" s="212" t="s">
        <v>44</v>
      </c>
      <c r="O248" s="84"/>
      <c r="P248" s="213">
        <f>O248*H248</f>
        <v>0</v>
      </c>
      <c r="Q248" s="213">
        <v>0.00075000000000000002</v>
      </c>
      <c r="R248" s="213">
        <f>Q248*H248</f>
        <v>0.00075000000000000002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229</v>
      </c>
      <c r="AT248" s="215" t="s">
        <v>148</v>
      </c>
      <c r="AU248" s="215" t="s">
        <v>83</v>
      </c>
      <c r="AY248" s="17" t="s">
        <v>145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81</v>
      </c>
      <c r="BK248" s="216">
        <f>ROUND(I248*H248,2)</f>
        <v>0</v>
      </c>
      <c r="BL248" s="17" t="s">
        <v>229</v>
      </c>
      <c r="BM248" s="215" t="s">
        <v>1061</v>
      </c>
    </row>
    <row r="249" s="2" customFormat="1">
      <c r="A249" s="38"/>
      <c r="B249" s="39"/>
      <c r="C249" s="40"/>
      <c r="D249" s="217" t="s">
        <v>155</v>
      </c>
      <c r="E249" s="40"/>
      <c r="F249" s="218" t="s">
        <v>1062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155</v>
      </c>
      <c r="AU249" s="17" t="s">
        <v>83</v>
      </c>
    </row>
    <row r="250" s="2" customFormat="1" ht="24.15" customHeight="1">
      <c r="A250" s="38"/>
      <c r="B250" s="39"/>
      <c r="C250" s="204" t="s">
        <v>507</v>
      </c>
      <c r="D250" s="204" t="s">
        <v>148</v>
      </c>
      <c r="E250" s="205" t="s">
        <v>1063</v>
      </c>
      <c r="F250" s="206" t="s">
        <v>1064</v>
      </c>
      <c r="G250" s="207" t="s">
        <v>263</v>
      </c>
      <c r="H250" s="208">
        <v>0.20300000000000001</v>
      </c>
      <c r="I250" s="209"/>
      <c r="J250" s="210">
        <f>ROUND(I250*H250,2)</f>
        <v>0</v>
      </c>
      <c r="K250" s="206" t="s">
        <v>152</v>
      </c>
      <c r="L250" s="44"/>
      <c r="M250" s="211" t="s">
        <v>19</v>
      </c>
      <c r="N250" s="212" t="s">
        <v>44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229</v>
      </c>
      <c r="AT250" s="215" t="s">
        <v>148</v>
      </c>
      <c r="AU250" s="215" t="s">
        <v>83</v>
      </c>
      <c r="AY250" s="17" t="s">
        <v>145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81</v>
      </c>
      <c r="BK250" s="216">
        <f>ROUND(I250*H250,2)</f>
        <v>0</v>
      </c>
      <c r="BL250" s="17" t="s">
        <v>229</v>
      </c>
      <c r="BM250" s="215" t="s">
        <v>1065</v>
      </c>
    </row>
    <row r="251" s="2" customFormat="1">
      <c r="A251" s="38"/>
      <c r="B251" s="39"/>
      <c r="C251" s="40"/>
      <c r="D251" s="217" t="s">
        <v>155</v>
      </c>
      <c r="E251" s="40"/>
      <c r="F251" s="218" t="s">
        <v>1066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155</v>
      </c>
      <c r="AU251" s="17" t="s">
        <v>83</v>
      </c>
    </row>
    <row r="252" s="12" customFormat="1" ht="22.8" customHeight="1">
      <c r="A252" s="12"/>
      <c r="B252" s="188"/>
      <c r="C252" s="189"/>
      <c r="D252" s="190" t="s">
        <v>72</v>
      </c>
      <c r="E252" s="202" t="s">
        <v>1067</v>
      </c>
      <c r="F252" s="202" t="s">
        <v>1068</v>
      </c>
      <c r="G252" s="189"/>
      <c r="H252" s="189"/>
      <c r="I252" s="192"/>
      <c r="J252" s="203">
        <f>BK252</f>
        <v>0</v>
      </c>
      <c r="K252" s="189"/>
      <c r="L252" s="194"/>
      <c r="M252" s="195"/>
      <c r="N252" s="196"/>
      <c r="O252" s="196"/>
      <c r="P252" s="197">
        <f>SUM(P253:P258)</f>
        <v>0</v>
      </c>
      <c r="Q252" s="196"/>
      <c r="R252" s="197">
        <f>SUM(R253:R258)</f>
        <v>0.0093500000000000007</v>
      </c>
      <c r="S252" s="196"/>
      <c r="T252" s="198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9" t="s">
        <v>83</v>
      </c>
      <c r="AT252" s="200" t="s">
        <v>72</v>
      </c>
      <c r="AU252" s="200" t="s">
        <v>81</v>
      </c>
      <c r="AY252" s="199" t="s">
        <v>145</v>
      </c>
      <c r="BK252" s="201">
        <f>SUM(BK253:BK258)</f>
        <v>0</v>
      </c>
    </row>
    <row r="253" s="2" customFormat="1" ht="24.15" customHeight="1">
      <c r="A253" s="38"/>
      <c r="B253" s="39"/>
      <c r="C253" s="204" t="s">
        <v>511</v>
      </c>
      <c r="D253" s="204" t="s">
        <v>148</v>
      </c>
      <c r="E253" s="205" t="s">
        <v>1069</v>
      </c>
      <c r="F253" s="206" t="s">
        <v>1070</v>
      </c>
      <c r="G253" s="207" t="s">
        <v>314</v>
      </c>
      <c r="H253" s="208">
        <v>1</v>
      </c>
      <c r="I253" s="209"/>
      <c r="J253" s="210">
        <f>ROUND(I253*H253,2)</f>
        <v>0</v>
      </c>
      <c r="K253" s="206" t="s">
        <v>152</v>
      </c>
      <c r="L253" s="44"/>
      <c r="M253" s="211" t="s">
        <v>19</v>
      </c>
      <c r="N253" s="212" t="s">
        <v>44</v>
      </c>
      <c r="O253" s="84"/>
      <c r="P253" s="213">
        <f>O253*H253</f>
        <v>0</v>
      </c>
      <c r="Q253" s="213">
        <v>0.0091999999999999998</v>
      </c>
      <c r="R253" s="213">
        <f>Q253*H253</f>
        <v>0.0091999999999999998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229</v>
      </c>
      <c r="AT253" s="215" t="s">
        <v>148</v>
      </c>
      <c r="AU253" s="215" t="s">
        <v>83</v>
      </c>
      <c r="AY253" s="17" t="s">
        <v>145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81</v>
      </c>
      <c r="BK253" s="216">
        <f>ROUND(I253*H253,2)</f>
        <v>0</v>
      </c>
      <c r="BL253" s="17" t="s">
        <v>229</v>
      </c>
      <c r="BM253" s="215" t="s">
        <v>1071</v>
      </c>
    </row>
    <row r="254" s="2" customFormat="1">
      <c r="A254" s="38"/>
      <c r="B254" s="39"/>
      <c r="C254" s="40"/>
      <c r="D254" s="217" t="s">
        <v>155</v>
      </c>
      <c r="E254" s="40"/>
      <c r="F254" s="218" t="s">
        <v>1072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155</v>
      </c>
      <c r="AU254" s="17" t="s">
        <v>83</v>
      </c>
    </row>
    <row r="255" s="2" customFormat="1" ht="16.5" customHeight="1">
      <c r="A255" s="38"/>
      <c r="B255" s="39"/>
      <c r="C255" s="204" t="s">
        <v>516</v>
      </c>
      <c r="D255" s="204" t="s">
        <v>148</v>
      </c>
      <c r="E255" s="205" t="s">
        <v>1073</v>
      </c>
      <c r="F255" s="206" t="s">
        <v>1074</v>
      </c>
      <c r="G255" s="207" t="s">
        <v>314</v>
      </c>
      <c r="H255" s="208">
        <v>1</v>
      </c>
      <c r="I255" s="209"/>
      <c r="J255" s="210">
        <f>ROUND(I255*H255,2)</f>
        <v>0</v>
      </c>
      <c r="K255" s="206" t="s">
        <v>152</v>
      </c>
      <c r="L255" s="44"/>
      <c r="M255" s="211" t="s">
        <v>19</v>
      </c>
      <c r="N255" s="212" t="s">
        <v>44</v>
      </c>
      <c r="O255" s="84"/>
      <c r="P255" s="213">
        <f>O255*H255</f>
        <v>0</v>
      </c>
      <c r="Q255" s="213">
        <v>0.00014999999999999999</v>
      </c>
      <c r="R255" s="213">
        <f>Q255*H255</f>
        <v>0.00014999999999999999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229</v>
      </c>
      <c r="AT255" s="215" t="s">
        <v>148</v>
      </c>
      <c r="AU255" s="215" t="s">
        <v>83</v>
      </c>
      <c r="AY255" s="17" t="s">
        <v>145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81</v>
      </c>
      <c r="BK255" s="216">
        <f>ROUND(I255*H255,2)</f>
        <v>0</v>
      </c>
      <c r="BL255" s="17" t="s">
        <v>229</v>
      </c>
      <c r="BM255" s="215" t="s">
        <v>1075</v>
      </c>
    </row>
    <row r="256" s="2" customFormat="1">
      <c r="A256" s="38"/>
      <c r="B256" s="39"/>
      <c r="C256" s="40"/>
      <c r="D256" s="217" t="s">
        <v>155</v>
      </c>
      <c r="E256" s="40"/>
      <c r="F256" s="218" t="s">
        <v>1076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155</v>
      </c>
      <c r="AU256" s="17" t="s">
        <v>83</v>
      </c>
    </row>
    <row r="257" s="2" customFormat="1" ht="24.15" customHeight="1">
      <c r="A257" s="38"/>
      <c r="B257" s="39"/>
      <c r="C257" s="204" t="s">
        <v>521</v>
      </c>
      <c r="D257" s="204" t="s">
        <v>148</v>
      </c>
      <c r="E257" s="205" t="s">
        <v>1077</v>
      </c>
      <c r="F257" s="206" t="s">
        <v>1078</v>
      </c>
      <c r="G257" s="207" t="s">
        <v>263</v>
      </c>
      <c r="H257" s="208">
        <v>0.0089999999999999993</v>
      </c>
      <c r="I257" s="209"/>
      <c r="J257" s="210">
        <f>ROUND(I257*H257,2)</f>
        <v>0</v>
      </c>
      <c r="K257" s="206" t="s">
        <v>152</v>
      </c>
      <c r="L257" s="44"/>
      <c r="M257" s="211" t="s">
        <v>19</v>
      </c>
      <c r="N257" s="212" t="s">
        <v>44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229</v>
      </c>
      <c r="AT257" s="215" t="s">
        <v>148</v>
      </c>
      <c r="AU257" s="215" t="s">
        <v>83</v>
      </c>
      <c r="AY257" s="17" t="s">
        <v>145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81</v>
      </c>
      <c r="BK257" s="216">
        <f>ROUND(I257*H257,2)</f>
        <v>0</v>
      </c>
      <c r="BL257" s="17" t="s">
        <v>229</v>
      </c>
      <c r="BM257" s="215" t="s">
        <v>1079</v>
      </c>
    </row>
    <row r="258" s="2" customFormat="1">
      <c r="A258" s="38"/>
      <c r="B258" s="39"/>
      <c r="C258" s="40"/>
      <c r="D258" s="217" t="s">
        <v>155</v>
      </c>
      <c r="E258" s="40"/>
      <c r="F258" s="218" t="s">
        <v>1080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155</v>
      </c>
      <c r="AU258" s="17" t="s">
        <v>83</v>
      </c>
    </row>
    <row r="259" s="12" customFormat="1" ht="22.8" customHeight="1">
      <c r="A259" s="12"/>
      <c r="B259" s="188"/>
      <c r="C259" s="189"/>
      <c r="D259" s="190" t="s">
        <v>72</v>
      </c>
      <c r="E259" s="202" t="s">
        <v>1081</v>
      </c>
      <c r="F259" s="202" t="s">
        <v>1082</v>
      </c>
      <c r="G259" s="189"/>
      <c r="H259" s="189"/>
      <c r="I259" s="192"/>
      <c r="J259" s="203">
        <f>BK259</f>
        <v>0</v>
      </c>
      <c r="K259" s="189"/>
      <c r="L259" s="194"/>
      <c r="M259" s="195"/>
      <c r="N259" s="196"/>
      <c r="O259" s="196"/>
      <c r="P259" s="197">
        <f>SUM(P260:P278)</f>
        <v>0</v>
      </c>
      <c r="Q259" s="196"/>
      <c r="R259" s="197">
        <f>SUM(R260:R278)</f>
        <v>0.023240000000000004</v>
      </c>
      <c r="S259" s="196"/>
      <c r="T259" s="198">
        <f>SUM(T260:T278)</f>
        <v>0.2112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99" t="s">
        <v>83</v>
      </c>
      <c r="AT259" s="200" t="s">
        <v>72</v>
      </c>
      <c r="AU259" s="200" t="s">
        <v>81</v>
      </c>
      <c r="AY259" s="199" t="s">
        <v>145</v>
      </c>
      <c r="BK259" s="201">
        <f>SUM(BK260:BK278)</f>
        <v>0</v>
      </c>
    </row>
    <row r="260" s="2" customFormat="1" ht="16.5" customHeight="1">
      <c r="A260" s="38"/>
      <c r="B260" s="39"/>
      <c r="C260" s="204" t="s">
        <v>526</v>
      </c>
      <c r="D260" s="204" t="s">
        <v>148</v>
      </c>
      <c r="E260" s="205" t="s">
        <v>1083</v>
      </c>
      <c r="F260" s="206" t="s">
        <v>1084</v>
      </c>
      <c r="G260" s="207" t="s">
        <v>197</v>
      </c>
      <c r="H260" s="208">
        <v>66</v>
      </c>
      <c r="I260" s="209"/>
      <c r="J260" s="210">
        <f>ROUND(I260*H260,2)</f>
        <v>0</v>
      </c>
      <c r="K260" s="206" t="s">
        <v>152</v>
      </c>
      <c r="L260" s="44"/>
      <c r="M260" s="211" t="s">
        <v>19</v>
      </c>
      <c r="N260" s="212" t="s">
        <v>44</v>
      </c>
      <c r="O260" s="84"/>
      <c r="P260" s="213">
        <f>O260*H260</f>
        <v>0</v>
      </c>
      <c r="Q260" s="213">
        <v>2.0000000000000002E-05</v>
      </c>
      <c r="R260" s="213">
        <f>Q260*H260</f>
        <v>0.0013200000000000002</v>
      </c>
      <c r="S260" s="213">
        <v>0.0032000000000000002</v>
      </c>
      <c r="T260" s="214">
        <f>S260*H260</f>
        <v>0.2112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229</v>
      </c>
      <c r="AT260" s="215" t="s">
        <v>148</v>
      </c>
      <c r="AU260" s="215" t="s">
        <v>83</v>
      </c>
      <c r="AY260" s="17" t="s">
        <v>145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81</v>
      </c>
      <c r="BK260" s="216">
        <f>ROUND(I260*H260,2)</f>
        <v>0</v>
      </c>
      <c r="BL260" s="17" t="s">
        <v>229</v>
      </c>
      <c r="BM260" s="215" t="s">
        <v>1085</v>
      </c>
    </row>
    <row r="261" s="2" customFormat="1">
      <c r="A261" s="38"/>
      <c r="B261" s="39"/>
      <c r="C261" s="40"/>
      <c r="D261" s="217" t="s">
        <v>155</v>
      </c>
      <c r="E261" s="40"/>
      <c r="F261" s="218" t="s">
        <v>1086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155</v>
      </c>
      <c r="AU261" s="17" t="s">
        <v>83</v>
      </c>
    </row>
    <row r="262" s="13" customFormat="1">
      <c r="A262" s="13"/>
      <c r="B262" s="222"/>
      <c r="C262" s="223"/>
      <c r="D262" s="224" t="s">
        <v>162</v>
      </c>
      <c r="E262" s="225" t="s">
        <v>19</v>
      </c>
      <c r="F262" s="226" t="s">
        <v>1087</v>
      </c>
      <c r="G262" s="223"/>
      <c r="H262" s="227">
        <v>36</v>
      </c>
      <c r="I262" s="228"/>
      <c r="J262" s="223"/>
      <c r="K262" s="223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162</v>
      </c>
      <c r="AU262" s="233" t="s">
        <v>83</v>
      </c>
      <c r="AV262" s="13" t="s">
        <v>83</v>
      </c>
      <c r="AW262" s="13" t="s">
        <v>32</v>
      </c>
      <c r="AX262" s="13" t="s">
        <v>73</v>
      </c>
      <c r="AY262" s="233" t="s">
        <v>145</v>
      </c>
    </row>
    <row r="263" s="13" customFormat="1">
      <c r="A263" s="13"/>
      <c r="B263" s="222"/>
      <c r="C263" s="223"/>
      <c r="D263" s="224" t="s">
        <v>162</v>
      </c>
      <c r="E263" s="225" t="s">
        <v>19</v>
      </c>
      <c r="F263" s="226" t="s">
        <v>311</v>
      </c>
      <c r="G263" s="223"/>
      <c r="H263" s="227">
        <v>30</v>
      </c>
      <c r="I263" s="228"/>
      <c r="J263" s="223"/>
      <c r="K263" s="223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162</v>
      </c>
      <c r="AU263" s="233" t="s">
        <v>83</v>
      </c>
      <c r="AV263" s="13" t="s">
        <v>83</v>
      </c>
      <c r="AW263" s="13" t="s">
        <v>32</v>
      </c>
      <c r="AX263" s="13" t="s">
        <v>73</v>
      </c>
      <c r="AY263" s="233" t="s">
        <v>145</v>
      </c>
    </row>
    <row r="264" s="14" customFormat="1">
      <c r="A264" s="14"/>
      <c r="B264" s="249"/>
      <c r="C264" s="250"/>
      <c r="D264" s="224" t="s">
        <v>162</v>
      </c>
      <c r="E264" s="251" t="s">
        <v>19</v>
      </c>
      <c r="F264" s="252" t="s">
        <v>796</v>
      </c>
      <c r="G264" s="250"/>
      <c r="H264" s="253">
        <v>66</v>
      </c>
      <c r="I264" s="254"/>
      <c r="J264" s="250"/>
      <c r="K264" s="250"/>
      <c r="L264" s="255"/>
      <c r="M264" s="256"/>
      <c r="N264" s="257"/>
      <c r="O264" s="257"/>
      <c r="P264" s="257"/>
      <c r="Q264" s="257"/>
      <c r="R264" s="257"/>
      <c r="S264" s="257"/>
      <c r="T264" s="25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9" t="s">
        <v>162</v>
      </c>
      <c r="AU264" s="259" t="s">
        <v>83</v>
      </c>
      <c r="AV264" s="14" t="s">
        <v>153</v>
      </c>
      <c r="AW264" s="14" t="s">
        <v>32</v>
      </c>
      <c r="AX264" s="14" t="s">
        <v>81</v>
      </c>
      <c r="AY264" s="259" t="s">
        <v>145</v>
      </c>
    </row>
    <row r="265" s="2" customFormat="1" ht="24.15" customHeight="1">
      <c r="A265" s="38"/>
      <c r="B265" s="39"/>
      <c r="C265" s="204" t="s">
        <v>531</v>
      </c>
      <c r="D265" s="204" t="s">
        <v>148</v>
      </c>
      <c r="E265" s="205" t="s">
        <v>1088</v>
      </c>
      <c r="F265" s="206" t="s">
        <v>1089</v>
      </c>
      <c r="G265" s="207" t="s">
        <v>151</v>
      </c>
      <c r="H265" s="208">
        <v>6</v>
      </c>
      <c r="I265" s="209"/>
      <c r="J265" s="210">
        <f>ROUND(I265*H265,2)</f>
        <v>0</v>
      </c>
      <c r="K265" s="206" t="s">
        <v>152</v>
      </c>
      <c r="L265" s="44"/>
      <c r="M265" s="211" t="s">
        <v>19</v>
      </c>
      <c r="N265" s="212" t="s">
        <v>44</v>
      </c>
      <c r="O265" s="84"/>
      <c r="P265" s="213">
        <f>O265*H265</f>
        <v>0</v>
      </c>
      <c r="Q265" s="213">
        <v>0.00029999999999999997</v>
      </c>
      <c r="R265" s="213">
        <f>Q265*H265</f>
        <v>0.0018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229</v>
      </c>
      <c r="AT265" s="215" t="s">
        <v>148</v>
      </c>
      <c r="AU265" s="215" t="s">
        <v>83</v>
      </c>
      <c r="AY265" s="17" t="s">
        <v>145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81</v>
      </c>
      <c r="BK265" s="216">
        <f>ROUND(I265*H265,2)</f>
        <v>0</v>
      </c>
      <c r="BL265" s="17" t="s">
        <v>229</v>
      </c>
      <c r="BM265" s="215" t="s">
        <v>1090</v>
      </c>
    </row>
    <row r="266" s="2" customFormat="1">
      <c r="A266" s="38"/>
      <c r="B266" s="39"/>
      <c r="C266" s="40"/>
      <c r="D266" s="217" t="s">
        <v>155</v>
      </c>
      <c r="E266" s="40"/>
      <c r="F266" s="218" t="s">
        <v>1091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155</v>
      </c>
      <c r="AU266" s="17" t="s">
        <v>83</v>
      </c>
    </row>
    <row r="267" s="2" customFormat="1" ht="24.15" customHeight="1">
      <c r="A267" s="38"/>
      <c r="B267" s="39"/>
      <c r="C267" s="204" t="s">
        <v>536</v>
      </c>
      <c r="D267" s="204" t="s">
        <v>148</v>
      </c>
      <c r="E267" s="205" t="s">
        <v>1092</v>
      </c>
      <c r="F267" s="206" t="s">
        <v>1093</v>
      </c>
      <c r="G267" s="207" t="s">
        <v>151</v>
      </c>
      <c r="H267" s="208">
        <v>10</v>
      </c>
      <c r="I267" s="209"/>
      <c r="J267" s="210">
        <f>ROUND(I267*H267,2)</f>
        <v>0</v>
      </c>
      <c r="K267" s="206" t="s">
        <v>152</v>
      </c>
      <c r="L267" s="44"/>
      <c r="M267" s="211" t="s">
        <v>19</v>
      </c>
      <c r="N267" s="212" t="s">
        <v>44</v>
      </c>
      <c r="O267" s="84"/>
      <c r="P267" s="213">
        <f>O267*H267</f>
        <v>0</v>
      </c>
      <c r="Q267" s="213">
        <v>0.00054000000000000001</v>
      </c>
      <c r="R267" s="213">
        <f>Q267*H267</f>
        <v>0.0054000000000000003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229</v>
      </c>
      <c r="AT267" s="215" t="s">
        <v>148</v>
      </c>
      <c r="AU267" s="215" t="s">
        <v>83</v>
      </c>
      <c r="AY267" s="17" t="s">
        <v>145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81</v>
      </c>
      <c r="BK267" s="216">
        <f>ROUND(I267*H267,2)</f>
        <v>0</v>
      </c>
      <c r="BL267" s="17" t="s">
        <v>229</v>
      </c>
      <c r="BM267" s="215" t="s">
        <v>1094</v>
      </c>
    </row>
    <row r="268" s="2" customFormat="1">
      <c r="A268" s="38"/>
      <c r="B268" s="39"/>
      <c r="C268" s="40"/>
      <c r="D268" s="217" t="s">
        <v>155</v>
      </c>
      <c r="E268" s="40"/>
      <c r="F268" s="218" t="s">
        <v>1095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155</v>
      </c>
      <c r="AU268" s="17" t="s">
        <v>83</v>
      </c>
    </row>
    <row r="269" s="2" customFormat="1" ht="16.5" customHeight="1">
      <c r="A269" s="38"/>
      <c r="B269" s="39"/>
      <c r="C269" s="204" t="s">
        <v>540</v>
      </c>
      <c r="D269" s="204" t="s">
        <v>148</v>
      </c>
      <c r="E269" s="205" t="s">
        <v>1096</v>
      </c>
      <c r="F269" s="206" t="s">
        <v>1097</v>
      </c>
      <c r="G269" s="207" t="s">
        <v>197</v>
      </c>
      <c r="H269" s="208">
        <v>32</v>
      </c>
      <c r="I269" s="209"/>
      <c r="J269" s="210">
        <f>ROUND(I269*H269,2)</f>
        <v>0</v>
      </c>
      <c r="K269" s="206" t="s">
        <v>152</v>
      </c>
      <c r="L269" s="44"/>
      <c r="M269" s="211" t="s">
        <v>19</v>
      </c>
      <c r="N269" s="212" t="s">
        <v>44</v>
      </c>
      <c r="O269" s="84"/>
      <c r="P269" s="213">
        <f>O269*H269</f>
        <v>0</v>
      </c>
      <c r="Q269" s="213">
        <v>0.00046000000000000001</v>
      </c>
      <c r="R269" s="213">
        <f>Q269*H269</f>
        <v>0.01472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229</v>
      </c>
      <c r="AT269" s="215" t="s">
        <v>148</v>
      </c>
      <c r="AU269" s="215" t="s">
        <v>83</v>
      </c>
      <c r="AY269" s="17" t="s">
        <v>145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81</v>
      </c>
      <c r="BK269" s="216">
        <f>ROUND(I269*H269,2)</f>
        <v>0</v>
      </c>
      <c r="BL269" s="17" t="s">
        <v>229</v>
      </c>
      <c r="BM269" s="215" t="s">
        <v>1098</v>
      </c>
    </row>
    <row r="270" s="2" customFormat="1">
      <c r="A270" s="38"/>
      <c r="B270" s="39"/>
      <c r="C270" s="40"/>
      <c r="D270" s="217" t="s">
        <v>155</v>
      </c>
      <c r="E270" s="40"/>
      <c r="F270" s="218" t="s">
        <v>1099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155</v>
      </c>
      <c r="AU270" s="17" t="s">
        <v>83</v>
      </c>
    </row>
    <row r="271" s="13" customFormat="1">
      <c r="A271" s="13"/>
      <c r="B271" s="222"/>
      <c r="C271" s="223"/>
      <c r="D271" s="224" t="s">
        <v>162</v>
      </c>
      <c r="E271" s="225" t="s">
        <v>19</v>
      </c>
      <c r="F271" s="226" t="s">
        <v>229</v>
      </c>
      <c r="G271" s="223"/>
      <c r="H271" s="227">
        <v>16</v>
      </c>
      <c r="I271" s="228"/>
      <c r="J271" s="223"/>
      <c r="K271" s="223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162</v>
      </c>
      <c r="AU271" s="233" t="s">
        <v>83</v>
      </c>
      <c r="AV271" s="13" t="s">
        <v>83</v>
      </c>
      <c r="AW271" s="13" t="s">
        <v>32</v>
      </c>
      <c r="AX271" s="13" t="s">
        <v>73</v>
      </c>
      <c r="AY271" s="233" t="s">
        <v>145</v>
      </c>
    </row>
    <row r="272" s="13" customFormat="1">
      <c r="A272" s="13"/>
      <c r="B272" s="222"/>
      <c r="C272" s="223"/>
      <c r="D272" s="224" t="s">
        <v>162</v>
      </c>
      <c r="E272" s="225" t="s">
        <v>19</v>
      </c>
      <c r="F272" s="226" t="s">
        <v>189</v>
      </c>
      <c r="G272" s="223"/>
      <c r="H272" s="227">
        <v>8</v>
      </c>
      <c r="I272" s="228"/>
      <c r="J272" s="223"/>
      <c r="K272" s="223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162</v>
      </c>
      <c r="AU272" s="233" t="s">
        <v>83</v>
      </c>
      <c r="AV272" s="13" t="s">
        <v>83</v>
      </c>
      <c r="AW272" s="13" t="s">
        <v>32</v>
      </c>
      <c r="AX272" s="13" t="s">
        <v>73</v>
      </c>
      <c r="AY272" s="233" t="s">
        <v>145</v>
      </c>
    </row>
    <row r="273" s="13" customFormat="1">
      <c r="A273" s="13"/>
      <c r="B273" s="222"/>
      <c r="C273" s="223"/>
      <c r="D273" s="224" t="s">
        <v>162</v>
      </c>
      <c r="E273" s="225" t="s">
        <v>19</v>
      </c>
      <c r="F273" s="226" t="s">
        <v>189</v>
      </c>
      <c r="G273" s="223"/>
      <c r="H273" s="227">
        <v>8</v>
      </c>
      <c r="I273" s="228"/>
      <c r="J273" s="223"/>
      <c r="K273" s="223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162</v>
      </c>
      <c r="AU273" s="233" t="s">
        <v>83</v>
      </c>
      <c r="AV273" s="13" t="s">
        <v>83</v>
      </c>
      <c r="AW273" s="13" t="s">
        <v>32</v>
      </c>
      <c r="AX273" s="13" t="s">
        <v>73</v>
      </c>
      <c r="AY273" s="233" t="s">
        <v>145</v>
      </c>
    </row>
    <row r="274" s="14" customFormat="1">
      <c r="A274" s="14"/>
      <c r="B274" s="249"/>
      <c r="C274" s="250"/>
      <c r="D274" s="224" t="s">
        <v>162</v>
      </c>
      <c r="E274" s="251" t="s">
        <v>19</v>
      </c>
      <c r="F274" s="252" t="s">
        <v>796</v>
      </c>
      <c r="G274" s="250"/>
      <c r="H274" s="253">
        <v>32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162</v>
      </c>
      <c r="AU274" s="259" t="s">
        <v>83</v>
      </c>
      <c r="AV274" s="14" t="s">
        <v>153</v>
      </c>
      <c r="AW274" s="14" t="s">
        <v>32</v>
      </c>
      <c r="AX274" s="14" t="s">
        <v>81</v>
      </c>
      <c r="AY274" s="259" t="s">
        <v>145</v>
      </c>
    </row>
    <row r="275" s="2" customFormat="1" ht="16.5" customHeight="1">
      <c r="A275" s="38"/>
      <c r="B275" s="39"/>
      <c r="C275" s="204" t="s">
        <v>544</v>
      </c>
      <c r="D275" s="204" t="s">
        <v>148</v>
      </c>
      <c r="E275" s="205" t="s">
        <v>1100</v>
      </c>
      <c r="F275" s="206" t="s">
        <v>1101</v>
      </c>
      <c r="G275" s="207" t="s">
        <v>197</v>
      </c>
      <c r="H275" s="208">
        <v>32</v>
      </c>
      <c r="I275" s="209"/>
      <c r="J275" s="210">
        <f>ROUND(I275*H275,2)</f>
        <v>0</v>
      </c>
      <c r="K275" s="206" t="s">
        <v>152</v>
      </c>
      <c r="L275" s="44"/>
      <c r="M275" s="211" t="s">
        <v>19</v>
      </c>
      <c r="N275" s="212" t="s">
        <v>44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229</v>
      </c>
      <c r="AT275" s="215" t="s">
        <v>148</v>
      </c>
      <c r="AU275" s="215" t="s">
        <v>83</v>
      </c>
      <c r="AY275" s="17" t="s">
        <v>145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81</v>
      </c>
      <c r="BK275" s="216">
        <f>ROUND(I275*H275,2)</f>
        <v>0</v>
      </c>
      <c r="BL275" s="17" t="s">
        <v>229</v>
      </c>
      <c r="BM275" s="215" t="s">
        <v>1102</v>
      </c>
    </row>
    <row r="276" s="2" customFormat="1">
      <c r="A276" s="38"/>
      <c r="B276" s="39"/>
      <c r="C276" s="40"/>
      <c r="D276" s="217" t="s">
        <v>155</v>
      </c>
      <c r="E276" s="40"/>
      <c r="F276" s="218" t="s">
        <v>1103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155</v>
      </c>
      <c r="AU276" s="17" t="s">
        <v>83</v>
      </c>
    </row>
    <row r="277" s="2" customFormat="1" ht="24.15" customHeight="1">
      <c r="A277" s="38"/>
      <c r="B277" s="39"/>
      <c r="C277" s="204" t="s">
        <v>550</v>
      </c>
      <c r="D277" s="204" t="s">
        <v>148</v>
      </c>
      <c r="E277" s="205" t="s">
        <v>1104</v>
      </c>
      <c r="F277" s="206" t="s">
        <v>1105</v>
      </c>
      <c r="G277" s="207" t="s">
        <v>263</v>
      </c>
      <c r="H277" s="208">
        <v>0.023</v>
      </c>
      <c r="I277" s="209"/>
      <c r="J277" s="210">
        <f>ROUND(I277*H277,2)</f>
        <v>0</v>
      </c>
      <c r="K277" s="206" t="s">
        <v>152</v>
      </c>
      <c r="L277" s="44"/>
      <c r="M277" s="211" t="s">
        <v>19</v>
      </c>
      <c r="N277" s="212" t="s">
        <v>44</v>
      </c>
      <c r="O277" s="8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229</v>
      </c>
      <c r="AT277" s="215" t="s">
        <v>148</v>
      </c>
      <c r="AU277" s="215" t="s">
        <v>83</v>
      </c>
      <c r="AY277" s="17" t="s">
        <v>145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81</v>
      </c>
      <c r="BK277" s="216">
        <f>ROUND(I277*H277,2)</f>
        <v>0</v>
      </c>
      <c r="BL277" s="17" t="s">
        <v>229</v>
      </c>
      <c r="BM277" s="215" t="s">
        <v>1106</v>
      </c>
    </row>
    <row r="278" s="2" customFormat="1">
      <c r="A278" s="38"/>
      <c r="B278" s="39"/>
      <c r="C278" s="40"/>
      <c r="D278" s="217" t="s">
        <v>155</v>
      </c>
      <c r="E278" s="40"/>
      <c r="F278" s="218" t="s">
        <v>1107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155</v>
      </c>
      <c r="AU278" s="17" t="s">
        <v>83</v>
      </c>
    </row>
    <row r="279" s="12" customFormat="1" ht="22.8" customHeight="1">
      <c r="A279" s="12"/>
      <c r="B279" s="188"/>
      <c r="C279" s="189"/>
      <c r="D279" s="190" t="s">
        <v>72</v>
      </c>
      <c r="E279" s="202" t="s">
        <v>1108</v>
      </c>
      <c r="F279" s="202" t="s">
        <v>1109</v>
      </c>
      <c r="G279" s="189"/>
      <c r="H279" s="189"/>
      <c r="I279" s="192"/>
      <c r="J279" s="203">
        <f>BK279</f>
        <v>0</v>
      </c>
      <c r="K279" s="189"/>
      <c r="L279" s="194"/>
      <c r="M279" s="195"/>
      <c r="N279" s="196"/>
      <c r="O279" s="196"/>
      <c r="P279" s="197">
        <f>SUM(P280:P289)</f>
        <v>0</v>
      </c>
      <c r="Q279" s="196"/>
      <c r="R279" s="197">
        <f>SUM(R280:R289)</f>
        <v>0.0076499999999999988</v>
      </c>
      <c r="S279" s="196"/>
      <c r="T279" s="198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9" t="s">
        <v>83</v>
      </c>
      <c r="AT279" s="200" t="s">
        <v>72</v>
      </c>
      <c r="AU279" s="200" t="s">
        <v>81</v>
      </c>
      <c r="AY279" s="199" t="s">
        <v>145</v>
      </c>
      <c r="BK279" s="201">
        <f>SUM(BK280:BK289)</f>
        <v>0</v>
      </c>
    </row>
    <row r="280" s="2" customFormat="1" ht="16.5" customHeight="1">
      <c r="A280" s="38"/>
      <c r="B280" s="39"/>
      <c r="C280" s="204" t="s">
        <v>556</v>
      </c>
      <c r="D280" s="204" t="s">
        <v>148</v>
      </c>
      <c r="E280" s="205" t="s">
        <v>1110</v>
      </c>
      <c r="F280" s="206" t="s">
        <v>1111</v>
      </c>
      <c r="G280" s="207" t="s">
        <v>151</v>
      </c>
      <c r="H280" s="208">
        <v>9</v>
      </c>
      <c r="I280" s="209"/>
      <c r="J280" s="210">
        <f>ROUND(I280*H280,2)</f>
        <v>0</v>
      </c>
      <c r="K280" s="206" t="s">
        <v>152</v>
      </c>
      <c r="L280" s="44"/>
      <c r="M280" s="211" t="s">
        <v>19</v>
      </c>
      <c r="N280" s="212" t="s">
        <v>44</v>
      </c>
      <c r="O280" s="84"/>
      <c r="P280" s="213">
        <f>O280*H280</f>
        <v>0</v>
      </c>
      <c r="Q280" s="213">
        <v>0.00010000000000000001</v>
      </c>
      <c r="R280" s="213">
        <f>Q280*H280</f>
        <v>0.00090000000000000008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229</v>
      </c>
      <c r="AT280" s="215" t="s">
        <v>148</v>
      </c>
      <c r="AU280" s="215" t="s">
        <v>83</v>
      </c>
      <c r="AY280" s="17" t="s">
        <v>145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81</v>
      </c>
      <c r="BK280" s="216">
        <f>ROUND(I280*H280,2)</f>
        <v>0</v>
      </c>
      <c r="BL280" s="17" t="s">
        <v>229</v>
      </c>
      <c r="BM280" s="215" t="s">
        <v>1112</v>
      </c>
    </row>
    <row r="281" s="2" customFormat="1">
      <c r="A281" s="38"/>
      <c r="B281" s="39"/>
      <c r="C281" s="40"/>
      <c r="D281" s="217" t="s">
        <v>155</v>
      </c>
      <c r="E281" s="40"/>
      <c r="F281" s="218" t="s">
        <v>1113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155</v>
      </c>
      <c r="AU281" s="17" t="s">
        <v>83</v>
      </c>
    </row>
    <row r="282" s="2" customFormat="1" ht="16.5" customHeight="1">
      <c r="A282" s="38"/>
      <c r="B282" s="39"/>
      <c r="C282" s="234" t="s">
        <v>561</v>
      </c>
      <c r="D282" s="234" t="s">
        <v>186</v>
      </c>
      <c r="E282" s="235" t="s">
        <v>1114</v>
      </c>
      <c r="F282" s="236" t="s">
        <v>1115</v>
      </c>
      <c r="G282" s="237" t="s">
        <v>151</v>
      </c>
      <c r="H282" s="238">
        <v>9</v>
      </c>
      <c r="I282" s="239"/>
      <c r="J282" s="240">
        <f>ROUND(I282*H282,2)</f>
        <v>0</v>
      </c>
      <c r="K282" s="236" t="s">
        <v>152</v>
      </c>
      <c r="L282" s="241"/>
      <c r="M282" s="242" t="s">
        <v>19</v>
      </c>
      <c r="N282" s="243" t="s">
        <v>44</v>
      </c>
      <c r="O282" s="84"/>
      <c r="P282" s="213">
        <f>O282*H282</f>
        <v>0</v>
      </c>
      <c r="Q282" s="213">
        <v>0.00013999999999999999</v>
      </c>
      <c r="R282" s="213">
        <f>Q282*H282</f>
        <v>0.0012599999999999998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301</v>
      </c>
      <c r="AT282" s="215" t="s">
        <v>186</v>
      </c>
      <c r="AU282" s="215" t="s">
        <v>83</v>
      </c>
      <c r="AY282" s="17" t="s">
        <v>145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81</v>
      </c>
      <c r="BK282" s="216">
        <f>ROUND(I282*H282,2)</f>
        <v>0</v>
      </c>
      <c r="BL282" s="17" t="s">
        <v>229</v>
      </c>
      <c r="BM282" s="215" t="s">
        <v>1116</v>
      </c>
    </row>
    <row r="283" s="2" customFormat="1" ht="16.5" customHeight="1">
      <c r="A283" s="38"/>
      <c r="B283" s="39"/>
      <c r="C283" s="204" t="s">
        <v>566</v>
      </c>
      <c r="D283" s="204" t="s">
        <v>148</v>
      </c>
      <c r="E283" s="205" t="s">
        <v>1117</v>
      </c>
      <c r="F283" s="206" t="s">
        <v>1118</v>
      </c>
      <c r="G283" s="207" t="s">
        <v>151</v>
      </c>
      <c r="H283" s="208">
        <v>9</v>
      </c>
      <c r="I283" s="209"/>
      <c r="J283" s="210">
        <f>ROUND(I283*H283,2)</f>
        <v>0</v>
      </c>
      <c r="K283" s="206" t="s">
        <v>152</v>
      </c>
      <c r="L283" s="44"/>
      <c r="M283" s="211" t="s">
        <v>19</v>
      </c>
      <c r="N283" s="212" t="s">
        <v>44</v>
      </c>
      <c r="O283" s="84"/>
      <c r="P283" s="213">
        <f>O283*H283</f>
        <v>0</v>
      </c>
      <c r="Q283" s="213">
        <v>8.0000000000000007E-05</v>
      </c>
      <c r="R283" s="213">
        <f>Q283*H283</f>
        <v>0.00072000000000000005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229</v>
      </c>
      <c r="AT283" s="215" t="s">
        <v>148</v>
      </c>
      <c r="AU283" s="215" t="s">
        <v>83</v>
      </c>
      <c r="AY283" s="17" t="s">
        <v>145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81</v>
      </c>
      <c r="BK283" s="216">
        <f>ROUND(I283*H283,2)</f>
        <v>0</v>
      </c>
      <c r="BL283" s="17" t="s">
        <v>229</v>
      </c>
      <c r="BM283" s="215" t="s">
        <v>1119</v>
      </c>
    </row>
    <row r="284" s="2" customFormat="1">
      <c r="A284" s="38"/>
      <c r="B284" s="39"/>
      <c r="C284" s="40"/>
      <c r="D284" s="217" t="s">
        <v>155</v>
      </c>
      <c r="E284" s="40"/>
      <c r="F284" s="218" t="s">
        <v>1120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155</v>
      </c>
      <c r="AU284" s="17" t="s">
        <v>83</v>
      </c>
    </row>
    <row r="285" s="2" customFormat="1" ht="16.5" customHeight="1">
      <c r="A285" s="38"/>
      <c r="B285" s="39"/>
      <c r="C285" s="234" t="s">
        <v>571</v>
      </c>
      <c r="D285" s="234" t="s">
        <v>186</v>
      </c>
      <c r="E285" s="235" t="s">
        <v>1121</v>
      </c>
      <c r="F285" s="236" t="s">
        <v>1122</v>
      </c>
      <c r="G285" s="237" t="s">
        <v>151</v>
      </c>
      <c r="H285" s="238">
        <v>9</v>
      </c>
      <c r="I285" s="239"/>
      <c r="J285" s="240">
        <f>ROUND(I285*H285,2)</f>
        <v>0</v>
      </c>
      <c r="K285" s="236" t="s">
        <v>152</v>
      </c>
      <c r="L285" s="241"/>
      <c r="M285" s="242" t="s">
        <v>19</v>
      </c>
      <c r="N285" s="243" t="s">
        <v>44</v>
      </c>
      <c r="O285" s="84"/>
      <c r="P285" s="213">
        <f>O285*H285</f>
        <v>0</v>
      </c>
      <c r="Q285" s="213">
        <v>0.00023000000000000001</v>
      </c>
      <c r="R285" s="213">
        <f>Q285*H285</f>
        <v>0.0020700000000000002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301</v>
      </c>
      <c r="AT285" s="215" t="s">
        <v>186</v>
      </c>
      <c r="AU285" s="215" t="s">
        <v>83</v>
      </c>
      <c r="AY285" s="17" t="s">
        <v>145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81</v>
      </c>
      <c r="BK285" s="216">
        <f>ROUND(I285*H285,2)</f>
        <v>0</v>
      </c>
      <c r="BL285" s="17" t="s">
        <v>229</v>
      </c>
      <c r="BM285" s="215" t="s">
        <v>1123</v>
      </c>
    </row>
    <row r="286" s="2" customFormat="1" ht="24.15" customHeight="1">
      <c r="A286" s="38"/>
      <c r="B286" s="39"/>
      <c r="C286" s="204" t="s">
        <v>576</v>
      </c>
      <c r="D286" s="204" t="s">
        <v>148</v>
      </c>
      <c r="E286" s="205" t="s">
        <v>1124</v>
      </c>
      <c r="F286" s="206" t="s">
        <v>1125</v>
      </c>
      <c r="G286" s="207" t="s">
        <v>151</v>
      </c>
      <c r="H286" s="208">
        <v>9</v>
      </c>
      <c r="I286" s="209"/>
      <c r="J286" s="210">
        <f>ROUND(I286*H286,2)</f>
        <v>0</v>
      </c>
      <c r="K286" s="206" t="s">
        <v>152</v>
      </c>
      <c r="L286" s="44"/>
      <c r="M286" s="211" t="s">
        <v>19</v>
      </c>
      <c r="N286" s="212" t="s">
        <v>44</v>
      </c>
      <c r="O286" s="84"/>
      <c r="P286" s="213">
        <f>O286*H286</f>
        <v>0</v>
      </c>
      <c r="Q286" s="213">
        <v>0.00029999999999999997</v>
      </c>
      <c r="R286" s="213">
        <f>Q286*H286</f>
        <v>0.0026999999999999997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229</v>
      </c>
      <c r="AT286" s="215" t="s">
        <v>148</v>
      </c>
      <c r="AU286" s="215" t="s">
        <v>83</v>
      </c>
      <c r="AY286" s="17" t="s">
        <v>145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81</v>
      </c>
      <c r="BK286" s="216">
        <f>ROUND(I286*H286,2)</f>
        <v>0</v>
      </c>
      <c r="BL286" s="17" t="s">
        <v>229</v>
      </c>
      <c r="BM286" s="215" t="s">
        <v>1126</v>
      </c>
    </row>
    <row r="287" s="2" customFormat="1">
      <c r="A287" s="38"/>
      <c r="B287" s="39"/>
      <c r="C287" s="40"/>
      <c r="D287" s="217" t="s">
        <v>155</v>
      </c>
      <c r="E287" s="40"/>
      <c r="F287" s="218" t="s">
        <v>1127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155</v>
      </c>
      <c r="AU287" s="17" t="s">
        <v>83</v>
      </c>
    </row>
    <row r="288" s="2" customFormat="1" ht="24.15" customHeight="1">
      <c r="A288" s="38"/>
      <c r="B288" s="39"/>
      <c r="C288" s="204" t="s">
        <v>581</v>
      </c>
      <c r="D288" s="204" t="s">
        <v>148</v>
      </c>
      <c r="E288" s="205" t="s">
        <v>1128</v>
      </c>
      <c r="F288" s="206" t="s">
        <v>1129</v>
      </c>
      <c r="G288" s="207" t="s">
        <v>263</v>
      </c>
      <c r="H288" s="208">
        <v>0.0080000000000000002</v>
      </c>
      <c r="I288" s="209"/>
      <c r="J288" s="210">
        <f>ROUND(I288*H288,2)</f>
        <v>0</v>
      </c>
      <c r="K288" s="206" t="s">
        <v>152</v>
      </c>
      <c r="L288" s="44"/>
      <c r="M288" s="211" t="s">
        <v>19</v>
      </c>
      <c r="N288" s="212" t="s">
        <v>44</v>
      </c>
      <c r="O288" s="8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229</v>
      </c>
      <c r="AT288" s="215" t="s">
        <v>148</v>
      </c>
      <c r="AU288" s="215" t="s">
        <v>83</v>
      </c>
      <c r="AY288" s="17" t="s">
        <v>145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81</v>
      </c>
      <c r="BK288" s="216">
        <f>ROUND(I288*H288,2)</f>
        <v>0</v>
      </c>
      <c r="BL288" s="17" t="s">
        <v>229</v>
      </c>
      <c r="BM288" s="215" t="s">
        <v>1130</v>
      </c>
    </row>
    <row r="289" s="2" customFormat="1">
      <c r="A289" s="38"/>
      <c r="B289" s="39"/>
      <c r="C289" s="40"/>
      <c r="D289" s="217" t="s">
        <v>155</v>
      </c>
      <c r="E289" s="40"/>
      <c r="F289" s="218" t="s">
        <v>1131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155</v>
      </c>
      <c r="AU289" s="17" t="s">
        <v>83</v>
      </c>
    </row>
    <row r="290" s="12" customFormat="1" ht="22.8" customHeight="1">
      <c r="A290" s="12"/>
      <c r="B290" s="188"/>
      <c r="C290" s="189"/>
      <c r="D290" s="190" t="s">
        <v>72</v>
      </c>
      <c r="E290" s="202" t="s">
        <v>1132</v>
      </c>
      <c r="F290" s="202" t="s">
        <v>1133</v>
      </c>
      <c r="G290" s="189"/>
      <c r="H290" s="189"/>
      <c r="I290" s="192"/>
      <c r="J290" s="203">
        <f>BK290</f>
        <v>0</v>
      </c>
      <c r="K290" s="189"/>
      <c r="L290" s="194"/>
      <c r="M290" s="195"/>
      <c r="N290" s="196"/>
      <c r="O290" s="196"/>
      <c r="P290" s="197">
        <f>SUM(P291:P309)</f>
        <v>0</v>
      </c>
      <c r="Q290" s="196"/>
      <c r="R290" s="197">
        <f>SUM(R291:R309)</f>
        <v>0.33449999999999996</v>
      </c>
      <c r="S290" s="196"/>
      <c r="T290" s="198">
        <f>SUM(T291:T309)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99" t="s">
        <v>83</v>
      </c>
      <c r="AT290" s="200" t="s">
        <v>72</v>
      </c>
      <c r="AU290" s="200" t="s">
        <v>81</v>
      </c>
      <c r="AY290" s="199" t="s">
        <v>145</v>
      </c>
      <c r="BK290" s="201">
        <f>SUM(BK291:BK309)</f>
        <v>0</v>
      </c>
    </row>
    <row r="291" s="2" customFormat="1" ht="21.75" customHeight="1">
      <c r="A291" s="38"/>
      <c r="B291" s="39"/>
      <c r="C291" s="204" t="s">
        <v>586</v>
      </c>
      <c r="D291" s="204" t="s">
        <v>148</v>
      </c>
      <c r="E291" s="205" t="s">
        <v>1134</v>
      </c>
      <c r="F291" s="206" t="s">
        <v>1135</v>
      </c>
      <c r="G291" s="207" t="s">
        <v>151</v>
      </c>
      <c r="H291" s="208">
        <v>9</v>
      </c>
      <c r="I291" s="209"/>
      <c r="J291" s="210">
        <f>ROUND(I291*H291,2)</f>
        <v>0</v>
      </c>
      <c r="K291" s="206" t="s">
        <v>152</v>
      </c>
      <c r="L291" s="44"/>
      <c r="M291" s="211" t="s">
        <v>19</v>
      </c>
      <c r="N291" s="212" t="s">
        <v>44</v>
      </c>
      <c r="O291" s="8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229</v>
      </c>
      <c r="AT291" s="215" t="s">
        <v>148</v>
      </c>
      <c r="AU291" s="215" t="s">
        <v>83</v>
      </c>
      <c r="AY291" s="17" t="s">
        <v>145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81</v>
      </c>
      <c r="BK291" s="216">
        <f>ROUND(I291*H291,2)</f>
        <v>0</v>
      </c>
      <c r="BL291" s="17" t="s">
        <v>229</v>
      </c>
      <c r="BM291" s="215" t="s">
        <v>1136</v>
      </c>
    </row>
    <row r="292" s="2" customFormat="1">
      <c r="A292" s="38"/>
      <c r="B292" s="39"/>
      <c r="C292" s="40"/>
      <c r="D292" s="217" t="s">
        <v>155</v>
      </c>
      <c r="E292" s="40"/>
      <c r="F292" s="218" t="s">
        <v>1137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155</v>
      </c>
      <c r="AU292" s="17" t="s">
        <v>83</v>
      </c>
    </row>
    <row r="293" s="2" customFormat="1" ht="24.15" customHeight="1">
      <c r="A293" s="38"/>
      <c r="B293" s="39"/>
      <c r="C293" s="204" t="s">
        <v>591</v>
      </c>
      <c r="D293" s="204" t="s">
        <v>148</v>
      </c>
      <c r="E293" s="205" t="s">
        <v>1138</v>
      </c>
      <c r="F293" s="206" t="s">
        <v>1139</v>
      </c>
      <c r="G293" s="207" t="s">
        <v>151</v>
      </c>
      <c r="H293" s="208">
        <v>9</v>
      </c>
      <c r="I293" s="209"/>
      <c r="J293" s="210">
        <f>ROUND(I293*H293,2)</f>
        <v>0</v>
      </c>
      <c r="K293" s="206" t="s">
        <v>152</v>
      </c>
      <c r="L293" s="44"/>
      <c r="M293" s="211" t="s">
        <v>19</v>
      </c>
      <c r="N293" s="212" t="s">
        <v>44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229</v>
      </c>
      <c r="AT293" s="215" t="s">
        <v>148</v>
      </c>
      <c r="AU293" s="215" t="s">
        <v>83</v>
      </c>
      <c r="AY293" s="17" t="s">
        <v>145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81</v>
      </c>
      <c r="BK293" s="216">
        <f>ROUND(I293*H293,2)</f>
        <v>0</v>
      </c>
      <c r="BL293" s="17" t="s">
        <v>229</v>
      </c>
      <c r="BM293" s="215" t="s">
        <v>1140</v>
      </c>
    </row>
    <row r="294" s="2" customFormat="1">
      <c r="A294" s="38"/>
      <c r="B294" s="39"/>
      <c r="C294" s="40"/>
      <c r="D294" s="217" t="s">
        <v>155</v>
      </c>
      <c r="E294" s="40"/>
      <c r="F294" s="218" t="s">
        <v>1141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155</v>
      </c>
      <c r="AU294" s="17" t="s">
        <v>83</v>
      </c>
    </row>
    <row r="295" s="2" customFormat="1" ht="24.15" customHeight="1">
      <c r="A295" s="38"/>
      <c r="B295" s="39"/>
      <c r="C295" s="204" t="s">
        <v>597</v>
      </c>
      <c r="D295" s="204" t="s">
        <v>148</v>
      </c>
      <c r="E295" s="205" t="s">
        <v>1142</v>
      </c>
      <c r="F295" s="206" t="s">
        <v>1143</v>
      </c>
      <c r="G295" s="207" t="s">
        <v>151</v>
      </c>
      <c r="H295" s="208">
        <v>8</v>
      </c>
      <c r="I295" s="209"/>
      <c r="J295" s="210">
        <f>ROUND(I295*H295,2)</f>
        <v>0</v>
      </c>
      <c r="K295" s="206" t="s">
        <v>152</v>
      </c>
      <c r="L295" s="44"/>
      <c r="M295" s="211" t="s">
        <v>19</v>
      </c>
      <c r="N295" s="212" t="s">
        <v>44</v>
      </c>
      <c r="O295" s="84"/>
      <c r="P295" s="213">
        <f>O295*H295</f>
        <v>0</v>
      </c>
      <c r="Q295" s="213">
        <v>0.034799999999999998</v>
      </c>
      <c r="R295" s="213">
        <f>Q295*H295</f>
        <v>0.27839999999999998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229</v>
      </c>
      <c r="AT295" s="215" t="s">
        <v>148</v>
      </c>
      <c r="AU295" s="215" t="s">
        <v>83</v>
      </c>
      <c r="AY295" s="17" t="s">
        <v>145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81</v>
      </c>
      <c r="BK295" s="216">
        <f>ROUND(I295*H295,2)</f>
        <v>0</v>
      </c>
      <c r="BL295" s="17" t="s">
        <v>229</v>
      </c>
      <c r="BM295" s="215" t="s">
        <v>1144</v>
      </c>
    </row>
    <row r="296" s="2" customFormat="1">
      <c r="A296" s="38"/>
      <c r="B296" s="39"/>
      <c r="C296" s="40"/>
      <c r="D296" s="217" t="s">
        <v>155</v>
      </c>
      <c r="E296" s="40"/>
      <c r="F296" s="218" t="s">
        <v>1145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155</v>
      </c>
      <c r="AU296" s="17" t="s">
        <v>83</v>
      </c>
    </row>
    <row r="297" s="2" customFormat="1" ht="24.15" customHeight="1">
      <c r="A297" s="38"/>
      <c r="B297" s="39"/>
      <c r="C297" s="204" t="s">
        <v>602</v>
      </c>
      <c r="D297" s="204" t="s">
        <v>148</v>
      </c>
      <c r="E297" s="205" t="s">
        <v>1146</v>
      </c>
      <c r="F297" s="206" t="s">
        <v>1147</v>
      </c>
      <c r="G297" s="207" t="s">
        <v>151</v>
      </c>
      <c r="H297" s="208">
        <v>1</v>
      </c>
      <c r="I297" s="209"/>
      <c r="J297" s="210">
        <f>ROUND(I297*H297,2)</f>
        <v>0</v>
      </c>
      <c r="K297" s="206" t="s">
        <v>152</v>
      </c>
      <c r="L297" s="44"/>
      <c r="M297" s="211" t="s">
        <v>19</v>
      </c>
      <c r="N297" s="212" t="s">
        <v>44</v>
      </c>
      <c r="O297" s="84"/>
      <c r="P297" s="213">
        <f>O297*H297</f>
        <v>0</v>
      </c>
      <c r="Q297" s="213">
        <v>0.056099999999999997</v>
      </c>
      <c r="R297" s="213">
        <f>Q297*H297</f>
        <v>0.056099999999999997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229</v>
      </c>
      <c r="AT297" s="215" t="s">
        <v>148</v>
      </c>
      <c r="AU297" s="215" t="s">
        <v>83</v>
      </c>
      <c r="AY297" s="17" t="s">
        <v>145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81</v>
      </c>
      <c r="BK297" s="216">
        <f>ROUND(I297*H297,2)</f>
        <v>0</v>
      </c>
      <c r="BL297" s="17" t="s">
        <v>229</v>
      </c>
      <c r="BM297" s="215" t="s">
        <v>1148</v>
      </c>
    </row>
    <row r="298" s="2" customFormat="1">
      <c r="A298" s="38"/>
      <c r="B298" s="39"/>
      <c r="C298" s="40"/>
      <c r="D298" s="217" t="s">
        <v>155</v>
      </c>
      <c r="E298" s="40"/>
      <c r="F298" s="218" t="s">
        <v>1149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155</v>
      </c>
      <c r="AU298" s="17" t="s">
        <v>83</v>
      </c>
    </row>
    <row r="299" s="2" customFormat="1" ht="16.5" customHeight="1">
      <c r="A299" s="38"/>
      <c r="B299" s="39"/>
      <c r="C299" s="204" t="s">
        <v>606</v>
      </c>
      <c r="D299" s="204" t="s">
        <v>148</v>
      </c>
      <c r="E299" s="205" t="s">
        <v>1150</v>
      </c>
      <c r="F299" s="206" t="s">
        <v>1151</v>
      </c>
      <c r="G299" s="207" t="s">
        <v>151</v>
      </c>
      <c r="H299" s="208">
        <v>9</v>
      </c>
      <c r="I299" s="209"/>
      <c r="J299" s="210">
        <f>ROUND(I299*H299,2)</f>
        <v>0</v>
      </c>
      <c r="K299" s="206" t="s">
        <v>152</v>
      </c>
      <c r="L299" s="44"/>
      <c r="M299" s="211" t="s">
        <v>19</v>
      </c>
      <c r="N299" s="212" t="s">
        <v>44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229</v>
      </c>
      <c r="AT299" s="215" t="s">
        <v>148</v>
      </c>
      <c r="AU299" s="215" t="s">
        <v>83</v>
      </c>
      <c r="AY299" s="17" t="s">
        <v>145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81</v>
      </c>
      <c r="BK299" s="216">
        <f>ROUND(I299*H299,2)</f>
        <v>0</v>
      </c>
      <c r="BL299" s="17" t="s">
        <v>229</v>
      </c>
      <c r="BM299" s="215" t="s">
        <v>1152</v>
      </c>
    </row>
    <row r="300" s="2" customFormat="1">
      <c r="A300" s="38"/>
      <c r="B300" s="39"/>
      <c r="C300" s="40"/>
      <c r="D300" s="217" t="s">
        <v>155</v>
      </c>
      <c r="E300" s="40"/>
      <c r="F300" s="218" t="s">
        <v>1153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155</v>
      </c>
      <c r="AU300" s="17" t="s">
        <v>83</v>
      </c>
    </row>
    <row r="301" s="2" customFormat="1" ht="24.15" customHeight="1">
      <c r="A301" s="38"/>
      <c r="B301" s="39"/>
      <c r="C301" s="204" t="s">
        <v>613</v>
      </c>
      <c r="D301" s="204" t="s">
        <v>148</v>
      </c>
      <c r="E301" s="205" t="s">
        <v>1154</v>
      </c>
      <c r="F301" s="206" t="s">
        <v>1155</v>
      </c>
      <c r="G301" s="207" t="s">
        <v>159</v>
      </c>
      <c r="H301" s="208">
        <v>11.4</v>
      </c>
      <c r="I301" s="209"/>
      <c r="J301" s="210">
        <f>ROUND(I301*H301,2)</f>
        <v>0</v>
      </c>
      <c r="K301" s="206" t="s">
        <v>152</v>
      </c>
      <c r="L301" s="44"/>
      <c r="M301" s="211" t="s">
        <v>19</v>
      </c>
      <c r="N301" s="212" t="s">
        <v>44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229</v>
      </c>
      <c r="AT301" s="215" t="s">
        <v>148</v>
      </c>
      <c r="AU301" s="215" t="s">
        <v>83</v>
      </c>
      <c r="AY301" s="17" t="s">
        <v>145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81</v>
      </c>
      <c r="BK301" s="216">
        <f>ROUND(I301*H301,2)</f>
        <v>0</v>
      </c>
      <c r="BL301" s="17" t="s">
        <v>229</v>
      </c>
      <c r="BM301" s="215" t="s">
        <v>1156</v>
      </c>
    </row>
    <row r="302" s="2" customFormat="1">
      <c r="A302" s="38"/>
      <c r="B302" s="39"/>
      <c r="C302" s="40"/>
      <c r="D302" s="217" t="s">
        <v>155</v>
      </c>
      <c r="E302" s="40"/>
      <c r="F302" s="218" t="s">
        <v>1157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155</v>
      </c>
      <c r="AU302" s="17" t="s">
        <v>83</v>
      </c>
    </row>
    <row r="303" s="13" customFormat="1">
      <c r="A303" s="13"/>
      <c r="B303" s="222"/>
      <c r="C303" s="223"/>
      <c r="D303" s="224" t="s">
        <v>162</v>
      </c>
      <c r="E303" s="225" t="s">
        <v>19</v>
      </c>
      <c r="F303" s="226" t="s">
        <v>1158</v>
      </c>
      <c r="G303" s="223"/>
      <c r="H303" s="227">
        <v>9.5999999999999996</v>
      </c>
      <c r="I303" s="228"/>
      <c r="J303" s="223"/>
      <c r="K303" s="223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162</v>
      </c>
      <c r="AU303" s="233" t="s">
        <v>83</v>
      </c>
      <c r="AV303" s="13" t="s">
        <v>83</v>
      </c>
      <c r="AW303" s="13" t="s">
        <v>32</v>
      </c>
      <c r="AX303" s="13" t="s">
        <v>73</v>
      </c>
      <c r="AY303" s="233" t="s">
        <v>145</v>
      </c>
    </row>
    <row r="304" s="13" customFormat="1">
      <c r="A304" s="13"/>
      <c r="B304" s="222"/>
      <c r="C304" s="223"/>
      <c r="D304" s="224" t="s">
        <v>162</v>
      </c>
      <c r="E304" s="225" t="s">
        <v>19</v>
      </c>
      <c r="F304" s="226" t="s">
        <v>1159</v>
      </c>
      <c r="G304" s="223"/>
      <c r="H304" s="227">
        <v>1.8</v>
      </c>
      <c r="I304" s="228"/>
      <c r="J304" s="223"/>
      <c r="K304" s="223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162</v>
      </c>
      <c r="AU304" s="233" t="s">
        <v>83</v>
      </c>
      <c r="AV304" s="13" t="s">
        <v>83</v>
      </c>
      <c r="AW304" s="13" t="s">
        <v>32</v>
      </c>
      <c r="AX304" s="13" t="s">
        <v>73</v>
      </c>
      <c r="AY304" s="233" t="s">
        <v>145</v>
      </c>
    </row>
    <row r="305" s="14" customFormat="1">
      <c r="A305" s="14"/>
      <c r="B305" s="249"/>
      <c r="C305" s="250"/>
      <c r="D305" s="224" t="s">
        <v>162</v>
      </c>
      <c r="E305" s="251" t="s">
        <v>19</v>
      </c>
      <c r="F305" s="252" t="s">
        <v>796</v>
      </c>
      <c r="G305" s="250"/>
      <c r="H305" s="253">
        <v>11.4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162</v>
      </c>
      <c r="AU305" s="259" t="s">
        <v>83</v>
      </c>
      <c r="AV305" s="14" t="s">
        <v>153</v>
      </c>
      <c r="AW305" s="14" t="s">
        <v>32</v>
      </c>
      <c r="AX305" s="14" t="s">
        <v>81</v>
      </c>
      <c r="AY305" s="259" t="s">
        <v>145</v>
      </c>
    </row>
    <row r="306" s="2" customFormat="1" ht="16.5" customHeight="1">
      <c r="A306" s="38"/>
      <c r="B306" s="39"/>
      <c r="C306" s="204" t="s">
        <v>619</v>
      </c>
      <c r="D306" s="204" t="s">
        <v>148</v>
      </c>
      <c r="E306" s="205" t="s">
        <v>1160</v>
      </c>
      <c r="F306" s="206" t="s">
        <v>1161</v>
      </c>
      <c r="G306" s="207" t="s">
        <v>159</v>
      </c>
      <c r="H306" s="208">
        <v>20</v>
      </c>
      <c r="I306" s="209"/>
      <c r="J306" s="210">
        <f>ROUND(I306*H306,2)</f>
        <v>0</v>
      </c>
      <c r="K306" s="206" t="s">
        <v>152</v>
      </c>
      <c r="L306" s="44"/>
      <c r="M306" s="211" t="s">
        <v>19</v>
      </c>
      <c r="N306" s="212" t="s">
        <v>44</v>
      </c>
      <c r="O306" s="8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229</v>
      </c>
      <c r="AT306" s="215" t="s">
        <v>148</v>
      </c>
      <c r="AU306" s="215" t="s">
        <v>83</v>
      </c>
      <c r="AY306" s="17" t="s">
        <v>145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81</v>
      </c>
      <c r="BK306" s="216">
        <f>ROUND(I306*H306,2)</f>
        <v>0</v>
      </c>
      <c r="BL306" s="17" t="s">
        <v>229</v>
      </c>
      <c r="BM306" s="215" t="s">
        <v>1162</v>
      </c>
    </row>
    <row r="307" s="2" customFormat="1">
      <c r="A307" s="38"/>
      <c r="B307" s="39"/>
      <c r="C307" s="40"/>
      <c r="D307" s="217" t="s">
        <v>155</v>
      </c>
      <c r="E307" s="40"/>
      <c r="F307" s="218" t="s">
        <v>1163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155</v>
      </c>
      <c r="AU307" s="17" t="s">
        <v>83</v>
      </c>
    </row>
    <row r="308" s="2" customFormat="1" ht="24.15" customHeight="1">
      <c r="A308" s="38"/>
      <c r="B308" s="39"/>
      <c r="C308" s="204" t="s">
        <v>623</v>
      </c>
      <c r="D308" s="204" t="s">
        <v>148</v>
      </c>
      <c r="E308" s="205" t="s">
        <v>1164</v>
      </c>
      <c r="F308" s="206" t="s">
        <v>1165</v>
      </c>
      <c r="G308" s="207" t="s">
        <v>263</v>
      </c>
      <c r="H308" s="208">
        <v>0.33500000000000002</v>
      </c>
      <c r="I308" s="209"/>
      <c r="J308" s="210">
        <f>ROUND(I308*H308,2)</f>
        <v>0</v>
      </c>
      <c r="K308" s="206" t="s">
        <v>152</v>
      </c>
      <c r="L308" s="44"/>
      <c r="M308" s="211" t="s">
        <v>19</v>
      </c>
      <c r="N308" s="212" t="s">
        <v>44</v>
      </c>
      <c r="O308" s="84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5" t="s">
        <v>229</v>
      </c>
      <c r="AT308" s="215" t="s">
        <v>148</v>
      </c>
      <c r="AU308" s="215" t="s">
        <v>83</v>
      </c>
      <c r="AY308" s="17" t="s">
        <v>145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81</v>
      </c>
      <c r="BK308" s="216">
        <f>ROUND(I308*H308,2)</f>
        <v>0</v>
      </c>
      <c r="BL308" s="17" t="s">
        <v>229</v>
      </c>
      <c r="BM308" s="215" t="s">
        <v>1166</v>
      </c>
    </row>
    <row r="309" s="2" customFormat="1">
      <c r="A309" s="38"/>
      <c r="B309" s="39"/>
      <c r="C309" s="40"/>
      <c r="D309" s="217" t="s">
        <v>155</v>
      </c>
      <c r="E309" s="40"/>
      <c r="F309" s="218" t="s">
        <v>1167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155</v>
      </c>
      <c r="AU309" s="17" t="s">
        <v>83</v>
      </c>
    </row>
    <row r="310" s="12" customFormat="1" ht="25.92" customHeight="1">
      <c r="A310" s="12"/>
      <c r="B310" s="188"/>
      <c r="C310" s="189"/>
      <c r="D310" s="190" t="s">
        <v>72</v>
      </c>
      <c r="E310" s="191" t="s">
        <v>744</v>
      </c>
      <c r="F310" s="191" t="s">
        <v>745</v>
      </c>
      <c r="G310" s="189"/>
      <c r="H310" s="189"/>
      <c r="I310" s="192"/>
      <c r="J310" s="193">
        <f>BK310</f>
        <v>0</v>
      </c>
      <c r="K310" s="189"/>
      <c r="L310" s="194"/>
      <c r="M310" s="195"/>
      <c r="N310" s="196"/>
      <c r="O310" s="196"/>
      <c r="P310" s="197">
        <f>SUM(P311:P322)</f>
        <v>0</v>
      </c>
      <c r="Q310" s="196"/>
      <c r="R310" s="197">
        <f>SUM(R311:R322)</f>
        <v>0</v>
      </c>
      <c r="S310" s="196"/>
      <c r="T310" s="198">
        <f>SUM(T311:T322)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99" t="s">
        <v>153</v>
      </c>
      <c r="AT310" s="200" t="s">
        <v>72</v>
      </c>
      <c r="AU310" s="200" t="s">
        <v>73</v>
      </c>
      <c r="AY310" s="199" t="s">
        <v>145</v>
      </c>
      <c r="BK310" s="201">
        <f>SUM(BK311:BK322)</f>
        <v>0</v>
      </c>
    </row>
    <row r="311" s="2" customFormat="1" ht="24.15" customHeight="1">
      <c r="A311" s="38"/>
      <c r="B311" s="39"/>
      <c r="C311" s="204" t="s">
        <v>625</v>
      </c>
      <c r="D311" s="204" t="s">
        <v>148</v>
      </c>
      <c r="E311" s="205" t="s">
        <v>1168</v>
      </c>
      <c r="F311" s="206" t="s">
        <v>1169</v>
      </c>
      <c r="G311" s="207" t="s">
        <v>749</v>
      </c>
      <c r="H311" s="208">
        <v>32</v>
      </c>
      <c r="I311" s="209"/>
      <c r="J311" s="210">
        <f>ROUND(I311*H311,2)</f>
        <v>0</v>
      </c>
      <c r="K311" s="206" t="s">
        <v>152</v>
      </c>
      <c r="L311" s="44"/>
      <c r="M311" s="211" t="s">
        <v>19</v>
      </c>
      <c r="N311" s="212" t="s">
        <v>44</v>
      </c>
      <c r="O311" s="8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471</v>
      </c>
      <c r="AT311" s="215" t="s">
        <v>148</v>
      </c>
      <c r="AU311" s="215" t="s">
        <v>81</v>
      </c>
      <c r="AY311" s="17" t="s">
        <v>145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81</v>
      </c>
      <c r="BK311" s="216">
        <f>ROUND(I311*H311,2)</f>
        <v>0</v>
      </c>
      <c r="BL311" s="17" t="s">
        <v>471</v>
      </c>
      <c r="BM311" s="215" t="s">
        <v>1170</v>
      </c>
    </row>
    <row r="312" s="2" customFormat="1">
      <c r="A312" s="38"/>
      <c r="B312" s="39"/>
      <c r="C312" s="40"/>
      <c r="D312" s="217" t="s">
        <v>155</v>
      </c>
      <c r="E312" s="40"/>
      <c r="F312" s="218" t="s">
        <v>1171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155</v>
      </c>
      <c r="AU312" s="17" t="s">
        <v>81</v>
      </c>
    </row>
    <row r="313" s="13" customFormat="1">
      <c r="A313" s="13"/>
      <c r="B313" s="222"/>
      <c r="C313" s="223"/>
      <c r="D313" s="224" t="s">
        <v>162</v>
      </c>
      <c r="E313" s="225" t="s">
        <v>19</v>
      </c>
      <c r="F313" s="226" t="s">
        <v>1172</v>
      </c>
      <c r="G313" s="223"/>
      <c r="H313" s="227">
        <v>32</v>
      </c>
      <c r="I313" s="228"/>
      <c r="J313" s="223"/>
      <c r="K313" s="223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162</v>
      </c>
      <c r="AU313" s="233" t="s">
        <v>81</v>
      </c>
      <c r="AV313" s="13" t="s">
        <v>83</v>
      </c>
      <c r="AW313" s="13" t="s">
        <v>32</v>
      </c>
      <c r="AX313" s="13" t="s">
        <v>73</v>
      </c>
      <c r="AY313" s="233" t="s">
        <v>145</v>
      </c>
    </row>
    <row r="314" s="14" customFormat="1">
      <c r="A314" s="14"/>
      <c r="B314" s="249"/>
      <c r="C314" s="250"/>
      <c r="D314" s="224" t="s">
        <v>162</v>
      </c>
      <c r="E314" s="251" t="s">
        <v>19</v>
      </c>
      <c r="F314" s="252" t="s">
        <v>796</v>
      </c>
      <c r="G314" s="250"/>
      <c r="H314" s="253">
        <v>32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9" t="s">
        <v>162</v>
      </c>
      <c r="AU314" s="259" t="s">
        <v>81</v>
      </c>
      <c r="AV314" s="14" t="s">
        <v>153</v>
      </c>
      <c r="AW314" s="14" t="s">
        <v>32</v>
      </c>
      <c r="AX314" s="14" t="s">
        <v>81</v>
      </c>
      <c r="AY314" s="259" t="s">
        <v>145</v>
      </c>
    </row>
    <row r="315" s="2" customFormat="1" ht="24.15" customHeight="1">
      <c r="A315" s="38"/>
      <c r="B315" s="39"/>
      <c r="C315" s="204" t="s">
        <v>630</v>
      </c>
      <c r="D315" s="204" t="s">
        <v>148</v>
      </c>
      <c r="E315" s="205" t="s">
        <v>1173</v>
      </c>
      <c r="F315" s="206" t="s">
        <v>1174</v>
      </c>
      <c r="G315" s="207" t="s">
        <v>749</v>
      </c>
      <c r="H315" s="208">
        <v>32</v>
      </c>
      <c r="I315" s="209"/>
      <c r="J315" s="210">
        <f>ROUND(I315*H315,2)</f>
        <v>0</v>
      </c>
      <c r="K315" s="206" t="s">
        <v>152</v>
      </c>
      <c r="L315" s="44"/>
      <c r="M315" s="211" t="s">
        <v>19</v>
      </c>
      <c r="N315" s="212" t="s">
        <v>44</v>
      </c>
      <c r="O315" s="8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471</v>
      </c>
      <c r="AT315" s="215" t="s">
        <v>148</v>
      </c>
      <c r="AU315" s="215" t="s">
        <v>81</v>
      </c>
      <c r="AY315" s="17" t="s">
        <v>145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81</v>
      </c>
      <c r="BK315" s="216">
        <f>ROUND(I315*H315,2)</f>
        <v>0</v>
      </c>
      <c r="BL315" s="17" t="s">
        <v>471</v>
      </c>
      <c r="BM315" s="215" t="s">
        <v>1175</v>
      </c>
    </row>
    <row r="316" s="2" customFormat="1">
      <c r="A316" s="38"/>
      <c r="B316" s="39"/>
      <c r="C316" s="40"/>
      <c r="D316" s="217" t="s">
        <v>155</v>
      </c>
      <c r="E316" s="40"/>
      <c r="F316" s="218" t="s">
        <v>1176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155</v>
      </c>
      <c r="AU316" s="17" t="s">
        <v>81</v>
      </c>
    </row>
    <row r="317" s="13" customFormat="1">
      <c r="A317" s="13"/>
      <c r="B317" s="222"/>
      <c r="C317" s="223"/>
      <c r="D317" s="224" t="s">
        <v>162</v>
      </c>
      <c r="E317" s="225" t="s">
        <v>19</v>
      </c>
      <c r="F317" s="226" t="s">
        <v>1172</v>
      </c>
      <c r="G317" s="223"/>
      <c r="H317" s="227">
        <v>32</v>
      </c>
      <c r="I317" s="228"/>
      <c r="J317" s="223"/>
      <c r="K317" s="223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162</v>
      </c>
      <c r="AU317" s="233" t="s">
        <v>81</v>
      </c>
      <c r="AV317" s="13" t="s">
        <v>83</v>
      </c>
      <c r="AW317" s="13" t="s">
        <v>32</v>
      </c>
      <c r="AX317" s="13" t="s">
        <v>73</v>
      </c>
      <c r="AY317" s="233" t="s">
        <v>145</v>
      </c>
    </row>
    <row r="318" s="14" customFormat="1">
      <c r="A318" s="14"/>
      <c r="B318" s="249"/>
      <c r="C318" s="250"/>
      <c r="D318" s="224" t="s">
        <v>162</v>
      </c>
      <c r="E318" s="251" t="s">
        <v>19</v>
      </c>
      <c r="F318" s="252" t="s">
        <v>796</v>
      </c>
      <c r="G318" s="250"/>
      <c r="H318" s="253">
        <v>32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9" t="s">
        <v>162</v>
      </c>
      <c r="AU318" s="259" t="s">
        <v>81</v>
      </c>
      <c r="AV318" s="14" t="s">
        <v>153</v>
      </c>
      <c r="AW318" s="14" t="s">
        <v>32</v>
      </c>
      <c r="AX318" s="14" t="s">
        <v>81</v>
      </c>
      <c r="AY318" s="259" t="s">
        <v>145</v>
      </c>
    </row>
    <row r="319" s="2" customFormat="1" ht="44.25" customHeight="1">
      <c r="A319" s="38"/>
      <c r="B319" s="39"/>
      <c r="C319" s="204" t="s">
        <v>635</v>
      </c>
      <c r="D319" s="204" t="s">
        <v>148</v>
      </c>
      <c r="E319" s="205" t="s">
        <v>753</v>
      </c>
      <c r="F319" s="206" t="s">
        <v>1177</v>
      </c>
      <c r="G319" s="207" t="s">
        <v>749</v>
      </c>
      <c r="H319" s="208">
        <v>64</v>
      </c>
      <c r="I319" s="209"/>
      <c r="J319" s="210">
        <f>ROUND(I319*H319,2)</f>
        <v>0</v>
      </c>
      <c r="K319" s="206" t="s">
        <v>152</v>
      </c>
      <c r="L319" s="44"/>
      <c r="M319" s="211" t="s">
        <v>19</v>
      </c>
      <c r="N319" s="212" t="s">
        <v>44</v>
      </c>
      <c r="O319" s="8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5" t="s">
        <v>471</v>
      </c>
      <c r="AT319" s="215" t="s">
        <v>148</v>
      </c>
      <c r="AU319" s="215" t="s">
        <v>81</v>
      </c>
      <c r="AY319" s="17" t="s">
        <v>145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81</v>
      </c>
      <c r="BK319" s="216">
        <f>ROUND(I319*H319,2)</f>
        <v>0</v>
      </c>
      <c r="BL319" s="17" t="s">
        <v>471</v>
      </c>
      <c r="BM319" s="215" t="s">
        <v>1178</v>
      </c>
    </row>
    <row r="320" s="2" customFormat="1">
      <c r="A320" s="38"/>
      <c r="B320" s="39"/>
      <c r="C320" s="40"/>
      <c r="D320" s="217" t="s">
        <v>155</v>
      </c>
      <c r="E320" s="40"/>
      <c r="F320" s="218" t="s">
        <v>756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155</v>
      </c>
      <c r="AU320" s="17" t="s">
        <v>81</v>
      </c>
    </row>
    <row r="321" s="13" customFormat="1">
      <c r="A321" s="13"/>
      <c r="B321" s="222"/>
      <c r="C321" s="223"/>
      <c r="D321" s="224" t="s">
        <v>162</v>
      </c>
      <c r="E321" s="225" t="s">
        <v>19</v>
      </c>
      <c r="F321" s="226" t="s">
        <v>1179</v>
      </c>
      <c r="G321" s="223"/>
      <c r="H321" s="227">
        <v>64</v>
      </c>
      <c r="I321" s="228"/>
      <c r="J321" s="223"/>
      <c r="K321" s="223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162</v>
      </c>
      <c r="AU321" s="233" t="s">
        <v>81</v>
      </c>
      <c r="AV321" s="13" t="s">
        <v>83</v>
      </c>
      <c r="AW321" s="13" t="s">
        <v>32</v>
      </c>
      <c r="AX321" s="13" t="s">
        <v>73</v>
      </c>
      <c r="AY321" s="233" t="s">
        <v>145</v>
      </c>
    </row>
    <row r="322" s="14" customFormat="1">
      <c r="A322" s="14"/>
      <c r="B322" s="249"/>
      <c r="C322" s="250"/>
      <c r="D322" s="224" t="s">
        <v>162</v>
      </c>
      <c r="E322" s="251" t="s">
        <v>19</v>
      </c>
      <c r="F322" s="252" t="s">
        <v>796</v>
      </c>
      <c r="G322" s="250"/>
      <c r="H322" s="253">
        <v>64</v>
      </c>
      <c r="I322" s="254"/>
      <c r="J322" s="250"/>
      <c r="K322" s="250"/>
      <c r="L322" s="255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162</v>
      </c>
      <c r="AU322" s="259" t="s">
        <v>81</v>
      </c>
      <c r="AV322" s="14" t="s">
        <v>153</v>
      </c>
      <c r="AW322" s="14" t="s">
        <v>32</v>
      </c>
      <c r="AX322" s="14" t="s">
        <v>81</v>
      </c>
      <c r="AY322" s="259" t="s">
        <v>145</v>
      </c>
    </row>
    <row r="323" s="2" customFormat="1" ht="6.96" customHeight="1">
      <c r="A323" s="38"/>
      <c r="B323" s="59"/>
      <c r="C323" s="60"/>
      <c r="D323" s="60"/>
      <c r="E323" s="60"/>
      <c r="F323" s="60"/>
      <c r="G323" s="60"/>
      <c r="H323" s="60"/>
      <c r="I323" s="60"/>
      <c r="J323" s="60"/>
      <c r="K323" s="60"/>
      <c r="L323" s="44"/>
      <c r="M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</row>
  </sheetData>
  <sheetProtection sheet="1" autoFilter="0" formatColumns="0" formatRows="0" objects="1" scenarios="1" spinCount="100000" saltValue="JRmi/BvQQU4rBDdarR84RDhfqUiI/3bvkS3wtR4lR78zwpjLHL+mI8NUbcPEpzciPSDoRfQo5YwZM6NOGrYI7A==" hashValue="i/BORMnFpyrC67NWBjZh8rhxJ2W8BmwqgzNP4Pr8YNYPDFK48/L0JCjLie+zOxalNiJ8H43Q6cHhj6cGDT6fmg==" algorithmName="SHA-512" password="CC35"/>
  <autoFilter ref="C87:K32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721171803"/>
    <hyperlink ref="F98" r:id="rId2" display="https://podminky.urs.cz/item/CS_URS_2023_02/721171808"/>
    <hyperlink ref="F100" r:id="rId3" display="https://podminky.urs.cz/item/CS_URS_2023_02/721171902"/>
    <hyperlink ref="F102" r:id="rId4" display="https://podminky.urs.cz/item/CS_URS_2023_02/721171903"/>
    <hyperlink ref="F104" r:id="rId5" display="https://podminky.urs.cz/item/CS_URS_2023_02/721171905"/>
    <hyperlink ref="F106" r:id="rId6" display="https://podminky.urs.cz/item/CS_URS_2023_02/721175201"/>
    <hyperlink ref="F111" r:id="rId7" display="https://podminky.urs.cz/item/CS_URS_2023_02/721175202"/>
    <hyperlink ref="F113" r:id="rId8" display="https://podminky.urs.cz/item/CS_URS_2023_02/721175203"/>
    <hyperlink ref="F115" r:id="rId9" display="https://podminky.urs.cz/item/CS_URS_2023_02/721175205"/>
    <hyperlink ref="F117" r:id="rId10" display="https://podminky.urs.cz/item/CS_URS_2023_02/721194104"/>
    <hyperlink ref="F119" r:id="rId11" display="https://podminky.urs.cz/item/CS_URS_2023_02/721194105"/>
    <hyperlink ref="F121" r:id="rId12" display="https://podminky.urs.cz/item/CS_URS_2023_02/721194109"/>
    <hyperlink ref="F123" r:id="rId13" display="https://podminky.urs.cz/item/CS_URS_2023_02/721211421"/>
    <hyperlink ref="F125" r:id="rId14" display="https://podminky.urs.cz/item/CS_URS_2023_02/721220801"/>
    <hyperlink ref="F127" r:id="rId15" display="https://podminky.urs.cz/item/CS_URS_2023_02/721229111"/>
    <hyperlink ref="F130" r:id="rId16" display="https://podminky.urs.cz/item/CS_URS_2023_02/721290111"/>
    <hyperlink ref="F134" r:id="rId17" display="https://podminky.urs.cz/item/CS_URS_2023_02/998721102"/>
    <hyperlink ref="F137" r:id="rId18" display="https://podminky.urs.cz/item/CS_URS_2023_02/722130801"/>
    <hyperlink ref="F144" r:id="rId19" display="https://podminky.urs.cz/item/CS_URS_2023_02/722174022"/>
    <hyperlink ref="F151" r:id="rId20" display="https://podminky.urs.cz/item/CS_URS_2023_02/722174023"/>
    <hyperlink ref="F156" r:id="rId21" display="https://podminky.urs.cz/item/CS_URS_2023_02/722179191"/>
    <hyperlink ref="F158" r:id="rId22" display="https://podminky.urs.cz/item/CS_URS_2023_02/722179192"/>
    <hyperlink ref="F160" r:id="rId23" display="https://podminky.urs.cz/item/CS_URS_2023_02/722181221"/>
    <hyperlink ref="F162" r:id="rId24" display="https://podminky.urs.cz/item/CS_URS_2023_02/722181222"/>
    <hyperlink ref="F164" r:id="rId25" display="https://podminky.urs.cz/item/CS_URS_2023_02/722181241"/>
    <hyperlink ref="F166" r:id="rId26" display="https://podminky.urs.cz/item/CS_URS_2023_02/722181242"/>
    <hyperlink ref="F168" r:id="rId27" display="https://podminky.urs.cz/item/CS_URS_2023_02/722181812"/>
    <hyperlink ref="F170" r:id="rId28" display="https://podminky.urs.cz/item/CS_URS_2023_02/722190401"/>
    <hyperlink ref="F172" r:id="rId29" display="https://podminky.urs.cz/item/CS_URS_2023_02/722190901"/>
    <hyperlink ref="F174" r:id="rId30" display="https://podminky.urs.cz/item/CS_URS_2023_02/722220111"/>
    <hyperlink ref="F176" r:id="rId31" display="https://podminky.urs.cz/item/CS_URS_2023_02/722220121"/>
    <hyperlink ref="F178" r:id="rId32" display="https://podminky.urs.cz/item/CS_URS_2023_02/722220851"/>
    <hyperlink ref="F180" r:id="rId33" display="https://podminky.urs.cz/item/CS_URS_2023_02/722220861"/>
    <hyperlink ref="F182" r:id="rId34" display="https://podminky.urs.cz/item/CS_URS_2023_02/722232043"/>
    <hyperlink ref="F184" r:id="rId35" display="https://podminky.urs.cz/item/CS_URS_2023_02/722290234"/>
    <hyperlink ref="F188" r:id="rId36" display="https://podminky.urs.cz/item/CS_URS_2023_02/722290246"/>
    <hyperlink ref="F192" r:id="rId37" display="https://podminky.urs.cz/item/CS_URS_2023_02/998722102"/>
    <hyperlink ref="F195" r:id="rId38" display="https://podminky.urs.cz/item/CS_URS_2023_02/725110811"/>
    <hyperlink ref="F197" r:id="rId39" display="https://podminky.urs.cz/item/CS_URS_2023_02/725112022"/>
    <hyperlink ref="F199" r:id="rId40" display="https://podminky.urs.cz/item/CS_URS_2023_02/725112171"/>
    <hyperlink ref="F201" r:id="rId41" display="https://podminky.urs.cz/item/CS_URS_2023_02/725210821"/>
    <hyperlink ref="F203" r:id="rId42" display="https://podminky.urs.cz/item/CS_URS_2023_02/725211601"/>
    <hyperlink ref="F205" r:id="rId43" display="https://podminky.urs.cz/item/CS_URS_2023_02/725211661"/>
    <hyperlink ref="F207" r:id="rId44" display="https://podminky.urs.cz/item/CS_URS_2023_02/725211705"/>
    <hyperlink ref="F209" r:id="rId45" display="https://podminky.urs.cz/item/CS_URS_2023_02/725240811"/>
    <hyperlink ref="F211" r:id="rId46" display="https://podminky.urs.cz/item/CS_URS_2023_02/725240812"/>
    <hyperlink ref="F213" r:id="rId47" display="https://podminky.urs.cz/item/CS_URS_2023_02/725241113"/>
    <hyperlink ref="F215" r:id="rId48" display="https://podminky.urs.cz/item/CS_URS_2023_02/725244323"/>
    <hyperlink ref="F217" r:id="rId49" display="https://podminky.urs.cz/item/CS_URS_2023_02/725291111"/>
    <hyperlink ref="F219" r:id="rId50" display="https://podminky.urs.cz/item/CS_URS_2023_02/725291511"/>
    <hyperlink ref="F221" r:id="rId51" display="https://podminky.urs.cz/item/CS_URS_2023_02/725291521"/>
    <hyperlink ref="F223" r:id="rId52" display="https://podminky.urs.cz/item/CS_URS_2023_02/725291531"/>
    <hyperlink ref="F225" r:id="rId53" display="https://podminky.urs.cz/item/CS_URS_2023_02/725310823"/>
    <hyperlink ref="F227" r:id="rId54" display="https://podminky.urs.cz/item/CS_URS_2023_02/725311121"/>
    <hyperlink ref="F229" r:id="rId55" display="https://podminky.urs.cz/item/CS_URS_2023_02/725820801"/>
    <hyperlink ref="F231" r:id="rId56" display="https://podminky.urs.cz/item/CS_URS_2023_02/725820802"/>
    <hyperlink ref="F233" r:id="rId57" display="https://podminky.urs.cz/item/CS_URS_2023_02/725821325"/>
    <hyperlink ref="F235" r:id="rId58" display="https://podminky.urs.cz/item/CS_URS_2023_02/725822611"/>
    <hyperlink ref="F237" r:id="rId59" display="https://podminky.urs.cz/item/CS_URS_2023_02/725840850"/>
    <hyperlink ref="F239" r:id="rId60" display="https://podminky.urs.cz/item/CS_URS_2023_02/725841354"/>
    <hyperlink ref="F241" r:id="rId61" display="https://podminky.urs.cz/item/CS_URS_2023_02/725860811"/>
    <hyperlink ref="F243" r:id="rId62" display="https://podminky.urs.cz/item/CS_URS_2023_02/725860812"/>
    <hyperlink ref="F245" r:id="rId63" display="https://podminky.urs.cz/item/CS_URS_2023_02/725861102"/>
    <hyperlink ref="F247" r:id="rId64" display="https://podminky.urs.cz/item/CS_URS_2023_02/725862103"/>
    <hyperlink ref="F249" r:id="rId65" display="https://podminky.urs.cz/item/CS_URS_2023_02/725865311"/>
    <hyperlink ref="F251" r:id="rId66" display="https://podminky.urs.cz/item/CS_URS_2023_02/998725102"/>
    <hyperlink ref="F254" r:id="rId67" display="https://podminky.urs.cz/item/CS_URS_2023_02/726111031"/>
    <hyperlink ref="F256" r:id="rId68" display="https://podminky.urs.cz/item/CS_URS_2023_02/726191001"/>
    <hyperlink ref="F258" r:id="rId69" display="https://podminky.urs.cz/item/CS_URS_2023_02/998726112"/>
    <hyperlink ref="F261" r:id="rId70" display="https://podminky.urs.cz/item/CS_URS_2023_02/733110806"/>
    <hyperlink ref="F266" r:id="rId71" display="https://podminky.urs.cz/item/CS_URS_2023_02/733191913"/>
    <hyperlink ref="F268" r:id="rId72" display="https://podminky.urs.cz/item/CS_URS_2023_02/733191923"/>
    <hyperlink ref="F270" r:id="rId73" display="https://podminky.urs.cz/item/CS_URS_2023_02/733223301"/>
    <hyperlink ref="F276" r:id="rId74" display="https://podminky.urs.cz/item/CS_URS_2023_02/733291101"/>
    <hyperlink ref="F278" r:id="rId75" display="https://podminky.urs.cz/item/CS_URS_2023_02/998733102"/>
    <hyperlink ref="F281" r:id="rId76" display="https://podminky.urs.cz/item/CS_URS_2023_02/734209105"/>
    <hyperlink ref="F284" r:id="rId77" display="https://podminky.urs.cz/item/CS_URS_2023_02/734209113"/>
    <hyperlink ref="F287" r:id="rId78" display="https://podminky.urs.cz/item/CS_URS_2023_02/734221132"/>
    <hyperlink ref="F289" r:id="rId79" display="https://podminky.urs.cz/item/CS_URS_2023_02/998734102"/>
    <hyperlink ref="F292" r:id="rId80" display="https://podminky.urs.cz/item/CS_URS_2023_02/735000911"/>
    <hyperlink ref="F294" r:id="rId81" display="https://podminky.urs.cz/item/CS_URS_2023_02/735000912"/>
    <hyperlink ref="F296" r:id="rId82" display="https://podminky.urs.cz/item/CS_URS_2023_02/735151577"/>
    <hyperlink ref="F298" r:id="rId83" display="https://podminky.urs.cz/item/CS_URS_2023_02/735151597"/>
    <hyperlink ref="F300" r:id="rId84" display="https://podminky.urs.cz/item/CS_URS_2023_02/735191905"/>
    <hyperlink ref="F302" r:id="rId85" display="https://podminky.urs.cz/item/CS_URS_2023_02/735191910"/>
    <hyperlink ref="F307" r:id="rId86" display="https://podminky.urs.cz/item/CS_URS_2023_02/735494811"/>
    <hyperlink ref="F309" r:id="rId87" display="https://podminky.urs.cz/item/CS_URS_2023_02/998735102"/>
    <hyperlink ref="F312" r:id="rId88" display="https://podminky.urs.cz/item/CS_URS_2023_02/HZS2212"/>
    <hyperlink ref="F316" r:id="rId89" display="https://podminky.urs.cz/item/CS_URS_2023_02/HZS2222"/>
    <hyperlink ref="F320" r:id="rId90" display="https://podminky.urs.cz/item/CS_URS_2023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gynekologicko-porodního a novorozeneckého oddělení nemocnice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1180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7. 11. 2023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34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36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ROUND((SUM(BE83:BE118)),  2)</f>
        <v>0</v>
      </c>
      <c r="G33" s="38"/>
      <c r="H33" s="38"/>
      <c r="I33" s="148">
        <v>0.20999999999999999</v>
      </c>
      <c r="J33" s="147">
        <f>ROUND(((SUM(BE83:BE118))*I33),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ROUND((SUM(BF83:BF118)),  2)</f>
        <v>0</v>
      </c>
      <c r="G34" s="38"/>
      <c r="H34" s="38"/>
      <c r="I34" s="148">
        <v>0.14999999999999999</v>
      </c>
      <c r="J34" s="147">
        <f>ROUND(((SUM(BF83:BF118))*I34),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ROUND((SUM(BG83:BG118)),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ROUND((SUM(BH83:BH118)),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ROUND((SUM(BI83:BI118)),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gynekologicko-porodního a novorozeneckého oddělení nemocnice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Medicinální plyny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Nemocnice Havíčov, p.o.</v>
      </c>
      <c r="G52" s="40"/>
      <c r="H52" s="40"/>
      <c r="I52" s="32" t="s">
        <v>23</v>
      </c>
      <c r="J52" s="72" t="str">
        <f>IF(J12="","",J12)</f>
        <v>7. 11. 2023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Amun Pro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1181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1182</v>
      </c>
      <c r="E61" s="168"/>
      <c r="F61" s="168"/>
      <c r="G61" s="168"/>
      <c r="H61" s="168"/>
      <c r="I61" s="168"/>
      <c r="J61" s="169">
        <f>J106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1183</v>
      </c>
      <c r="E62" s="168"/>
      <c r="F62" s="168"/>
      <c r="G62" s="168"/>
      <c r="H62" s="168"/>
      <c r="I62" s="168"/>
      <c r="J62" s="169">
        <f>J108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1184</v>
      </c>
      <c r="E63" s="168"/>
      <c r="F63" s="168"/>
      <c r="G63" s="168"/>
      <c r="H63" s="168"/>
      <c r="I63" s="168"/>
      <c r="J63" s="169">
        <f>J118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130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Rekonstrukce gynekologicko-porodního a novorozeneckého oddělení nemocnice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100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03 - Medicinální plyny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Nemocnice Havíčov, p.o.</v>
      </c>
      <c r="G77" s="40"/>
      <c r="H77" s="40"/>
      <c r="I77" s="32" t="s">
        <v>23</v>
      </c>
      <c r="J77" s="72" t="str">
        <f>IF(J12="","",J12)</f>
        <v>7. 11. 2023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>Amun Pro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131</v>
      </c>
      <c r="D82" s="180" t="s">
        <v>58</v>
      </c>
      <c r="E82" s="180" t="s">
        <v>54</v>
      </c>
      <c r="F82" s="180" t="s">
        <v>55</v>
      </c>
      <c r="G82" s="180" t="s">
        <v>132</v>
      </c>
      <c r="H82" s="180" t="s">
        <v>133</v>
      </c>
      <c r="I82" s="180" t="s">
        <v>134</v>
      </c>
      <c r="J82" s="180" t="s">
        <v>104</v>
      </c>
      <c r="K82" s="181" t="s">
        <v>135</v>
      </c>
      <c r="L82" s="182"/>
      <c r="M82" s="92" t="s">
        <v>19</v>
      </c>
      <c r="N82" s="93" t="s">
        <v>43</v>
      </c>
      <c r="O82" s="93" t="s">
        <v>136</v>
      </c>
      <c r="P82" s="93" t="s">
        <v>137</v>
      </c>
      <c r="Q82" s="93" t="s">
        <v>138</v>
      </c>
      <c r="R82" s="93" t="s">
        <v>139</v>
      </c>
      <c r="S82" s="93" t="s">
        <v>140</v>
      </c>
      <c r="T82" s="94" t="s">
        <v>141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142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P84+P106+P108+P118</f>
        <v>0</v>
      </c>
      <c r="Q83" s="96"/>
      <c r="R83" s="185">
        <f>R84+R106+R108+R118</f>
        <v>0</v>
      </c>
      <c r="S83" s="96"/>
      <c r="T83" s="186">
        <f>T84+T106+T108+T118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72</v>
      </c>
      <c r="AU83" s="17" t="s">
        <v>105</v>
      </c>
      <c r="BK83" s="187">
        <f>BK84+BK106+BK108+BK118</f>
        <v>0</v>
      </c>
    </row>
    <row r="84" s="12" customFormat="1" ht="25.92" customHeight="1">
      <c r="A84" s="12"/>
      <c r="B84" s="188"/>
      <c r="C84" s="189"/>
      <c r="D84" s="190" t="s">
        <v>72</v>
      </c>
      <c r="E84" s="191" t="s">
        <v>1185</v>
      </c>
      <c r="F84" s="191" t="s">
        <v>1186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SUM(P85:P105)</f>
        <v>0</v>
      </c>
      <c r="Q84" s="196"/>
      <c r="R84" s="197">
        <f>SUM(R85:R105)</f>
        <v>0</v>
      </c>
      <c r="S84" s="196"/>
      <c r="T84" s="198">
        <f>SUM(T85:T105)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72</v>
      </c>
      <c r="AU84" s="200" t="s">
        <v>73</v>
      </c>
      <c r="AY84" s="199" t="s">
        <v>145</v>
      </c>
      <c r="BK84" s="201">
        <f>SUM(BK85:BK105)</f>
        <v>0</v>
      </c>
    </row>
    <row r="85" s="2" customFormat="1" ht="16.5" customHeight="1">
      <c r="A85" s="38"/>
      <c r="B85" s="39"/>
      <c r="C85" s="204" t="s">
        <v>81</v>
      </c>
      <c r="D85" s="204" t="s">
        <v>148</v>
      </c>
      <c r="E85" s="205" t="s">
        <v>1187</v>
      </c>
      <c r="F85" s="206" t="s">
        <v>1188</v>
      </c>
      <c r="G85" s="207" t="s">
        <v>197</v>
      </c>
      <c r="H85" s="208">
        <v>12</v>
      </c>
      <c r="I85" s="209"/>
      <c r="J85" s="210">
        <f>ROUND(I85*H85,2)</f>
        <v>0</v>
      </c>
      <c r="K85" s="206" t="s">
        <v>19</v>
      </c>
      <c r="L85" s="44"/>
      <c r="M85" s="211" t="s">
        <v>19</v>
      </c>
      <c r="N85" s="212" t="s">
        <v>44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153</v>
      </c>
      <c r="AT85" s="215" t="s">
        <v>148</v>
      </c>
      <c r="AU85" s="215" t="s">
        <v>81</v>
      </c>
      <c r="AY85" s="17" t="s">
        <v>145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81</v>
      </c>
      <c r="BK85" s="216">
        <f>ROUND(I85*H85,2)</f>
        <v>0</v>
      </c>
      <c r="BL85" s="17" t="s">
        <v>153</v>
      </c>
      <c r="BM85" s="215" t="s">
        <v>83</v>
      </c>
    </row>
    <row r="86" s="2" customFormat="1" ht="16.5" customHeight="1">
      <c r="A86" s="38"/>
      <c r="B86" s="39"/>
      <c r="C86" s="204" t="s">
        <v>83</v>
      </c>
      <c r="D86" s="204" t="s">
        <v>148</v>
      </c>
      <c r="E86" s="205" t="s">
        <v>1189</v>
      </c>
      <c r="F86" s="206" t="s">
        <v>1190</v>
      </c>
      <c r="G86" s="207" t="s">
        <v>197</v>
      </c>
      <c r="H86" s="208">
        <v>44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44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153</v>
      </c>
      <c r="AT86" s="215" t="s">
        <v>148</v>
      </c>
      <c r="AU86" s="215" t="s">
        <v>81</v>
      </c>
      <c r="AY86" s="17" t="s">
        <v>145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81</v>
      </c>
      <c r="BK86" s="216">
        <f>ROUND(I86*H86,2)</f>
        <v>0</v>
      </c>
      <c r="BL86" s="17" t="s">
        <v>153</v>
      </c>
      <c r="BM86" s="215" t="s">
        <v>153</v>
      </c>
    </row>
    <row r="87" s="2" customFormat="1" ht="16.5" customHeight="1">
      <c r="A87" s="38"/>
      <c r="B87" s="39"/>
      <c r="C87" s="204" t="s">
        <v>146</v>
      </c>
      <c r="D87" s="204" t="s">
        <v>148</v>
      </c>
      <c r="E87" s="205" t="s">
        <v>1191</v>
      </c>
      <c r="F87" s="206" t="s">
        <v>1192</v>
      </c>
      <c r="G87" s="207" t="s">
        <v>197</v>
      </c>
      <c r="H87" s="208">
        <v>68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44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153</v>
      </c>
      <c r="AT87" s="215" t="s">
        <v>148</v>
      </c>
      <c r="AU87" s="215" t="s">
        <v>81</v>
      </c>
      <c r="AY87" s="17" t="s">
        <v>145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81</v>
      </c>
      <c r="BK87" s="216">
        <f>ROUND(I87*H87,2)</f>
        <v>0</v>
      </c>
      <c r="BL87" s="17" t="s">
        <v>153</v>
      </c>
      <c r="BM87" s="215" t="s">
        <v>164</v>
      </c>
    </row>
    <row r="88" s="2" customFormat="1" ht="16.5" customHeight="1">
      <c r="A88" s="38"/>
      <c r="B88" s="39"/>
      <c r="C88" s="204" t="s">
        <v>153</v>
      </c>
      <c r="D88" s="204" t="s">
        <v>148</v>
      </c>
      <c r="E88" s="205" t="s">
        <v>1193</v>
      </c>
      <c r="F88" s="206" t="s">
        <v>1194</v>
      </c>
      <c r="G88" s="207" t="s">
        <v>197</v>
      </c>
      <c r="H88" s="208">
        <v>3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153</v>
      </c>
      <c r="AT88" s="215" t="s">
        <v>148</v>
      </c>
      <c r="AU88" s="215" t="s">
        <v>81</v>
      </c>
      <c r="AY88" s="17" t="s">
        <v>145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153</v>
      </c>
      <c r="BM88" s="215" t="s">
        <v>189</v>
      </c>
    </row>
    <row r="89" s="2" customFormat="1" ht="16.5" customHeight="1">
      <c r="A89" s="38"/>
      <c r="B89" s="39"/>
      <c r="C89" s="204" t="s">
        <v>176</v>
      </c>
      <c r="D89" s="204" t="s">
        <v>148</v>
      </c>
      <c r="E89" s="205" t="s">
        <v>1195</v>
      </c>
      <c r="F89" s="206" t="s">
        <v>1196</v>
      </c>
      <c r="G89" s="207" t="s">
        <v>1197</v>
      </c>
      <c r="H89" s="208">
        <v>1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44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153</v>
      </c>
      <c r="AT89" s="215" t="s">
        <v>148</v>
      </c>
      <c r="AU89" s="215" t="s">
        <v>81</v>
      </c>
      <c r="AY89" s="17" t="s">
        <v>145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81</v>
      </c>
      <c r="BK89" s="216">
        <f>ROUND(I89*H89,2)</f>
        <v>0</v>
      </c>
      <c r="BL89" s="17" t="s">
        <v>153</v>
      </c>
      <c r="BM89" s="215" t="s">
        <v>200</v>
      </c>
    </row>
    <row r="90" s="2" customFormat="1" ht="16.5" customHeight="1">
      <c r="A90" s="38"/>
      <c r="B90" s="39"/>
      <c r="C90" s="204" t="s">
        <v>164</v>
      </c>
      <c r="D90" s="204" t="s">
        <v>148</v>
      </c>
      <c r="E90" s="205" t="s">
        <v>1198</v>
      </c>
      <c r="F90" s="206" t="s">
        <v>1199</v>
      </c>
      <c r="G90" s="207" t="s">
        <v>1200</v>
      </c>
      <c r="H90" s="208">
        <v>12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153</v>
      </c>
      <c r="AT90" s="215" t="s">
        <v>148</v>
      </c>
      <c r="AU90" s="215" t="s">
        <v>81</v>
      </c>
      <c r="AY90" s="17" t="s">
        <v>145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153</v>
      </c>
      <c r="BM90" s="215" t="s">
        <v>212</v>
      </c>
    </row>
    <row r="91" s="2" customFormat="1" ht="16.5" customHeight="1">
      <c r="A91" s="38"/>
      <c r="B91" s="39"/>
      <c r="C91" s="204" t="s">
        <v>185</v>
      </c>
      <c r="D91" s="204" t="s">
        <v>148</v>
      </c>
      <c r="E91" s="205" t="s">
        <v>1201</v>
      </c>
      <c r="F91" s="206" t="s">
        <v>1202</v>
      </c>
      <c r="G91" s="207" t="s">
        <v>1200</v>
      </c>
      <c r="H91" s="208">
        <v>24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153</v>
      </c>
      <c r="AT91" s="215" t="s">
        <v>148</v>
      </c>
      <c r="AU91" s="215" t="s">
        <v>81</v>
      </c>
      <c r="AY91" s="17" t="s">
        <v>145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153</v>
      </c>
      <c r="BM91" s="215" t="s">
        <v>221</v>
      </c>
    </row>
    <row r="92" s="2" customFormat="1" ht="16.5" customHeight="1">
      <c r="A92" s="38"/>
      <c r="B92" s="39"/>
      <c r="C92" s="204" t="s">
        <v>189</v>
      </c>
      <c r="D92" s="204" t="s">
        <v>148</v>
      </c>
      <c r="E92" s="205" t="s">
        <v>1203</v>
      </c>
      <c r="F92" s="206" t="s">
        <v>1204</v>
      </c>
      <c r="G92" s="207" t="s">
        <v>1200</v>
      </c>
      <c r="H92" s="208">
        <v>26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44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153</v>
      </c>
      <c r="AT92" s="215" t="s">
        <v>148</v>
      </c>
      <c r="AU92" s="215" t="s">
        <v>81</v>
      </c>
      <c r="AY92" s="17" t="s">
        <v>145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81</v>
      </c>
      <c r="BK92" s="216">
        <f>ROUND(I92*H92,2)</f>
        <v>0</v>
      </c>
      <c r="BL92" s="17" t="s">
        <v>153</v>
      </c>
      <c r="BM92" s="215" t="s">
        <v>229</v>
      </c>
    </row>
    <row r="93" s="2" customFormat="1" ht="16.5" customHeight="1">
      <c r="A93" s="38"/>
      <c r="B93" s="39"/>
      <c r="C93" s="204" t="s">
        <v>194</v>
      </c>
      <c r="D93" s="204" t="s">
        <v>148</v>
      </c>
      <c r="E93" s="205" t="s">
        <v>1205</v>
      </c>
      <c r="F93" s="206" t="s">
        <v>1206</v>
      </c>
      <c r="G93" s="207" t="s">
        <v>1200</v>
      </c>
      <c r="H93" s="208">
        <v>6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44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153</v>
      </c>
      <c r="AT93" s="215" t="s">
        <v>148</v>
      </c>
      <c r="AU93" s="215" t="s">
        <v>81</v>
      </c>
      <c r="AY93" s="17" t="s">
        <v>145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81</v>
      </c>
      <c r="BK93" s="216">
        <f>ROUND(I93*H93,2)</f>
        <v>0</v>
      </c>
      <c r="BL93" s="17" t="s">
        <v>153</v>
      </c>
      <c r="BM93" s="215" t="s">
        <v>242</v>
      </c>
    </row>
    <row r="94" s="2" customFormat="1" ht="16.5" customHeight="1">
      <c r="A94" s="38"/>
      <c r="B94" s="39"/>
      <c r="C94" s="204" t="s">
        <v>200</v>
      </c>
      <c r="D94" s="204" t="s">
        <v>148</v>
      </c>
      <c r="E94" s="205" t="s">
        <v>1207</v>
      </c>
      <c r="F94" s="206" t="s">
        <v>1208</v>
      </c>
      <c r="G94" s="207" t="s">
        <v>479</v>
      </c>
      <c r="H94" s="208">
        <v>0.90000000000000002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44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153</v>
      </c>
      <c r="AT94" s="215" t="s">
        <v>148</v>
      </c>
      <c r="AU94" s="215" t="s">
        <v>81</v>
      </c>
      <c r="AY94" s="17" t="s">
        <v>145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81</v>
      </c>
      <c r="BK94" s="216">
        <f>ROUND(I94*H94,2)</f>
        <v>0</v>
      </c>
      <c r="BL94" s="17" t="s">
        <v>153</v>
      </c>
      <c r="BM94" s="215" t="s">
        <v>254</v>
      </c>
    </row>
    <row r="95" s="2" customFormat="1" ht="16.5" customHeight="1">
      <c r="A95" s="38"/>
      <c r="B95" s="39"/>
      <c r="C95" s="204" t="s">
        <v>206</v>
      </c>
      <c r="D95" s="204" t="s">
        <v>148</v>
      </c>
      <c r="E95" s="205" t="s">
        <v>1209</v>
      </c>
      <c r="F95" s="206" t="s">
        <v>1210</v>
      </c>
      <c r="G95" s="207" t="s">
        <v>197</v>
      </c>
      <c r="H95" s="208">
        <v>1.5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153</v>
      </c>
      <c r="AT95" s="215" t="s">
        <v>148</v>
      </c>
      <c r="AU95" s="215" t="s">
        <v>81</v>
      </c>
      <c r="AY95" s="17" t="s">
        <v>145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153</v>
      </c>
      <c r="BM95" s="215" t="s">
        <v>266</v>
      </c>
    </row>
    <row r="96" s="2" customFormat="1" ht="16.5" customHeight="1">
      <c r="A96" s="38"/>
      <c r="B96" s="39"/>
      <c r="C96" s="204" t="s">
        <v>212</v>
      </c>
      <c r="D96" s="204" t="s">
        <v>148</v>
      </c>
      <c r="E96" s="205" t="s">
        <v>1211</v>
      </c>
      <c r="F96" s="206" t="s">
        <v>1212</v>
      </c>
      <c r="G96" s="207" t="s">
        <v>197</v>
      </c>
      <c r="H96" s="208">
        <v>1.5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44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153</v>
      </c>
      <c r="AT96" s="215" t="s">
        <v>148</v>
      </c>
      <c r="AU96" s="215" t="s">
        <v>81</v>
      </c>
      <c r="AY96" s="17" t="s">
        <v>145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81</v>
      </c>
      <c r="BK96" s="216">
        <f>ROUND(I96*H96,2)</f>
        <v>0</v>
      </c>
      <c r="BL96" s="17" t="s">
        <v>153</v>
      </c>
      <c r="BM96" s="215" t="s">
        <v>277</v>
      </c>
    </row>
    <row r="97" s="2" customFormat="1" ht="16.5" customHeight="1">
      <c r="A97" s="38"/>
      <c r="B97" s="39"/>
      <c r="C97" s="204" t="s">
        <v>217</v>
      </c>
      <c r="D97" s="204" t="s">
        <v>148</v>
      </c>
      <c r="E97" s="205" t="s">
        <v>1213</v>
      </c>
      <c r="F97" s="206" t="s">
        <v>1214</v>
      </c>
      <c r="G97" s="207" t="s">
        <v>1200</v>
      </c>
      <c r="H97" s="208">
        <v>34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153</v>
      </c>
      <c r="AT97" s="215" t="s">
        <v>148</v>
      </c>
      <c r="AU97" s="215" t="s">
        <v>81</v>
      </c>
      <c r="AY97" s="17" t="s">
        <v>145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153</v>
      </c>
      <c r="BM97" s="215" t="s">
        <v>289</v>
      </c>
    </row>
    <row r="98" s="2" customFormat="1" ht="16.5" customHeight="1">
      <c r="A98" s="38"/>
      <c r="B98" s="39"/>
      <c r="C98" s="204" t="s">
        <v>221</v>
      </c>
      <c r="D98" s="204" t="s">
        <v>148</v>
      </c>
      <c r="E98" s="205" t="s">
        <v>1215</v>
      </c>
      <c r="F98" s="206" t="s">
        <v>1216</v>
      </c>
      <c r="G98" s="207" t="s">
        <v>1200</v>
      </c>
      <c r="H98" s="208">
        <v>4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44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153</v>
      </c>
      <c r="AT98" s="215" t="s">
        <v>148</v>
      </c>
      <c r="AU98" s="215" t="s">
        <v>81</v>
      </c>
      <c r="AY98" s="17" t="s">
        <v>145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81</v>
      </c>
      <c r="BK98" s="216">
        <f>ROUND(I98*H98,2)</f>
        <v>0</v>
      </c>
      <c r="BL98" s="17" t="s">
        <v>153</v>
      </c>
      <c r="BM98" s="215" t="s">
        <v>303</v>
      </c>
    </row>
    <row r="99" s="2" customFormat="1" ht="16.5" customHeight="1">
      <c r="A99" s="38"/>
      <c r="B99" s="39"/>
      <c r="C99" s="204" t="s">
        <v>8</v>
      </c>
      <c r="D99" s="204" t="s">
        <v>148</v>
      </c>
      <c r="E99" s="205" t="s">
        <v>1217</v>
      </c>
      <c r="F99" s="206" t="s">
        <v>1218</v>
      </c>
      <c r="G99" s="207" t="s">
        <v>1200</v>
      </c>
      <c r="H99" s="208">
        <v>2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44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153</v>
      </c>
      <c r="AT99" s="215" t="s">
        <v>148</v>
      </c>
      <c r="AU99" s="215" t="s">
        <v>81</v>
      </c>
      <c r="AY99" s="17" t="s">
        <v>145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153</v>
      </c>
      <c r="BM99" s="215" t="s">
        <v>311</v>
      </c>
    </row>
    <row r="100" s="2" customFormat="1" ht="24.15" customHeight="1">
      <c r="A100" s="38"/>
      <c r="B100" s="39"/>
      <c r="C100" s="204" t="s">
        <v>229</v>
      </c>
      <c r="D100" s="204" t="s">
        <v>148</v>
      </c>
      <c r="E100" s="205" t="s">
        <v>1219</v>
      </c>
      <c r="F100" s="206" t="s">
        <v>1220</v>
      </c>
      <c r="G100" s="207" t="s">
        <v>1200</v>
      </c>
      <c r="H100" s="208">
        <v>1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153</v>
      </c>
      <c r="AT100" s="215" t="s">
        <v>148</v>
      </c>
      <c r="AU100" s="215" t="s">
        <v>81</v>
      </c>
      <c r="AY100" s="17" t="s">
        <v>145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153</v>
      </c>
      <c r="BM100" s="215" t="s">
        <v>301</v>
      </c>
    </row>
    <row r="101" s="2" customFormat="1" ht="16.5" customHeight="1">
      <c r="A101" s="38"/>
      <c r="B101" s="39"/>
      <c r="C101" s="204" t="s">
        <v>235</v>
      </c>
      <c r="D101" s="204" t="s">
        <v>148</v>
      </c>
      <c r="E101" s="205" t="s">
        <v>1221</v>
      </c>
      <c r="F101" s="206" t="s">
        <v>1222</v>
      </c>
      <c r="G101" s="207" t="s">
        <v>1200</v>
      </c>
      <c r="H101" s="208">
        <v>1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153</v>
      </c>
      <c r="AT101" s="215" t="s">
        <v>148</v>
      </c>
      <c r="AU101" s="215" t="s">
        <v>81</v>
      </c>
      <c r="AY101" s="17" t="s">
        <v>145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153</v>
      </c>
      <c r="BM101" s="215" t="s">
        <v>331</v>
      </c>
    </row>
    <row r="102" s="2" customFormat="1" ht="16.5" customHeight="1">
      <c r="A102" s="38"/>
      <c r="B102" s="39"/>
      <c r="C102" s="204" t="s">
        <v>242</v>
      </c>
      <c r="D102" s="204" t="s">
        <v>148</v>
      </c>
      <c r="E102" s="205" t="s">
        <v>1223</v>
      </c>
      <c r="F102" s="206" t="s">
        <v>1224</v>
      </c>
      <c r="G102" s="207" t="s">
        <v>197</v>
      </c>
      <c r="H102" s="208">
        <v>127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44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153</v>
      </c>
      <c r="AT102" s="215" t="s">
        <v>148</v>
      </c>
      <c r="AU102" s="215" t="s">
        <v>81</v>
      </c>
      <c r="AY102" s="17" t="s">
        <v>145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81</v>
      </c>
      <c r="BK102" s="216">
        <f>ROUND(I102*H102,2)</f>
        <v>0</v>
      </c>
      <c r="BL102" s="17" t="s">
        <v>153</v>
      </c>
      <c r="BM102" s="215" t="s">
        <v>339</v>
      </c>
    </row>
    <row r="103" s="2" customFormat="1" ht="16.5" customHeight="1">
      <c r="A103" s="38"/>
      <c r="B103" s="39"/>
      <c r="C103" s="204" t="s">
        <v>248</v>
      </c>
      <c r="D103" s="204" t="s">
        <v>148</v>
      </c>
      <c r="E103" s="205" t="s">
        <v>1225</v>
      </c>
      <c r="F103" s="206" t="s">
        <v>1226</v>
      </c>
      <c r="G103" s="207" t="s">
        <v>197</v>
      </c>
      <c r="H103" s="208">
        <v>127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153</v>
      </c>
      <c r="AT103" s="215" t="s">
        <v>148</v>
      </c>
      <c r="AU103" s="215" t="s">
        <v>81</v>
      </c>
      <c r="AY103" s="17" t="s">
        <v>145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153</v>
      </c>
      <c r="BM103" s="215" t="s">
        <v>350</v>
      </c>
    </row>
    <row r="104" s="2" customFormat="1" ht="16.5" customHeight="1">
      <c r="A104" s="38"/>
      <c r="B104" s="39"/>
      <c r="C104" s="204" t="s">
        <v>254</v>
      </c>
      <c r="D104" s="204" t="s">
        <v>148</v>
      </c>
      <c r="E104" s="205" t="s">
        <v>1227</v>
      </c>
      <c r="F104" s="206" t="s">
        <v>1228</v>
      </c>
      <c r="G104" s="207" t="s">
        <v>197</v>
      </c>
      <c r="H104" s="208">
        <v>127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44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153</v>
      </c>
      <c r="AT104" s="215" t="s">
        <v>148</v>
      </c>
      <c r="AU104" s="215" t="s">
        <v>81</v>
      </c>
      <c r="AY104" s="17" t="s">
        <v>145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153</v>
      </c>
      <c r="BM104" s="215" t="s">
        <v>360</v>
      </c>
    </row>
    <row r="105" s="2" customFormat="1" ht="16.5" customHeight="1">
      <c r="A105" s="38"/>
      <c r="B105" s="39"/>
      <c r="C105" s="204" t="s">
        <v>7</v>
      </c>
      <c r="D105" s="204" t="s">
        <v>148</v>
      </c>
      <c r="E105" s="205" t="s">
        <v>1229</v>
      </c>
      <c r="F105" s="206" t="s">
        <v>1230</v>
      </c>
      <c r="G105" s="207" t="s">
        <v>1197</v>
      </c>
      <c r="H105" s="208">
        <v>3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44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153</v>
      </c>
      <c r="AT105" s="215" t="s">
        <v>148</v>
      </c>
      <c r="AU105" s="215" t="s">
        <v>81</v>
      </c>
      <c r="AY105" s="17" t="s">
        <v>145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153</v>
      </c>
      <c r="BM105" s="215" t="s">
        <v>374</v>
      </c>
    </row>
    <row r="106" s="12" customFormat="1" ht="25.92" customHeight="1">
      <c r="A106" s="12"/>
      <c r="B106" s="188"/>
      <c r="C106" s="189"/>
      <c r="D106" s="190" t="s">
        <v>72</v>
      </c>
      <c r="E106" s="191" t="s">
        <v>1231</v>
      </c>
      <c r="F106" s="191" t="s">
        <v>1232</v>
      </c>
      <c r="G106" s="189"/>
      <c r="H106" s="189"/>
      <c r="I106" s="192"/>
      <c r="J106" s="193">
        <f>BK106</f>
        <v>0</v>
      </c>
      <c r="K106" s="189"/>
      <c r="L106" s="194"/>
      <c r="M106" s="195"/>
      <c r="N106" s="196"/>
      <c r="O106" s="196"/>
      <c r="P106" s="197">
        <f>P107</f>
        <v>0</v>
      </c>
      <c r="Q106" s="196"/>
      <c r="R106" s="197">
        <f>R107</f>
        <v>0</v>
      </c>
      <c r="S106" s="196"/>
      <c r="T106" s="198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81</v>
      </c>
      <c r="AT106" s="200" t="s">
        <v>72</v>
      </c>
      <c r="AU106" s="200" t="s">
        <v>73</v>
      </c>
      <c r="AY106" s="199" t="s">
        <v>145</v>
      </c>
      <c r="BK106" s="201">
        <f>BK107</f>
        <v>0</v>
      </c>
    </row>
    <row r="107" s="2" customFormat="1" ht="16.5" customHeight="1">
      <c r="A107" s="38"/>
      <c r="B107" s="39"/>
      <c r="C107" s="204" t="s">
        <v>266</v>
      </c>
      <c r="D107" s="204" t="s">
        <v>148</v>
      </c>
      <c r="E107" s="205" t="s">
        <v>1233</v>
      </c>
      <c r="F107" s="206" t="s">
        <v>1234</v>
      </c>
      <c r="G107" s="207" t="s">
        <v>1200</v>
      </c>
      <c r="H107" s="208">
        <v>2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153</v>
      </c>
      <c r="AT107" s="215" t="s">
        <v>148</v>
      </c>
      <c r="AU107" s="215" t="s">
        <v>81</v>
      </c>
      <c r="AY107" s="17" t="s">
        <v>145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153</v>
      </c>
      <c r="BM107" s="215" t="s">
        <v>387</v>
      </c>
    </row>
    <row r="108" s="12" customFormat="1" ht="25.92" customHeight="1">
      <c r="A108" s="12"/>
      <c r="B108" s="188"/>
      <c r="C108" s="189"/>
      <c r="D108" s="190" t="s">
        <v>72</v>
      </c>
      <c r="E108" s="191" t="s">
        <v>1235</v>
      </c>
      <c r="F108" s="191" t="s">
        <v>1236</v>
      </c>
      <c r="G108" s="189"/>
      <c r="H108" s="189"/>
      <c r="I108" s="192"/>
      <c r="J108" s="193">
        <f>BK108</f>
        <v>0</v>
      </c>
      <c r="K108" s="189"/>
      <c r="L108" s="194"/>
      <c r="M108" s="195"/>
      <c r="N108" s="196"/>
      <c r="O108" s="196"/>
      <c r="P108" s="197">
        <f>SUM(P109:P117)</f>
        <v>0</v>
      </c>
      <c r="Q108" s="196"/>
      <c r="R108" s="197">
        <f>SUM(R109:R117)</f>
        <v>0</v>
      </c>
      <c r="S108" s="196"/>
      <c r="T108" s="198">
        <f>SUM(T109:T117)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81</v>
      </c>
      <c r="AT108" s="200" t="s">
        <v>72</v>
      </c>
      <c r="AU108" s="200" t="s">
        <v>73</v>
      </c>
      <c r="AY108" s="199" t="s">
        <v>145</v>
      </c>
      <c r="BK108" s="201">
        <f>SUM(BK109:BK117)</f>
        <v>0</v>
      </c>
    </row>
    <row r="109" s="2" customFormat="1" ht="16.5" customHeight="1">
      <c r="A109" s="38"/>
      <c r="B109" s="39"/>
      <c r="C109" s="204" t="s">
        <v>271</v>
      </c>
      <c r="D109" s="204" t="s">
        <v>148</v>
      </c>
      <c r="E109" s="205" t="s">
        <v>1237</v>
      </c>
      <c r="F109" s="206" t="s">
        <v>1238</v>
      </c>
      <c r="G109" s="207" t="s">
        <v>1197</v>
      </c>
      <c r="H109" s="208">
        <v>1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44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153</v>
      </c>
      <c r="AT109" s="215" t="s">
        <v>148</v>
      </c>
      <c r="AU109" s="215" t="s">
        <v>81</v>
      </c>
      <c r="AY109" s="17" t="s">
        <v>145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153</v>
      </c>
      <c r="BM109" s="215" t="s">
        <v>397</v>
      </c>
    </row>
    <row r="110" s="2" customFormat="1" ht="16.5" customHeight="1">
      <c r="A110" s="38"/>
      <c r="B110" s="39"/>
      <c r="C110" s="204" t="s">
        <v>277</v>
      </c>
      <c r="D110" s="204" t="s">
        <v>148</v>
      </c>
      <c r="E110" s="205" t="s">
        <v>1239</v>
      </c>
      <c r="F110" s="206" t="s">
        <v>1240</v>
      </c>
      <c r="G110" s="207" t="s">
        <v>1200</v>
      </c>
      <c r="H110" s="208">
        <v>3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153</v>
      </c>
      <c r="AT110" s="215" t="s">
        <v>148</v>
      </c>
      <c r="AU110" s="215" t="s">
        <v>81</v>
      </c>
      <c r="AY110" s="17" t="s">
        <v>145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153</v>
      </c>
      <c r="BM110" s="215" t="s">
        <v>409</v>
      </c>
    </row>
    <row r="111" s="2" customFormat="1" ht="16.5" customHeight="1">
      <c r="A111" s="38"/>
      <c r="B111" s="39"/>
      <c r="C111" s="204" t="s">
        <v>282</v>
      </c>
      <c r="D111" s="204" t="s">
        <v>148</v>
      </c>
      <c r="E111" s="205" t="s">
        <v>1241</v>
      </c>
      <c r="F111" s="206" t="s">
        <v>1242</v>
      </c>
      <c r="G111" s="207" t="s">
        <v>1200</v>
      </c>
      <c r="H111" s="208">
        <v>1</v>
      </c>
      <c r="I111" s="209"/>
      <c r="J111" s="210">
        <f>ROUND(I111*H111,2)</f>
        <v>0</v>
      </c>
      <c r="K111" s="206" t="s">
        <v>19</v>
      </c>
      <c r="L111" s="44"/>
      <c r="M111" s="211" t="s">
        <v>19</v>
      </c>
      <c r="N111" s="212" t="s">
        <v>44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153</v>
      </c>
      <c r="AT111" s="215" t="s">
        <v>148</v>
      </c>
      <c r="AU111" s="215" t="s">
        <v>81</v>
      </c>
      <c r="AY111" s="17" t="s">
        <v>145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153</v>
      </c>
      <c r="BM111" s="215" t="s">
        <v>418</v>
      </c>
    </row>
    <row r="112" s="2" customFormat="1" ht="16.5" customHeight="1">
      <c r="A112" s="38"/>
      <c r="B112" s="39"/>
      <c r="C112" s="204" t="s">
        <v>289</v>
      </c>
      <c r="D112" s="204" t="s">
        <v>148</v>
      </c>
      <c r="E112" s="205" t="s">
        <v>1243</v>
      </c>
      <c r="F112" s="206" t="s">
        <v>1244</v>
      </c>
      <c r="G112" s="207" t="s">
        <v>1197</v>
      </c>
      <c r="H112" s="208">
        <v>1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44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153</v>
      </c>
      <c r="AT112" s="215" t="s">
        <v>148</v>
      </c>
      <c r="AU112" s="215" t="s">
        <v>81</v>
      </c>
      <c r="AY112" s="17" t="s">
        <v>145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81</v>
      </c>
      <c r="BK112" s="216">
        <f>ROUND(I112*H112,2)</f>
        <v>0</v>
      </c>
      <c r="BL112" s="17" t="s">
        <v>153</v>
      </c>
      <c r="BM112" s="215" t="s">
        <v>427</v>
      </c>
    </row>
    <row r="113" s="2" customFormat="1" ht="16.5" customHeight="1">
      <c r="A113" s="38"/>
      <c r="B113" s="39"/>
      <c r="C113" s="204" t="s">
        <v>298</v>
      </c>
      <c r="D113" s="204" t="s">
        <v>148</v>
      </c>
      <c r="E113" s="205" t="s">
        <v>1245</v>
      </c>
      <c r="F113" s="206" t="s">
        <v>1246</v>
      </c>
      <c r="G113" s="207" t="s">
        <v>1197</v>
      </c>
      <c r="H113" s="208">
        <v>1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44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153</v>
      </c>
      <c r="AT113" s="215" t="s">
        <v>148</v>
      </c>
      <c r="AU113" s="215" t="s">
        <v>81</v>
      </c>
      <c r="AY113" s="17" t="s">
        <v>145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81</v>
      </c>
      <c r="BK113" s="216">
        <f>ROUND(I113*H113,2)</f>
        <v>0</v>
      </c>
      <c r="BL113" s="17" t="s">
        <v>153</v>
      </c>
      <c r="BM113" s="215" t="s">
        <v>437</v>
      </c>
    </row>
    <row r="114" s="2" customFormat="1" ht="16.5" customHeight="1">
      <c r="A114" s="38"/>
      <c r="B114" s="39"/>
      <c r="C114" s="204" t="s">
        <v>303</v>
      </c>
      <c r="D114" s="204" t="s">
        <v>148</v>
      </c>
      <c r="E114" s="205" t="s">
        <v>1247</v>
      </c>
      <c r="F114" s="206" t="s">
        <v>1248</v>
      </c>
      <c r="G114" s="207" t="s">
        <v>1197</v>
      </c>
      <c r="H114" s="208">
        <v>1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44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153</v>
      </c>
      <c r="AT114" s="215" t="s">
        <v>148</v>
      </c>
      <c r="AU114" s="215" t="s">
        <v>81</v>
      </c>
      <c r="AY114" s="17" t="s">
        <v>145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153</v>
      </c>
      <c r="BM114" s="215" t="s">
        <v>447</v>
      </c>
    </row>
    <row r="115" s="2" customFormat="1" ht="16.5" customHeight="1">
      <c r="A115" s="38"/>
      <c r="B115" s="39"/>
      <c r="C115" s="204" t="s">
        <v>307</v>
      </c>
      <c r="D115" s="204" t="s">
        <v>148</v>
      </c>
      <c r="E115" s="205" t="s">
        <v>1249</v>
      </c>
      <c r="F115" s="206" t="s">
        <v>1250</v>
      </c>
      <c r="G115" s="207" t="s">
        <v>1197</v>
      </c>
      <c r="H115" s="208">
        <v>1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44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153</v>
      </c>
      <c r="AT115" s="215" t="s">
        <v>148</v>
      </c>
      <c r="AU115" s="215" t="s">
        <v>81</v>
      </c>
      <c r="AY115" s="17" t="s">
        <v>145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81</v>
      </c>
      <c r="BK115" s="216">
        <f>ROUND(I115*H115,2)</f>
        <v>0</v>
      </c>
      <c r="BL115" s="17" t="s">
        <v>153</v>
      </c>
      <c r="BM115" s="215" t="s">
        <v>456</v>
      </c>
    </row>
    <row r="116" s="2" customFormat="1" ht="16.5" customHeight="1">
      <c r="A116" s="38"/>
      <c r="B116" s="39"/>
      <c r="C116" s="204" t="s">
        <v>311</v>
      </c>
      <c r="D116" s="204" t="s">
        <v>148</v>
      </c>
      <c r="E116" s="205" t="s">
        <v>1251</v>
      </c>
      <c r="F116" s="206" t="s">
        <v>1252</v>
      </c>
      <c r="G116" s="207" t="s">
        <v>1197</v>
      </c>
      <c r="H116" s="208">
        <v>1</v>
      </c>
      <c r="I116" s="209"/>
      <c r="J116" s="210">
        <f>ROUND(I116*H116,2)</f>
        <v>0</v>
      </c>
      <c r="K116" s="206" t="s">
        <v>19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153</v>
      </c>
      <c r="AT116" s="215" t="s">
        <v>148</v>
      </c>
      <c r="AU116" s="215" t="s">
        <v>81</v>
      </c>
      <c r="AY116" s="17" t="s">
        <v>145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153</v>
      </c>
      <c r="BM116" s="215" t="s">
        <v>468</v>
      </c>
    </row>
    <row r="117" s="2" customFormat="1" ht="16.5" customHeight="1">
      <c r="A117" s="38"/>
      <c r="B117" s="39"/>
      <c r="C117" s="204" t="s">
        <v>317</v>
      </c>
      <c r="D117" s="204" t="s">
        <v>148</v>
      </c>
      <c r="E117" s="205" t="s">
        <v>1253</v>
      </c>
      <c r="F117" s="206" t="s">
        <v>1254</v>
      </c>
      <c r="G117" s="207" t="s">
        <v>1197</v>
      </c>
      <c r="H117" s="208">
        <v>1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44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153</v>
      </c>
      <c r="AT117" s="215" t="s">
        <v>148</v>
      </c>
      <c r="AU117" s="215" t="s">
        <v>81</v>
      </c>
      <c r="AY117" s="17" t="s">
        <v>145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81</v>
      </c>
      <c r="BK117" s="216">
        <f>ROUND(I117*H117,2)</f>
        <v>0</v>
      </c>
      <c r="BL117" s="17" t="s">
        <v>153</v>
      </c>
      <c r="BM117" s="215" t="s">
        <v>482</v>
      </c>
    </row>
    <row r="118" s="12" customFormat="1" ht="25.92" customHeight="1">
      <c r="A118" s="12"/>
      <c r="B118" s="188"/>
      <c r="C118" s="189"/>
      <c r="D118" s="190" t="s">
        <v>72</v>
      </c>
      <c r="E118" s="191" t="s">
        <v>1255</v>
      </c>
      <c r="F118" s="191" t="s">
        <v>1255</v>
      </c>
      <c r="G118" s="189"/>
      <c r="H118" s="189"/>
      <c r="I118" s="192"/>
      <c r="J118" s="193">
        <f>BK118</f>
        <v>0</v>
      </c>
      <c r="K118" s="189"/>
      <c r="L118" s="194"/>
      <c r="M118" s="263"/>
      <c r="N118" s="264"/>
      <c r="O118" s="264"/>
      <c r="P118" s="265">
        <v>0</v>
      </c>
      <c r="Q118" s="264"/>
      <c r="R118" s="265">
        <v>0</v>
      </c>
      <c r="S118" s="264"/>
      <c r="T118" s="266"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9" t="s">
        <v>81</v>
      </c>
      <c r="AT118" s="200" t="s">
        <v>72</v>
      </c>
      <c r="AU118" s="200" t="s">
        <v>73</v>
      </c>
      <c r="AY118" s="199" t="s">
        <v>145</v>
      </c>
      <c r="BK118" s="201">
        <v>0</v>
      </c>
    </row>
    <row r="119" s="2" customFormat="1" ht="6.96" customHeight="1">
      <c r="A119" s="38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44"/>
      <c r="M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</sheetData>
  <sheetProtection sheet="1" autoFilter="0" formatColumns="0" formatRows="0" objects="1" scenarios="1" spinCount="100000" saltValue="8OjXWNP6GyWp50mr4t4bsW5A/hcPVL7tgra060S23L3B8NamjdnsyHdJWL1YtOntc3lNjxB53JEEfQ6gXRxe7A==" hashValue="i1f+5PDMyqZN6cLTrZAfggk8evg73nX+cpzFSR6llUB0JKzhKuLD11zq5N2feoe0b47AcSHf5e3RCu8ZSNsBMw==" algorithmName="SHA-512" password="CC35"/>
  <autoFilter ref="C82:K11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gynekologicko-porodního a novorozeneckého oddělení nemocnice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1256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7. 11. 2023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34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36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ROUND((SUM(BE83:BE124)),  2)</f>
        <v>0</v>
      </c>
      <c r="G33" s="38"/>
      <c r="H33" s="38"/>
      <c r="I33" s="148">
        <v>0.20999999999999999</v>
      </c>
      <c r="J33" s="147">
        <f>ROUND(((SUM(BE83:BE124))*I33),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ROUND((SUM(BF83:BF124)),  2)</f>
        <v>0</v>
      </c>
      <c r="G34" s="38"/>
      <c r="H34" s="38"/>
      <c r="I34" s="148">
        <v>0.14999999999999999</v>
      </c>
      <c r="J34" s="147">
        <f>ROUND(((SUM(BF83:BF124))*I34),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ROUND((SUM(BG83:BG124)),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ROUND((SUM(BH83:BH124)),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ROUND((SUM(BI83:BI124)),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gynekologicko-porodního a novorozeneckého oddělení nemocnice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04 - VZT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Nemocnice Havíčov, p.o.</v>
      </c>
      <c r="G52" s="40"/>
      <c r="H52" s="40"/>
      <c r="I52" s="32" t="s">
        <v>23</v>
      </c>
      <c r="J52" s="72" t="str">
        <f>IF(J12="","",J12)</f>
        <v>7. 11. 2023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Amun Pro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1257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1258</v>
      </c>
      <c r="E61" s="168"/>
      <c r="F61" s="168"/>
      <c r="G61" s="168"/>
      <c r="H61" s="168"/>
      <c r="I61" s="168"/>
      <c r="J61" s="169">
        <f>J94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1259</v>
      </c>
      <c r="E62" s="168"/>
      <c r="F62" s="168"/>
      <c r="G62" s="168"/>
      <c r="H62" s="168"/>
      <c r="I62" s="168"/>
      <c r="J62" s="169">
        <f>J102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1260</v>
      </c>
      <c r="E63" s="168"/>
      <c r="F63" s="168"/>
      <c r="G63" s="168"/>
      <c r="H63" s="168"/>
      <c r="I63" s="168"/>
      <c r="J63" s="169">
        <f>J111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130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Rekonstrukce gynekologicko-porodního a novorozeneckého oddělení nemocnice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100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04 - VZT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Nemocnice Havíčov, p.o.</v>
      </c>
      <c r="G77" s="40"/>
      <c r="H77" s="40"/>
      <c r="I77" s="32" t="s">
        <v>23</v>
      </c>
      <c r="J77" s="72" t="str">
        <f>IF(J12="","",J12)</f>
        <v>7. 11. 2023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>Amun Pro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131</v>
      </c>
      <c r="D82" s="180" t="s">
        <v>58</v>
      </c>
      <c r="E82" s="180" t="s">
        <v>54</v>
      </c>
      <c r="F82" s="180" t="s">
        <v>55</v>
      </c>
      <c r="G82" s="180" t="s">
        <v>132</v>
      </c>
      <c r="H82" s="180" t="s">
        <v>133</v>
      </c>
      <c r="I82" s="180" t="s">
        <v>134</v>
      </c>
      <c r="J82" s="180" t="s">
        <v>104</v>
      </c>
      <c r="K82" s="181" t="s">
        <v>135</v>
      </c>
      <c r="L82" s="182"/>
      <c r="M82" s="92" t="s">
        <v>19</v>
      </c>
      <c r="N82" s="93" t="s">
        <v>43</v>
      </c>
      <c r="O82" s="93" t="s">
        <v>136</v>
      </c>
      <c r="P82" s="93" t="s">
        <v>137</v>
      </c>
      <c r="Q82" s="93" t="s">
        <v>138</v>
      </c>
      <c r="R82" s="93" t="s">
        <v>139</v>
      </c>
      <c r="S82" s="93" t="s">
        <v>140</v>
      </c>
      <c r="T82" s="94" t="s">
        <v>141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142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P84+P94+P102+P111</f>
        <v>0</v>
      </c>
      <c r="Q83" s="96"/>
      <c r="R83" s="185">
        <f>R84+R94+R102+R111</f>
        <v>0</v>
      </c>
      <c r="S83" s="96"/>
      <c r="T83" s="186">
        <f>T84+T94+T102+T111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72</v>
      </c>
      <c r="AU83" s="17" t="s">
        <v>105</v>
      </c>
      <c r="BK83" s="187">
        <f>BK84+BK94+BK102+BK111</f>
        <v>0</v>
      </c>
    </row>
    <row r="84" s="12" customFormat="1" ht="25.92" customHeight="1">
      <c r="A84" s="12"/>
      <c r="B84" s="188"/>
      <c r="C84" s="189"/>
      <c r="D84" s="190" t="s">
        <v>72</v>
      </c>
      <c r="E84" s="191" t="s">
        <v>1261</v>
      </c>
      <c r="F84" s="191" t="s">
        <v>1262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SUM(P85:P93)</f>
        <v>0</v>
      </c>
      <c r="Q84" s="196"/>
      <c r="R84" s="197">
        <f>SUM(R85:R93)</f>
        <v>0</v>
      </c>
      <c r="S84" s="196"/>
      <c r="T84" s="198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72</v>
      </c>
      <c r="AU84" s="200" t="s">
        <v>73</v>
      </c>
      <c r="AY84" s="199" t="s">
        <v>145</v>
      </c>
      <c r="BK84" s="201">
        <f>SUM(BK85:BK93)</f>
        <v>0</v>
      </c>
    </row>
    <row r="85" s="2" customFormat="1" ht="37.8" customHeight="1">
      <c r="A85" s="38"/>
      <c r="B85" s="39"/>
      <c r="C85" s="204" t="s">
        <v>73</v>
      </c>
      <c r="D85" s="204" t="s">
        <v>148</v>
      </c>
      <c r="E85" s="205" t="s">
        <v>1263</v>
      </c>
      <c r="F85" s="206" t="s">
        <v>1264</v>
      </c>
      <c r="G85" s="207" t="s">
        <v>1200</v>
      </c>
      <c r="H85" s="208">
        <v>1</v>
      </c>
      <c r="I85" s="209"/>
      <c r="J85" s="210">
        <f>ROUND(I85*H85,2)</f>
        <v>0</v>
      </c>
      <c r="K85" s="206" t="s">
        <v>19</v>
      </c>
      <c r="L85" s="44"/>
      <c r="M85" s="211" t="s">
        <v>19</v>
      </c>
      <c r="N85" s="212" t="s">
        <v>44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153</v>
      </c>
      <c r="AT85" s="215" t="s">
        <v>148</v>
      </c>
      <c r="AU85" s="215" t="s">
        <v>81</v>
      </c>
      <c r="AY85" s="17" t="s">
        <v>145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81</v>
      </c>
      <c r="BK85" s="216">
        <f>ROUND(I85*H85,2)</f>
        <v>0</v>
      </c>
      <c r="BL85" s="17" t="s">
        <v>153</v>
      </c>
      <c r="BM85" s="215" t="s">
        <v>83</v>
      </c>
    </row>
    <row r="86" s="2" customFormat="1" ht="33" customHeight="1">
      <c r="A86" s="38"/>
      <c r="B86" s="39"/>
      <c r="C86" s="204" t="s">
        <v>73</v>
      </c>
      <c r="D86" s="204" t="s">
        <v>148</v>
      </c>
      <c r="E86" s="205" t="s">
        <v>1265</v>
      </c>
      <c r="F86" s="206" t="s">
        <v>1266</v>
      </c>
      <c r="G86" s="207" t="s">
        <v>1200</v>
      </c>
      <c r="H86" s="208">
        <v>1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44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153</v>
      </c>
      <c r="AT86" s="215" t="s">
        <v>148</v>
      </c>
      <c r="AU86" s="215" t="s">
        <v>81</v>
      </c>
      <c r="AY86" s="17" t="s">
        <v>145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81</v>
      </c>
      <c r="BK86" s="216">
        <f>ROUND(I86*H86,2)</f>
        <v>0</v>
      </c>
      <c r="BL86" s="17" t="s">
        <v>153</v>
      </c>
      <c r="BM86" s="215" t="s">
        <v>153</v>
      </c>
    </row>
    <row r="87" s="2" customFormat="1" ht="16.5" customHeight="1">
      <c r="A87" s="38"/>
      <c r="B87" s="39"/>
      <c r="C87" s="204" t="s">
        <v>73</v>
      </c>
      <c r="D87" s="204" t="s">
        <v>148</v>
      </c>
      <c r="E87" s="205" t="s">
        <v>1267</v>
      </c>
      <c r="F87" s="206" t="s">
        <v>1268</v>
      </c>
      <c r="G87" s="207" t="s">
        <v>1197</v>
      </c>
      <c r="H87" s="208">
        <v>1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44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153</v>
      </c>
      <c r="AT87" s="215" t="s">
        <v>148</v>
      </c>
      <c r="AU87" s="215" t="s">
        <v>81</v>
      </c>
      <c r="AY87" s="17" t="s">
        <v>145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81</v>
      </c>
      <c r="BK87" s="216">
        <f>ROUND(I87*H87,2)</f>
        <v>0</v>
      </c>
      <c r="BL87" s="17" t="s">
        <v>153</v>
      </c>
      <c r="BM87" s="215" t="s">
        <v>164</v>
      </c>
    </row>
    <row r="88" s="2" customFormat="1" ht="33" customHeight="1">
      <c r="A88" s="38"/>
      <c r="B88" s="39"/>
      <c r="C88" s="204" t="s">
        <v>73</v>
      </c>
      <c r="D88" s="204" t="s">
        <v>148</v>
      </c>
      <c r="E88" s="205" t="s">
        <v>1269</v>
      </c>
      <c r="F88" s="206" t="s">
        <v>1270</v>
      </c>
      <c r="G88" s="207" t="s">
        <v>1271</v>
      </c>
      <c r="H88" s="208">
        <v>36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153</v>
      </c>
      <c r="AT88" s="215" t="s">
        <v>148</v>
      </c>
      <c r="AU88" s="215" t="s">
        <v>81</v>
      </c>
      <c r="AY88" s="17" t="s">
        <v>145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153</v>
      </c>
      <c r="BM88" s="215" t="s">
        <v>189</v>
      </c>
    </row>
    <row r="89" s="2" customFormat="1" ht="24.15" customHeight="1">
      <c r="A89" s="38"/>
      <c r="B89" s="39"/>
      <c r="C89" s="204" t="s">
        <v>73</v>
      </c>
      <c r="D89" s="204" t="s">
        <v>148</v>
      </c>
      <c r="E89" s="205" t="s">
        <v>1272</v>
      </c>
      <c r="F89" s="206" t="s">
        <v>1273</v>
      </c>
      <c r="G89" s="207" t="s">
        <v>159</v>
      </c>
      <c r="H89" s="208">
        <v>1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44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153</v>
      </c>
      <c r="AT89" s="215" t="s">
        <v>148</v>
      </c>
      <c r="AU89" s="215" t="s">
        <v>81</v>
      </c>
      <c r="AY89" s="17" t="s">
        <v>145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81</v>
      </c>
      <c r="BK89" s="216">
        <f>ROUND(I89*H89,2)</f>
        <v>0</v>
      </c>
      <c r="BL89" s="17" t="s">
        <v>153</v>
      </c>
      <c r="BM89" s="215" t="s">
        <v>200</v>
      </c>
    </row>
    <row r="90" s="2" customFormat="1" ht="24.15" customHeight="1">
      <c r="A90" s="38"/>
      <c r="B90" s="39"/>
      <c r="C90" s="204" t="s">
        <v>73</v>
      </c>
      <c r="D90" s="204" t="s">
        <v>148</v>
      </c>
      <c r="E90" s="205" t="s">
        <v>1274</v>
      </c>
      <c r="F90" s="206" t="s">
        <v>1275</v>
      </c>
      <c r="G90" s="207" t="s">
        <v>1197</v>
      </c>
      <c r="H90" s="208">
        <v>1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153</v>
      </c>
      <c r="AT90" s="215" t="s">
        <v>148</v>
      </c>
      <c r="AU90" s="215" t="s">
        <v>81</v>
      </c>
      <c r="AY90" s="17" t="s">
        <v>145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153</v>
      </c>
      <c r="BM90" s="215" t="s">
        <v>212</v>
      </c>
    </row>
    <row r="91" s="2" customFormat="1" ht="21.75" customHeight="1">
      <c r="A91" s="38"/>
      <c r="B91" s="39"/>
      <c r="C91" s="204" t="s">
        <v>73</v>
      </c>
      <c r="D91" s="204" t="s">
        <v>148</v>
      </c>
      <c r="E91" s="205" t="s">
        <v>1276</v>
      </c>
      <c r="F91" s="206" t="s">
        <v>1277</v>
      </c>
      <c r="G91" s="207" t="s">
        <v>1271</v>
      </c>
      <c r="H91" s="208">
        <v>10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153</v>
      </c>
      <c r="AT91" s="215" t="s">
        <v>148</v>
      </c>
      <c r="AU91" s="215" t="s">
        <v>81</v>
      </c>
      <c r="AY91" s="17" t="s">
        <v>145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153</v>
      </c>
      <c r="BM91" s="215" t="s">
        <v>221</v>
      </c>
    </row>
    <row r="92" s="2" customFormat="1" ht="16.5" customHeight="1">
      <c r="A92" s="38"/>
      <c r="B92" s="39"/>
      <c r="C92" s="204" t="s">
        <v>73</v>
      </c>
      <c r="D92" s="204" t="s">
        <v>148</v>
      </c>
      <c r="E92" s="205" t="s">
        <v>1278</v>
      </c>
      <c r="F92" s="206" t="s">
        <v>1279</v>
      </c>
      <c r="G92" s="207" t="s">
        <v>1271</v>
      </c>
      <c r="H92" s="208">
        <v>32.5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44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153</v>
      </c>
      <c r="AT92" s="215" t="s">
        <v>148</v>
      </c>
      <c r="AU92" s="215" t="s">
        <v>81</v>
      </c>
      <c r="AY92" s="17" t="s">
        <v>145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81</v>
      </c>
      <c r="BK92" s="216">
        <f>ROUND(I92*H92,2)</f>
        <v>0</v>
      </c>
      <c r="BL92" s="17" t="s">
        <v>153</v>
      </c>
      <c r="BM92" s="215" t="s">
        <v>229</v>
      </c>
    </row>
    <row r="93" s="2" customFormat="1" ht="16.5" customHeight="1">
      <c r="A93" s="38"/>
      <c r="B93" s="39"/>
      <c r="C93" s="204" t="s">
        <v>73</v>
      </c>
      <c r="D93" s="204" t="s">
        <v>148</v>
      </c>
      <c r="E93" s="205" t="s">
        <v>1280</v>
      </c>
      <c r="F93" s="206" t="s">
        <v>1281</v>
      </c>
      <c r="G93" s="207" t="s">
        <v>479</v>
      </c>
      <c r="H93" s="208">
        <v>30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44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153</v>
      </c>
      <c r="AT93" s="215" t="s">
        <v>148</v>
      </c>
      <c r="AU93" s="215" t="s">
        <v>81</v>
      </c>
      <c r="AY93" s="17" t="s">
        <v>145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81</v>
      </c>
      <c r="BK93" s="216">
        <f>ROUND(I93*H93,2)</f>
        <v>0</v>
      </c>
      <c r="BL93" s="17" t="s">
        <v>153</v>
      </c>
      <c r="BM93" s="215" t="s">
        <v>242</v>
      </c>
    </row>
    <row r="94" s="12" customFormat="1" ht="25.92" customHeight="1">
      <c r="A94" s="12"/>
      <c r="B94" s="188"/>
      <c r="C94" s="189"/>
      <c r="D94" s="190" t="s">
        <v>72</v>
      </c>
      <c r="E94" s="191" t="s">
        <v>1282</v>
      </c>
      <c r="F94" s="191" t="s">
        <v>1283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SUM(P95:P101)</f>
        <v>0</v>
      </c>
      <c r="Q94" s="196"/>
      <c r="R94" s="197">
        <f>SUM(R95:R101)</f>
        <v>0</v>
      </c>
      <c r="S94" s="196"/>
      <c r="T94" s="198">
        <f>SUM(T95:T101)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81</v>
      </c>
      <c r="AT94" s="200" t="s">
        <v>72</v>
      </c>
      <c r="AU94" s="200" t="s">
        <v>73</v>
      </c>
      <c r="AY94" s="199" t="s">
        <v>145</v>
      </c>
      <c r="BK94" s="201">
        <f>SUM(BK95:BK101)</f>
        <v>0</v>
      </c>
    </row>
    <row r="95" s="2" customFormat="1" ht="37.8" customHeight="1">
      <c r="A95" s="38"/>
      <c r="B95" s="39"/>
      <c r="C95" s="204" t="s">
        <v>73</v>
      </c>
      <c r="D95" s="204" t="s">
        <v>148</v>
      </c>
      <c r="E95" s="205" t="s">
        <v>1263</v>
      </c>
      <c r="F95" s="206" t="s">
        <v>1264</v>
      </c>
      <c r="G95" s="207" t="s">
        <v>1200</v>
      </c>
      <c r="H95" s="208">
        <v>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153</v>
      </c>
      <c r="AT95" s="215" t="s">
        <v>148</v>
      </c>
      <c r="AU95" s="215" t="s">
        <v>81</v>
      </c>
      <c r="AY95" s="17" t="s">
        <v>145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153</v>
      </c>
      <c r="BM95" s="215" t="s">
        <v>254</v>
      </c>
    </row>
    <row r="96" s="2" customFormat="1" ht="33" customHeight="1">
      <c r="A96" s="38"/>
      <c r="B96" s="39"/>
      <c r="C96" s="204" t="s">
        <v>73</v>
      </c>
      <c r="D96" s="204" t="s">
        <v>148</v>
      </c>
      <c r="E96" s="205" t="s">
        <v>1265</v>
      </c>
      <c r="F96" s="206" t="s">
        <v>1266</v>
      </c>
      <c r="G96" s="207" t="s">
        <v>1200</v>
      </c>
      <c r="H96" s="208">
        <v>1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44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153</v>
      </c>
      <c r="AT96" s="215" t="s">
        <v>148</v>
      </c>
      <c r="AU96" s="215" t="s">
        <v>81</v>
      </c>
      <c r="AY96" s="17" t="s">
        <v>145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81</v>
      </c>
      <c r="BK96" s="216">
        <f>ROUND(I96*H96,2)</f>
        <v>0</v>
      </c>
      <c r="BL96" s="17" t="s">
        <v>153</v>
      </c>
      <c r="BM96" s="215" t="s">
        <v>266</v>
      </c>
    </row>
    <row r="97" s="2" customFormat="1" ht="16.5" customHeight="1">
      <c r="A97" s="38"/>
      <c r="B97" s="39"/>
      <c r="C97" s="204" t="s">
        <v>73</v>
      </c>
      <c r="D97" s="204" t="s">
        <v>148</v>
      </c>
      <c r="E97" s="205" t="s">
        <v>1267</v>
      </c>
      <c r="F97" s="206" t="s">
        <v>1268</v>
      </c>
      <c r="G97" s="207" t="s">
        <v>1197</v>
      </c>
      <c r="H97" s="208">
        <v>1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153</v>
      </c>
      <c r="AT97" s="215" t="s">
        <v>148</v>
      </c>
      <c r="AU97" s="215" t="s">
        <v>81</v>
      </c>
      <c r="AY97" s="17" t="s">
        <v>145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153</v>
      </c>
      <c r="BM97" s="215" t="s">
        <v>277</v>
      </c>
    </row>
    <row r="98" s="2" customFormat="1" ht="33" customHeight="1">
      <c r="A98" s="38"/>
      <c r="B98" s="39"/>
      <c r="C98" s="204" t="s">
        <v>73</v>
      </c>
      <c r="D98" s="204" t="s">
        <v>148</v>
      </c>
      <c r="E98" s="205" t="s">
        <v>1269</v>
      </c>
      <c r="F98" s="206" t="s">
        <v>1270</v>
      </c>
      <c r="G98" s="207" t="s">
        <v>1271</v>
      </c>
      <c r="H98" s="208">
        <v>36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44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153</v>
      </c>
      <c r="AT98" s="215" t="s">
        <v>148</v>
      </c>
      <c r="AU98" s="215" t="s">
        <v>81</v>
      </c>
      <c r="AY98" s="17" t="s">
        <v>145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81</v>
      </c>
      <c r="BK98" s="216">
        <f>ROUND(I98*H98,2)</f>
        <v>0</v>
      </c>
      <c r="BL98" s="17" t="s">
        <v>153</v>
      </c>
      <c r="BM98" s="215" t="s">
        <v>289</v>
      </c>
    </row>
    <row r="99" s="2" customFormat="1" ht="24.15" customHeight="1">
      <c r="A99" s="38"/>
      <c r="B99" s="39"/>
      <c r="C99" s="204" t="s">
        <v>73</v>
      </c>
      <c r="D99" s="204" t="s">
        <v>148</v>
      </c>
      <c r="E99" s="205" t="s">
        <v>1272</v>
      </c>
      <c r="F99" s="206" t="s">
        <v>1273</v>
      </c>
      <c r="G99" s="207" t="s">
        <v>159</v>
      </c>
      <c r="H99" s="208">
        <v>1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44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153</v>
      </c>
      <c r="AT99" s="215" t="s">
        <v>148</v>
      </c>
      <c r="AU99" s="215" t="s">
        <v>81</v>
      </c>
      <c r="AY99" s="17" t="s">
        <v>145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153</v>
      </c>
      <c r="BM99" s="215" t="s">
        <v>303</v>
      </c>
    </row>
    <row r="100" s="2" customFormat="1" ht="24.15" customHeight="1">
      <c r="A100" s="38"/>
      <c r="B100" s="39"/>
      <c r="C100" s="204" t="s">
        <v>73</v>
      </c>
      <c r="D100" s="204" t="s">
        <v>148</v>
      </c>
      <c r="E100" s="205" t="s">
        <v>1274</v>
      </c>
      <c r="F100" s="206" t="s">
        <v>1275</v>
      </c>
      <c r="G100" s="207" t="s">
        <v>1197</v>
      </c>
      <c r="H100" s="208">
        <v>1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153</v>
      </c>
      <c r="AT100" s="215" t="s">
        <v>148</v>
      </c>
      <c r="AU100" s="215" t="s">
        <v>81</v>
      </c>
      <c r="AY100" s="17" t="s">
        <v>145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153</v>
      </c>
      <c r="BM100" s="215" t="s">
        <v>311</v>
      </c>
    </row>
    <row r="101" s="2" customFormat="1" ht="16.5" customHeight="1">
      <c r="A101" s="38"/>
      <c r="B101" s="39"/>
      <c r="C101" s="204" t="s">
        <v>73</v>
      </c>
      <c r="D101" s="204" t="s">
        <v>148</v>
      </c>
      <c r="E101" s="205" t="s">
        <v>1280</v>
      </c>
      <c r="F101" s="206" t="s">
        <v>1281</v>
      </c>
      <c r="G101" s="207" t="s">
        <v>479</v>
      </c>
      <c r="H101" s="208">
        <v>30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153</v>
      </c>
      <c r="AT101" s="215" t="s">
        <v>148</v>
      </c>
      <c r="AU101" s="215" t="s">
        <v>81</v>
      </c>
      <c r="AY101" s="17" t="s">
        <v>145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153</v>
      </c>
      <c r="BM101" s="215" t="s">
        <v>301</v>
      </c>
    </row>
    <row r="102" s="12" customFormat="1" ht="25.92" customHeight="1">
      <c r="A102" s="12"/>
      <c r="B102" s="188"/>
      <c r="C102" s="189"/>
      <c r="D102" s="190" t="s">
        <v>72</v>
      </c>
      <c r="E102" s="191" t="s">
        <v>1284</v>
      </c>
      <c r="F102" s="191" t="s">
        <v>1285</v>
      </c>
      <c r="G102" s="189"/>
      <c r="H102" s="189"/>
      <c r="I102" s="192"/>
      <c r="J102" s="193">
        <f>BK102</f>
        <v>0</v>
      </c>
      <c r="K102" s="189"/>
      <c r="L102" s="194"/>
      <c r="M102" s="195"/>
      <c r="N102" s="196"/>
      <c r="O102" s="196"/>
      <c r="P102" s="197">
        <f>SUM(P103:P110)</f>
        <v>0</v>
      </c>
      <c r="Q102" s="196"/>
      <c r="R102" s="197">
        <f>SUM(R103:R110)</f>
        <v>0</v>
      </c>
      <c r="S102" s="196"/>
      <c r="T102" s="198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81</v>
      </c>
      <c r="AT102" s="200" t="s">
        <v>72</v>
      </c>
      <c r="AU102" s="200" t="s">
        <v>73</v>
      </c>
      <c r="AY102" s="199" t="s">
        <v>145</v>
      </c>
      <c r="BK102" s="201">
        <f>SUM(BK103:BK110)</f>
        <v>0</v>
      </c>
    </row>
    <row r="103" s="2" customFormat="1" ht="16.5" customHeight="1">
      <c r="A103" s="38"/>
      <c r="B103" s="39"/>
      <c r="C103" s="204" t="s">
        <v>73</v>
      </c>
      <c r="D103" s="204" t="s">
        <v>148</v>
      </c>
      <c r="E103" s="205" t="s">
        <v>1286</v>
      </c>
      <c r="F103" s="206" t="s">
        <v>1287</v>
      </c>
      <c r="G103" s="207" t="s">
        <v>1200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153</v>
      </c>
      <c r="AT103" s="215" t="s">
        <v>148</v>
      </c>
      <c r="AU103" s="215" t="s">
        <v>81</v>
      </c>
      <c r="AY103" s="17" t="s">
        <v>145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153</v>
      </c>
      <c r="BM103" s="215" t="s">
        <v>331</v>
      </c>
    </row>
    <row r="104" s="2" customFormat="1" ht="33" customHeight="1">
      <c r="A104" s="38"/>
      <c r="B104" s="39"/>
      <c r="C104" s="204" t="s">
        <v>73</v>
      </c>
      <c r="D104" s="204" t="s">
        <v>148</v>
      </c>
      <c r="E104" s="205" t="s">
        <v>1269</v>
      </c>
      <c r="F104" s="206" t="s">
        <v>1270</v>
      </c>
      <c r="G104" s="207" t="s">
        <v>1271</v>
      </c>
      <c r="H104" s="208">
        <v>4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44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153</v>
      </c>
      <c r="AT104" s="215" t="s">
        <v>148</v>
      </c>
      <c r="AU104" s="215" t="s">
        <v>81</v>
      </c>
      <c r="AY104" s="17" t="s">
        <v>145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153</v>
      </c>
      <c r="BM104" s="215" t="s">
        <v>339</v>
      </c>
    </row>
    <row r="105" s="2" customFormat="1" ht="24.15" customHeight="1">
      <c r="A105" s="38"/>
      <c r="B105" s="39"/>
      <c r="C105" s="204" t="s">
        <v>73</v>
      </c>
      <c r="D105" s="204" t="s">
        <v>148</v>
      </c>
      <c r="E105" s="205" t="s">
        <v>1272</v>
      </c>
      <c r="F105" s="206" t="s">
        <v>1273</v>
      </c>
      <c r="G105" s="207" t="s">
        <v>159</v>
      </c>
      <c r="H105" s="208">
        <v>0.5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44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153</v>
      </c>
      <c r="AT105" s="215" t="s">
        <v>148</v>
      </c>
      <c r="AU105" s="215" t="s">
        <v>81</v>
      </c>
      <c r="AY105" s="17" t="s">
        <v>145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153</v>
      </c>
      <c r="BM105" s="215" t="s">
        <v>350</v>
      </c>
    </row>
    <row r="106" s="2" customFormat="1" ht="16.5" customHeight="1">
      <c r="A106" s="38"/>
      <c r="B106" s="39"/>
      <c r="C106" s="204" t="s">
        <v>73</v>
      </c>
      <c r="D106" s="204" t="s">
        <v>148</v>
      </c>
      <c r="E106" s="205" t="s">
        <v>1288</v>
      </c>
      <c r="F106" s="206" t="s">
        <v>1289</v>
      </c>
      <c r="G106" s="207" t="s">
        <v>1197</v>
      </c>
      <c r="H106" s="208">
        <v>1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153</v>
      </c>
      <c r="AT106" s="215" t="s">
        <v>148</v>
      </c>
      <c r="AU106" s="215" t="s">
        <v>81</v>
      </c>
      <c r="AY106" s="17" t="s">
        <v>145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153</v>
      </c>
      <c r="BM106" s="215" t="s">
        <v>360</v>
      </c>
    </row>
    <row r="107" s="2" customFormat="1" ht="16.5" customHeight="1">
      <c r="A107" s="38"/>
      <c r="B107" s="39"/>
      <c r="C107" s="204" t="s">
        <v>73</v>
      </c>
      <c r="D107" s="204" t="s">
        <v>148</v>
      </c>
      <c r="E107" s="205" t="s">
        <v>1267</v>
      </c>
      <c r="F107" s="206" t="s">
        <v>1268</v>
      </c>
      <c r="G107" s="207" t="s">
        <v>1197</v>
      </c>
      <c r="H107" s="208">
        <v>1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153</v>
      </c>
      <c r="AT107" s="215" t="s">
        <v>148</v>
      </c>
      <c r="AU107" s="215" t="s">
        <v>81</v>
      </c>
      <c r="AY107" s="17" t="s">
        <v>145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153</v>
      </c>
      <c r="BM107" s="215" t="s">
        <v>374</v>
      </c>
    </row>
    <row r="108" s="2" customFormat="1" ht="16.5" customHeight="1">
      <c r="A108" s="38"/>
      <c r="B108" s="39"/>
      <c r="C108" s="204" t="s">
        <v>73</v>
      </c>
      <c r="D108" s="204" t="s">
        <v>148</v>
      </c>
      <c r="E108" s="205" t="s">
        <v>1290</v>
      </c>
      <c r="F108" s="206" t="s">
        <v>1291</v>
      </c>
      <c r="G108" s="207" t="s">
        <v>1197</v>
      </c>
      <c r="H108" s="208">
        <v>1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44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153</v>
      </c>
      <c r="AT108" s="215" t="s">
        <v>148</v>
      </c>
      <c r="AU108" s="215" t="s">
        <v>81</v>
      </c>
      <c r="AY108" s="17" t="s">
        <v>145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81</v>
      </c>
      <c r="BK108" s="216">
        <f>ROUND(I108*H108,2)</f>
        <v>0</v>
      </c>
      <c r="BL108" s="17" t="s">
        <v>153</v>
      </c>
      <c r="BM108" s="215" t="s">
        <v>387</v>
      </c>
    </row>
    <row r="109" s="2" customFormat="1" ht="16.5" customHeight="1">
      <c r="A109" s="38"/>
      <c r="B109" s="39"/>
      <c r="C109" s="204" t="s">
        <v>73</v>
      </c>
      <c r="D109" s="204" t="s">
        <v>148</v>
      </c>
      <c r="E109" s="205" t="s">
        <v>1292</v>
      </c>
      <c r="F109" s="206" t="s">
        <v>1293</v>
      </c>
      <c r="G109" s="207" t="s">
        <v>1271</v>
      </c>
      <c r="H109" s="208">
        <v>4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44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153</v>
      </c>
      <c r="AT109" s="215" t="s">
        <v>148</v>
      </c>
      <c r="AU109" s="215" t="s">
        <v>81</v>
      </c>
      <c r="AY109" s="17" t="s">
        <v>145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153</v>
      </c>
      <c r="BM109" s="215" t="s">
        <v>397</v>
      </c>
    </row>
    <row r="110" s="2" customFormat="1" ht="16.5" customHeight="1">
      <c r="A110" s="38"/>
      <c r="B110" s="39"/>
      <c r="C110" s="204" t="s">
        <v>73</v>
      </c>
      <c r="D110" s="204" t="s">
        <v>148</v>
      </c>
      <c r="E110" s="205" t="s">
        <v>1280</v>
      </c>
      <c r="F110" s="206" t="s">
        <v>1281</v>
      </c>
      <c r="G110" s="207" t="s">
        <v>479</v>
      </c>
      <c r="H110" s="208">
        <v>1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153</v>
      </c>
      <c r="AT110" s="215" t="s">
        <v>148</v>
      </c>
      <c r="AU110" s="215" t="s">
        <v>81</v>
      </c>
      <c r="AY110" s="17" t="s">
        <v>145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153</v>
      </c>
      <c r="BM110" s="215" t="s">
        <v>409</v>
      </c>
    </row>
    <row r="111" s="12" customFormat="1" ht="25.92" customHeight="1">
      <c r="A111" s="12"/>
      <c r="B111" s="188"/>
      <c r="C111" s="189"/>
      <c r="D111" s="190" t="s">
        <v>72</v>
      </c>
      <c r="E111" s="191" t="s">
        <v>1294</v>
      </c>
      <c r="F111" s="191" t="s">
        <v>1295</v>
      </c>
      <c r="G111" s="189"/>
      <c r="H111" s="189"/>
      <c r="I111" s="192"/>
      <c r="J111" s="193">
        <f>BK111</f>
        <v>0</v>
      </c>
      <c r="K111" s="189"/>
      <c r="L111" s="194"/>
      <c r="M111" s="195"/>
      <c r="N111" s="196"/>
      <c r="O111" s="196"/>
      <c r="P111" s="197">
        <f>SUM(P112:P124)</f>
        <v>0</v>
      </c>
      <c r="Q111" s="196"/>
      <c r="R111" s="197">
        <f>SUM(R112:R124)</f>
        <v>0</v>
      </c>
      <c r="S111" s="196"/>
      <c r="T111" s="198">
        <f>SUM(T112:T124)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81</v>
      </c>
      <c r="AT111" s="200" t="s">
        <v>72</v>
      </c>
      <c r="AU111" s="200" t="s">
        <v>73</v>
      </c>
      <c r="AY111" s="199" t="s">
        <v>145</v>
      </c>
      <c r="BK111" s="201">
        <f>SUM(BK112:BK124)</f>
        <v>0</v>
      </c>
    </row>
    <row r="112" s="2" customFormat="1" ht="16.5" customHeight="1">
      <c r="A112" s="38"/>
      <c r="B112" s="39"/>
      <c r="C112" s="204" t="s">
        <v>73</v>
      </c>
      <c r="D112" s="204" t="s">
        <v>148</v>
      </c>
      <c r="E112" s="205" t="s">
        <v>1296</v>
      </c>
      <c r="F112" s="206" t="s">
        <v>1297</v>
      </c>
      <c r="G112" s="207" t="s">
        <v>159</v>
      </c>
      <c r="H112" s="208">
        <v>60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44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153</v>
      </c>
      <c r="AT112" s="215" t="s">
        <v>148</v>
      </c>
      <c r="AU112" s="215" t="s">
        <v>81</v>
      </c>
      <c r="AY112" s="17" t="s">
        <v>145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81</v>
      </c>
      <c r="BK112" s="216">
        <f>ROUND(I112*H112,2)</f>
        <v>0</v>
      </c>
      <c r="BL112" s="17" t="s">
        <v>153</v>
      </c>
      <c r="BM112" s="215" t="s">
        <v>418</v>
      </c>
    </row>
    <row r="113" s="2" customFormat="1" ht="16.5" customHeight="1">
      <c r="A113" s="38"/>
      <c r="B113" s="39"/>
      <c r="C113" s="204" t="s">
        <v>73</v>
      </c>
      <c r="D113" s="204" t="s">
        <v>148</v>
      </c>
      <c r="E113" s="205" t="s">
        <v>1298</v>
      </c>
      <c r="F113" s="206" t="s">
        <v>1299</v>
      </c>
      <c r="G113" s="207" t="s">
        <v>159</v>
      </c>
      <c r="H113" s="208">
        <v>60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44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153</v>
      </c>
      <c r="AT113" s="215" t="s">
        <v>148</v>
      </c>
      <c r="AU113" s="215" t="s">
        <v>81</v>
      </c>
      <c r="AY113" s="17" t="s">
        <v>145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81</v>
      </c>
      <c r="BK113" s="216">
        <f>ROUND(I113*H113,2)</f>
        <v>0</v>
      </c>
      <c r="BL113" s="17" t="s">
        <v>153</v>
      </c>
      <c r="BM113" s="215" t="s">
        <v>427</v>
      </c>
    </row>
    <row r="114" s="2" customFormat="1" ht="16.5" customHeight="1">
      <c r="A114" s="38"/>
      <c r="B114" s="39"/>
      <c r="C114" s="204" t="s">
        <v>73</v>
      </c>
      <c r="D114" s="204" t="s">
        <v>148</v>
      </c>
      <c r="E114" s="205" t="s">
        <v>1300</v>
      </c>
      <c r="F114" s="206" t="s">
        <v>1301</v>
      </c>
      <c r="G114" s="207" t="s">
        <v>1197</v>
      </c>
      <c r="H114" s="208">
        <v>1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44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153</v>
      </c>
      <c r="AT114" s="215" t="s">
        <v>148</v>
      </c>
      <c r="AU114" s="215" t="s">
        <v>81</v>
      </c>
      <c r="AY114" s="17" t="s">
        <v>145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153</v>
      </c>
      <c r="BM114" s="215" t="s">
        <v>437</v>
      </c>
    </row>
    <row r="115" s="2" customFormat="1" ht="16.5" customHeight="1">
      <c r="A115" s="38"/>
      <c r="B115" s="39"/>
      <c r="C115" s="204" t="s">
        <v>73</v>
      </c>
      <c r="D115" s="204" t="s">
        <v>148</v>
      </c>
      <c r="E115" s="205" t="s">
        <v>1302</v>
      </c>
      <c r="F115" s="206" t="s">
        <v>1303</v>
      </c>
      <c r="G115" s="207" t="s">
        <v>1197</v>
      </c>
      <c r="H115" s="208">
        <v>1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44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153</v>
      </c>
      <c r="AT115" s="215" t="s">
        <v>148</v>
      </c>
      <c r="AU115" s="215" t="s">
        <v>81</v>
      </c>
      <c r="AY115" s="17" t="s">
        <v>145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81</v>
      </c>
      <c r="BK115" s="216">
        <f>ROUND(I115*H115,2)</f>
        <v>0</v>
      </c>
      <c r="BL115" s="17" t="s">
        <v>153</v>
      </c>
      <c r="BM115" s="215" t="s">
        <v>447</v>
      </c>
    </row>
    <row r="116" s="2" customFormat="1" ht="16.5" customHeight="1">
      <c r="A116" s="38"/>
      <c r="B116" s="39"/>
      <c r="C116" s="204" t="s">
        <v>73</v>
      </c>
      <c r="D116" s="204" t="s">
        <v>148</v>
      </c>
      <c r="E116" s="205" t="s">
        <v>1304</v>
      </c>
      <c r="F116" s="206" t="s">
        <v>1305</v>
      </c>
      <c r="G116" s="207" t="s">
        <v>1197</v>
      </c>
      <c r="H116" s="208">
        <v>1</v>
      </c>
      <c r="I116" s="209"/>
      <c r="J116" s="210">
        <f>ROUND(I116*H116,2)</f>
        <v>0</v>
      </c>
      <c r="K116" s="206" t="s">
        <v>19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153</v>
      </c>
      <c r="AT116" s="215" t="s">
        <v>148</v>
      </c>
      <c r="AU116" s="215" t="s">
        <v>81</v>
      </c>
      <c r="AY116" s="17" t="s">
        <v>145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153</v>
      </c>
      <c r="BM116" s="215" t="s">
        <v>456</v>
      </c>
    </row>
    <row r="117" s="2" customFormat="1" ht="16.5" customHeight="1">
      <c r="A117" s="38"/>
      <c r="B117" s="39"/>
      <c r="C117" s="204" t="s">
        <v>73</v>
      </c>
      <c r="D117" s="204" t="s">
        <v>148</v>
      </c>
      <c r="E117" s="205" t="s">
        <v>1306</v>
      </c>
      <c r="F117" s="206" t="s">
        <v>1307</v>
      </c>
      <c r="G117" s="207" t="s">
        <v>1197</v>
      </c>
      <c r="H117" s="208">
        <v>1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44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153</v>
      </c>
      <c r="AT117" s="215" t="s">
        <v>148</v>
      </c>
      <c r="AU117" s="215" t="s">
        <v>81</v>
      </c>
      <c r="AY117" s="17" t="s">
        <v>145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81</v>
      </c>
      <c r="BK117" s="216">
        <f>ROUND(I117*H117,2)</f>
        <v>0</v>
      </c>
      <c r="BL117" s="17" t="s">
        <v>153</v>
      </c>
      <c r="BM117" s="215" t="s">
        <v>468</v>
      </c>
    </row>
    <row r="118" s="2" customFormat="1" ht="16.5" customHeight="1">
      <c r="A118" s="38"/>
      <c r="B118" s="39"/>
      <c r="C118" s="204" t="s">
        <v>73</v>
      </c>
      <c r="D118" s="204" t="s">
        <v>148</v>
      </c>
      <c r="E118" s="205" t="s">
        <v>1308</v>
      </c>
      <c r="F118" s="206" t="s">
        <v>1309</v>
      </c>
      <c r="G118" s="207" t="s">
        <v>1197</v>
      </c>
      <c r="H118" s="208">
        <v>1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153</v>
      </c>
      <c r="AT118" s="215" t="s">
        <v>148</v>
      </c>
      <c r="AU118" s="215" t="s">
        <v>81</v>
      </c>
      <c r="AY118" s="17" t="s">
        <v>145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153</v>
      </c>
      <c r="BM118" s="215" t="s">
        <v>482</v>
      </c>
    </row>
    <row r="119" s="2" customFormat="1" ht="16.5" customHeight="1">
      <c r="A119" s="38"/>
      <c r="B119" s="39"/>
      <c r="C119" s="204" t="s">
        <v>73</v>
      </c>
      <c r="D119" s="204" t="s">
        <v>148</v>
      </c>
      <c r="E119" s="205" t="s">
        <v>1310</v>
      </c>
      <c r="F119" s="206" t="s">
        <v>1311</v>
      </c>
      <c r="G119" s="207" t="s">
        <v>1197</v>
      </c>
      <c r="H119" s="208">
        <v>1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44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153</v>
      </c>
      <c r="AT119" s="215" t="s">
        <v>148</v>
      </c>
      <c r="AU119" s="215" t="s">
        <v>81</v>
      </c>
      <c r="AY119" s="17" t="s">
        <v>145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81</v>
      </c>
      <c r="BK119" s="216">
        <f>ROUND(I119*H119,2)</f>
        <v>0</v>
      </c>
      <c r="BL119" s="17" t="s">
        <v>153</v>
      </c>
      <c r="BM119" s="215" t="s">
        <v>490</v>
      </c>
    </row>
    <row r="120" s="2" customFormat="1" ht="16.5" customHeight="1">
      <c r="A120" s="38"/>
      <c r="B120" s="39"/>
      <c r="C120" s="204" t="s">
        <v>73</v>
      </c>
      <c r="D120" s="204" t="s">
        <v>148</v>
      </c>
      <c r="E120" s="205" t="s">
        <v>1312</v>
      </c>
      <c r="F120" s="206" t="s">
        <v>1313</v>
      </c>
      <c r="G120" s="207" t="s">
        <v>1197</v>
      </c>
      <c r="H120" s="208">
        <v>1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44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153</v>
      </c>
      <c r="AT120" s="215" t="s">
        <v>148</v>
      </c>
      <c r="AU120" s="215" t="s">
        <v>81</v>
      </c>
      <c r="AY120" s="17" t="s">
        <v>145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81</v>
      </c>
      <c r="BK120" s="216">
        <f>ROUND(I120*H120,2)</f>
        <v>0</v>
      </c>
      <c r="BL120" s="17" t="s">
        <v>153</v>
      </c>
      <c r="BM120" s="215" t="s">
        <v>502</v>
      </c>
    </row>
    <row r="121" s="2" customFormat="1" ht="24.15" customHeight="1">
      <c r="A121" s="38"/>
      <c r="B121" s="39"/>
      <c r="C121" s="204" t="s">
        <v>73</v>
      </c>
      <c r="D121" s="204" t="s">
        <v>148</v>
      </c>
      <c r="E121" s="205" t="s">
        <v>1314</v>
      </c>
      <c r="F121" s="206" t="s">
        <v>1315</v>
      </c>
      <c r="G121" s="207" t="s">
        <v>1197</v>
      </c>
      <c r="H121" s="208">
        <v>1</v>
      </c>
      <c r="I121" s="209"/>
      <c r="J121" s="210">
        <f>ROUND(I121*H121,2)</f>
        <v>0</v>
      </c>
      <c r="K121" s="206" t="s">
        <v>19</v>
      </c>
      <c r="L121" s="44"/>
      <c r="M121" s="211" t="s">
        <v>19</v>
      </c>
      <c r="N121" s="212" t="s">
        <v>44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153</v>
      </c>
      <c r="AT121" s="215" t="s">
        <v>148</v>
      </c>
      <c r="AU121" s="215" t="s">
        <v>81</v>
      </c>
      <c r="AY121" s="17" t="s">
        <v>145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81</v>
      </c>
      <c r="BK121" s="216">
        <f>ROUND(I121*H121,2)</f>
        <v>0</v>
      </c>
      <c r="BL121" s="17" t="s">
        <v>153</v>
      </c>
      <c r="BM121" s="215" t="s">
        <v>511</v>
      </c>
    </row>
    <row r="122" s="2" customFormat="1" ht="16.5" customHeight="1">
      <c r="A122" s="38"/>
      <c r="B122" s="39"/>
      <c r="C122" s="204" t="s">
        <v>73</v>
      </c>
      <c r="D122" s="204" t="s">
        <v>148</v>
      </c>
      <c r="E122" s="205" t="s">
        <v>1316</v>
      </c>
      <c r="F122" s="206" t="s">
        <v>1317</v>
      </c>
      <c r="G122" s="207" t="s">
        <v>1197</v>
      </c>
      <c r="H122" s="208">
        <v>1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153</v>
      </c>
      <c r="AT122" s="215" t="s">
        <v>148</v>
      </c>
      <c r="AU122" s="215" t="s">
        <v>81</v>
      </c>
      <c r="AY122" s="17" t="s">
        <v>145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153</v>
      </c>
      <c r="BM122" s="215" t="s">
        <v>521</v>
      </c>
    </row>
    <row r="123" s="2" customFormat="1" ht="16.5" customHeight="1">
      <c r="A123" s="38"/>
      <c r="B123" s="39"/>
      <c r="C123" s="204" t="s">
        <v>73</v>
      </c>
      <c r="D123" s="204" t="s">
        <v>148</v>
      </c>
      <c r="E123" s="205" t="s">
        <v>1318</v>
      </c>
      <c r="F123" s="206" t="s">
        <v>1319</v>
      </c>
      <c r="G123" s="207" t="s">
        <v>1197</v>
      </c>
      <c r="H123" s="208">
        <v>1</v>
      </c>
      <c r="I123" s="209"/>
      <c r="J123" s="210">
        <f>ROUND(I123*H123,2)</f>
        <v>0</v>
      </c>
      <c r="K123" s="206" t="s">
        <v>19</v>
      </c>
      <c r="L123" s="44"/>
      <c r="M123" s="211" t="s">
        <v>19</v>
      </c>
      <c r="N123" s="212" t="s">
        <v>44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153</v>
      </c>
      <c r="AT123" s="215" t="s">
        <v>148</v>
      </c>
      <c r="AU123" s="215" t="s">
        <v>81</v>
      </c>
      <c r="AY123" s="17" t="s">
        <v>145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81</v>
      </c>
      <c r="BK123" s="216">
        <f>ROUND(I123*H123,2)</f>
        <v>0</v>
      </c>
      <c r="BL123" s="17" t="s">
        <v>153</v>
      </c>
      <c r="BM123" s="215" t="s">
        <v>531</v>
      </c>
    </row>
    <row r="124" s="2" customFormat="1">
      <c r="A124" s="38"/>
      <c r="B124" s="39"/>
      <c r="C124" s="40"/>
      <c r="D124" s="224" t="s">
        <v>364</v>
      </c>
      <c r="E124" s="40"/>
      <c r="F124" s="244" t="s">
        <v>1320</v>
      </c>
      <c r="G124" s="40"/>
      <c r="H124" s="40"/>
      <c r="I124" s="219"/>
      <c r="J124" s="40"/>
      <c r="K124" s="40"/>
      <c r="L124" s="44"/>
      <c r="M124" s="245"/>
      <c r="N124" s="246"/>
      <c r="O124" s="247"/>
      <c r="P124" s="247"/>
      <c r="Q124" s="247"/>
      <c r="R124" s="247"/>
      <c r="S124" s="247"/>
      <c r="T124" s="24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364</v>
      </c>
      <c r="AU124" s="17" t="s">
        <v>81</v>
      </c>
    </row>
    <row r="125" s="2" customFormat="1" ht="6.96" customHeight="1">
      <c r="A125" s="38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8tw7wMeccr03m+PmM37YMf9N1GcJ4dFQNPW2wwPg6ZRJe4aH2tDl+Nnh2bNjkl8B1cloQKcb6WUizyK6xYUsZw==" hashValue="UTsSd5sC2ZKPlJtgZVgTuwF2uZcTGyG+qYbHL3h7BZx98x2RI2zMU6E06kDRE4RBktCoW3mEYp8f4qBk224yBg==" algorithmName="SHA-512" password="CC35"/>
  <autoFilter ref="C82:K12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gynekologicko-porodního a novorozeneckého oddělení nemocnice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1321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7. 11. 2023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34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36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ROUND((SUM(BE85:BE144)),  2)</f>
        <v>0</v>
      </c>
      <c r="G33" s="38"/>
      <c r="H33" s="38"/>
      <c r="I33" s="148">
        <v>0.20999999999999999</v>
      </c>
      <c r="J33" s="147">
        <f>ROUND(((SUM(BE85:BE144))*I33),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ROUND((SUM(BF85:BF144)),  2)</f>
        <v>0</v>
      </c>
      <c r="G34" s="38"/>
      <c r="H34" s="38"/>
      <c r="I34" s="148">
        <v>0.14999999999999999</v>
      </c>
      <c r="J34" s="147">
        <f>ROUND(((SUM(BF85:BF144))*I34),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ROUND((SUM(BG85:BG144)),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ROUND((SUM(BH85:BH144)),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ROUND((SUM(BI85:BI144)),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gynekologicko-porodního a novorozeneckého oddělení nemocnice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05 - ELEKTRO_SILNOPROUD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Nemocnice Havíčov, p.o.</v>
      </c>
      <c r="G52" s="40"/>
      <c r="H52" s="40"/>
      <c r="I52" s="32" t="s">
        <v>23</v>
      </c>
      <c r="J52" s="72" t="str">
        <f>IF(J12="","",J12)</f>
        <v>7. 11. 2023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Amun Pro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1322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1323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1324</v>
      </c>
      <c r="E62" s="168"/>
      <c r="F62" s="168"/>
      <c r="G62" s="168"/>
      <c r="H62" s="168"/>
      <c r="I62" s="168"/>
      <c r="J62" s="169">
        <f>J129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1325</v>
      </c>
      <c r="E63" s="174"/>
      <c r="F63" s="174"/>
      <c r="G63" s="174"/>
      <c r="H63" s="174"/>
      <c r="I63" s="174"/>
      <c r="J63" s="175">
        <f>J130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1326</v>
      </c>
      <c r="E64" s="174"/>
      <c r="F64" s="174"/>
      <c r="G64" s="174"/>
      <c r="H64" s="174"/>
      <c r="I64" s="174"/>
      <c r="J64" s="175">
        <f>J138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1327</v>
      </c>
      <c r="E65" s="168"/>
      <c r="F65" s="168"/>
      <c r="G65" s="168"/>
      <c r="H65" s="168"/>
      <c r="I65" s="168"/>
      <c r="J65" s="169">
        <f>J140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130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Rekonstrukce gynekologicko-porodního a novorozeneckého oddělení nemocnice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100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05 - ELEKTRO_SILNOPROUD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Nemocnice Havíčov, p.o.</v>
      </c>
      <c r="G79" s="40"/>
      <c r="H79" s="40"/>
      <c r="I79" s="32" t="s">
        <v>23</v>
      </c>
      <c r="J79" s="72" t="str">
        <f>IF(J12="","",J12)</f>
        <v>7. 11. 2023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 xml:space="preserve"> </v>
      </c>
      <c r="G81" s="40"/>
      <c r="H81" s="40"/>
      <c r="I81" s="32" t="s">
        <v>31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33</v>
      </c>
      <c r="J82" s="36" t="str">
        <f>E24</f>
        <v>Amun Pro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131</v>
      </c>
      <c r="D84" s="180" t="s">
        <v>58</v>
      </c>
      <c r="E84" s="180" t="s">
        <v>54</v>
      </c>
      <c r="F84" s="180" t="s">
        <v>55</v>
      </c>
      <c r="G84" s="180" t="s">
        <v>132</v>
      </c>
      <c r="H84" s="180" t="s">
        <v>133</v>
      </c>
      <c r="I84" s="180" t="s">
        <v>134</v>
      </c>
      <c r="J84" s="180" t="s">
        <v>104</v>
      </c>
      <c r="K84" s="181" t="s">
        <v>135</v>
      </c>
      <c r="L84" s="182"/>
      <c r="M84" s="92" t="s">
        <v>19</v>
      </c>
      <c r="N84" s="93" t="s">
        <v>43</v>
      </c>
      <c r="O84" s="93" t="s">
        <v>136</v>
      </c>
      <c r="P84" s="93" t="s">
        <v>137</v>
      </c>
      <c r="Q84" s="93" t="s">
        <v>138</v>
      </c>
      <c r="R84" s="93" t="s">
        <v>139</v>
      </c>
      <c r="S84" s="93" t="s">
        <v>140</v>
      </c>
      <c r="T84" s="94" t="s">
        <v>141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142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P86+P129+P140</f>
        <v>0</v>
      </c>
      <c r="Q85" s="96"/>
      <c r="R85" s="185">
        <f>R86+R129+R140</f>
        <v>0.15997999999999968</v>
      </c>
      <c r="S85" s="96"/>
      <c r="T85" s="186">
        <f>T86+T129+T140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105</v>
      </c>
      <c r="BK85" s="187">
        <f>BK86+BK129+BK140</f>
        <v>0</v>
      </c>
    </row>
    <row r="86" s="12" customFormat="1" ht="25.92" customHeight="1">
      <c r="A86" s="12"/>
      <c r="B86" s="188"/>
      <c r="C86" s="189"/>
      <c r="D86" s="190" t="s">
        <v>72</v>
      </c>
      <c r="E86" s="191" t="s">
        <v>294</v>
      </c>
      <c r="F86" s="191" t="s">
        <v>1328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</f>
        <v>0</v>
      </c>
      <c r="Q86" s="196"/>
      <c r="R86" s="197">
        <f>R87</f>
        <v>0.15845999999999968</v>
      </c>
      <c r="S86" s="196"/>
      <c r="T86" s="198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83</v>
      </c>
      <c r="AT86" s="200" t="s">
        <v>72</v>
      </c>
      <c r="AU86" s="200" t="s">
        <v>73</v>
      </c>
      <c r="AY86" s="199" t="s">
        <v>145</v>
      </c>
      <c r="BK86" s="201">
        <f>BK87</f>
        <v>0</v>
      </c>
    </row>
    <row r="87" s="12" customFormat="1" ht="22.8" customHeight="1">
      <c r="A87" s="12"/>
      <c r="B87" s="188"/>
      <c r="C87" s="189"/>
      <c r="D87" s="190" t="s">
        <v>72</v>
      </c>
      <c r="E87" s="202" t="s">
        <v>343</v>
      </c>
      <c r="F87" s="202" t="s">
        <v>1329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SUM(P88:P128)</f>
        <v>0</v>
      </c>
      <c r="Q87" s="196"/>
      <c r="R87" s="197">
        <f>SUM(R88:R128)</f>
        <v>0.15845999999999968</v>
      </c>
      <c r="S87" s="196"/>
      <c r="T87" s="198">
        <f>SUM(T88:T128)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83</v>
      </c>
      <c r="AT87" s="200" t="s">
        <v>72</v>
      </c>
      <c r="AU87" s="200" t="s">
        <v>81</v>
      </c>
      <c r="AY87" s="199" t="s">
        <v>145</v>
      </c>
      <c r="BK87" s="201">
        <f>SUM(BK88:BK128)</f>
        <v>0</v>
      </c>
    </row>
    <row r="88" s="2" customFormat="1" ht="16.5" customHeight="1">
      <c r="A88" s="38"/>
      <c r="B88" s="39"/>
      <c r="C88" s="204" t="s">
        <v>81</v>
      </c>
      <c r="D88" s="204" t="s">
        <v>148</v>
      </c>
      <c r="E88" s="205" t="s">
        <v>1330</v>
      </c>
      <c r="F88" s="206" t="s">
        <v>1331</v>
      </c>
      <c r="G88" s="207" t="s">
        <v>197</v>
      </c>
      <c r="H88" s="208">
        <v>38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229</v>
      </c>
      <c r="AT88" s="215" t="s">
        <v>148</v>
      </c>
      <c r="AU88" s="215" t="s">
        <v>83</v>
      </c>
      <c r="AY88" s="17" t="s">
        <v>145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229</v>
      </c>
      <c r="BM88" s="215" t="s">
        <v>83</v>
      </c>
    </row>
    <row r="89" s="2" customFormat="1" ht="16.5" customHeight="1">
      <c r="A89" s="38"/>
      <c r="B89" s="39"/>
      <c r="C89" s="234" t="s">
        <v>83</v>
      </c>
      <c r="D89" s="234" t="s">
        <v>186</v>
      </c>
      <c r="E89" s="235" t="s">
        <v>1332</v>
      </c>
      <c r="F89" s="236" t="s">
        <v>1333</v>
      </c>
      <c r="G89" s="237" t="s">
        <v>197</v>
      </c>
      <c r="H89" s="238">
        <v>39.899999999999999</v>
      </c>
      <c r="I89" s="239"/>
      <c r="J89" s="240">
        <f>ROUND(I89*H89,2)</f>
        <v>0</v>
      </c>
      <c r="K89" s="236" t="s">
        <v>19</v>
      </c>
      <c r="L89" s="241"/>
      <c r="M89" s="242" t="s">
        <v>19</v>
      </c>
      <c r="N89" s="243" t="s">
        <v>44</v>
      </c>
      <c r="O89" s="84"/>
      <c r="P89" s="213">
        <f>O89*H89</f>
        <v>0</v>
      </c>
      <c r="Q89" s="213">
        <v>0.00034010025062656602</v>
      </c>
      <c r="R89" s="213">
        <f>Q89*H89</f>
        <v>0.013569999999999983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301</v>
      </c>
      <c r="AT89" s="215" t="s">
        <v>186</v>
      </c>
      <c r="AU89" s="215" t="s">
        <v>83</v>
      </c>
      <c r="AY89" s="17" t="s">
        <v>145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81</v>
      </c>
      <c r="BK89" s="216">
        <f>ROUND(I89*H89,2)</f>
        <v>0</v>
      </c>
      <c r="BL89" s="17" t="s">
        <v>229</v>
      </c>
      <c r="BM89" s="215" t="s">
        <v>153</v>
      </c>
    </row>
    <row r="90" s="2" customFormat="1" ht="16.5" customHeight="1">
      <c r="A90" s="38"/>
      <c r="B90" s="39"/>
      <c r="C90" s="204" t="s">
        <v>146</v>
      </c>
      <c r="D90" s="204" t="s">
        <v>148</v>
      </c>
      <c r="E90" s="205" t="s">
        <v>1330</v>
      </c>
      <c r="F90" s="206" t="s">
        <v>1331</v>
      </c>
      <c r="G90" s="207" t="s">
        <v>197</v>
      </c>
      <c r="H90" s="208">
        <v>15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229</v>
      </c>
      <c r="AT90" s="215" t="s">
        <v>148</v>
      </c>
      <c r="AU90" s="215" t="s">
        <v>83</v>
      </c>
      <c r="AY90" s="17" t="s">
        <v>145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229</v>
      </c>
      <c r="BM90" s="215" t="s">
        <v>164</v>
      </c>
    </row>
    <row r="91" s="2" customFormat="1" ht="16.5" customHeight="1">
      <c r="A91" s="38"/>
      <c r="B91" s="39"/>
      <c r="C91" s="234" t="s">
        <v>153</v>
      </c>
      <c r="D91" s="234" t="s">
        <v>186</v>
      </c>
      <c r="E91" s="235" t="s">
        <v>1334</v>
      </c>
      <c r="F91" s="236" t="s">
        <v>1335</v>
      </c>
      <c r="G91" s="237" t="s">
        <v>197</v>
      </c>
      <c r="H91" s="238">
        <v>15.75</v>
      </c>
      <c r="I91" s="239"/>
      <c r="J91" s="240">
        <f>ROUND(I91*H91,2)</f>
        <v>0</v>
      </c>
      <c r="K91" s="236" t="s">
        <v>19</v>
      </c>
      <c r="L91" s="241"/>
      <c r="M91" s="242" t="s">
        <v>19</v>
      </c>
      <c r="N91" s="243" t="s">
        <v>44</v>
      </c>
      <c r="O91" s="84"/>
      <c r="P91" s="213">
        <f>O91*H91</f>
        <v>0</v>
      </c>
      <c r="Q91" s="213">
        <v>0.00057015873015873</v>
      </c>
      <c r="R91" s="213">
        <f>Q91*H91</f>
        <v>0.0089799999999999967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301</v>
      </c>
      <c r="AT91" s="215" t="s">
        <v>186</v>
      </c>
      <c r="AU91" s="215" t="s">
        <v>83</v>
      </c>
      <c r="AY91" s="17" t="s">
        <v>145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229</v>
      </c>
      <c r="BM91" s="215" t="s">
        <v>189</v>
      </c>
    </row>
    <row r="92" s="2" customFormat="1" ht="16.5" customHeight="1">
      <c r="A92" s="38"/>
      <c r="B92" s="39"/>
      <c r="C92" s="204" t="s">
        <v>176</v>
      </c>
      <c r="D92" s="204" t="s">
        <v>148</v>
      </c>
      <c r="E92" s="205" t="s">
        <v>1336</v>
      </c>
      <c r="F92" s="206" t="s">
        <v>1337</v>
      </c>
      <c r="G92" s="207" t="s">
        <v>151</v>
      </c>
      <c r="H92" s="208">
        <v>37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44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229</v>
      </c>
      <c r="AT92" s="215" t="s">
        <v>148</v>
      </c>
      <c r="AU92" s="215" t="s">
        <v>83</v>
      </c>
      <c r="AY92" s="17" t="s">
        <v>145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81</v>
      </c>
      <c r="BK92" s="216">
        <f>ROUND(I92*H92,2)</f>
        <v>0</v>
      </c>
      <c r="BL92" s="17" t="s">
        <v>229</v>
      </c>
      <c r="BM92" s="215" t="s">
        <v>200</v>
      </c>
    </row>
    <row r="93" s="2" customFormat="1" ht="16.5" customHeight="1">
      <c r="A93" s="38"/>
      <c r="B93" s="39"/>
      <c r="C93" s="234" t="s">
        <v>164</v>
      </c>
      <c r="D93" s="234" t="s">
        <v>186</v>
      </c>
      <c r="E93" s="235" t="s">
        <v>1338</v>
      </c>
      <c r="F93" s="236" t="s">
        <v>1339</v>
      </c>
      <c r="G93" s="237" t="s">
        <v>151</v>
      </c>
      <c r="H93" s="238">
        <v>37</v>
      </c>
      <c r="I93" s="239"/>
      <c r="J93" s="240">
        <f>ROUND(I93*H93,2)</f>
        <v>0</v>
      </c>
      <c r="K93" s="236" t="s">
        <v>19</v>
      </c>
      <c r="L93" s="241"/>
      <c r="M93" s="242" t="s">
        <v>19</v>
      </c>
      <c r="N93" s="243" t="s">
        <v>44</v>
      </c>
      <c r="O93" s="84"/>
      <c r="P93" s="213">
        <f>O93*H93</f>
        <v>0</v>
      </c>
      <c r="Q93" s="213">
        <v>5.0000000000000002E-05</v>
      </c>
      <c r="R93" s="213">
        <f>Q93*H93</f>
        <v>0.0018500000000000001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301</v>
      </c>
      <c r="AT93" s="215" t="s">
        <v>186</v>
      </c>
      <c r="AU93" s="215" t="s">
        <v>83</v>
      </c>
      <c r="AY93" s="17" t="s">
        <v>145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81</v>
      </c>
      <c r="BK93" s="216">
        <f>ROUND(I93*H93,2)</f>
        <v>0</v>
      </c>
      <c r="BL93" s="17" t="s">
        <v>229</v>
      </c>
      <c r="BM93" s="215" t="s">
        <v>212</v>
      </c>
    </row>
    <row r="94" s="2" customFormat="1" ht="21.75" customHeight="1">
      <c r="A94" s="38"/>
      <c r="B94" s="39"/>
      <c r="C94" s="204" t="s">
        <v>185</v>
      </c>
      <c r="D94" s="204" t="s">
        <v>148</v>
      </c>
      <c r="E94" s="205" t="s">
        <v>1340</v>
      </c>
      <c r="F94" s="206" t="s">
        <v>1341</v>
      </c>
      <c r="G94" s="207" t="s">
        <v>197</v>
      </c>
      <c r="H94" s="208">
        <v>16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44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229</v>
      </c>
      <c r="AT94" s="215" t="s">
        <v>148</v>
      </c>
      <c r="AU94" s="215" t="s">
        <v>83</v>
      </c>
      <c r="AY94" s="17" t="s">
        <v>145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81</v>
      </c>
      <c r="BK94" s="216">
        <f>ROUND(I94*H94,2)</f>
        <v>0</v>
      </c>
      <c r="BL94" s="17" t="s">
        <v>229</v>
      </c>
      <c r="BM94" s="215" t="s">
        <v>221</v>
      </c>
    </row>
    <row r="95" s="2" customFormat="1" ht="16.5" customHeight="1">
      <c r="A95" s="38"/>
      <c r="B95" s="39"/>
      <c r="C95" s="234" t="s">
        <v>189</v>
      </c>
      <c r="D95" s="234" t="s">
        <v>186</v>
      </c>
      <c r="E95" s="235" t="s">
        <v>1342</v>
      </c>
      <c r="F95" s="236" t="s">
        <v>1343</v>
      </c>
      <c r="G95" s="237" t="s">
        <v>197</v>
      </c>
      <c r="H95" s="238">
        <v>18.399999999999999</v>
      </c>
      <c r="I95" s="239"/>
      <c r="J95" s="240">
        <f>ROUND(I95*H95,2)</f>
        <v>0</v>
      </c>
      <c r="K95" s="236" t="s">
        <v>19</v>
      </c>
      <c r="L95" s="241"/>
      <c r="M95" s="242" t="s">
        <v>19</v>
      </c>
      <c r="N95" s="243" t="s">
        <v>44</v>
      </c>
      <c r="O95" s="84"/>
      <c r="P95" s="213">
        <f>O95*H95</f>
        <v>0</v>
      </c>
      <c r="Q95" s="213">
        <v>0.000220108695652174</v>
      </c>
      <c r="R95" s="213">
        <f>Q95*H95</f>
        <v>0.0040500000000000015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301</v>
      </c>
      <c r="AT95" s="215" t="s">
        <v>186</v>
      </c>
      <c r="AU95" s="215" t="s">
        <v>83</v>
      </c>
      <c r="AY95" s="17" t="s">
        <v>145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229</v>
      </c>
      <c r="BM95" s="215" t="s">
        <v>229</v>
      </c>
    </row>
    <row r="96" s="2" customFormat="1" ht="21.75" customHeight="1">
      <c r="A96" s="38"/>
      <c r="B96" s="39"/>
      <c r="C96" s="204" t="s">
        <v>194</v>
      </c>
      <c r="D96" s="204" t="s">
        <v>148</v>
      </c>
      <c r="E96" s="205" t="s">
        <v>1340</v>
      </c>
      <c r="F96" s="206" t="s">
        <v>1341</v>
      </c>
      <c r="G96" s="207" t="s">
        <v>197</v>
      </c>
      <c r="H96" s="208">
        <v>102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44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229</v>
      </c>
      <c r="AT96" s="215" t="s">
        <v>148</v>
      </c>
      <c r="AU96" s="215" t="s">
        <v>83</v>
      </c>
      <c r="AY96" s="17" t="s">
        <v>145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81</v>
      </c>
      <c r="BK96" s="216">
        <f>ROUND(I96*H96,2)</f>
        <v>0</v>
      </c>
      <c r="BL96" s="17" t="s">
        <v>229</v>
      </c>
      <c r="BM96" s="215" t="s">
        <v>242</v>
      </c>
    </row>
    <row r="97" s="2" customFormat="1" ht="16.5" customHeight="1">
      <c r="A97" s="38"/>
      <c r="B97" s="39"/>
      <c r="C97" s="234" t="s">
        <v>200</v>
      </c>
      <c r="D97" s="234" t="s">
        <v>186</v>
      </c>
      <c r="E97" s="235" t="s">
        <v>1344</v>
      </c>
      <c r="F97" s="236" t="s">
        <v>1345</v>
      </c>
      <c r="G97" s="237" t="s">
        <v>197</v>
      </c>
      <c r="H97" s="238">
        <v>117.3</v>
      </c>
      <c r="I97" s="239"/>
      <c r="J97" s="240">
        <f>ROUND(I97*H97,2)</f>
        <v>0</v>
      </c>
      <c r="K97" s="236" t="s">
        <v>19</v>
      </c>
      <c r="L97" s="241"/>
      <c r="M97" s="242" t="s">
        <v>19</v>
      </c>
      <c r="N97" s="243" t="s">
        <v>44</v>
      </c>
      <c r="O97" s="84"/>
      <c r="P97" s="213">
        <f>O97*H97</f>
        <v>0</v>
      </c>
      <c r="Q97" s="213">
        <v>6.9991474850809906E-05</v>
      </c>
      <c r="R97" s="213">
        <f>Q97*H97</f>
        <v>0.008210000000000002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301</v>
      </c>
      <c r="AT97" s="215" t="s">
        <v>186</v>
      </c>
      <c r="AU97" s="215" t="s">
        <v>83</v>
      </c>
      <c r="AY97" s="17" t="s">
        <v>145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229</v>
      </c>
      <c r="BM97" s="215" t="s">
        <v>254</v>
      </c>
    </row>
    <row r="98" s="2" customFormat="1" ht="16.5" customHeight="1">
      <c r="A98" s="38"/>
      <c r="B98" s="39"/>
      <c r="C98" s="204" t="s">
        <v>206</v>
      </c>
      <c r="D98" s="204" t="s">
        <v>148</v>
      </c>
      <c r="E98" s="205" t="s">
        <v>1346</v>
      </c>
      <c r="F98" s="206" t="s">
        <v>1347</v>
      </c>
      <c r="G98" s="207" t="s">
        <v>197</v>
      </c>
      <c r="H98" s="208">
        <v>26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44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229</v>
      </c>
      <c r="AT98" s="215" t="s">
        <v>148</v>
      </c>
      <c r="AU98" s="215" t="s">
        <v>83</v>
      </c>
      <c r="AY98" s="17" t="s">
        <v>145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81</v>
      </c>
      <c r="BK98" s="216">
        <f>ROUND(I98*H98,2)</f>
        <v>0</v>
      </c>
      <c r="BL98" s="17" t="s">
        <v>229</v>
      </c>
      <c r="BM98" s="215" t="s">
        <v>266</v>
      </c>
    </row>
    <row r="99" s="2" customFormat="1" ht="24.15" customHeight="1">
      <c r="A99" s="38"/>
      <c r="B99" s="39"/>
      <c r="C99" s="234" t="s">
        <v>212</v>
      </c>
      <c r="D99" s="234" t="s">
        <v>186</v>
      </c>
      <c r="E99" s="235" t="s">
        <v>1348</v>
      </c>
      <c r="F99" s="236" t="s">
        <v>1349</v>
      </c>
      <c r="G99" s="237" t="s">
        <v>197</v>
      </c>
      <c r="H99" s="238">
        <v>29.899999999999999</v>
      </c>
      <c r="I99" s="239"/>
      <c r="J99" s="240">
        <f>ROUND(I99*H99,2)</f>
        <v>0</v>
      </c>
      <c r="K99" s="236" t="s">
        <v>19</v>
      </c>
      <c r="L99" s="241"/>
      <c r="M99" s="242" t="s">
        <v>19</v>
      </c>
      <c r="N99" s="243" t="s">
        <v>44</v>
      </c>
      <c r="O99" s="84"/>
      <c r="P99" s="213">
        <f>O99*H99</f>
        <v>0</v>
      </c>
      <c r="Q99" s="213">
        <v>0.000459866220735786</v>
      </c>
      <c r="R99" s="213">
        <f>Q99*H99</f>
        <v>0.01375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301</v>
      </c>
      <c r="AT99" s="215" t="s">
        <v>186</v>
      </c>
      <c r="AU99" s="215" t="s">
        <v>83</v>
      </c>
      <c r="AY99" s="17" t="s">
        <v>145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229</v>
      </c>
      <c r="BM99" s="215" t="s">
        <v>277</v>
      </c>
    </row>
    <row r="100" s="2" customFormat="1" ht="16.5" customHeight="1">
      <c r="A100" s="38"/>
      <c r="B100" s="39"/>
      <c r="C100" s="204" t="s">
        <v>217</v>
      </c>
      <c r="D100" s="204" t="s">
        <v>148</v>
      </c>
      <c r="E100" s="205" t="s">
        <v>1350</v>
      </c>
      <c r="F100" s="206" t="s">
        <v>1351</v>
      </c>
      <c r="G100" s="207" t="s">
        <v>197</v>
      </c>
      <c r="H100" s="208">
        <v>580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229</v>
      </c>
      <c r="AT100" s="215" t="s">
        <v>148</v>
      </c>
      <c r="AU100" s="215" t="s">
        <v>83</v>
      </c>
      <c r="AY100" s="17" t="s">
        <v>145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229</v>
      </c>
      <c r="BM100" s="215" t="s">
        <v>289</v>
      </c>
    </row>
    <row r="101" s="2" customFormat="1" ht="24.15" customHeight="1">
      <c r="A101" s="38"/>
      <c r="B101" s="39"/>
      <c r="C101" s="234" t="s">
        <v>221</v>
      </c>
      <c r="D101" s="234" t="s">
        <v>186</v>
      </c>
      <c r="E101" s="235" t="s">
        <v>1352</v>
      </c>
      <c r="F101" s="236" t="s">
        <v>1353</v>
      </c>
      <c r="G101" s="237" t="s">
        <v>197</v>
      </c>
      <c r="H101" s="238">
        <v>200.81700000000001</v>
      </c>
      <c r="I101" s="239"/>
      <c r="J101" s="240">
        <f>ROUND(I101*H101,2)</f>
        <v>0</v>
      </c>
      <c r="K101" s="236" t="s">
        <v>19</v>
      </c>
      <c r="L101" s="241"/>
      <c r="M101" s="242" t="s">
        <v>19</v>
      </c>
      <c r="N101" s="243" t="s">
        <v>44</v>
      </c>
      <c r="O101" s="84"/>
      <c r="P101" s="213">
        <f>O101*H101</f>
        <v>0</v>
      </c>
      <c r="Q101" s="213">
        <v>0.000120009760129869</v>
      </c>
      <c r="R101" s="213">
        <f>Q101*H101</f>
        <v>0.024099999999999903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301</v>
      </c>
      <c r="AT101" s="215" t="s">
        <v>186</v>
      </c>
      <c r="AU101" s="215" t="s">
        <v>83</v>
      </c>
      <c r="AY101" s="17" t="s">
        <v>145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229</v>
      </c>
      <c r="BM101" s="215" t="s">
        <v>303</v>
      </c>
    </row>
    <row r="102" s="2" customFormat="1" ht="24.15" customHeight="1">
      <c r="A102" s="38"/>
      <c r="B102" s="39"/>
      <c r="C102" s="234" t="s">
        <v>8</v>
      </c>
      <c r="D102" s="234" t="s">
        <v>186</v>
      </c>
      <c r="E102" s="235" t="s">
        <v>1354</v>
      </c>
      <c r="F102" s="236" t="s">
        <v>1355</v>
      </c>
      <c r="G102" s="237" t="s">
        <v>197</v>
      </c>
      <c r="H102" s="238">
        <v>466.18299999999999</v>
      </c>
      <c r="I102" s="239"/>
      <c r="J102" s="240">
        <f>ROUND(I102*H102,2)</f>
        <v>0</v>
      </c>
      <c r="K102" s="236" t="s">
        <v>19</v>
      </c>
      <c r="L102" s="241"/>
      <c r="M102" s="242" t="s">
        <v>19</v>
      </c>
      <c r="N102" s="243" t="s">
        <v>44</v>
      </c>
      <c r="O102" s="84"/>
      <c r="P102" s="213">
        <f>O102*H102</f>
        <v>0</v>
      </c>
      <c r="Q102" s="213">
        <v>0.00016999761896079399</v>
      </c>
      <c r="R102" s="213">
        <f>Q102*H102</f>
        <v>0.079249999999999821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301</v>
      </c>
      <c r="AT102" s="215" t="s">
        <v>186</v>
      </c>
      <c r="AU102" s="215" t="s">
        <v>83</v>
      </c>
      <c r="AY102" s="17" t="s">
        <v>145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81</v>
      </c>
      <c r="BK102" s="216">
        <f>ROUND(I102*H102,2)</f>
        <v>0</v>
      </c>
      <c r="BL102" s="17" t="s">
        <v>229</v>
      </c>
      <c r="BM102" s="215" t="s">
        <v>311</v>
      </c>
    </row>
    <row r="103" s="2" customFormat="1" ht="16.5" customHeight="1">
      <c r="A103" s="38"/>
      <c r="B103" s="39"/>
      <c r="C103" s="204" t="s">
        <v>229</v>
      </c>
      <c r="D103" s="204" t="s">
        <v>148</v>
      </c>
      <c r="E103" s="205" t="s">
        <v>1356</v>
      </c>
      <c r="F103" s="206" t="s">
        <v>1357</v>
      </c>
      <c r="G103" s="207" t="s">
        <v>151</v>
      </c>
      <c r="H103" s="208">
        <v>148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229</v>
      </c>
      <c r="AT103" s="215" t="s">
        <v>148</v>
      </c>
      <c r="AU103" s="215" t="s">
        <v>83</v>
      </c>
      <c r="AY103" s="17" t="s">
        <v>145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229</v>
      </c>
      <c r="BM103" s="215" t="s">
        <v>301</v>
      </c>
    </row>
    <row r="104" s="2" customFormat="1" ht="16.5" customHeight="1">
      <c r="A104" s="38"/>
      <c r="B104" s="39"/>
      <c r="C104" s="204" t="s">
        <v>235</v>
      </c>
      <c r="D104" s="204" t="s">
        <v>148</v>
      </c>
      <c r="E104" s="205" t="s">
        <v>1358</v>
      </c>
      <c r="F104" s="206" t="s">
        <v>1359</v>
      </c>
      <c r="G104" s="207" t="s">
        <v>151</v>
      </c>
      <c r="H104" s="208">
        <v>1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44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229</v>
      </c>
      <c r="AT104" s="215" t="s">
        <v>148</v>
      </c>
      <c r="AU104" s="215" t="s">
        <v>83</v>
      </c>
      <c r="AY104" s="17" t="s">
        <v>145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229</v>
      </c>
      <c r="BM104" s="215" t="s">
        <v>331</v>
      </c>
    </row>
    <row r="105" s="2" customFormat="1" ht="16.5" customHeight="1">
      <c r="A105" s="38"/>
      <c r="B105" s="39"/>
      <c r="C105" s="234" t="s">
        <v>242</v>
      </c>
      <c r="D105" s="234" t="s">
        <v>186</v>
      </c>
      <c r="E105" s="235" t="s">
        <v>1360</v>
      </c>
      <c r="F105" s="236" t="s">
        <v>1361</v>
      </c>
      <c r="G105" s="237" t="s">
        <v>151</v>
      </c>
      <c r="H105" s="238">
        <v>1</v>
      </c>
      <c r="I105" s="239"/>
      <c r="J105" s="240">
        <f>ROUND(I105*H105,2)</f>
        <v>0</v>
      </c>
      <c r="K105" s="236" t="s">
        <v>19</v>
      </c>
      <c r="L105" s="241"/>
      <c r="M105" s="242" t="s">
        <v>19</v>
      </c>
      <c r="N105" s="243" t="s">
        <v>44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301</v>
      </c>
      <c r="AT105" s="215" t="s">
        <v>186</v>
      </c>
      <c r="AU105" s="215" t="s">
        <v>83</v>
      </c>
      <c r="AY105" s="17" t="s">
        <v>145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229</v>
      </c>
      <c r="BM105" s="215" t="s">
        <v>339</v>
      </c>
    </row>
    <row r="106" s="2" customFormat="1" ht="16.5" customHeight="1">
      <c r="A106" s="38"/>
      <c r="B106" s="39"/>
      <c r="C106" s="204" t="s">
        <v>248</v>
      </c>
      <c r="D106" s="204" t="s">
        <v>148</v>
      </c>
      <c r="E106" s="205" t="s">
        <v>1362</v>
      </c>
      <c r="F106" s="206" t="s">
        <v>1363</v>
      </c>
      <c r="G106" s="207" t="s">
        <v>151</v>
      </c>
      <c r="H106" s="208">
        <v>2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229</v>
      </c>
      <c r="AT106" s="215" t="s">
        <v>148</v>
      </c>
      <c r="AU106" s="215" t="s">
        <v>83</v>
      </c>
      <c r="AY106" s="17" t="s">
        <v>145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229</v>
      </c>
      <c r="BM106" s="215" t="s">
        <v>350</v>
      </c>
    </row>
    <row r="107" s="2" customFormat="1" ht="16.5" customHeight="1">
      <c r="A107" s="38"/>
      <c r="B107" s="39"/>
      <c r="C107" s="234" t="s">
        <v>254</v>
      </c>
      <c r="D107" s="234" t="s">
        <v>186</v>
      </c>
      <c r="E107" s="235" t="s">
        <v>1364</v>
      </c>
      <c r="F107" s="236" t="s">
        <v>1365</v>
      </c>
      <c r="G107" s="237" t="s">
        <v>151</v>
      </c>
      <c r="H107" s="238">
        <v>2</v>
      </c>
      <c r="I107" s="239"/>
      <c r="J107" s="240">
        <f>ROUND(I107*H107,2)</f>
        <v>0</v>
      </c>
      <c r="K107" s="236" t="s">
        <v>19</v>
      </c>
      <c r="L107" s="241"/>
      <c r="M107" s="242" t="s">
        <v>19</v>
      </c>
      <c r="N107" s="243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301</v>
      </c>
      <c r="AT107" s="215" t="s">
        <v>186</v>
      </c>
      <c r="AU107" s="215" t="s">
        <v>83</v>
      </c>
      <c r="AY107" s="17" t="s">
        <v>145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229</v>
      </c>
      <c r="BM107" s="215" t="s">
        <v>360</v>
      </c>
    </row>
    <row r="108" s="2" customFormat="1" ht="21.75" customHeight="1">
      <c r="A108" s="38"/>
      <c r="B108" s="39"/>
      <c r="C108" s="204" t="s">
        <v>7</v>
      </c>
      <c r="D108" s="204" t="s">
        <v>148</v>
      </c>
      <c r="E108" s="205" t="s">
        <v>1366</v>
      </c>
      <c r="F108" s="206" t="s">
        <v>1367</v>
      </c>
      <c r="G108" s="207" t="s">
        <v>151</v>
      </c>
      <c r="H108" s="208">
        <v>2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44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229</v>
      </c>
      <c r="AT108" s="215" t="s">
        <v>148</v>
      </c>
      <c r="AU108" s="215" t="s">
        <v>83</v>
      </c>
      <c r="AY108" s="17" t="s">
        <v>145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81</v>
      </c>
      <c r="BK108" s="216">
        <f>ROUND(I108*H108,2)</f>
        <v>0</v>
      </c>
      <c r="BL108" s="17" t="s">
        <v>229</v>
      </c>
      <c r="BM108" s="215" t="s">
        <v>374</v>
      </c>
    </row>
    <row r="109" s="2" customFormat="1" ht="16.5" customHeight="1">
      <c r="A109" s="38"/>
      <c r="B109" s="39"/>
      <c r="C109" s="234" t="s">
        <v>266</v>
      </c>
      <c r="D109" s="234" t="s">
        <v>186</v>
      </c>
      <c r="E109" s="235" t="s">
        <v>1368</v>
      </c>
      <c r="F109" s="236" t="s">
        <v>1369</v>
      </c>
      <c r="G109" s="237" t="s">
        <v>19</v>
      </c>
      <c r="H109" s="238">
        <v>2</v>
      </c>
      <c r="I109" s="239"/>
      <c r="J109" s="240">
        <f>ROUND(I109*H109,2)</f>
        <v>0</v>
      </c>
      <c r="K109" s="236" t="s">
        <v>19</v>
      </c>
      <c r="L109" s="241"/>
      <c r="M109" s="242" t="s">
        <v>19</v>
      </c>
      <c r="N109" s="243" t="s">
        <v>44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301</v>
      </c>
      <c r="AT109" s="215" t="s">
        <v>186</v>
      </c>
      <c r="AU109" s="215" t="s">
        <v>83</v>
      </c>
      <c r="AY109" s="17" t="s">
        <v>145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229</v>
      </c>
      <c r="BM109" s="215" t="s">
        <v>387</v>
      </c>
    </row>
    <row r="110" s="2" customFormat="1" ht="16.5" customHeight="1">
      <c r="A110" s="38"/>
      <c r="B110" s="39"/>
      <c r="C110" s="204" t="s">
        <v>271</v>
      </c>
      <c r="D110" s="204" t="s">
        <v>148</v>
      </c>
      <c r="E110" s="205" t="s">
        <v>346</v>
      </c>
      <c r="F110" s="206" t="s">
        <v>1370</v>
      </c>
      <c r="G110" s="207" t="s">
        <v>151</v>
      </c>
      <c r="H110" s="208">
        <v>3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229</v>
      </c>
      <c r="AT110" s="215" t="s">
        <v>148</v>
      </c>
      <c r="AU110" s="215" t="s">
        <v>83</v>
      </c>
      <c r="AY110" s="17" t="s">
        <v>145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229</v>
      </c>
      <c r="BM110" s="215" t="s">
        <v>397</v>
      </c>
    </row>
    <row r="111" s="2" customFormat="1" ht="16.5" customHeight="1">
      <c r="A111" s="38"/>
      <c r="B111" s="39"/>
      <c r="C111" s="234" t="s">
        <v>277</v>
      </c>
      <c r="D111" s="234" t="s">
        <v>186</v>
      </c>
      <c r="E111" s="235" t="s">
        <v>1371</v>
      </c>
      <c r="F111" s="236" t="s">
        <v>1372</v>
      </c>
      <c r="G111" s="237" t="s">
        <v>151</v>
      </c>
      <c r="H111" s="238">
        <v>2</v>
      </c>
      <c r="I111" s="239"/>
      <c r="J111" s="240">
        <f>ROUND(I111*H111,2)</f>
        <v>0</v>
      </c>
      <c r="K111" s="236" t="s">
        <v>19</v>
      </c>
      <c r="L111" s="241"/>
      <c r="M111" s="242" t="s">
        <v>19</v>
      </c>
      <c r="N111" s="243" t="s">
        <v>44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301</v>
      </c>
      <c r="AT111" s="215" t="s">
        <v>186</v>
      </c>
      <c r="AU111" s="215" t="s">
        <v>83</v>
      </c>
      <c r="AY111" s="17" t="s">
        <v>145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229</v>
      </c>
      <c r="BM111" s="215" t="s">
        <v>409</v>
      </c>
    </row>
    <row r="112" s="2" customFormat="1" ht="16.5" customHeight="1">
      <c r="A112" s="38"/>
      <c r="B112" s="39"/>
      <c r="C112" s="234" t="s">
        <v>282</v>
      </c>
      <c r="D112" s="234" t="s">
        <v>186</v>
      </c>
      <c r="E112" s="235" t="s">
        <v>1373</v>
      </c>
      <c r="F112" s="236" t="s">
        <v>1374</v>
      </c>
      <c r="G112" s="237" t="s">
        <v>151</v>
      </c>
      <c r="H112" s="238">
        <v>1</v>
      </c>
      <c r="I112" s="239"/>
      <c r="J112" s="240">
        <f>ROUND(I112*H112,2)</f>
        <v>0</v>
      </c>
      <c r="K112" s="236" t="s">
        <v>19</v>
      </c>
      <c r="L112" s="241"/>
      <c r="M112" s="242" t="s">
        <v>19</v>
      </c>
      <c r="N112" s="243" t="s">
        <v>44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301</v>
      </c>
      <c r="AT112" s="215" t="s">
        <v>186</v>
      </c>
      <c r="AU112" s="215" t="s">
        <v>83</v>
      </c>
      <c r="AY112" s="17" t="s">
        <v>145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81</v>
      </c>
      <c r="BK112" s="216">
        <f>ROUND(I112*H112,2)</f>
        <v>0</v>
      </c>
      <c r="BL112" s="17" t="s">
        <v>229</v>
      </c>
      <c r="BM112" s="215" t="s">
        <v>418</v>
      </c>
    </row>
    <row r="113" s="2" customFormat="1" ht="16.5" customHeight="1">
      <c r="A113" s="38"/>
      <c r="B113" s="39"/>
      <c r="C113" s="204" t="s">
        <v>289</v>
      </c>
      <c r="D113" s="204" t="s">
        <v>148</v>
      </c>
      <c r="E113" s="205" t="s">
        <v>1375</v>
      </c>
      <c r="F113" s="206" t="s">
        <v>1376</v>
      </c>
      <c r="G113" s="207" t="s">
        <v>151</v>
      </c>
      <c r="H113" s="208">
        <v>35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44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229</v>
      </c>
      <c r="AT113" s="215" t="s">
        <v>148</v>
      </c>
      <c r="AU113" s="215" t="s">
        <v>83</v>
      </c>
      <c r="AY113" s="17" t="s">
        <v>145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81</v>
      </c>
      <c r="BK113" s="216">
        <f>ROUND(I113*H113,2)</f>
        <v>0</v>
      </c>
      <c r="BL113" s="17" t="s">
        <v>229</v>
      </c>
      <c r="BM113" s="215" t="s">
        <v>427</v>
      </c>
    </row>
    <row r="114" s="2" customFormat="1" ht="16.5" customHeight="1">
      <c r="A114" s="38"/>
      <c r="B114" s="39"/>
      <c r="C114" s="234" t="s">
        <v>298</v>
      </c>
      <c r="D114" s="234" t="s">
        <v>186</v>
      </c>
      <c r="E114" s="235" t="s">
        <v>1377</v>
      </c>
      <c r="F114" s="236" t="s">
        <v>1378</v>
      </c>
      <c r="G114" s="237" t="s">
        <v>151</v>
      </c>
      <c r="H114" s="238">
        <v>35</v>
      </c>
      <c r="I114" s="239"/>
      <c r="J114" s="240">
        <f>ROUND(I114*H114,2)</f>
        <v>0</v>
      </c>
      <c r="K114" s="236" t="s">
        <v>19</v>
      </c>
      <c r="L114" s="241"/>
      <c r="M114" s="242" t="s">
        <v>19</v>
      </c>
      <c r="N114" s="243" t="s">
        <v>44</v>
      </c>
      <c r="O114" s="84"/>
      <c r="P114" s="213">
        <f>O114*H114</f>
        <v>0</v>
      </c>
      <c r="Q114" s="213">
        <v>6.0000000000000002E-05</v>
      </c>
      <c r="R114" s="213">
        <f>Q114*H114</f>
        <v>0.0020999999999999999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301</v>
      </c>
      <c r="AT114" s="215" t="s">
        <v>186</v>
      </c>
      <c r="AU114" s="215" t="s">
        <v>83</v>
      </c>
      <c r="AY114" s="17" t="s">
        <v>145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229</v>
      </c>
      <c r="BM114" s="215" t="s">
        <v>437</v>
      </c>
    </row>
    <row r="115" s="2" customFormat="1" ht="16.5" customHeight="1">
      <c r="A115" s="38"/>
      <c r="B115" s="39"/>
      <c r="C115" s="234" t="s">
        <v>303</v>
      </c>
      <c r="D115" s="234" t="s">
        <v>186</v>
      </c>
      <c r="E115" s="235" t="s">
        <v>1379</v>
      </c>
      <c r="F115" s="236" t="s">
        <v>1380</v>
      </c>
      <c r="G115" s="237" t="s">
        <v>151</v>
      </c>
      <c r="H115" s="238">
        <v>35</v>
      </c>
      <c r="I115" s="239"/>
      <c r="J115" s="240">
        <f>ROUND(I115*H115,2)</f>
        <v>0</v>
      </c>
      <c r="K115" s="236" t="s">
        <v>19</v>
      </c>
      <c r="L115" s="241"/>
      <c r="M115" s="242" t="s">
        <v>19</v>
      </c>
      <c r="N115" s="243" t="s">
        <v>44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301</v>
      </c>
      <c r="AT115" s="215" t="s">
        <v>186</v>
      </c>
      <c r="AU115" s="215" t="s">
        <v>83</v>
      </c>
      <c r="AY115" s="17" t="s">
        <v>145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81</v>
      </c>
      <c r="BK115" s="216">
        <f>ROUND(I115*H115,2)</f>
        <v>0</v>
      </c>
      <c r="BL115" s="17" t="s">
        <v>229</v>
      </c>
      <c r="BM115" s="215" t="s">
        <v>447</v>
      </c>
    </row>
    <row r="116" s="2" customFormat="1" ht="16.5" customHeight="1">
      <c r="A116" s="38"/>
      <c r="B116" s="39"/>
      <c r="C116" s="204" t="s">
        <v>307</v>
      </c>
      <c r="D116" s="204" t="s">
        <v>148</v>
      </c>
      <c r="E116" s="205" t="s">
        <v>1381</v>
      </c>
      <c r="F116" s="206" t="s">
        <v>1382</v>
      </c>
      <c r="G116" s="207" t="s">
        <v>151</v>
      </c>
      <c r="H116" s="208">
        <v>23</v>
      </c>
      <c r="I116" s="209"/>
      <c r="J116" s="210">
        <f>ROUND(I116*H116,2)</f>
        <v>0</v>
      </c>
      <c r="K116" s="206" t="s">
        <v>19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229</v>
      </c>
      <c r="AT116" s="215" t="s">
        <v>148</v>
      </c>
      <c r="AU116" s="215" t="s">
        <v>83</v>
      </c>
      <c r="AY116" s="17" t="s">
        <v>145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229</v>
      </c>
      <c r="BM116" s="215" t="s">
        <v>456</v>
      </c>
    </row>
    <row r="117" s="2" customFormat="1" ht="16.5" customHeight="1">
      <c r="A117" s="38"/>
      <c r="B117" s="39"/>
      <c r="C117" s="234" t="s">
        <v>311</v>
      </c>
      <c r="D117" s="234" t="s">
        <v>186</v>
      </c>
      <c r="E117" s="235" t="s">
        <v>1383</v>
      </c>
      <c r="F117" s="236" t="s">
        <v>1384</v>
      </c>
      <c r="G117" s="237" t="s">
        <v>19</v>
      </c>
      <c r="H117" s="238">
        <v>23</v>
      </c>
      <c r="I117" s="239"/>
      <c r="J117" s="240">
        <f>ROUND(I117*H117,2)</f>
        <v>0</v>
      </c>
      <c r="K117" s="236" t="s">
        <v>19</v>
      </c>
      <c r="L117" s="241"/>
      <c r="M117" s="242" t="s">
        <v>19</v>
      </c>
      <c r="N117" s="243" t="s">
        <v>44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301</v>
      </c>
      <c r="AT117" s="215" t="s">
        <v>186</v>
      </c>
      <c r="AU117" s="215" t="s">
        <v>83</v>
      </c>
      <c r="AY117" s="17" t="s">
        <v>145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81</v>
      </c>
      <c r="BK117" s="216">
        <f>ROUND(I117*H117,2)</f>
        <v>0</v>
      </c>
      <c r="BL117" s="17" t="s">
        <v>229</v>
      </c>
      <c r="BM117" s="215" t="s">
        <v>468</v>
      </c>
    </row>
    <row r="118" s="2" customFormat="1" ht="16.5" customHeight="1">
      <c r="A118" s="38"/>
      <c r="B118" s="39"/>
      <c r="C118" s="204" t="s">
        <v>317</v>
      </c>
      <c r="D118" s="204" t="s">
        <v>148</v>
      </c>
      <c r="E118" s="205" t="s">
        <v>1385</v>
      </c>
      <c r="F118" s="206" t="s">
        <v>1386</v>
      </c>
      <c r="G118" s="207" t="s">
        <v>151</v>
      </c>
      <c r="H118" s="208">
        <v>3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229</v>
      </c>
      <c r="AT118" s="215" t="s">
        <v>148</v>
      </c>
      <c r="AU118" s="215" t="s">
        <v>83</v>
      </c>
      <c r="AY118" s="17" t="s">
        <v>145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229</v>
      </c>
      <c r="BM118" s="215" t="s">
        <v>482</v>
      </c>
    </row>
    <row r="119" s="2" customFormat="1" ht="16.5" customHeight="1">
      <c r="A119" s="38"/>
      <c r="B119" s="39"/>
      <c r="C119" s="234" t="s">
        <v>301</v>
      </c>
      <c r="D119" s="234" t="s">
        <v>186</v>
      </c>
      <c r="E119" s="235" t="s">
        <v>1387</v>
      </c>
      <c r="F119" s="236" t="s">
        <v>1388</v>
      </c>
      <c r="G119" s="237" t="s">
        <v>151</v>
      </c>
      <c r="H119" s="238">
        <v>3</v>
      </c>
      <c r="I119" s="239"/>
      <c r="J119" s="240">
        <f>ROUND(I119*H119,2)</f>
        <v>0</v>
      </c>
      <c r="K119" s="236" t="s">
        <v>19</v>
      </c>
      <c r="L119" s="241"/>
      <c r="M119" s="242" t="s">
        <v>19</v>
      </c>
      <c r="N119" s="243" t="s">
        <v>44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301</v>
      </c>
      <c r="AT119" s="215" t="s">
        <v>186</v>
      </c>
      <c r="AU119" s="215" t="s">
        <v>83</v>
      </c>
      <c r="AY119" s="17" t="s">
        <v>145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81</v>
      </c>
      <c r="BK119" s="216">
        <f>ROUND(I119*H119,2)</f>
        <v>0</v>
      </c>
      <c r="BL119" s="17" t="s">
        <v>229</v>
      </c>
      <c r="BM119" s="215" t="s">
        <v>490</v>
      </c>
    </row>
    <row r="120" s="2" customFormat="1">
      <c r="A120" s="38"/>
      <c r="B120" s="39"/>
      <c r="C120" s="40"/>
      <c r="D120" s="224" t="s">
        <v>364</v>
      </c>
      <c r="E120" s="40"/>
      <c r="F120" s="244" t="s">
        <v>1389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364</v>
      </c>
      <c r="AU120" s="17" t="s">
        <v>83</v>
      </c>
    </row>
    <row r="121" s="2" customFormat="1" ht="24.15" customHeight="1">
      <c r="A121" s="38"/>
      <c r="B121" s="39"/>
      <c r="C121" s="204" t="s">
        <v>326</v>
      </c>
      <c r="D121" s="204" t="s">
        <v>148</v>
      </c>
      <c r="E121" s="205" t="s">
        <v>1390</v>
      </c>
      <c r="F121" s="206" t="s">
        <v>1391</v>
      </c>
      <c r="G121" s="207" t="s">
        <v>151</v>
      </c>
      <c r="H121" s="208">
        <v>16</v>
      </c>
      <c r="I121" s="209"/>
      <c r="J121" s="210">
        <f>ROUND(I121*H121,2)</f>
        <v>0</v>
      </c>
      <c r="K121" s="206" t="s">
        <v>19</v>
      </c>
      <c r="L121" s="44"/>
      <c r="M121" s="211" t="s">
        <v>19</v>
      </c>
      <c r="N121" s="212" t="s">
        <v>44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229</v>
      </c>
      <c r="AT121" s="215" t="s">
        <v>148</v>
      </c>
      <c r="AU121" s="215" t="s">
        <v>83</v>
      </c>
      <c r="AY121" s="17" t="s">
        <v>145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81</v>
      </c>
      <c r="BK121" s="216">
        <f>ROUND(I121*H121,2)</f>
        <v>0</v>
      </c>
      <c r="BL121" s="17" t="s">
        <v>229</v>
      </c>
      <c r="BM121" s="215" t="s">
        <v>502</v>
      </c>
    </row>
    <row r="122" s="2" customFormat="1" ht="16.5" customHeight="1">
      <c r="A122" s="38"/>
      <c r="B122" s="39"/>
      <c r="C122" s="234" t="s">
        <v>331</v>
      </c>
      <c r="D122" s="234" t="s">
        <v>186</v>
      </c>
      <c r="E122" s="235" t="s">
        <v>1392</v>
      </c>
      <c r="F122" s="236" t="s">
        <v>1393</v>
      </c>
      <c r="G122" s="237" t="s">
        <v>151</v>
      </c>
      <c r="H122" s="238">
        <v>10</v>
      </c>
      <c r="I122" s="239"/>
      <c r="J122" s="240">
        <f>ROUND(I122*H122,2)</f>
        <v>0</v>
      </c>
      <c r="K122" s="236" t="s">
        <v>19</v>
      </c>
      <c r="L122" s="241"/>
      <c r="M122" s="242" t="s">
        <v>19</v>
      </c>
      <c r="N122" s="243" t="s">
        <v>44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301</v>
      </c>
      <c r="AT122" s="215" t="s">
        <v>186</v>
      </c>
      <c r="AU122" s="215" t="s">
        <v>83</v>
      </c>
      <c r="AY122" s="17" t="s">
        <v>145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229</v>
      </c>
      <c r="BM122" s="215" t="s">
        <v>511</v>
      </c>
    </row>
    <row r="123" s="2" customFormat="1" ht="16.5" customHeight="1">
      <c r="A123" s="38"/>
      <c r="B123" s="39"/>
      <c r="C123" s="234" t="s">
        <v>335</v>
      </c>
      <c r="D123" s="234" t="s">
        <v>186</v>
      </c>
      <c r="E123" s="235" t="s">
        <v>1394</v>
      </c>
      <c r="F123" s="236" t="s">
        <v>1395</v>
      </c>
      <c r="G123" s="237" t="s">
        <v>151</v>
      </c>
      <c r="H123" s="238">
        <v>6</v>
      </c>
      <c r="I123" s="239"/>
      <c r="J123" s="240">
        <f>ROUND(I123*H123,2)</f>
        <v>0</v>
      </c>
      <c r="K123" s="236" t="s">
        <v>19</v>
      </c>
      <c r="L123" s="241"/>
      <c r="M123" s="242" t="s">
        <v>19</v>
      </c>
      <c r="N123" s="243" t="s">
        <v>44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301</v>
      </c>
      <c r="AT123" s="215" t="s">
        <v>186</v>
      </c>
      <c r="AU123" s="215" t="s">
        <v>83</v>
      </c>
      <c r="AY123" s="17" t="s">
        <v>145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81</v>
      </c>
      <c r="BK123" s="216">
        <f>ROUND(I123*H123,2)</f>
        <v>0</v>
      </c>
      <c r="BL123" s="17" t="s">
        <v>229</v>
      </c>
      <c r="BM123" s="215" t="s">
        <v>521</v>
      </c>
    </row>
    <row r="124" s="2" customFormat="1" ht="24.15" customHeight="1">
      <c r="A124" s="38"/>
      <c r="B124" s="39"/>
      <c r="C124" s="204" t="s">
        <v>339</v>
      </c>
      <c r="D124" s="204" t="s">
        <v>148</v>
      </c>
      <c r="E124" s="205" t="s">
        <v>1390</v>
      </c>
      <c r="F124" s="206" t="s">
        <v>1391</v>
      </c>
      <c r="G124" s="207" t="s">
        <v>151</v>
      </c>
      <c r="H124" s="208">
        <v>2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44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229</v>
      </c>
      <c r="AT124" s="215" t="s">
        <v>148</v>
      </c>
      <c r="AU124" s="215" t="s">
        <v>83</v>
      </c>
      <c r="AY124" s="17" t="s">
        <v>145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81</v>
      </c>
      <c r="BK124" s="216">
        <f>ROUND(I124*H124,2)</f>
        <v>0</v>
      </c>
      <c r="BL124" s="17" t="s">
        <v>229</v>
      </c>
      <c r="BM124" s="215" t="s">
        <v>531</v>
      </c>
    </row>
    <row r="125" s="2" customFormat="1" ht="16.5" customHeight="1">
      <c r="A125" s="38"/>
      <c r="B125" s="39"/>
      <c r="C125" s="234" t="s">
        <v>345</v>
      </c>
      <c r="D125" s="234" t="s">
        <v>186</v>
      </c>
      <c r="E125" s="235" t="s">
        <v>1396</v>
      </c>
      <c r="F125" s="236" t="s">
        <v>1397</v>
      </c>
      <c r="G125" s="237" t="s">
        <v>151</v>
      </c>
      <c r="H125" s="238">
        <v>2</v>
      </c>
      <c r="I125" s="239"/>
      <c r="J125" s="240">
        <f>ROUND(I125*H125,2)</f>
        <v>0</v>
      </c>
      <c r="K125" s="236" t="s">
        <v>19</v>
      </c>
      <c r="L125" s="241"/>
      <c r="M125" s="242" t="s">
        <v>19</v>
      </c>
      <c r="N125" s="243" t="s">
        <v>44</v>
      </c>
      <c r="O125" s="84"/>
      <c r="P125" s="213">
        <f>O125*H125</f>
        <v>0</v>
      </c>
      <c r="Q125" s="213">
        <v>0.0012999999999999999</v>
      </c>
      <c r="R125" s="213">
        <f>Q125*H125</f>
        <v>0.0025999999999999999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301</v>
      </c>
      <c r="AT125" s="215" t="s">
        <v>186</v>
      </c>
      <c r="AU125" s="215" t="s">
        <v>83</v>
      </c>
      <c r="AY125" s="17" t="s">
        <v>145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229</v>
      </c>
      <c r="BM125" s="215" t="s">
        <v>540</v>
      </c>
    </row>
    <row r="126" s="2" customFormat="1" ht="16.5" customHeight="1">
      <c r="A126" s="38"/>
      <c r="B126" s="39"/>
      <c r="C126" s="204" t="s">
        <v>350</v>
      </c>
      <c r="D126" s="204" t="s">
        <v>148</v>
      </c>
      <c r="E126" s="205" t="s">
        <v>1398</v>
      </c>
      <c r="F126" s="206" t="s">
        <v>1399</v>
      </c>
      <c r="G126" s="207" t="s">
        <v>151</v>
      </c>
      <c r="H126" s="208">
        <v>1</v>
      </c>
      <c r="I126" s="209"/>
      <c r="J126" s="210">
        <f>ROUND(I126*H126,2)</f>
        <v>0</v>
      </c>
      <c r="K126" s="206" t="s">
        <v>19</v>
      </c>
      <c r="L126" s="44"/>
      <c r="M126" s="211" t="s">
        <v>19</v>
      </c>
      <c r="N126" s="212" t="s">
        <v>44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229</v>
      </c>
      <c r="AT126" s="215" t="s">
        <v>148</v>
      </c>
      <c r="AU126" s="215" t="s">
        <v>83</v>
      </c>
      <c r="AY126" s="17" t="s">
        <v>145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229</v>
      </c>
      <c r="BM126" s="215" t="s">
        <v>550</v>
      </c>
    </row>
    <row r="127" s="2" customFormat="1">
      <c r="A127" s="38"/>
      <c r="B127" s="39"/>
      <c r="C127" s="40"/>
      <c r="D127" s="224" t="s">
        <v>364</v>
      </c>
      <c r="E127" s="40"/>
      <c r="F127" s="244" t="s">
        <v>1389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364</v>
      </c>
      <c r="AU127" s="17" t="s">
        <v>83</v>
      </c>
    </row>
    <row r="128" s="2" customFormat="1" ht="16.5" customHeight="1">
      <c r="A128" s="38"/>
      <c r="B128" s="39"/>
      <c r="C128" s="204" t="s">
        <v>356</v>
      </c>
      <c r="D128" s="204" t="s">
        <v>148</v>
      </c>
      <c r="E128" s="205" t="s">
        <v>1400</v>
      </c>
      <c r="F128" s="206" t="s">
        <v>1401</v>
      </c>
      <c r="G128" s="207" t="s">
        <v>314</v>
      </c>
      <c r="H128" s="208">
        <v>1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44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229</v>
      </c>
      <c r="AT128" s="215" t="s">
        <v>148</v>
      </c>
      <c r="AU128" s="215" t="s">
        <v>83</v>
      </c>
      <c r="AY128" s="17" t="s">
        <v>145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81</v>
      </c>
      <c r="BK128" s="216">
        <f>ROUND(I128*H128,2)</f>
        <v>0</v>
      </c>
      <c r="BL128" s="17" t="s">
        <v>229</v>
      </c>
      <c r="BM128" s="215" t="s">
        <v>561</v>
      </c>
    </row>
    <row r="129" s="12" customFormat="1" ht="25.92" customHeight="1">
      <c r="A129" s="12"/>
      <c r="B129" s="188"/>
      <c r="C129" s="189"/>
      <c r="D129" s="190" t="s">
        <v>72</v>
      </c>
      <c r="E129" s="191" t="s">
        <v>186</v>
      </c>
      <c r="F129" s="191" t="s">
        <v>1402</v>
      </c>
      <c r="G129" s="189"/>
      <c r="H129" s="189"/>
      <c r="I129" s="192"/>
      <c r="J129" s="193">
        <f>BK129</f>
        <v>0</v>
      </c>
      <c r="K129" s="189"/>
      <c r="L129" s="194"/>
      <c r="M129" s="195"/>
      <c r="N129" s="196"/>
      <c r="O129" s="196"/>
      <c r="P129" s="197">
        <f>P130+P138</f>
        <v>0</v>
      </c>
      <c r="Q129" s="196"/>
      <c r="R129" s="197">
        <f>R130+R138</f>
        <v>0.0015200000000000001</v>
      </c>
      <c r="S129" s="196"/>
      <c r="T129" s="198">
        <f>T130+T138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9" t="s">
        <v>146</v>
      </c>
      <c r="AT129" s="200" t="s">
        <v>72</v>
      </c>
      <c r="AU129" s="200" t="s">
        <v>73</v>
      </c>
      <c r="AY129" s="199" t="s">
        <v>145</v>
      </c>
      <c r="BK129" s="201">
        <f>BK130+BK138</f>
        <v>0</v>
      </c>
    </row>
    <row r="130" s="12" customFormat="1" ht="22.8" customHeight="1">
      <c r="A130" s="12"/>
      <c r="B130" s="188"/>
      <c r="C130" s="189"/>
      <c r="D130" s="190" t="s">
        <v>72</v>
      </c>
      <c r="E130" s="202" t="s">
        <v>1403</v>
      </c>
      <c r="F130" s="202" t="s">
        <v>1404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SUM(P131:P137)</f>
        <v>0</v>
      </c>
      <c r="Q130" s="196"/>
      <c r="R130" s="197">
        <f>SUM(R131:R137)</f>
        <v>0.0015200000000000001</v>
      </c>
      <c r="S130" s="196"/>
      <c r="T130" s="198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9" t="s">
        <v>146</v>
      </c>
      <c r="AT130" s="200" t="s">
        <v>72</v>
      </c>
      <c r="AU130" s="200" t="s">
        <v>81</v>
      </c>
      <c r="AY130" s="199" t="s">
        <v>145</v>
      </c>
      <c r="BK130" s="201">
        <f>SUM(BK131:BK137)</f>
        <v>0</v>
      </c>
    </row>
    <row r="131" s="2" customFormat="1" ht="24.15" customHeight="1">
      <c r="A131" s="38"/>
      <c r="B131" s="39"/>
      <c r="C131" s="204" t="s">
        <v>360</v>
      </c>
      <c r="D131" s="204" t="s">
        <v>148</v>
      </c>
      <c r="E131" s="205" t="s">
        <v>1405</v>
      </c>
      <c r="F131" s="206" t="s">
        <v>1406</v>
      </c>
      <c r="G131" s="207" t="s">
        <v>151</v>
      </c>
      <c r="H131" s="208">
        <v>1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44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490</v>
      </c>
      <c r="AT131" s="215" t="s">
        <v>148</v>
      </c>
      <c r="AU131" s="215" t="s">
        <v>83</v>
      </c>
      <c r="AY131" s="17" t="s">
        <v>145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81</v>
      </c>
      <c r="BK131" s="216">
        <f>ROUND(I131*H131,2)</f>
        <v>0</v>
      </c>
      <c r="BL131" s="17" t="s">
        <v>490</v>
      </c>
      <c r="BM131" s="215" t="s">
        <v>571</v>
      </c>
    </row>
    <row r="132" s="2" customFormat="1" ht="16.5" customHeight="1">
      <c r="A132" s="38"/>
      <c r="B132" s="39"/>
      <c r="C132" s="204" t="s">
        <v>366</v>
      </c>
      <c r="D132" s="204" t="s">
        <v>148</v>
      </c>
      <c r="E132" s="205" t="s">
        <v>1407</v>
      </c>
      <c r="F132" s="206" t="s">
        <v>1408</v>
      </c>
      <c r="G132" s="207" t="s">
        <v>151</v>
      </c>
      <c r="H132" s="208">
        <v>36</v>
      </c>
      <c r="I132" s="209"/>
      <c r="J132" s="210">
        <f>ROUND(I132*H132,2)</f>
        <v>0</v>
      </c>
      <c r="K132" s="206" t="s">
        <v>19</v>
      </c>
      <c r="L132" s="44"/>
      <c r="M132" s="211" t="s">
        <v>19</v>
      </c>
      <c r="N132" s="212" t="s">
        <v>44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490</v>
      </c>
      <c r="AT132" s="215" t="s">
        <v>148</v>
      </c>
      <c r="AU132" s="215" t="s">
        <v>83</v>
      </c>
      <c r="AY132" s="17" t="s">
        <v>145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81</v>
      </c>
      <c r="BK132" s="216">
        <f>ROUND(I132*H132,2)</f>
        <v>0</v>
      </c>
      <c r="BL132" s="17" t="s">
        <v>490</v>
      </c>
      <c r="BM132" s="215" t="s">
        <v>581</v>
      </c>
    </row>
    <row r="133" s="2" customFormat="1" ht="16.5" customHeight="1">
      <c r="A133" s="38"/>
      <c r="B133" s="39"/>
      <c r="C133" s="204" t="s">
        <v>374</v>
      </c>
      <c r="D133" s="204" t="s">
        <v>148</v>
      </c>
      <c r="E133" s="205" t="s">
        <v>1409</v>
      </c>
      <c r="F133" s="206" t="s">
        <v>1410</v>
      </c>
      <c r="G133" s="207" t="s">
        <v>197</v>
      </c>
      <c r="H133" s="208">
        <v>76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44</v>
      </c>
      <c r="O133" s="84"/>
      <c r="P133" s="213">
        <f>O133*H133</f>
        <v>0</v>
      </c>
      <c r="Q133" s="213">
        <v>2.0000000000000002E-05</v>
      </c>
      <c r="R133" s="213">
        <f>Q133*H133</f>
        <v>0.0015200000000000001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490</v>
      </c>
      <c r="AT133" s="215" t="s">
        <v>148</v>
      </c>
      <c r="AU133" s="215" t="s">
        <v>83</v>
      </c>
      <c r="AY133" s="17" t="s">
        <v>145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81</v>
      </c>
      <c r="BK133" s="216">
        <f>ROUND(I133*H133,2)</f>
        <v>0</v>
      </c>
      <c r="BL133" s="17" t="s">
        <v>490</v>
      </c>
      <c r="BM133" s="215" t="s">
        <v>591</v>
      </c>
    </row>
    <row r="134" s="2" customFormat="1" ht="16.5" customHeight="1">
      <c r="A134" s="38"/>
      <c r="B134" s="39"/>
      <c r="C134" s="204" t="s">
        <v>381</v>
      </c>
      <c r="D134" s="204" t="s">
        <v>148</v>
      </c>
      <c r="E134" s="205" t="s">
        <v>1411</v>
      </c>
      <c r="F134" s="206" t="s">
        <v>1412</v>
      </c>
      <c r="G134" s="207" t="s">
        <v>263</v>
      </c>
      <c r="H134" s="208">
        <v>0.35699999999999998</v>
      </c>
      <c r="I134" s="209"/>
      <c r="J134" s="210">
        <f>ROUND(I134*H134,2)</f>
        <v>0</v>
      </c>
      <c r="K134" s="206" t="s">
        <v>19</v>
      </c>
      <c r="L134" s="44"/>
      <c r="M134" s="211" t="s">
        <v>19</v>
      </c>
      <c r="N134" s="212" t="s">
        <v>44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490</v>
      </c>
      <c r="AT134" s="215" t="s">
        <v>148</v>
      </c>
      <c r="AU134" s="215" t="s">
        <v>83</v>
      </c>
      <c r="AY134" s="17" t="s">
        <v>145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81</v>
      </c>
      <c r="BK134" s="216">
        <f>ROUND(I134*H134,2)</f>
        <v>0</v>
      </c>
      <c r="BL134" s="17" t="s">
        <v>490</v>
      </c>
      <c r="BM134" s="215" t="s">
        <v>602</v>
      </c>
    </row>
    <row r="135" s="2" customFormat="1" ht="16.5" customHeight="1">
      <c r="A135" s="38"/>
      <c r="B135" s="39"/>
      <c r="C135" s="204" t="s">
        <v>387</v>
      </c>
      <c r="D135" s="204" t="s">
        <v>148</v>
      </c>
      <c r="E135" s="205" t="s">
        <v>1413</v>
      </c>
      <c r="F135" s="206" t="s">
        <v>1414</v>
      </c>
      <c r="G135" s="207" t="s">
        <v>263</v>
      </c>
      <c r="H135" s="208">
        <v>0.35699999999999998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44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490</v>
      </c>
      <c r="AT135" s="215" t="s">
        <v>148</v>
      </c>
      <c r="AU135" s="215" t="s">
        <v>83</v>
      </c>
      <c r="AY135" s="17" t="s">
        <v>145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81</v>
      </c>
      <c r="BK135" s="216">
        <f>ROUND(I135*H135,2)</f>
        <v>0</v>
      </c>
      <c r="BL135" s="17" t="s">
        <v>490</v>
      </c>
      <c r="BM135" s="215" t="s">
        <v>613</v>
      </c>
    </row>
    <row r="136" s="2" customFormat="1" ht="16.5" customHeight="1">
      <c r="A136" s="38"/>
      <c r="B136" s="39"/>
      <c r="C136" s="204" t="s">
        <v>392</v>
      </c>
      <c r="D136" s="204" t="s">
        <v>148</v>
      </c>
      <c r="E136" s="205" t="s">
        <v>1415</v>
      </c>
      <c r="F136" s="206" t="s">
        <v>1416</v>
      </c>
      <c r="G136" s="207" t="s">
        <v>263</v>
      </c>
      <c r="H136" s="208">
        <v>0.35699999999999998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44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490</v>
      </c>
      <c r="AT136" s="215" t="s">
        <v>148</v>
      </c>
      <c r="AU136" s="215" t="s">
        <v>83</v>
      </c>
      <c r="AY136" s="17" t="s">
        <v>145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81</v>
      </c>
      <c r="BK136" s="216">
        <f>ROUND(I136*H136,2)</f>
        <v>0</v>
      </c>
      <c r="BL136" s="17" t="s">
        <v>490</v>
      </c>
      <c r="BM136" s="215" t="s">
        <v>623</v>
      </c>
    </row>
    <row r="137" s="2" customFormat="1" ht="16.5" customHeight="1">
      <c r="A137" s="38"/>
      <c r="B137" s="39"/>
      <c r="C137" s="204" t="s">
        <v>397</v>
      </c>
      <c r="D137" s="204" t="s">
        <v>148</v>
      </c>
      <c r="E137" s="205" t="s">
        <v>1417</v>
      </c>
      <c r="F137" s="206" t="s">
        <v>1418</v>
      </c>
      <c r="G137" s="207" t="s">
        <v>263</v>
      </c>
      <c r="H137" s="208">
        <v>3.5699999999999998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44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490</v>
      </c>
      <c r="AT137" s="215" t="s">
        <v>148</v>
      </c>
      <c r="AU137" s="215" t="s">
        <v>83</v>
      </c>
      <c r="AY137" s="17" t="s">
        <v>145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81</v>
      </c>
      <c r="BK137" s="216">
        <f>ROUND(I137*H137,2)</f>
        <v>0</v>
      </c>
      <c r="BL137" s="17" t="s">
        <v>490</v>
      </c>
      <c r="BM137" s="215" t="s">
        <v>630</v>
      </c>
    </row>
    <row r="138" s="12" customFormat="1" ht="22.8" customHeight="1">
      <c r="A138" s="12"/>
      <c r="B138" s="188"/>
      <c r="C138" s="189"/>
      <c r="D138" s="190" t="s">
        <v>72</v>
      </c>
      <c r="E138" s="202" t="s">
        <v>1419</v>
      </c>
      <c r="F138" s="202" t="s">
        <v>1420</v>
      </c>
      <c r="G138" s="189"/>
      <c r="H138" s="189"/>
      <c r="I138" s="192"/>
      <c r="J138" s="203">
        <f>BK138</f>
        <v>0</v>
      </c>
      <c r="K138" s="189"/>
      <c r="L138" s="194"/>
      <c r="M138" s="195"/>
      <c r="N138" s="196"/>
      <c r="O138" s="196"/>
      <c r="P138" s="197">
        <f>P139</f>
        <v>0</v>
      </c>
      <c r="Q138" s="196"/>
      <c r="R138" s="197">
        <f>R139</f>
        <v>0</v>
      </c>
      <c r="S138" s="196"/>
      <c r="T138" s="19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9" t="s">
        <v>146</v>
      </c>
      <c r="AT138" s="200" t="s">
        <v>72</v>
      </c>
      <c r="AU138" s="200" t="s">
        <v>81</v>
      </c>
      <c r="AY138" s="199" t="s">
        <v>145</v>
      </c>
      <c r="BK138" s="201">
        <f>BK139</f>
        <v>0</v>
      </c>
    </row>
    <row r="139" s="2" customFormat="1" ht="16.5" customHeight="1">
      <c r="A139" s="38"/>
      <c r="B139" s="39"/>
      <c r="C139" s="204" t="s">
        <v>402</v>
      </c>
      <c r="D139" s="204" t="s">
        <v>148</v>
      </c>
      <c r="E139" s="205" t="s">
        <v>1421</v>
      </c>
      <c r="F139" s="206" t="s">
        <v>1422</v>
      </c>
      <c r="G139" s="207" t="s">
        <v>1423</v>
      </c>
      <c r="H139" s="208">
        <v>30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44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490</v>
      </c>
      <c r="AT139" s="215" t="s">
        <v>148</v>
      </c>
      <c r="AU139" s="215" t="s">
        <v>83</v>
      </c>
      <c r="AY139" s="17" t="s">
        <v>145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81</v>
      </c>
      <c r="BK139" s="216">
        <f>ROUND(I139*H139,2)</f>
        <v>0</v>
      </c>
      <c r="BL139" s="17" t="s">
        <v>490</v>
      </c>
      <c r="BM139" s="215" t="s">
        <v>640</v>
      </c>
    </row>
    <row r="140" s="12" customFormat="1" ht="25.92" customHeight="1">
      <c r="A140" s="12"/>
      <c r="B140" s="188"/>
      <c r="C140" s="189"/>
      <c r="D140" s="190" t="s">
        <v>72</v>
      </c>
      <c r="E140" s="191" t="s">
        <v>744</v>
      </c>
      <c r="F140" s="191" t="s">
        <v>1424</v>
      </c>
      <c r="G140" s="189"/>
      <c r="H140" s="189"/>
      <c r="I140" s="192"/>
      <c r="J140" s="193">
        <f>BK140</f>
        <v>0</v>
      </c>
      <c r="K140" s="189"/>
      <c r="L140" s="194"/>
      <c r="M140" s="195"/>
      <c r="N140" s="196"/>
      <c r="O140" s="196"/>
      <c r="P140" s="197">
        <f>SUM(P141:P144)</f>
        <v>0</v>
      </c>
      <c r="Q140" s="196"/>
      <c r="R140" s="197">
        <f>SUM(R141:R144)</f>
        <v>0</v>
      </c>
      <c r="S140" s="196"/>
      <c r="T140" s="198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153</v>
      </c>
      <c r="AT140" s="200" t="s">
        <v>72</v>
      </c>
      <c r="AU140" s="200" t="s">
        <v>73</v>
      </c>
      <c r="AY140" s="199" t="s">
        <v>145</v>
      </c>
      <c r="BK140" s="201">
        <f>SUM(BK141:BK144)</f>
        <v>0</v>
      </c>
    </row>
    <row r="141" s="2" customFormat="1" ht="16.5" customHeight="1">
      <c r="A141" s="38"/>
      <c r="B141" s="39"/>
      <c r="C141" s="204" t="s">
        <v>409</v>
      </c>
      <c r="D141" s="204" t="s">
        <v>148</v>
      </c>
      <c r="E141" s="205" t="s">
        <v>1425</v>
      </c>
      <c r="F141" s="206" t="s">
        <v>1426</v>
      </c>
      <c r="G141" s="207" t="s">
        <v>749</v>
      </c>
      <c r="H141" s="208">
        <v>24</v>
      </c>
      <c r="I141" s="209"/>
      <c r="J141" s="210">
        <f>ROUND(I141*H141,2)</f>
        <v>0</v>
      </c>
      <c r="K141" s="206" t="s">
        <v>19</v>
      </c>
      <c r="L141" s="44"/>
      <c r="M141" s="211" t="s">
        <v>19</v>
      </c>
      <c r="N141" s="212" t="s">
        <v>44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1427</v>
      </c>
      <c r="AT141" s="215" t="s">
        <v>148</v>
      </c>
      <c r="AU141" s="215" t="s">
        <v>81</v>
      </c>
      <c r="AY141" s="17" t="s">
        <v>145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81</v>
      </c>
      <c r="BK141" s="216">
        <f>ROUND(I141*H141,2)</f>
        <v>0</v>
      </c>
      <c r="BL141" s="17" t="s">
        <v>1427</v>
      </c>
      <c r="BM141" s="215" t="s">
        <v>650</v>
      </c>
    </row>
    <row r="142" s="2" customFormat="1">
      <c r="A142" s="38"/>
      <c r="B142" s="39"/>
      <c r="C142" s="40"/>
      <c r="D142" s="224" t="s">
        <v>364</v>
      </c>
      <c r="E142" s="40"/>
      <c r="F142" s="244" t="s">
        <v>1428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364</v>
      </c>
      <c r="AU142" s="17" t="s">
        <v>81</v>
      </c>
    </row>
    <row r="143" s="2" customFormat="1" ht="16.5" customHeight="1">
      <c r="A143" s="38"/>
      <c r="B143" s="39"/>
      <c r="C143" s="204" t="s">
        <v>414</v>
      </c>
      <c r="D143" s="204" t="s">
        <v>148</v>
      </c>
      <c r="E143" s="205" t="s">
        <v>1429</v>
      </c>
      <c r="F143" s="206" t="s">
        <v>1430</v>
      </c>
      <c r="G143" s="207" t="s">
        <v>749</v>
      </c>
      <c r="H143" s="208">
        <v>32</v>
      </c>
      <c r="I143" s="209"/>
      <c r="J143" s="210">
        <f>ROUND(I143*H143,2)</f>
        <v>0</v>
      </c>
      <c r="K143" s="206" t="s">
        <v>19</v>
      </c>
      <c r="L143" s="44"/>
      <c r="M143" s="211" t="s">
        <v>19</v>
      </c>
      <c r="N143" s="212" t="s">
        <v>44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1427</v>
      </c>
      <c r="AT143" s="215" t="s">
        <v>148</v>
      </c>
      <c r="AU143" s="215" t="s">
        <v>81</v>
      </c>
      <c r="AY143" s="17" t="s">
        <v>145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81</v>
      </c>
      <c r="BK143" s="216">
        <f>ROUND(I143*H143,2)</f>
        <v>0</v>
      </c>
      <c r="BL143" s="17" t="s">
        <v>1427</v>
      </c>
      <c r="BM143" s="215" t="s">
        <v>660</v>
      </c>
    </row>
    <row r="144" s="2" customFormat="1">
      <c r="A144" s="38"/>
      <c r="B144" s="39"/>
      <c r="C144" s="40"/>
      <c r="D144" s="224" t="s">
        <v>364</v>
      </c>
      <c r="E144" s="40"/>
      <c r="F144" s="244" t="s">
        <v>1431</v>
      </c>
      <c r="G144" s="40"/>
      <c r="H144" s="40"/>
      <c r="I144" s="219"/>
      <c r="J144" s="40"/>
      <c r="K144" s="40"/>
      <c r="L144" s="44"/>
      <c r="M144" s="245"/>
      <c r="N144" s="246"/>
      <c r="O144" s="247"/>
      <c r="P144" s="247"/>
      <c r="Q144" s="247"/>
      <c r="R144" s="247"/>
      <c r="S144" s="247"/>
      <c r="T144" s="24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364</v>
      </c>
      <c r="AU144" s="17" t="s">
        <v>81</v>
      </c>
    </row>
    <row r="145" s="2" customFormat="1" ht="6.96" customHeight="1">
      <c r="A145" s="3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+18Kn5/ZKEQnL2SzDQlPCfAlo2HktEXK6zNVMF42EATakXAk5mFhkFldlCUNKtPsIzc/z8IJG5zt5lRGYg6kcA==" hashValue="3xjMeEGyegT6W8g2fK5m6C4IPsoMUmG0KZv9wZ416Foxcdv83KaIZ50ye8LAZzs5Yv2Dan//8ZXH5c2ZWq/6dA==" algorithmName="SHA-512" password="CC35"/>
  <autoFilter ref="C84:K14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gynekologicko-porodního a novorozeneckého oddělení nemocnice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1432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7. 11. 2023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34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36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8"/>
      <c r="B27" s="139"/>
      <c r="C27" s="138"/>
      <c r="D27" s="138"/>
      <c r="E27" s="140" t="s">
        <v>38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ROUND((SUM(BE84:BE138)),  2)</f>
        <v>0</v>
      </c>
      <c r="G33" s="38"/>
      <c r="H33" s="38"/>
      <c r="I33" s="148">
        <v>0.20999999999999999</v>
      </c>
      <c r="J33" s="147">
        <f>ROUND(((SUM(BE84:BE138))*I33),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ROUND((SUM(BF84:BF138)),  2)</f>
        <v>0</v>
      </c>
      <c r="G34" s="38"/>
      <c r="H34" s="38"/>
      <c r="I34" s="148">
        <v>0.14999999999999999</v>
      </c>
      <c r="J34" s="147">
        <f>ROUND(((SUM(BF84:BF138))*I34),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ROUND((SUM(BG84:BG138)),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ROUND((SUM(BH84:BH138)),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ROUND((SUM(BI84:BI138)),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gynekologicko-porodního a novorozeneckého oddělení nemocnice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06 - ELEKTRO_SLABOPROUD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Nemocnice Havíčov, p.o.</v>
      </c>
      <c r="G52" s="40"/>
      <c r="H52" s="40"/>
      <c r="I52" s="32" t="s">
        <v>23</v>
      </c>
      <c r="J52" s="72" t="str">
        <f>IF(J12="","",J12)</f>
        <v>7. 11. 2023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Amun Pro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103</v>
      </c>
      <c r="D57" s="162"/>
      <c r="E57" s="162"/>
      <c r="F57" s="162"/>
      <c r="G57" s="162"/>
      <c r="H57" s="162"/>
      <c r="I57" s="162"/>
      <c r="J57" s="163" t="s">
        <v>104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105</v>
      </c>
    </row>
    <row r="60" s="9" customFormat="1" ht="24.96" customHeight="1">
      <c r="A60" s="9"/>
      <c r="B60" s="165"/>
      <c r="C60" s="166"/>
      <c r="D60" s="167" t="s">
        <v>1433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1434</v>
      </c>
      <c r="E61" s="168"/>
      <c r="F61" s="168"/>
      <c r="G61" s="168"/>
      <c r="H61" s="168"/>
      <c r="I61" s="168"/>
      <c r="J61" s="169">
        <f>J104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1435</v>
      </c>
      <c r="E62" s="168"/>
      <c r="F62" s="168"/>
      <c r="G62" s="168"/>
      <c r="H62" s="168"/>
      <c r="I62" s="168"/>
      <c r="J62" s="169">
        <f>J127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1436</v>
      </c>
      <c r="E63" s="168"/>
      <c r="F63" s="168"/>
      <c r="G63" s="168"/>
      <c r="H63" s="168"/>
      <c r="I63" s="168"/>
      <c r="J63" s="169">
        <f>J129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1437</v>
      </c>
      <c r="E64" s="168"/>
      <c r="F64" s="168"/>
      <c r="G64" s="168"/>
      <c r="H64" s="168"/>
      <c r="I64" s="168"/>
      <c r="J64" s="169">
        <f>J134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130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Rekonstrukce gynekologicko-porodního a novorozeneckého oddělení nemocnice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100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06 - ELEKTRO_SLABOPROUD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Nemocnice Havíčov, p.o.</v>
      </c>
      <c r="G78" s="40"/>
      <c r="H78" s="40"/>
      <c r="I78" s="32" t="s">
        <v>23</v>
      </c>
      <c r="J78" s="72" t="str">
        <f>IF(J12="","",J12)</f>
        <v>7. 11. 2023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32" t="s">
        <v>31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33</v>
      </c>
      <c r="J81" s="36" t="str">
        <f>E24</f>
        <v>Amun Pro s.r.o.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131</v>
      </c>
      <c r="D83" s="180" t="s">
        <v>58</v>
      </c>
      <c r="E83" s="180" t="s">
        <v>54</v>
      </c>
      <c r="F83" s="180" t="s">
        <v>55</v>
      </c>
      <c r="G83" s="180" t="s">
        <v>132</v>
      </c>
      <c r="H83" s="180" t="s">
        <v>133</v>
      </c>
      <c r="I83" s="180" t="s">
        <v>134</v>
      </c>
      <c r="J83" s="180" t="s">
        <v>104</v>
      </c>
      <c r="K83" s="181" t="s">
        <v>135</v>
      </c>
      <c r="L83" s="182"/>
      <c r="M83" s="92" t="s">
        <v>19</v>
      </c>
      <c r="N83" s="93" t="s">
        <v>43</v>
      </c>
      <c r="O83" s="93" t="s">
        <v>136</v>
      </c>
      <c r="P83" s="93" t="s">
        <v>137</v>
      </c>
      <c r="Q83" s="93" t="s">
        <v>138</v>
      </c>
      <c r="R83" s="93" t="s">
        <v>139</v>
      </c>
      <c r="S83" s="93" t="s">
        <v>140</v>
      </c>
      <c r="T83" s="94" t="s">
        <v>141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142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P85+P104+P127+P129+P134</f>
        <v>0</v>
      </c>
      <c r="Q84" s="96"/>
      <c r="R84" s="185">
        <f>R85+R104+R127+R129+R134</f>
        <v>0</v>
      </c>
      <c r="S84" s="96"/>
      <c r="T84" s="186">
        <f>T85+T104+T127+T129+T134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72</v>
      </c>
      <c r="AU84" s="17" t="s">
        <v>105</v>
      </c>
      <c r="BK84" s="187">
        <f>BK85+BK104+BK127+BK129+BK134</f>
        <v>0</v>
      </c>
    </row>
    <row r="85" s="12" customFormat="1" ht="25.92" customHeight="1">
      <c r="A85" s="12"/>
      <c r="B85" s="188"/>
      <c r="C85" s="189"/>
      <c r="D85" s="190" t="s">
        <v>72</v>
      </c>
      <c r="E85" s="191" t="s">
        <v>1438</v>
      </c>
      <c r="F85" s="191" t="s">
        <v>1438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SUM(P86:P103)</f>
        <v>0</v>
      </c>
      <c r="Q85" s="196"/>
      <c r="R85" s="197">
        <f>SUM(R86:R103)</f>
        <v>0</v>
      </c>
      <c r="S85" s="196"/>
      <c r="T85" s="198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72</v>
      </c>
      <c r="AU85" s="200" t="s">
        <v>73</v>
      </c>
      <c r="AY85" s="199" t="s">
        <v>145</v>
      </c>
      <c r="BK85" s="201">
        <f>SUM(BK86:BK103)</f>
        <v>0</v>
      </c>
    </row>
    <row r="86" s="2" customFormat="1" ht="24.15" customHeight="1">
      <c r="A86" s="38"/>
      <c r="B86" s="39"/>
      <c r="C86" s="204" t="s">
        <v>73</v>
      </c>
      <c r="D86" s="204" t="s">
        <v>148</v>
      </c>
      <c r="E86" s="205" t="s">
        <v>1439</v>
      </c>
      <c r="F86" s="206" t="s">
        <v>1440</v>
      </c>
      <c r="G86" s="207" t="s">
        <v>197</v>
      </c>
      <c r="H86" s="208">
        <v>2980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44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153</v>
      </c>
      <c r="AT86" s="215" t="s">
        <v>148</v>
      </c>
      <c r="AU86" s="215" t="s">
        <v>81</v>
      </c>
      <c r="AY86" s="17" t="s">
        <v>145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81</v>
      </c>
      <c r="BK86" s="216">
        <f>ROUND(I86*H86,2)</f>
        <v>0</v>
      </c>
      <c r="BL86" s="17" t="s">
        <v>153</v>
      </c>
      <c r="BM86" s="215" t="s">
        <v>83</v>
      </c>
    </row>
    <row r="87" s="2" customFormat="1" ht="16.5" customHeight="1">
      <c r="A87" s="38"/>
      <c r="B87" s="39"/>
      <c r="C87" s="204" t="s">
        <v>73</v>
      </c>
      <c r="D87" s="204" t="s">
        <v>148</v>
      </c>
      <c r="E87" s="205" t="s">
        <v>1441</v>
      </c>
      <c r="F87" s="206" t="s">
        <v>1442</v>
      </c>
      <c r="G87" s="207" t="s">
        <v>1200</v>
      </c>
      <c r="H87" s="208">
        <v>19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44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153</v>
      </c>
      <c r="AT87" s="215" t="s">
        <v>148</v>
      </c>
      <c r="AU87" s="215" t="s">
        <v>81</v>
      </c>
      <c r="AY87" s="17" t="s">
        <v>145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81</v>
      </c>
      <c r="BK87" s="216">
        <f>ROUND(I87*H87,2)</f>
        <v>0</v>
      </c>
      <c r="BL87" s="17" t="s">
        <v>153</v>
      </c>
      <c r="BM87" s="215" t="s">
        <v>153</v>
      </c>
    </row>
    <row r="88" s="2" customFormat="1" ht="16.5" customHeight="1">
      <c r="A88" s="38"/>
      <c r="B88" s="39"/>
      <c r="C88" s="204" t="s">
        <v>73</v>
      </c>
      <c r="D88" s="204" t="s">
        <v>148</v>
      </c>
      <c r="E88" s="205" t="s">
        <v>1443</v>
      </c>
      <c r="F88" s="206" t="s">
        <v>1444</v>
      </c>
      <c r="G88" s="207" t="s">
        <v>1200</v>
      </c>
      <c r="H88" s="208">
        <v>19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44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153</v>
      </c>
      <c r="AT88" s="215" t="s">
        <v>148</v>
      </c>
      <c r="AU88" s="215" t="s">
        <v>81</v>
      </c>
      <c r="AY88" s="17" t="s">
        <v>145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81</v>
      </c>
      <c r="BK88" s="216">
        <f>ROUND(I88*H88,2)</f>
        <v>0</v>
      </c>
      <c r="BL88" s="17" t="s">
        <v>153</v>
      </c>
      <c r="BM88" s="215" t="s">
        <v>164</v>
      </c>
    </row>
    <row r="89" s="2" customFormat="1" ht="16.5" customHeight="1">
      <c r="A89" s="38"/>
      <c r="B89" s="39"/>
      <c r="C89" s="204" t="s">
        <v>73</v>
      </c>
      <c r="D89" s="204" t="s">
        <v>148</v>
      </c>
      <c r="E89" s="205" t="s">
        <v>1445</v>
      </c>
      <c r="F89" s="206" t="s">
        <v>1446</v>
      </c>
      <c r="G89" s="207" t="s">
        <v>1200</v>
      </c>
      <c r="H89" s="208">
        <v>2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44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153</v>
      </c>
      <c r="AT89" s="215" t="s">
        <v>148</v>
      </c>
      <c r="AU89" s="215" t="s">
        <v>81</v>
      </c>
      <c r="AY89" s="17" t="s">
        <v>145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81</v>
      </c>
      <c r="BK89" s="216">
        <f>ROUND(I89*H89,2)</f>
        <v>0</v>
      </c>
      <c r="BL89" s="17" t="s">
        <v>153</v>
      </c>
      <c r="BM89" s="215" t="s">
        <v>189</v>
      </c>
    </row>
    <row r="90" s="2" customFormat="1" ht="16.5" customHeight="1">
      <c r="A90" s="38"/>
      <c r="B90" s="39"/>
      <c r="C90" s="204" t="s">
        <v>73</v>
      </c>
      <c r="D90" s="204" t="s">
        <v>148</v>
      </c>
      <c r="E90" s="205" t="s">
        <v>1447</v>
      </c>
      <c r="F90" s="206" t="s">
        <v>1448</v>
      </c>
      <c r="G90" s="207" t="s">
        <v>1200</v>
      </c>
      <c r="H90" s="208">
        <v>7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153</v>
      </c>
      <c r="AT90" s="215" t="s">
        <v>148</v>
      </c>
      <c r="AU90" s="215" t="s">
        <v>81</v>
      </c>
      <c r="AY90" s="17" t="s">
        <v>145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153</v>
      </c>
      <c r="BM90" s="215" t="s">
        <v>200</v>
      </c>
    </row>
    <row r="91" s="2" customFormat="1" ht="16.5" customHeight="1">
      <c r="A91" s="38"/>
      <c r="B91" s="39"/>
      <c r="C91" s="204" t="s">
        <v>73</v>
      </c>
      <c r="D91" s="204" t="s">
        <v>148</v>
      </c>
      <c r="E91" s="205" t="s">
        <v>1449</v>
      </c>
      <c r="F91" s="206" t="s">
        <v>1450</v>
      </c>
      <c r="G91" s="207" t="s">
        <v>1200</v>
      </c>
      <c r="H91" s="208">
        <v>7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153</v>
      </c>
      <c r="AT91" s="215" t="s">
        <v>148</v>
      </c>
      <c r="AU91" s="215" t="s">
        <v>81</v>
      </c>
      <c r="AY91" s="17" t="s">
        <v>145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153</v>
      </c>
      <c r="BM91" s="215" t="s">
        <v>212</v>
      </c>
    </row>
    <row r="92" s="2" customFormat="1" ht="16.5" customHeight="1">
      <c r="A92" s="38"/>
      <c r="B92" s="39"/>
      <c r="C92" s="204" t="s">
        <v>73</v>
      </c>
      <c r="D92" s="204" t="s">
        <v>148</v>
      </c>
      <c r="E92" s="205" t="s">
        <v>1451</v>
      </c>
      <c r="F92" s="206" t="s">
        <v>1452</v>
      </c>
      <c r="G92" s="207" t="s">
        <v>1200</v>
      </c>
      <c r="H92" s="208">
        <v>1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44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153</v>
      </c>
      <c r="AT92" s="215" t="s">
        <v>148</v>
      </c>
      <c r="AU92" s="215" t="s">
        <v>81</v>
      </c>
      <c r="AY92" s="17" t="s">
        <v>145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81</v>
      </c>
      <c r="BK92" s="216">
        <f>ROUND(I92*H92,2)</f>
        <v>0</v>
      </c>
      <c r="BL92" s="17" t="s">
        <v>153</v>
      </c>
      <c r="BM92" s="215" t="s">
        <v>221</v>
      </c>
    </row>
    <row r="93" s="2" customFormat="1" ht="16.5" customHeight="1">
      <c r="A93" s="38"/>
      <c r="B93" s="39"/>
      <c r="C93" s="204" t="s">
        <v>73</v>
      </c>
      <c r="D93" s="204" t="s">
        <v>148</v>
      </c>
      <c r="E93" s="205" t="s">
        <v>1453</v>
      </c>
      <c r="F93" s="206" t="s">
        <v>1454</v>
      </c>
      <c r="G93" s="207" t="s">
        <v>1200</v>
      </c>
      <c r="H93" s="208">
        <v>3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44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153</v>
      </c>
      <c r="AT93" s="215" t="s">
        <v>148</v>
      </c>
      <c r="AU93" s="215" t="s">
        <v>81</v>
      </c>
      <c r="AY93" s="17" t="s">
        <v>145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81</v>
      </c>
      <c r="BK93" s="216">
        <f>ROUND(I93*H93,2)</f>
        <v>0</v>
      </c>
      <c r="BL93" s="17" t="s">
        <v>153</v>
      </c>
      <c r="BM93" s="215" t="s">
        <v>229</v>
      </c>
    </row>
    <row r="94" s="2" customFormat="1" ht="16.5" customHeight="1">
      <c r="A94" s="38"/>
      <c r="B94" s="39"/>
      <c r="C94" s="204" t="s">
        <v>73</v>
      </c>
      <c r="D94" s="204" t="s">
        <v>148</v>
      </c>
      <c r="E94" s="205" t="s">
        <v>1455</v>
      </c>
      <c r="F94" s="206" t="s">
        <v>1456</v>
      </c>
      <c r="G94" s="207" t="s">
        <v>1200</v>
      </c>
      <c r="H94" s="208">
        <v>53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44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153</v>
      </c>
      <c r="AT94" s="215" t="s">
        <v>148</v>
      </c>
      <c r="AU94" s="215" t="s">
        <v>81</v>
      </c>
      <c r="AY94" s="17" t="s">
        <v>145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81</v>
      </c>
      <c r="BK94" s="216">
        <f>ROUND(I94*H94,2)</f>
        <v>0</v>
      </c>
      <c r="BL94" s="17" t="s">
        <v>153</v>
      </c>
      <c r="BM94" s="215" t="s">
        <v>242</v>
      </c>
    </row>
    <row r="95" s="2" customFormat="1" ht="16.5" customHeight="1">
      <c r="A95" s="38"/>
      <c r="B95" s="39"/>
      <c r="C95" s="204" t="s">
        <v>73</v>
      </c>
      <c r="D95" s="204" t="s">
        <v>148</v>
      </c>
      <c r="E95" s="205" t="s">
        <v>1457</v>
      </c>
      <c r="F95" s="206" t="s">
        <v>1458</v>
      </c>
      <c r="G95" s="207" t="s">
        <v>1200</v>
      </c>
      <c r="H95" s="208">
        <v>3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153</v>
      </c>
      <c r="AT95" s="215" t="s">
        <v>148</v>
      </c>
      <c r="AU95" s="215" t="s">
        <v>81</v>
      </c>
      <c r="AY95" s="17" t="s">
        <v>145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153</v>
      </c>
      <c r="BM95" s="215" t="s">
        <v>254</v>
      </c>
    </row>
    <row r="96" s="2" customFormat="1" ht="16.5" customHeight="1">
      <c r="A96" s="38"/>
      <c r="B96" s="39"/>
      <c r="C96" s="204" t="s">
        <v>73</v>
      </c>
      <c r="D96" s="204" t="s">
        <v>148</v>
      </c>
      <c r="E96" s="205" t="s">
        <v>1459</v>
      </c>
      <c r="F96" s="206" t="s">
        <v>1460</v>
      </c>
      <c r="G96" s="207" t="s">
        <v>1200</v>
      </c>
      <c r="H96" s="208">
        <v>3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44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153</v>
      </c>
      <c r="AT96" s="215" t="s">
        <v>148</v>
      </c>
      <c r="AU96" s="215" t="s">
        <v>81</v>
      </c>
      <c r="AY96" s="17" t="s">
        <v>145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81</v>
      </c>
      <c r="BK96" s="216">
        <f>ROUND(I96*H96,2)</f>
        <v>0</v>
      </c>
      <c r="BL96" s="17" t="s">
        <v>153</v>
      </c>
      <c r="BM96" s="215" t="s">
        <v>266</v>
      </c>
    </row>
    <row r="97" s="2" customFormat="1" ht="16.5" customHeight="1">
      <c r="A97" s="38"/>
      <c r="B97" s="39"/>
      <c r="C97" s="204" t="s">
        <v>73</v>
      </c>
      <c r="D97" s="204" t="s">
        <v>148</v>
      </c>
      <c r="E97" s="205" t="s">
        <v>1461</v>
      </c>
      <c r="F97" s="206" t="s">
        <v>1462</v>
      </c>
      <c r="G97" s="207" t="s">
        <v>1200</v>
      </c>
      <c r="H97" s="208">
        <v>53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153</v>
      </c>
      <c r="AT97" s="215" t="s">
        <v>148</v>
      </c>
      <c r="AU97" s="215" t="s">
        <v>81</v>
      </c>
      <c r="AY97" s="17" t="s">
        <v>145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153</v>
      </c>
      <c r="BM97" s="215" t="s">
        <v>277</v>
      </c>
    </row>
    <row r="98" s="2" customFormat="1" ht="16.5" customHeight="1">
      <c r="A98" s="38"/>
      <c r="B98" s="39"/>
      <c r="C98" s="204" t="s">
        <v>73</v>
      </c>
      <c r="D98" s="204" t="s">
        <v>148</v>
      </c>
      <c r="E98" s="205" t="s">
        <v>1463</v>
      </c>
      <c r="F98" s="206" t="s">
        <v>1464</v>
      </c>
      <c r="G98" s="207" t="s">
        <v>749</v>
      </c>
      <c r="H98" s="208">
        <v>2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44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153</v>
      </c>
      <c r="AT98" s="215" t="s">
        <v>148</v>
      </c>
      <c r="AU98" s="215" t="s">
        <v>81</v>
      </c>
      <c r="AY98" s="17" t="s">
        <v>145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81</v>
      </c>
      <c r="BK98" s="216">
        <f>ROUND(I98*H98,2)</f>
        <v>0</v>
      </c>
      <c r="BL98" s="17" t="s">
        <v>153</v>
      </c>
      <c r="BM98" s="215" t="s">
        <v>289</v>
      </c>
    </row>
    <row r="99" s="2" customFormat="1" ht="16.5" customHeight="1">
      <c r="A99" s="38"/>
      <c r="B99" s="39"/>
      <c r="C99" s="204" t="s">
        <v>73</v>
      </c>
      <c r="D99" s="204" t="s">
        <v>148</v>
      </c>
      <c r="E99" s="205" t="s">
        <v>1465</v>
      </c>
      <c r="F99" s="206" t="s">
        <v>1466</v>
      </c>
      <c r="G99" s="207" t="s">
        <v>1200</v>
      </c>
      <c r="H99" s="208">
        <v>53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44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153</v>
      </c>
      <c r="AT99" s="215" t="s">
        <v>148</v>
      </c>
      <c r="AU99" s="215" t="s">
        <v>81</v>
      </c>
      <c r="AY99" s="17" t="s">
        <v>145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153</v>
      </c>
      <c r="BM99" s="215" t="s">
        <v>303</v>
      </c>
    </row>
    <row r="100" s="2" customFormat="1" ht="16.5" customHeight="1">
      <c r="A100" s="38"/>
      <c r="B100" s="39"/>
      <c r="C100" s="204" t="s">
        <v>73</v>
      </c>
      <c r="D100" s="204" t="s">
        <v>148</v>
      </c>
      <c r="E100" s="205" t="s">
        <v>1467</v>
      </c>
      <c r="F100" s="206" t="s">
        <v>1468</v>
      </c>
      <c r="G100" s="207" t="s">
        <v>1200</v>
      </c>
      <c r="H100" s="208">
        <v>2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153</v>
      </c>
      <c r="AT100" s="215" t="s">
        <v>148</v>
      </c>
      <c r="AU100" s="215" t="s">
        <v>81</v>
      </c>
      <c r="AY100" s="17" t="s">
        <v>145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153</v>
      </c>
      <c r="BM100" s="215" t="s">
        <v>311</v>
      </c>
    </row>
    <row r="101" s="2" customFormat="1" ht="16.5" customHeight="1">
      <c r="A101" s="38"/>
      <c r="B101" s="39"/>
      <c r="C101" s="204" t="s">
        <v>73</v>
      </c>
      <c r="D101" s="204" t="s">
        <v>148</v>
      </c>
      <c r="E101" s="205" t="s">
        <v>1469</v>
      </c>
      <c r="F101" s="206" t="s">
        <v>1470</v>
      </c>
      <c r="G101" s="207" t="s">
        <v>1200</v>
      </c>
      <c r="H101" s="208">
        <v>4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153</v>
      </c>
      <c r="AT101" s="215" t="s">
        <v>148</v>
      </c>
      <c r="AU101" s="215" t="s">
        <v>81</v>
      </c>
      <c r="AY101" s="17" t="s">
        <v>145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153</v>
      </c>
      <c r="BM101" s="215" t="s">
        <v>301</v>
      </c>
    </row>
    <row r="102" s="2" customFormat="1" ht="16.5" customHeight="1">
      <c r="A102" s="38"/>
      <c r="B102" s="39"/>
      <c r="C102" s="204" t="s">
        <v>73</v>
      </c>
      <c r="D102" s="204" t="s">
        <v>148</v>
      </c>
      <c r="E102" s="205" t="s">
        <v>1471</v>
      </c>
      <c r="F102" s="206" t="s">
        <v>1472</v>
      </c>
      <c r="G102" s="207" t="s">
        <v>1200</v>
      </c>
      <c r="H102" s="208">
        <v>6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44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153</v>
      </c>
      <c r="AT102" s="215" t="s">
        <v>148</v>
      </c>
      <c r="AU102" s="215" t="s">
        <v>81</v>
      </c>
      <c r="AY102" s="17" t="s">
        <v>145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81</v>
      </c>
      <c r="BK102" s="216">
        <f>ROUND(I102*H102,2)</f>
        <v>0</v>
      </c>
      <c r="BL102" s="17" t="s">
        <v>153</v>
      </c>
      <c r="BM102" s="215" t="s">
        <v>331</v>
      </c>
    </row>
    <row r="103" s="2" customFormat="1" ht="16.5" customHeight="1">
      <c r="A103" s="38"/>
      <c r="B103" s="39"/>
      <c r="C103" s="204" t="s">
        <v>73</v>
      </c>
      <c r="D103" s="204" t="s">
        <v>148</v>
      </c>
      <c r="E103" s="205" t="s">
        <v>1473</v>
      </c>
      <c r="F103" s="206" t="s">
        <v>1474</v>
      </c>
      <c r="G103" s="207" t="s">
        <v>1200</v>
      </c>
      <c r="H103" s="208">
        <v>3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153</v>
      </c>
      <c r="AT103" s="215" t="s">
        <v>148</v>
      </c>
      <c r="AU103" s="215" t="s">
        <v>81</v>
      </c>
      <c r="AY103" s="17" t="s">
        <v>145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153</v>
      </c>
      <c r="BM103" s="215" t="s">
        <v>339</v>
      </c>
    </row>
    <row r="104" s="12" customFormat="1" ht="25.92" customHeight="1">
      <c r="A104" s="12"/>
      <c r="B104" s="188"/>
      <c r="C104" s="189"/>
      <c r="D104" s="190" t="s">
        <v>72</v>
      </c>
      <c r="E104" s="191" t="s">
        <v>1475</v>
      </c>
      <c r="F104" s="191" t="s">
        <v>1475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SUM(P105:P126)</f>
        <v>0</v>
      </c>
      <c r="Q104" s="196"/>
      <c r="R104" s="197">
        <f>SUM(R105:R126)</f>
        <v>0</v>
      </c>
      <c r="S104" s="196"/>
      <c r="T104" s="198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81</v>
      </c>
      <c r="AT104" s="200" t="s">
        <v>72</v>
      </c>
      <c r="AU104" s="200" t="s">
        <v>73</v>
      </c>
      <c r="AY104" s="199" t="s">
        <v>145</v>
      </c>
      <c r="BK104" s="201">
        <f>SUM(BK105:BK126)</f>
        <v>0</v>
      </c>
    </row>
    <row r="105" s="2" customFormat="1" ht="24.15" customHeight="1">
      <c r="A105" s="38"/>
      <c r="B105" s="39"/>
      <c r="C105" s="204" t="s">
        <v>73</v>
      </c>
      <c r="D105" s="204" t="s">
        <v>148</v>
      </c>
      <c r="E105" s="205" t="s">
        <v>1476</v>
      </c>
      <c r="F105" s="206" t="s">
        <v>1477</v>
      </c>
      <c r="G105" s="207" t="s">
        <v>197</v>
      </c>
      <c r="H105" s="208">
        <v>42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44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153</v>
      </c>
      <c r="AT105" s="215" t="s">
        <v>148</v>
      </c>
      <c r="AU105" s="215" t="s">
        <v>81</v>
      </c>
      <c r="AY105" s="17" t="s">
        <v>145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81</v>
      </c>
      <c r="BK105" s="216">
        <f>ROUND(I105*H105,2)</f>
        <v>0</v>
      </c>
      <c r="BL105" s="17" t="s">
        <v>153</v>
      </c>
      <c r="BM105" s="215" t="s">
        <v>350</v>
      </c>
    </row>
    <row r="106" s="2" customFormat="1" ht="24.15" customHeight="1">
      <c r="A106" s="38"/>
      <c r="B106" s="39"/>
      <c r="C106" s="204" t="s">
        <v>73</v>
      </c>
      <c r="D106" s="204" t="s">
        <v>148</v>
      </c>
      <c r="E106" s="205" t="s">
        <v>1478</v>
      </c>
      <c r="F106" s="206" t="s">
        <v>1479</v>
      </c>
      <c r="G106" s="207" t="s">
        <v>197</v>
      </c>
      <c r="H106" s="208">
        <v>84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153</v>
      </c>
      <c r="AT106" s="215" t="s">
        <v>148</v>
      </c>
      <c r="AU106" s="215" t="s">
        <v>81</v>
      </c>
      <c r="AY106" s="17" t="s">
        <v>145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153</v>
      </c>
      <c r="BM106" s="215" t="s">
        <v>360</v>
      </c>
    </row>
    <row r="107" s="2" customFormat="1" ht="24.15" customHeight="1">
      <c r="A107" s="38"/>
      <c r="B107" s="39"/>
      <c r="C107" s="204" t="s">
        <v>73</v>
      </c>
      <c r="D107" s="204" t="s">
        <v>148</v>
      </c>
      <c r="E107" s="205" t="s">
        <v>1480</v>
      </c>
      <c r="F107" s="206" t="s">
        <v>1481</v>
      </c>
      <c r="G107" s="207" t="s">
        <v>197</v>
      </c>
      <c r="H107" s="208">
        <v>42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153</v>
      </c>
      <c r="AT107" s="215" t="s">
        <v>148</v>
      </c>
      <c r="AU107" s="215" t="s">
        <v>81</v>
      </c>
      <c r="AY107" s="17" t="s">
        <v>145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153</v>
      </c>
      <c r="BM107" s="215" t="s">
        <v>374</v>
      </c>
    </row>
    <row r="108" s="2" customFormat="1" ht="16.5" customHeight="1">
      <c r="A108" s="38"/>
      <c r="B108" s="39"/>
      <c r="C108" s="204" t="s">
        <v>73</v>
      </c>
      <c r="D108" s="204" t="s">
        <v>148</v>
      </c>
      <c r="E108" s="205" t="s">
        <v>1482</v>
      </c>
      <c r="F108" s="206" t="s">
        <v>1483</v>
      </c>
      <c r="G108" s="207" t="s">
        <v>197</v>
      </c>
      <c r="H108" s="208">
        <v>12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44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153</v>
      </c>
      <c r="AT108" s="215" t="s">
        <v>148</v>
      </c>
      <c r="AU108" s="215" t="s">
        <v>81</v>
      </c>
      <c r="AY108" s="17" t="s">
        <v>145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81</v>
      </c>
      <c r="BK108" s="216">
        <f>ROUND(I108*H108,2)</f>
        <v>0</v>
      </c>
      <c r="BL108" s="17" t="s">
        <v>153</v>
      </c>
      <c r="BM108" s="215" t="s">
        <v>387</v>
      </c>
    </row>
    <row r="109" s="2" customFormat="1" ht="16.5" customHeight="1">
      <c r="A109" s="38"/>
      <c r="B109" s="39"/>
      <c r="C109" s="204" t="s">
        <v>73</v>
      </c>
      <c r="D109" s="204" t="s">
        <v>148</v>
      </c>
      <c r="E109" s="205" t="s">
        <v>1484</v>
      </c>
      <c r="F109" s="206" t="s">
        <v>1485</v>
      </c>
      <c r="G109" s="207" t="s">
        <v>1200</v>
      </c>
      <c r="H109" s="208">
        <v>30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44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153</v>
      </c>
      <c r="AT109" s="215" t="s">
        <v>148</v>
      </c>
      <c r="AU109" s="215" t="s">
        <v>81</v>
      </c>
      <c r="AY109" s="17" t="s">
        <v>145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153</v>
      </c>
      <c r="BM109" s="215" t="s">
        <v>397</v>
      </c>
    </row>
    <row r="110" s="2" customFormat="1" ht="16.5" customHeight="1">
      <c r="A110" s="38"/>
      <c r="B110" s="39"/>
      <c r="C110" s="204" t="s">
        <v>73</v>
      </c>
      <c r="D110" s="204" t="s">
        <v>148</v>
      </c>
      <c r="E110" s="205" t="s">
        <v>1486</v>
      </c>
      <c r="F110" s="206" t="s">
        <v>1487</v>
      </c>
      <c r="G110" s="207" t="s">
        <v>1200</v>
      </c>
      <c r="H110" s="208">
        <v>10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153</v>
      </c>
      <c r="AT110" s="215" t="s">
        <v>148</v>
      </c>
      <c r="AU110" s="215" t="s">
        <v>81</v>
      </c>
      <c r="AY110" s="17" t="s">
        <v>145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153</v>
      </c>
      <c r="BM110" s="215" t="s">
        <v>409</v>
      </c>
    </row>
    <row r="111" s="2" customFormat="1" ht="16.5" customHeight="1">
      <c r="A111" s="38"/>
      <c r="B111" s="39"/>
      <c r="C111" s="204" t="s">
        <v>73</v>
      </c>
      <c r="D111" s="204" t="s">
        <v>148</v>
      </c>
      <c r="E111" s="205" t="s">
        <v>1488</v>
      </c>
      <c r="F111" s="206" t="s">
        <v>1489</v>
      </c>
      <c r="G111" s="207" t="s">
        <v>1200</v>
      </c>
      <c r="H111" s="208">
        <v>20</v>
      </c>
      <c r="I111" s="209"/>
      <c r="J111" s="210">
        <f>ROUND(I111*H111,2)</f>
        <v>0</v>
      </c>
      <c r="K111" s="206" t="s">
        <v>19</v>
      </c>
      <c r="L111" s="44"/>
      <c r="M111" s="211" t="s">
        <v>19</v>
      </c>
      <c r="N111" s="212" t="s">
        <v>44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153</v>
      </c>
      <c r="AT111" s="215" t="s">
        <v>148</v>
      </c>
      <c r="AU111" s="215" t="s">
        <v>81</v>
      </c>
      <c r="AY111" s="17" t="s">
        <v>145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153</v>
      </c>
      <c r="BM111" s="215" t="s">
        <v>418</v>
      </c>
    </row>
    <row r="112" s="2" customFormat="1" ht="16.5" customHeight="1">
      <c r="A112" s="38"/>
      <c r="B112" s="39"/>
      <c r="C112" s="204" t="s">
        <v>73</v>
      </c>
      <c r="D112" s="204" t="s">
        <v>148</v>
      </c>
      <c r="E112" s="205" t="s">
        <v>1490</v>
      </c>
      <c r="F112" s="206" t="s">
        <v>1491</v>
      </c>
      <c r="G112" s="207" t="s">
        <v>1200</v>
      </c>
      <c r="H112" s="208">
        <v>20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44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153</v>
      </c>
      <c r="AT112" s="215" t="s">
        <v>148</v>
      </c>
      <c r="AU112" s="215" t="s">
        <v>81</v>
      </c>
      <c r="AY112" s="17" t="s">
        <v>145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81</v>
      </c>
      <c r="BK112" s="216">
        <f>ROUND(I112*H112,2)</f>
        <v>0</v>
      </c>
      <c r="BL112" s="17" t="s">
        <v>153</v>
      </c>
      <c r="BM112" s="215" t="s">
        <v>427</v>
      </c>
    </row>
    <row r="113" s="2" customFormat="1" ht="16.5" customHeight="1">
      <c r="A113" s="38"/>
      <c r="B113" s="39"/>
      <c r="C113" s="204" t="s">
        <v>73</v>
      </c>
      <c r="D113" s="204" t="s">
        <v>148</v>
      </c>
      <c r="E113" s="205" t="s">
        <v>1492</v>
      </c>
      <c r="F113" s="206" t="s">
        <v>1493</v>
      </c>
      <c r="G113" s="207" t="s">
        <v>1200</v>
      </c>
      <c r="H113" s="208">
        <v>30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44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153</v>
      </c>
      <c r="AT113" s="215" t="s">
        <v>148</v>
      </c>
      <c r="AU113" s="215" t="s">
        <v>81</v>
      </c>
      <c r="AY113" s="17" t="s">
        <v>145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81</v>
      </c>
      <c r="BK113" s="216">
        <f>ROUND(I113*H113,2)</f>
        <v>0</v>
      </c>
      <c r="BL113" s="17" t="s">
        <v>153</v>
      </c>
      <c r="BM113" s="215" t="s">
        <v>437</v>
      </c>
    </row>
    <row r="114" s="2" customFormat="1" ht="16.5" customHeight="1">
      <c r="A114" s="38"/>
      <c r="B114" s="39"/>
      <c r="C114" s="204" t="s">
        <v>73</v>
      </c>
      <c r="D114" s="204" t="s">
        <v>148</v>
      </c>
      <c r="E114" s="205" t="s">
        <v>1494</v>
      </c>
      <c r="F114" s="206" t="s">
        <v>1495</v>
      </c>
      <c r="G114" s="207" t="s">
        <v>1200</v>
      </c>
      <c r="H114" s="208">
        <v>7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44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153</v>
      </c>
      <c r="AT114" s="215" t="s">
        <v>148</v>
      </c>
      <c r="AU114" s="215" t="s">
        <v>81</v>
      </c>
      <c r="AY114" s="17" t="s">
        <v>145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153</v>
      </c>
      <c r="BM114" s="215" t="s">
        <v>447</v>
      </c>
    </row>
    <row r="115" s="2" customFormat="1" ht="16.5" customHeight="1">
      <c r="A115" s="38"/>
      <c r="B115" s="39"/>
      <c r="C115" s="204" t="s">
        <v>73</v>
      </c>
      <c r="D115" s="204" t="s">
        <v>148</v>
      </c>
      <c r="E115" s="205" t="s">
        <v>1496</v>
      </c>
      <c r="F115" s="206" t="s">
        <v>1497</v>
      </c>
      <c r="G115" s="207" t="s">
        <v>1200</v>
      </c>
      <c r="H115" s="208">
        <v>1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44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153</v>
      </c>
      <c r="AT115" s="215" t="s">
        <v>148</v>
      </c>
      <c r="AU115" s="215" t="s">
        <v>81</v>
      </c>
      <c r="AY115" s="17" t="s">
        <v>145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81</v>
      </c>
      <c r="BK115" s="216">
        <f>ROUND(I115*H115,2)</f>
        <v>0</v>
      </c>
      <c r="BL115" s="17" t="s">
        <v>153</v>
      </c>
      <c r="BM115" s="215" t="s">
        <v>456</v>
      </c>
    </row>
    <row r="116" s="2" customFormat="1" ht="16.5" customHeight="1">
      <c r="A116" s="38"/>
      <c r="B116" s="39"/>
      <c r="C116" s="204" t="s">
        <v>73</v>
      </c>
      <c r="D116" s="204" t="s">
        <v>148</v>
      </c>
      <c r="E116" s="205" t="s">
        <v>1498</v>
      </c>
      <c r="F116" s="206" t="s">
        <v>1499</v>
      </c>
      <c r="G116" s="207" t="s">
        <v>197</v>
      </c>
      <c r="H116" s="208">
        <v>8</v>
      </c>
      <c r="I116" s="209"/>
      <c r="J116" s="210">
        <f>ROUND(I116*H116,2)</f>
        <v>0</v>
      </c>
      <c r="K116" s="206" t="s">
        <v>19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153</v>
      </c>
      <c r="AT116" s="215" t="s">
        <v>148</v>
      </c>
      <c r="AU116" s="215" t="s">
        <v>81</v>
      </c>
      <c r="AY116" s="17" t="s">
        <v>145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153</v>
      </c>
      <c r="BM116" s="215" t="s">
        <v>468</v>
      </c>
    </row>
    <row r="117" s="2" customFormat="1" ht="16.5" customHeight="1">
      <c r="A117" s="38"/>
      <c r="B117" s="39"/>
      <c r="C117" s="204" t="s">
        <v>73</v>
      </c>
      <c r="D117" s="204" t="s">
        <v>148</v>
      </c>
      <c r="E117" s="205" t="s">
        <v>1500</v>
      </c>
      <c r="F117" s="206" t="s">
        <v>1501</v>
      </c>
      <c r="G117" s="207" t="s">
        <v>197</v>
      </c>
      <c r="H117" s="208">
        <v>26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44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153</v>
      </c>
      <c r="AT117" s="215" t="s">
        <v>148</v>
      </c>
      <c r="AU117" s="215" t="s">
        <v>81</v>
      </c>
      <c r="AY117" s="17" t="s">
        <v>145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81</v>
      </c>
      <c r="BK117" s="216">
        <f>ROUND(I117*H117,2)</f>
        <v>0</v>
      </c>
      <c r="BL117" s="17" t="s">
        <v>153</v>
      </c>
      <c r="BM117" s="215" t="s">
        <v>482</v>
      </c>
    </row>
    <row r="118" s="2" customFormat="1" ht="16.5" customHeight="1">
      <c r="A118" s="38"/>
      <c r="B118" s="39"/>
      <c r="C118" s="204" t="s">
        <v>73</v>
      </c>
      <c r="D118" s="204" t="s">
        <v>148</v>
      </c>
      <c r="E118" s="205" t="s">
        <v>1502</v>
      </c>
      <c r="F118" s="206" t="s">
        <v>1503</v>
      </c>
      <c r="G118" s="207" t="s">
        <v>1200</v>
      </c>
      <c r="H118" s="208">
        <v>7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153</v>
      </c>
      <c r="AT118" s="215" t="s">
        <v>148</v>
      </c>
      <c r="AU118" s="215" t="s">
        <v>81</v>
      </c>
      <c r="AY118" s="17" t="s">
        <v>145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153</v>
      </c>
      <c r="BM118" s="215" t="s">
        <v>490</v>
      </c>
    </row>
    <row r="119" s="2" customFormat="1" ht="16.5" customHeight="1">
      <c r="A119" s="38"/>
      <c r="B119" s="39"/>
      <c r="C119" s="204" t="s">
        <v>73</v>
      </c>
      <c r="D119" s="204" t="s">
        <v>148</v>
      </c>
      <c r="E119" s="205" t="s">
        <v>1504</v>
      </c>
      <c r="F119" s="206" t="s">
        <v>1505</v>
      </c>
      <c r="G119" s="207" t="s">
        <v>1200</v>
      </c>
      <c r="H119" s="208">
        <v>1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44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153</v>
      </c>
      <c r="AT119" s="215" t="s">
        <v>148</v>
      </c>
      <c r="AU119" s="215" t="s">
        <v>81</v>
      </c>
      <c r="AY119" s="17" t="s">
        <v>145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81</v>
      </c>
      <c r="BK119" s="216">
        <f>ROUND(I119*H119,2)</f>
        <v>0</v>
      </c>
      <c r="BL119" s="17" t="s">
        <v>153</v>
      </c>
      <c r="BM119" s="215" t="s">
        <v>502</v>
      </c>
    </row>
    <row r="120" s="2" customFormat="1" ht="16.5" customHeight="1">
      <c r="A120" s="38"/>
      <c r="B120" s="39"/>
      <c r="C120" s="204" t="s">
        <v>73</v>
      </c>
      <c r="D120" s="204" t="s">
        <v>148</v>
      </c>
      <c r="E120" s="205" t="s">
        <v>1506</v>
      </c>
      <c r="F120" s="206" t="s">
        <v>1507</v>
      </c>
      <c r="G120" s="207" t="s">
        <v>1200</v>
      </c>
      <c r="H120" s="208">
        <v>26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44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153</v>
      </c>
      <c r="AT120" s="215" t="s">
        <v>148</v>
      </c>
      <c r="AU120" s="215" t="s">
        <v>81</v>
      </c>
      <c r="AY120" s="17" t="s">
        <v>145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81</v>
      </c>
      <c r="BK120" s="216">
        <f>ROUND(I120*H120,2)</f>
        <v>0</v>
      </c>
      <c r="BL120" s="17" t="s">
        <v>153</v>
      </c>
      <c r="BM120" s="215" t="s">
        <v>511</v>
      </c>
    </row>
    <row r="121" s="2" customFormat="1" ht="16.5" customHeight="1">
      <c r="A121" s="38"/>
      <c r="B121" s="39"/>
      <c r="C121" s="204" t="s">
        <v>73</v>
      </c>
      <c r="D121" s="204" t="s">
        <v>148</v>
      </c>
      <c r="E121" s="205" t="s">
        <v>1508</v>
      </c>
      <c r="F121" s="206" t="s">
        <v>1509</v>
      </c>
      <c r="G121" s="207" t="s">
        <v>197</v>
      </c>
      <c r="H121" s="208">
        <v>4</v>
      </c>
      <c r="I121" s="209"/>
      <c r="J121" s="210">
        <f>ROUND(I121*H121,2)</f>
        <v>0</v>
      </c>
      <c r="K121" s="206" t="s">
        <v>19</v>
      </c>
      <c r="L121" s="44"/>
      <c r="M121" s="211" t="s">
        <v>19</v>
      </c>
      <c r="N121" s="212" t="s">
        <v>44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153</v>
      </c>
      <c r="AT121" s="215" t="s">
        <v>148</v>
      </c>
      <c r="AU121" s="215" t="s">
        <v>81</v>
      </c>
      <c r="AY121" s="17" t="s">
        <v>145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81</v>
      </c>
      <c r="BK121" s="216">
        <f>ROUND(I121*H121,2)</f>
        <v>0</v>
      </c>
      <c r="BL121" s="17" t="s">
        <v>153</v>
      </c>
      <c r="BM121" s="215" t="s">
        <v>521</v>
      </c>
    </row>
    <row r="122" s="2" customFormat="1" ht="16.5" customHeight="1">
      <c r="A122" s="38"/>
      <c r="B122" s="39"/>
      <c r="C122" s="204" t="s">
        <v>73</v>
      </c>
      <c r="D122" s="204" t="s">
        <v>148</v>
      </c>
      <c r="E122" s="205" t="s">
        <v>1510</v>
      </c>
      <c r="F122" s="206" t="s">
        <v>1511</v>
      </c>
      <c r="G122" s="207" t="s">
        <v>1200</v>
      </c>
      <c r="H122" s="208">
        <v>16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153</v>
      </c>
      <c r="AT122" s="215" t="s">
        <v>148</v>
      </c>
      <c r="AU122" s="215" t="s">
        <v>81</v>
      </c>
      <c r="AY122" s="17" t="s">
        <v>145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153</v>
      </c>
      <c r="BM122" s="215" t="s">
        <v>531</v>
      </c>
    </row>
    <row r="123" s="2" customFormat="1" ht="16.5" customHeight="1">
      <c r="A123" s="38"/>
      <c r="B123" s="39"/>
      <c r="C123" s="204" t="s">
        <v>73</v>
      </c>
      <c r="D123" s="204" t="s">
        <v>148</v>
      </c>
      <c r="E123" s="205" t="s">
        <v>1512</v>
      </c>
      <c r="F123" s="206" t="s">
        <v>1513</v>
      </c>
      <c r="G123" s="207" t="s">
        <v>1200</v>
      </c>
      <c r="H123" s="208">
        <v>1</v>
      </c>
      <c r="I123" s="209"/>
      <c r="J123" s="210">
        <f>ROUND(I123*H123,2)</f>
        <v>0</v>
      </c>
      <c r="K123" s="206" t="s">
        <v>19</v>
      </c>
      <c r="L123" s="44"/>
      <c r="M123" s="211" t="s">
        <v>19</v>
      </c>
      <c r="N123" s="212" t="s">
        <v>44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153</v>
      </c>
      <c r="AT123" s="215" t="s">
        <v>148</v>
      </c>
      <c r="AU123" s="215" t="s">
        <v>81</v>
      </c>
      <c r="AY123" s="17" t="s">
        <v>145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81</v>
      </c>
      <c r="BK123" s="216">
        <f>ROUND(I123*H123,2)</f>
        <v>0</v>
      </c>
      <c r="BL123" s="17" t="s">
        <v>153</v>
      </c>
      <c r="BM123" s="215" t="s">
        <v>540</v>
      </c>
    </row>
    <row r="124" s="2" customFormat="1" ht="16.5" customHeight="1">
      <c r="A124" s="38"/>
      <c r="B124" s="39"/>
      <c r="C124" s="204" t="s">
        <v>73</v>
      </c>
      <c r="D124" s="204" t="s">
        <v>148</v>
      </c>
      <c r="E124" s="205" t="s">
        <v>1514</v>
      </c>
      <c r="F124" s="206" t="s">
        <v>1515</v>
      </c>
      <c r="G124" s="207" t="s">
        <v>1200</v>
      </c>
      <c r="H124" s="208">
        <v>2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44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153</v>
      </c>
      <c r="AT124" s="215" t="s">
        <v>148</v>
      </c>
      <c r="AU124" s="215" t="s">
        <v>81</v>
      </c>
      <c r="AY124" s="17" t="s">
        <v>145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81</v>
      </c>
      <c r="BK124" s="216">
        <f>ROUND(I124*H124,2)</f>
        <v>0</v>
      </c>
      <c r="BL124" s="17" t="s">
        <v>153</v>
      </c>
      <c r="BM124" s="215" t="s">
        <v>550</v>
      </c>
    </row>
    <row r="125" s="2" customFormat="1" ht="16.5" customHeight="1">
      <c r="A125" s="38"/>
      <c r="B125" s="39"/>
      <c r="C125" s="204" t="s">
        <v>73</v>
      </c>
      <c r="D125" s="204" t="s">
        <v>148</v>
      </c>
      <c r="E125" s="205" t="s">
        <v>1516</v>
      </c>
      <c r="F125" s="206" t="s">
        <v>1517</v>
      </c>
      <c r="G125" s="207" t="s">
        <v>1200</v>
      </c>
      <c r="H125" s="208">
        <v>19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44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153</v>
      </c>
      <c r="AT125" s="215" t="s">
        <v>148</v>
      </c>
      <c r="AU125" s="215" t="s">
        <v>81</v>
      </c>
      <c r="AY125" s="17" t="s">
        <v>145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153</v>
      </c>
      <c r="BM125" s="215" t="s">
        <v>561</v>
      </c>
    </row>
    <row r="126" s="2" customFormat="1" ht="16.5" customHeight="1">
      <c r="A126" s="38"/>
      <c r="B126" s="39"/>
      <c r="C126" s="204" t="s">
        <v>73</v>
      </c>
      <c r="D126" s="204" t="s">
        <v>148</v>
      </c>
      <c r="E126" s="205" t="s">
        <v>1518</v>
      </c>
      <c r="F126" s="206" t="s">
        <v>1519</v>
      </c>
      <c r="G126" s="207" t="s">
        <v>749</v>
      </c>
      <c r="H126" s="208">
        <v>10</v>
      </c>
      <c r="I126" s="209"/>
      <c r="J126" s="210">
        <f>ROUND(I126*H126,2)</f>
        <v>0</v>
      </c>
      <c r="K126" s="206" t="s">
        <v>19</v>
      </c>
      <c r="L126" s="44"/>
      <c r="M126" s="211" t="s">
        <v>19</v>
      </c>
      <c r="N126" s="212" t="s">
        <v>44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153</v>
      </c>
      <c r="AT126" s="215" t="s">
        <v>148</v>
      </c>
      <c r="AU126" s="215" t="s">
        <v>81</v>
      </c>
      <c r="AY126" s="17" t="s">
        <v>145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153</v>
      </c>
      <c r="BM126" s="215" t="s">
        <v>571</v>
      </c>
    </row>
    <row r="127" s="12" customFormat="1" ht="25.92" customHeight="1">
      <c r="A127" s="12"/>
      <c r="B127" s="188"/>
      <c r="C127" s="189"/>
      <c r="D127" s="190" t="s">
        <v>72</v>
      </c>
      <c r="E127" s="191" t="s">
        <v>1520</v>
      </c>
      <c r="F127" s="191" t="s">
        <v>1520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</f>
        <v>0</v>
      </c>
      <c r="Q127" s="196"/>
      <c r="R127" s="197">
        <f>R128</f>
        <v>0</v>
      </c>
      <c r="S127" s="196"/>
      <c r="T127" s="198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81</v>
      </c>
      <c r="AT127" s="200" t="s">
        <v>72</v>
      </c>
      <c r="AU127" s="200" t="s">
        <v>73</v>
      </c>
      <c r="AY127" s="199" t="s">
        <v>145</v>
      </c>
      <c r="BK127" s="201">
        <f>BK128</f>
        <v>0</v>
      </c>
    </row>
    <row r="128" s="2" customFormat="1" ht="24.15" customHeight="1">
      <c r="A128" s="38"/>
      <c r="B128" s="39"/>
      <c r="C128" s="204" t="s">
        <v>73</v>
      </c>
      <c r="D128" s="204" t="s">
        <v>148</v>
      </c>
      <c r="E128" s="205" t="s">
        <v>1521</v>
      </c>
      <c r="F128" s="206" t="s">
        <v>1522</v>
      </c>
      <c r="G128" s="207" t="s">
        <v>197</v>
      </c>
      <c r="H128" s="208">
        <v>65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44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153</v>
      </c>
      <c r="AT128" s="215" t="s">
        <v>148</v>
      </c>
      <c r="AU128" s="215" t="s">
        <v>81</v>
      </c>
      <c r="AY128" s="17" t="s">
        <v>145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81</v>
      </c>
      <c r="BK128" s="216">
        <f>ROUND(I128*H128,2)</f>
        <v>0</v>
      </c>
      <c r="BL128" s="17" t="s">
        <v>153</v>
      </c>
      <c r="BM128" s="215" t="s">
        <v>581</v>
      </c>
    </row>
    <row r="129" s="12" customFormat="1" ht="25.92" customHeight="1">
      <c r="A129" s="12"/>
      <c r="B129" s="188"/>
      <c r="C129" s="189"/>
      <c r="D129" s="190" t="s">
        <v>72</v>
      </c>
      <c r="E129" s="191" t="s">
        <v>1285</v>
      </c>
      <c r="F129" s="191" t="s">
        <v>1285</v>
      </c>
      <c r="G129" s="189"/>
      <c r="H129" s="189"/>
      <c r="I129" s="192"/>
      <c r="J129" s="193">
        <f>BK129</f>
        <v>0</v>
      </c>
      <c r="K129" s="189"/>
      <c r="L129" s="194"/>
      <c r="M129" s="195"/>
      <c r="N129" s="196"/>
      <c r="O129" s="196"/>
      <c r="P129" s="197">
        <f>SUM(P130:P133)</f>
        <v>0</v>
      </c>
      <c r="Q129" s="196"/>
      <c r="R129" s="197">
        <f>SUM(R130:R133)</f>
        <v>0</v>
      </c>
      <c r="S129" s="196"/>
      <c r="T129" s="198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9" t="s">
        <v>81</v>
      </c>
      <c r="AT129" s="200" t="s">
        <v>72</v>
      </c>
      <c r="AU129" s="200" t="s">
        <v>73</v>
      </c>
      <c r="AY129" s="199" t="s">
        <v>145</v>
      </c>
      <c r="BK129" s="201">
        <f>SUM(BK130:BK133)</f>
        <v>0</v>
      </c>
    </row>
    <row r="130" s="2" customFormat="1" ht="16.5" customHeight="1">
      <c r="A130" s="38"/>
      <c r="B130" s="39"/>
      <c r="C130" s="204" t="s">
        <v>73</v>
      </c>
      <c r="D130" s="204" t="s">
        <v>148</v>
      </c>
      <c r="E130" s="205" t="s">
        <v>1523</v>
      </c>
      <c r="F130" s="206" t="s">
        <v>1524</v>
      </c>
      <c r="G130" s="207" t="s">
        <v>749</v>
      </c>
      <c r="H130" s="208">
        <v>24</v>
      </c>
      <c r="I130" s="209"/>
      <c r="J130" s="210">
        <f>ROUND(I130*H130,2)</f>
        <v>0</v>
      </c>
      <c r="K130" s="206" t="s">
        <v>19</v>
      </c>
      <c r="L130" s="44"/>
      <c r="M130" s="211" t="s">
        <v>19</v>
      </c>
      <c r="N130" s="212" t="s">
        <v>44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153</v>
      </c>
      <c r="AT130" s="215" t="s">
        <v>148</v>
      </c>
      <c r="AU130" s="215" t="s">
        <v>81</v>
      </c>
      <c r="AY130" s="17" t="s">
        <v>145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81</v>
      </c>
      <c r="BK130" s="216">
        <f>ROUND(I130*H130,2)</f>
        <v>0</v>
      </c>
      <c r="BL130" s="17" t="s">
        <v>153</v>
      </c>
      <c r="BM130" s="215" t="s">
        <v>591</v>
      </c>
    </row>
    <row r="131" s="2" customFormat="1" ht="16.5" customHeight="1">
      <c r="A131" s="38"/>
      <c r="B131" s="39"/>
      <c r="C131" s="204" t="s">
        <v>73</v>
      </c>
      <c r="D131" s="204" t="s">
        <v>148</v>
      </c>
      <c r="E131" s="205" t="s">
        <v>1525</v>
      </c>
      <c r="F131" s="206" t="s">
        <v>1526</v>
      </c>
      <c r="G131" s="207" t="s">
        <v>1197</v>
      </c>
      <c r="H131" s="208">
        <v>1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44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153</v>
      </c>
      <c r="AT131" s="215" t="s">
        <v>148</v>
      </c>
      <c r="AU131" s="215" t="s">
        <v>81</v>
      </c>
      <c r="AY131" s="17" t="s">
        <v>145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81</v>
      </c>
      <c r="BK131" s="216">
        <f>ROUND(I131*H131,2)</f>
        <v>0</v>
      </c>
      <c r="BL131" s="17" t="s">
        <v>153</v>
      </c>
      <c r="BM131" s="215" t="s">
        <v>602</v>
      </c>
    </row>
    <row r="132" s="2" customFormat="1" ht="16.5" customHeight="1">
      <c r="A132" s="38"/>
      <c r="B132" s="39"/>
      <c r="C132" s="204" t="s">
        <v>73</v>
      </c>
      <c r="D132" s="204" t="s">
        <v>148</v>
      </c>
      <c r="E132" s="205" t="s">
        <v>1527</v>
      </c>
      <c r="F132" s="206" t="s">
        <v>1528</v>
      </c>
      <c r="G132" s="207" t="s">
        <v>1197</v>
      </c>
      <c r="H132" s="208">
        <v>1</v>
      </c>
      <c r="I132" s="209"/>
      <c r="J132" s="210">
        <f>ROUND(I132*H132,2)</f>
        <v>0</v>
      </c>
      <c r="K132" s="206" t="s">
        <v>19</v>
      </c>
      <c r="L132" s="44"/>
      <c r="M132" s="211" t="s">
        <v>19</v>
      </c>
      <c r="N132" s="212" t="s">
        <v>44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153</v>
      </c>
      <c r="AT132" s="215" t="s">
        <v>148</v>
      </c>
      <c r="AU132" s="215" t="s">
        <v>81</v>
      </c>
      <c r="AY132" s="17" t="s">
        <v>145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81</v>
      </c>
      <c r="BK132" s="216">
        <f>ROUND(I132*H132,2)</f>
        <v>0</v>
      </c>
      <c r="BL132" s="17" t="s">
        <v>153</v>
      </c>
      <c r="BM132" s="215" t="s">
        <v>613</v>
      </c>
    </row>
    <row r="133" s="2" customFormat="1" ht="16.5" customHeight="1">
      <c r="A133" s="38"/>
      <c r="B133" s="39"/>
      <c r="C133" s="204" t="s">
        <v>73</v>
      </c>
      <c r="D133" s="204" t="s">
        <v>148</v>
      </c>
      <c r="E133" s="205" t="s">
        <v>1529</v>
      </c>
      <c r="F133" s="206" t="s">
        <v>1530</v>
      </c>
      <c r="G133" s="207" t="s">
        <v>19</v>
      </c>
      <c r="H133" s="208">
        <v>0.050000000000000003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44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153</v>
      </c>
      <c r="AT133" s="215" t="s">
        <v>148</v>
      </c>
      <c r="AU133" s="215" t="s">
        <v>81</v>
      </c>
      <c r="AY133" s="17" t="s">
        <v>145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81</v>
      </c>
      <c r="BK133" s="216">
        <f>ROUND(I133*H133,2)</f>
        <v>0</v>
      </c>
      <c r="BL133" s="17" t="s">
        <v>153</v>
      </c>
      <c r="BM133" s="215" t="s">
        <v>623</v>
      </c>
    </row>
    <row r="134" s="12" customFormat="1" ht="25.92" customHeight="1">
      <c r="A134" s="12"/>
      <c r="B134" s="188"/>
      <c r="C134" s="189"/>
      <c r="D134" s="190" t="s">
        <v>72</v>
      </c>
      <c r="E134" s="191" t="s">
        <v>757</v>
      </c>
      <c r="F134" s="191" t="s">
        <v>757</v>
      </c>
      <c r="G134" s="189"/>
      <c r="H134" s="189"/>
      <c r="I134" s="192"/>
      <c r="J134" s="193">
        <f>BK134</f>
        <v>0</v>
      </c>
      <c r="K134" s="189"/>
      <c r="L134" s="194"/>
      <c r="M134" s="195"/>
      <c r="N134" s="196"/>
      <c r="O134" s="196"/>
      <c r="P134" s="197">
        <f>SUM(P135:P138)</f>
        <v>0</v>
      </c>
      <c r="Q134" s="196"/>
      <c r="R134" s="197">
        <f>SUM(R135:R138)</f>
        <v>0</v>
      </c>
      <c r="S134" s="196"/>
      <c r="T134" s="198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176</v>
      </c>
      <c r="AT134" s="200" t="s">
        <v>72</v>
      </c>
      <c r="AU134" s="200" t="s">
        <v>73</v>
      </c>
      <c r="AY134" s="199" t="s">
        <v>145</v>
      </c>
      <c r="BK134" s="201">
        <f>SUM(BK135:BK138)</f>
        <v>0</v>
      </c>
    </row>
    <row r="135" s="2" customFormat="1" ht="16.5" customHeight="1">
      <c r="A135" s="38"/>
      <c r="B135" s="39"/>
      <c r="C135" s="204" t="s">
        <v>73</v>
      </c>
      <c r="D135" s="204" t="s">
        <v>148</v>
      </c>
      <c r="E135" s="205" t="s">
        <v>1531</v>
      </c>
      <c r="F135" s="206" t="s">
        <v>1532</v>
      </c>
      <c r="G135" s="207" t="s">
        <v>1200</v>
      </c>
      <c r="H135" s="208">
        <v>1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44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153</v>
      </c>
      <c r="AT135" s="215" t="s">
        <v>148</v>
      </c>
      <c r="AU135" s="215" t="s">
        <v>81</v>
      </c>
      <c r="AY135" s="17" t="s">
        <v>145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81</v>
      </c>
      <c r="BK135" s="216">
        <f>ROUND(I135*H135,2)</f>
        <v>0</v>
      </c>
      <c r="BL135" s="17" t="s">
        <v>153</v>
      </c>
      <c r="BM135" s="215" t="s">
        <v>630</v>
      </c>
    </row>
    <row r="136" s="2" customFormat="1" ht="16.5" customHeight="1">
      <c r="A136" s="38"/>
      <c r="B136" s="39"/>
      <c r="C136" s="204" t="s">
        <v>73</v>
      </c>
      <c r="D136" s="204" t="s">
        <v>148</v>
      </c>
      <c r="E136" s="205" t="s">
        <v>1533</v>
      </c>
      <c r="F136" s="206" t="s">
        <v>1534</v>
      </c>
      <c r="G136" s="207" t="s">
        <v>19</v>
      </c>
      <c r="H136" s="208">
        <v>0.029999999999999999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44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153</v>
      </c>
      <c r="AT136" s="215" t="s">
        <v>148</v>
      </c>
      <c r="AU136" s="215" t="s">
        <v>81</v>
      </c>
      <c r="AY136" s="17" t="s">
        <v>145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81</v>
      </c>
      <c r="BK136" s="216">
        <f>ROUND(I136*H136,2)</f>
        <v>0</v>
      </c>
      <c r="BL136" s="17" t="s">
        <v>153</v>
      </c>
      <c r="BM136" s="215" t="s">
        <v>640</v>
      </c>
    </row>
    <row r="137" s="2" customFormat="1" ht="16.5" customHeight="1">
      <c r="A137" s="38"/>
      <c r="B137" s="39"/>
      <c r="C137" s="204" t="s">
        <v>73</v>
      </c>
      <c r="D137" s="204" t="s">
        <v>148</v>
      </c>
      <c r="E137" s="205" t="s">
        <v>1535</v>
      </c>
      <c r="F137" s="206" t="s">
        <v>1536</v>
      </c>
      <c r="G137" s="207" t="s">
        <v>19</v>
      </c>
      <c r="H137" s="208">
        <v>0.02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44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153</v>
      </c>
      <c r="AT137" s="215" t="s">
        <v>148</v>
      </c>
      <c r="AU137" s="215" t="s">
        <v>81</v>
      </c>
      <c r="AY137" s="17" t="s">
        <v>145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81</v>
      </c>
      <c r="BK137" s="216">
        <f>ROUND(I137*H137,2)</f>
        <v>0</v>
      </c>
      <c r="BL137" s="17" t="s">
        <v>153</v>
      </c>
      <c r="BM137" s="215" t="s">
        <v>650</v>
      </c>
    </row>
    <row r="138" s="2" customFormat="1">
      <c r="A138" s="38"/>
      <c r="B138" s="39"/>
      <c r="C138" s="40"/>
      <c r="D138" s="224" t="s">
        <v>364</v>
      </c>
      <c r="E138" s="40"/>
      <c r="F138" s="244" t="s">
        <v>1537</v>
      </c>
      <c r="G138" s="40"/>
      <c r="H138" s="40"/>
      <c r="I138" s="219"/>
      <c r="J138" s="40"/>
      <c r="K138" s="40"/>
      <c r="L138" s="44"/>
      <c r="M138" s="245"/>
      <c r="N138" s="246"/>
      <c r="O138" s="247"/>
      <c r="P138" s="247"/>
      <c r="Q138" s="247"/>
      <c r="R138" s="247"/>
      <c r="S138" s="247"/>
      <c r="T138" s="24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364</v>
      </c>
      <c r="AU138" s="17" t="s">
        <v>81</v>
      </c>
    </row>
    <row r="139" s="2" customFormat="1" ht="6.96" customHeight="1">
      <c r="A139" s="3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9LkQpTHNq9dhsSnCtLVh2kLzHTloApdofgOSB9mGxD3wE0s1GS+6i5sca3K887J6p3yOmw0L2BtYyy8sc7Nf4g==" hashValue="Tjl6jo4F3Zc434J/SYwOW1i9e7gfNW9Tq72nUs5ShcIh8tATuKXjocQt61vr/Lf2Q/gIgx4ongTuuWxpWBbahg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5" customFormat="1" ht="45" customHeight="1">
      <c r="B3" s="271"/>
      <c r="C3" s="272" t="s">
        <v>1538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1539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1540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1541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1542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1543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1544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1545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1546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1547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1548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80</v>
      </c>
      <c r="F18" s="278" t="s">
        <v>1549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1550</v>
      </c>
      <c r="F19" s="278" t="s">
        <v>1551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1552</v>
      </c>
      <c r="F20" s="278" t="s">
        <v>1553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1554</v>
      </c>
      <c r="F21" s="278" t="s">
        <v>1555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1556</v>
      </c>
      <c r="F22" s="278" t="s">
        <v>1285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1557</v>
      </c>
      <c r="F23" s="278" t="s">
        <v>1558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1559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1560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1561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1562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1563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1564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1565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1566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1567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131</v>
      </c>
      <c r="F36" s="278"/>
      <c r="G36" s="278" t="s">
        <v>1568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1569</v>
      </c>
      <c r="F37" s="278"/>
      <c r="G37" s="278" t="s">
        <v>1570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54</v>
      </c>
      <c r="F38" s="278"/>
      <c r="G38" s="278" t="s">
        <v>1571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55</v>
      </c>
      <c r="F39" s="278"/>
      <c r="G39" s="278" t="s">
        <v>1572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132</v>
      </c>
      <c r="F40" s="278"/>
      <c r="G40" s="278" t="s">
        <v>1573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133</v>
      </c>
      <c r="F41" s="278"/>
      <c r="G41" s="278" t="s">
        <v>1574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1575</v>
      </c>
      <c r="F42" s="278"/>
      <c r="G42" s="278" t="s">
        <v>1576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1577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1578</v>
      </c>
      <c r="F44" s="278"/>
      <c r="G44" s="278" t="s">
        <v>1579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135</v>
      </c>
      <c r="F45" s="278"/>
      <c r="G45" s="278" t="s">
        <v>1580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1581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1582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1583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1584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1585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1586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1587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1588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1589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1590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1591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1592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1593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1594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1595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1596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1597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1598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1599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1600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1601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1602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1603</v>
      </c>
      <c r="D76" s="296"/>
      <c r="E76" s="296"/>
      <c r="F76" s="296" t="s">
        <v>1604</v>
      </c>
      <c r="G76" s="297"/>
      <c r="H76" s="296" t="s">
        <v>55</v>
      </c>
      <c r="I76" s="296" t="s">
        <v>58</v>
      </c>
      <c r="J76" s="296" t="s">
        <v>1605</v>
      </c>
      <c r="K76" s="295"/>
    </row>
    <row r="77" s="1" customFormat="1" ht="17.25" customHeight="1">
      <c r="B77" s="293"/>
      <c r="C77" s="298" t="s">
        <v>1606</v>
      </c>
      <c r="D77" s="298"/>
      <c r="E77" s="298"/>
      <c r="F77" s="299" t="s">
        <v>1607</v>
      </c>
      <c r="G77" s="300"/>
      <c r="H77" s="298"/>
      <c r="I77" s="298"/>
      <c r="J77" s="298" t="s">
        <v>1608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54</v>
      </c>
      <c r="D79" s="303"/>
      <c r="E79" s="303"/>
      <c r="F79" s="304" t="s">
        <v>1609</v>
      </c>
      <c r="G79" s="305"/>
      <c r="H79" s="281" t="s">
        <v>1610</v>
      </c>
      <c r="I79" s="281" t="s">
        <v>1611</v>
      </c>
      <c r="J79" s="281">
        <v>20</v>
      </c>
      <c r="K79" s="295"/>
    </row>
    <row r="80" s="1" customFormat="1" ht="15" customHeight="1">
      <c r="B80" s="293"/>
      <c r="C80" s="281" t="s">
        <v>79</v>
      </c>
      <c r="D80" s="281"/>
      <c r="E80" s="281"/>
      <c r="F80" s="304" t="s">
        <v>1609</v>
      </c>
      <c r="G80" s="305"/>
      <c r="H80" s="281" t="s">
        <v>1612</v>
      </c>
      <c r="I80" s="281" t="s">
        <v>1611</v>
      </c>
      <c r="J80" s="281">
        <v>120</v>
      </c>
      <c r="K80" s="295"/>
    </row>
    <row r="81" s="1" customFormat="1" ht="15" customHeight="1">
      <c r="B81" s="306"/>
      <c r="C81" s="281" t="s">
        <v>1613</v>
      </c>
      <c r="D81" s="281"/>
      <c r="E81" s="281"/>
      <c r="F81" s="304" t="s">
        <v>1614</v>
      </c>
      <c r="G81" s="305"/>
      <c r="H81" s="281" t="s">
        <v>1615</v>
      </c>
      <c r="I81" s="281" t="s">
        <v>1611</v>
      </c>
      <c r="J81" s="281">
        <v>50</v>
      </c>
      <c r="K81" s="295"/>
    </row>
    <row r="82" s="1" customFormat="1" ht="15" customHeight="1">
      <c r="B82" s="306"/>
      <c r="C82" s="281" t="s">
        <v>1616</v>
      </c>
      <c r="D82" s="281"/>
      <c r="E82" s="281"/>
      <c r="F82" s="304" t="s">
        <v>1609</v>
      </c>
      <c r="G82" s="305"/>
      <c r="H82" s="281" t="s">
        <v>1617</v>
      </c>
      <c r="I82" s="281" t="s">
        <v>1618</v>
      </c>
      <c r="J82" s="281"/>
      <c r="K82" s="295"/>
    </row>
    <row r="83" s="1" customFormat="1" ht="15" customHeight="1">
      <c r="B83" s="306"/>
      <c r="C83" s="307" t="s">
        <v>1619</v>
      </c>
      <c r="D83" s="307"/>
      <c r="E83" s="307"/>
      <c r="F83" s="308" t="s">
        <v>1614</v>
      </c>
      <c r="G83" s="307"/>
      <c r="H83" s="307" t="s">
        <v>1620</v>
      </c>
      <c r="I83" s="307" t="s">
        <v>1611</v>
      </c>
      <c r="J83" s="307">
        <v>15</v>
      </c>
      <c r="K83" s="295"/>
    </row>
    <row r="84" s="1" customFormat="1" ht="15" customHeight="1">
      <c r="B84" s="306"/>
      <c r="C84" s="307" t="s">
        <v>1621</v>
      </c>
      <c r="D84" s="307"/>
      <c r="E84" s="307"/>
      <c r="F84" s="308" t="s">
        <v>1614</v>
      </c>
      <c r="G84" s="307"/>
      <c r="H84" s="307" t="s">
        <v>1622</v>
      </c>
      <c r="I84" s="307" t="s">
        <v>1611</v>
      </c>
      <c r="J84" s="307">
        <v>15</v>
      </c>
      <c r="K84" s="295"/>
    </row>
    <row r="85" s="1" customFormat="1" ht="15" customHeight="1">
      <c r="B85" s="306"/>
      <c r="C85" s="307" t="s">
        <v>1623</v>
      </c>
      <c r="D85" s="307"/>
      <c r="E85" s="307"/>
      <c r="F85" s="308" t="s">
        <v>1614</v>
      </c>
      <c r="G85" s="307"/>
      <c r="H85" s="307" t="s">
        <v>1624</v>
      </c>
      <c r="I85" s="307" t="s">
        <v>1611</v>
      </c>
      <c r="J85" s="307">
        <v>20</v>
      </c>
      <c r="K85" s="295"/>
    </row>
    <row r="86" s="1" customFormat="1" ht="15" customHeight="1">
      <c r="B86" s="306"/>
      <c r="C86" s="307" t="s">
        <v>1625</v>
      </c>
      <c r="D86" s="307"/>
      <c r="E86" s="307"/>
      <c r="F86" s="308" t="s">
        <v>1614</v>
      </c>
      <c r="G86" s="307"/>
      <c r="H86" s="307" t="s">
        <v>1626</v>
      </c>
      <c r="I86" s="307" t="s">
        <v>1611</v>
      </c>
      <c r="J86" s="307">
        <v>20</v>
      </c>
      <c r="K86" s="295"/>
    </row>
    <row r="87" s="1" customFormat="1" ht="15" customHeight="1">
      <c r="B87" s="306"/>
      <c r="C87" s="281" t="s">
        <v>1627</v>
      </c>
      <c r="D87" s="281"/>
      <c r="E87" s="281"/>
      <c r="F87" s="304" t="s">
        <v>1614</v>
      </c>
      <c r="G87" s="305"/>
      <c r="H87" s="281" t="s">
        <v>1628</v>
      </c>
      <c r="I87" s="281" t="s">
        <v>1611</v>
      </c>
      <c r="J87" s="281">
        <v>50</v>
      </c>
      <c r="K87" s="295"/>
    </row>
    <row r="88" s="1" customFormat="1" ht="15" customHeight="1">
      <c r="B88" s="306"/>
      <c r="C88" s="281" t="s">
        <v>1629</v>
      </c>
      <c r="D88" s="281"/>
      <c r="E88" s="281"/>
      <c r="F88" s="304" t="s">
        <v>1614</v>
      </c>
      <c r="G88" s="305"/>
      <c r="H88" s="281" t="s">
        <v>1630</v>
      </c>
      <c r="I88" s="281" t="s">
        <v>1611</v>
      </c>
      <c r="J88" s="281">
        <v>20</v>
      </c>
      <c r="K88" s="295"/>
    </row>
    <row r="89" s="1" customFormat="1" ht="15" customHeight="1">
      <c r="B89" s="306"/>
      <c r="C89" s="281" t="s">
        <v>1631</v>
      </c>
      <c r="D89" s="281"/>
      <c r="E89" s="281"/>
      <c r="F89" s="304" t="s">
        <v>1614</v>
      </c>
      <c r="G89" s="305"/>
      <c r="H89" s="281" t="s">
        <v>1632</v>
      </c>
      <c r="I89" s="281" t="s">
        <v>1611</v>
      </c>
      <c r="J89" s="281">
        <v>20</v>
      </c>
      <c r="K89" s="295"/>
    </row>
    <row r="90" s="1" customFormat="1" ht="15" customHeight="1">
      <c r="B90" s="306"/>
      <c r="C90" s="281" t="s">
        <v>1633</v>
      </c>
      <c r="D90" s="281"/>
      <c r="E90" s="281"/>
      <c r="F90" s="304" t="s">
        <v>1614</v>
      </c>
      <c r="G90" s="305"/>
      <c r="H90" s="281" t="s">
        <v>1634</v>
      </c>
      <c r="I90" s="281" t="s">
        <v>1611</v>
      </c>
      <c r="J90" s="281">
        <v>50</v>
      </c>
      <c r="K90" s="295"/>
    </row>
    <row r="91" s="1" customFormat="1" ht="15" customHeight="1">
      <c r="B91" s="306"/>
      <c r="C91" s="281" t="s">
        <v>1635</v>
      </c>
      <c r="D91" s="281"/>
      <c r="E91" s="281"/>
      <c r="F91" s="304" t="s">
        <v>1614</v>
      </c>
      <c r="G91" s="305"/>
      <c r="H91" s="281" t="s">
        <v>1635</v>
      </c>
      <c r="I91" s="281" t="s">
        <v>1611</v>
      </c>
      <c r="J91" s="281">
        <v>50</v>
      </c>
      <c r="K91" s="295"/>
    </row>
    <row r="92" s="1" customFormat="1" ht="15" customHeight="1">
      <c r="B92" s="306"/>
      <c r="C92" s="281" t="s">
        <v>1636</v>
      </c>
      <c r="D92" s="281"/>
      <c r="E92" s="281"/>
      <c r="F92" s="304" t="s">
        <v>1614</v>
      </c>
      <c r="G92" s="305"/>
      <c r="H92" s="281" t="s">
        <v>1637</v>
      </c>
      <c r="I92" s="281" t="s">
        <v>1611</v>
      </c>
      <c r="J92" s="281">
        <v>255</v>
      </c>
      <c r="K92" s="295"/>
    </row>
    <row r="93" s="1" customFormat="1" ht="15" customHeight="1">
      <c r="B93" s="306"/>
      <c r="C93" s="281" t="s">
        <v>1638</v>
      </c>
      <c r="D93" s="281"/>
      <c r="E93" s="281"/>
      <c r="F93" s="304" t="s">
        <v>1609</v>
      </c>
      <c r="G93" s="305"/>
      <c r="H93" s="281" t="s">
        <v>1639</v>
      </c>
      <c r="I93" s="281" t="s">
        <v>1640</v>
      </c>
      <c r="J93" s="281"/>
      <c r="K93" s="295"/>
    </row>
    <row r="94" s="1" customFormat="1" ht="15" customHeight="1">
      <c r="B94" s="306"/>
      <c r="C94" s="281" t="s">
        <v>1641</v>
      </c>
      <c r="D94" s="281"/>
      <c r="E94" s="281"/>
      <c r="F94" s="304" t="s">
        <v>1609</v>
      </c>
      <c r="G94" s="305"/>
      <c r="H94" s="281" t="s">
        <v>1642</v>
      </c>
      <c r="I94" s="281" t="s">
        <v>1643</v>
      </c>
      <c r="J94" s="281"/>
      <c r="K94" s="295"/>
    </row>
    <row r="95" s="1" customFormat="1" ht="15" customHeight="1">
      <c r="B95" s="306"/>
      <c r="C95" s="281" t="s">
        <v>1644</v>
      </c>
      <c r="D95" s="281"/>
      <c r="E95" s="281"/>
      <c r="F95" s="304" t="s">
        <v>1609</v>
      </c>
      <c r="G95" s="305"/>
      <c r="H95" s="281" t="s">
        <v>1644</v>
      </c>
      <c r="I95" s="281" t="s">
        <v>1643</v>
      </c>
      <c r="J95" s="281"/>
      <c r="K95" s="295"/>
    </row>
    <row r="96" s="1" customFormat="1" ht="15" customHeight="1">
      <c r="B96" s="306"/>
      <c r="C96" s="281" t="s">
        <v>39</v>
      </c>
      <c r="D96" s="281"/>
      <c r="E96" s="281"/>
      <c r="F96" s="304" t="s">
        <v>1609</v>
      </c>
      <c r="G96" s="305"/>
      <c r="H96" s="281" t="s">
        <v>1645</v>
      </c>
      <c r="I96" s="281" t="s">
        <v>1643</v>
      </c>
      <c r="J96" s="281"/>
      <c r="K96" s="295"/>
    </row>
    <row r="97" s="1" customFormat="1" ht="15" customHeight="1">
      <c r="B97" s="306"/>
      <c r="C97" s="281" t="s">
        <v>49</v>
      </c>
      <c r="D97" s="281"/>
      <c r="E97" s="281"/>
      <c r="F97" s="304" t="s">
        <v>1609</v>
      </c>
      <c r="G97" s="305"/>
      <c r="H97" s="281" t="s">
        <v>1646</v>
      </c>
      <c r="I97" s="281" t="s">
        <v>1643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1647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1603</v>
      </c>
      <c r="D103" s="296"/>
      <c r="E103" s="296"/>
      <c r="F103" s="296" t="s">
        <v>1604</v>
      </c>
      <c r="G103" s="297"/>
      <c r="H103" s="296" t="s">
        <v>55</v>
      </c>
      <c r="I103" s="296" t="s">
        <v>58</v>
      </c>
      <c r="J103" s="296" t="s">
        <v>1605</v>
      </c>
      <c r="K103" s="295"/>
    </row>
    <row r="104" s="1" customFormat="1" ht="17.25" customHeight="1">
      <c r="B104" s="293"/>
      <c r="C104" s="298" t="s">
        <v>1606</v>
      </c>
      <c r="D104" s="298"/>
      <c r="E104" s="298"/>
      <c r="F104" s="299" t="s">
        <v>1607</v>
      </c>
      <c r="G104" s="300"/>
      <c r="H104" s="298"/>
      <c r="I104" s="298"/>
      <c r="J104" s="298" t="s">
        <v>1608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54</v>
      </c>
      <c r="D106" s="303"/>
      <c r="E106" s="303"/>
      <c r="F106" s="304" t="s">
        <v>1609</v>
      </c>
      <c r="G106" s="281"/>
      <c r="H106" s="281" t="s">
        <v>1648</v>
      </c>
      <c r="I106" s="281" t="s">
        <v>1611</v>
      </c>
      <c r="J106" s="281">
        <v>20</v>
      </c>
      <c r="K106" s="295"/>
    </row>
    <row r="107" s="1" customFormat="1" ht="15" customHeight="1">
      <c r="B107" s="293"/>
      <c r="C107" s="281" t="s">
        <v>79</v>
      </c>
      <c r="D107" s="281"/>
      <c r="E107" s="281"/>
      <c r="F107" s="304" t="s">
        <v>1609</v>
      </c>
      <c r="G107" s="281"/>
      <c r="H107" s="281" t="s">
        <v>1648</v>
      </c>
      <c r="I107" s="281" t="s">
        <v>1611</v>
      </c>
      <c r="J107" s="281">
        <v>120</v>
      </c>
      <c r="K107" s="295"/>
    </row>
    <row r="108" s="1" customFormat="1" ht="15" customHeight="1">
      <c r="B108" s="306"/>
      <c r="C108" s="281" t="s">
        <v>1613</v>
      </c>
      <c r="D108" s="281"/>
      <c r="E108" s="281"/>
      <c r="F108" s="304" t="s">
        <v>1614</v>
      </c>
      <c r="G108" s="281"/>
      <c r="H108" s="281" t="s">
        <v>1648</v>
      </c>
      <c r="I108" s="281" t="s">
        <v>1611</v>
      </c>
      <c r="J108" s="281">
        <v>50</v>
      </c>
      <c r="K108" s="295"/>
    </row>
    <row r="109" s="1" customFormat="1" ht="15" customHeight="1">
      <c r="B109" s="306"/>
      <c r="C109" s="281" t="s">
        <v>1616</v>
      </c>
      <c r="D109" s="281"/>
      <c r="E109" s="281"/>
      <c r="F109" s="304" t="s">
        <v>1609</v>
      </c>
      <c r="G109" s="281"/>
      <c r="H109" s="281" t="s">
        <v>1648</v>
      </c>
      <c r="I109" s="281" t="s">
        <v>1618</v>
      </c>
      <c r="J109" s="281"/>
      <c r="K109" s="295"/>
    </row>
    <row r="110" s="1" customFormat="1" ht="15" customHeight="1">
      <c r="B110" s="306"/>
      <c r="C110" s="281" t="s">
        <v>1627</v>
      </c>
      <c r="D110" s="281"/>
      <c r="E110" s="281"/>
      <c r="F110" s="304" t="s">
        <v>1614</v>
      </c>
      <c r="G110" s="281"/>
      <c r="H110" s="281" t="s">
        <v>1648</v>
      </c>
      <c r="I110" s="281" t="s">
        <v>1611</v>
      </c>
      <c r="J110" s="281">
        <v>50</v>
      </c>
      <c r="K110" s="295"/>
    </row>
    <row r="111" s="1" customFormat="1" ht="15" customHeight="1">
      <c r="B111" s="306"/>
      <c r="C111" s="281" t="s">
        <v>1635</v>
      </c>
      <c r="D111" s="281"/>
      <c r="E111" s="281"/>
      <c r="F111" s="304" t="s">
        <v>1614</v>
      </c>
      <c r="G111" s="281"/>
      <c r="H111" s="281" t="s">
        <v>1648</v>
      </c>
      <c r="I111" s="281" t="s">
        <v>1611</v>
      </c>
      <c r="J111" s="281">
        <v>50</v>
      </c>
      <c r="K111" s="295"/>
    </row>
    <row r="112" s="1" customFormat="1" ht="15" customHeight="1">
      <c r="B112" s="306"/>
      <c r="C112" s="281" t="s">
        <v>1633</v>
      </c>
      <c r="D112" s="281"/>
      <c r="E112" s="281"/>
      <c r="F112" s="304" t="s">
        <v>1614</v>
      </c>
      <c r="G112" s="281"/>
      <c r="H112" s="281" t="s">
        <v>1648</v>
      </c>
      <c r="I112" s="281" t="s">
        <v>1611</v>
      </c>
      <c r="J112" s="281">
        <v>50</v>
      </c>
      <c r="K112" s="295"/>
    </row>
    <row r="113" s="1" customFormat="1" ht="15" customHeight="1">
      <c r="B113" s="306"/>
      <c r="C113" s="281" t="s">
        <v>54</v>
      </c>
      <c r="D113" s="281"/>
      <c r="E113" s="281"/>
      <c r="F113" s="304" t="s">
        <v>1609</v>
      </c>
      <c r="G113" s="281"/>
      <c r="H113" s="281" t="s">
        <v>1649</v>
      </c>
      <c r="I113" s="281" t="s">
        <v>1611</v>
      </c>
      <c r="J113" s="281">
        <v>20</v>
      </c>
      <c r="K113" s="295"/>
    </row>
    <row r="114" s="1" customFormat="1" ht="15" customHeight="1">
      <c r="B114" s="306"/>
      <c r="C114" s="281" t="s">
        <v>1650</v>
      </c>
      <c r="D114" s="281"/>
      <c r="E114" s="281"/>
      <c r="F114" s="304" t="s">
        <v>1609</v>
      </c>
      <c r="G114" s="281"/>
      <c r="H114" s="281" t="s">
        <v>1651</v>
      </c>
      <c r="I114" s="281" t="s">
        <v>1611</v>
      </c>
      <c r="J114" s="281">
        <v>120</v>
      </c>
      <c r="K114" s="295"/>
    </row>
    <row r="115" s="1" customFormat="1" ht="15" customHeight="1">
      <c r="B115" s="306"/>
      <c r="C115" s="281" t="s">
        <v>39</v>
      </c>
      <c r="D115" s="281"/>
      <c r="E115" s="281"/>
      <c r="F115" s="304" t="s">
        <v>1609</v>
      </c>
      <c r="G115" s="281"/>
      <c r="H115" s="281" t="s">
        <v>1652</v>
      </c>
      <c r="I115" s="281" t="s">
        <v>1643</v>
      </c>
      <c r="J115" s="281"/>
      <c r="K115" s="295"/>
    </row>
    <row r="116" s="1" customFormat="1" ht="15" customHeight="1">
      <c r="B116" s="306"/>
      <c r="C116" s="281" t="s">
        <v>49</v>
      </c>
      <c r="D116" s="281"/>
      <c r="E116" s="281"/>
      <c r="F116" s="304" t="s">
        <v>1609</v>
      </c>
      <c r="G116" s="281"/>
      <c r="H116" s="281" t="s">
        <v>1653</v>
      </c>
      <c r="I116" s="281" t="s">
        <v>1643</v>
      </c>
      <c r="J116" s="281"/>
      <c r="K116" s="295"/>
    </row>
    <row r="117" s="1" customFormat="1" ht="15" customHeight="1">
      <c r="B117" s="306"/>
      <c r="C117" s="281" t="s">
        <v>58</v>
      </c>
      <c r="D117" s="281"/>
      <c r="E117" s="281"/>
      <c r="F117" s="304" t="s">
        <v>1609</v>
      </c>
      <c r="G117" s="281"/>
      <c r="H117" s="281" t="s">
        <v>1654</v>
      </c>
      <c r="I117" s="281" t="s">
        <v>1655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1656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1603</v>
      </c>
      <c r="D123" s="296"/>
      <c r="E123" s="296"/>
      <c r="F123" s="296" t="s">
        <v>1604</v>
      </c>
      <c r="G123" s="297"/>
      <c r="H123" s="296" t="s">
        <v>55</v>
      </c>
      <c r="I123" s="296" t="s">
        <v>58</v>
      </c>
      <c r="J123" s="296" t="s">
        <v>1605</v>
      </c>
      <c r="K123" s="325"/>
    </row>
    <row r="124" s="1" customFormat="1" ht="17.25" customHeight="1">
      <c r="B124" s="324"/>
      <c r="C124" s="298" t="s">
        <v>1606</v>
      </c>
      <c r="D124" s="298"/>
      <c r="E124" s="298"/>
      <c r="F124" s="299" t="s">
        <v>1607</v>
      </c>
      <c r="G124" s="300"/>
      <c r="H124" s="298"/>
      <c r="I124" s="298"/>
      <c r="J124" s="298" t="s">
        <v>1608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79</v>
      </c>
      <c r="D126" s="303"/>
      <c r="E126" s="303"/>
      <c r="F126" s="304" t="s">
        <v>1609</v>
      </c>
      <c r="G126" s="281"/>
      <c r="H126" s="281" t="s">
        <v>1648</v>
      </c>
      <c r="I126" s="281" t="s">
        <v>1611</v>
      </c>
      <c r="J126" s="281">
        <v>120</v>
      </c>
      <c r="K126" s="329"/>
    </row>
    <row r="127" s="1" customFormat="1" ht="15" customHeight="1">
      <c r="B127" s="326"/>
      <c r="C127" s="281" t="s">
        <v>1657</v>
      </c>
      <c r="D127" s="281"/>
      <c r="E127" s="281"/>
      <c r="F127" s="304" t="s">
        <v>1609</v>
      </c>
      <c r="G127" s="281"/>
      <c r="H127" s="281" t="s">
        <v>1658</v>
      </c>
      <c r="I127" s="281" t="s">
        <v>1611</v>
      </c>
      <c r="J127" s="281" t="s">
        <v>1659</v>
      </c>
      <c r="K127" s="329"/>
    </row>
    <row r="128" s="1" customFormat="1" ht="15" customHeight="1">
      <c r="B128" s="326"/>
      <c r="C128" s="281" t="s">
        <v>1557</v>
      </c>
      <c r="D128" s="281"/>
      <c r="E128" s="281"/>
      <c r="F128" s="304" t="s">
        <v>1609</v>
      </c>
      <c r="G128" s="281"/>
      <c r="H128" s="281" t="s">
        <v>1660</v>
      </c>
      <c r="I128" s="281" t="s">
        <v>1611</v>
      </c>
      <c r="J128" s="281" t="s">
        <v>1659</v>
      </c>
      <c r="K128" s="329"/>
    </row>
    <row r="129" s="1" customFormat="1" ht="15" customHeight="1">
      <c r="B129" s="326"/>
      <c r="C129" s="281" t="s">
        <v>1619</v>
      </c>
      <c r="D129" s="281"/>
      <c r="E129" s="281"/>
      <c r="F129" s="304" t="s">
        <v>1614</v>
      </c>
      <c r="G129" s="281"/>
      <c r="H129" s="281" t="s">
        <v>1620</v>
      </c>
      <c r="I129" s="281" t="s">
        <v>1611</v>
      </c>
      <c r="J129" s="281">
        <v>15</v>
      </c>
      <c r="K129" s="329"/>
    </row>
    <row r="130" s="1" customFormat="1" ht="15" customHeight="1">
      <c r="B130" s="326"/>
      <c r="C130" s="307" t="s">
        <v>1621</v>
      </c>
      <c r="D130" s="307"/>
      <c r="E130" s="307"/>
      <c r="F130" s="308" t="s">
        <v>1614</v>
      </c>
      <c r="G130" s="307"/>
      <c r="H130" s="307" t="s">
        <v>1622</v>
      </c>
      <c r="I130" s="307" t="s">
        <v>1611</v>
      </c>
      <c r="J130" s="307">
        <v>15</v>
      </c>
      <c r="K130" s="329"/>
    </row>
    <row r="131" s="1" customFormat="1" ht="15" customHeight="1">
      <c r="B131" s="326"/>
      <c r="C131" s="307" t="s">
        <v>1623</v>
      </c>
      <c r="D131" s="307"/>
      <c r="E131" s="307"/>
      <c r="F131" s="308" t="s">
        <v>1614</v>
      </c>
      <c r="G131" s="307"/>
      <c r="H131" s="307" t="s">
        <v>1624</v>
      </c>
      <c r="I131" s="307" t="s">
        <v>1611</v>
      </c>
      <c r="J131" s="307">
        <v>20</v>
      </c>
      <c r="K131" s="329"/>
    </row>
    <row r="132" s="1" customFormat="1" ht="15" customHeight="1">
      <c r="B132" s="326"/>
      <c r="C132" s="307" t="s">
        <v>1625</v>
      </c>
      <c r="D132" s="307"/>
      <c r="E132" s="307"/>
      <c r="F132" s="308" t="s">
        <v>1614</v>
      </c>
      <c r="G132" s="307"/>
      <c r="H132" s="307" t="s">
        <v>1626</v>
      </c>
      <c r="I132" s="307" t="s">
        <v>1611</v>
      </c>
      <c r="J132" s="307">
        <v>20</v>
      </c>
      <c r="K132" s="329"/>
    </row>
    <row r="133" s="1" customFormat="1" ht="15" customHeight="1">
      <c r="B133" s="326"/>
      <c r="C133" s="281" t="s">
        <v>1613</v>
      </c>
      <c r="D133" s="281"/>
      <c r="E133" s="281"/>
      <c r="F133" s="304" t="s">
        <v>1614</v>
      </c>
      <c r="G133" s="281"/>
      <c r="H133" s="281" t="s">
        <v>1648</v>
      </c>
      <c r="I133" s="281" t="s">
        <v>1611</v>
      </c>
      <c r="J133" s="281">
        <v>50</v>
      </c>
      <c r="K133" s="329"/>
    </row>
    <row r="134" s="1" customFormat="1" ht="15" customHeight="1">
      <c r="B134" s="326"/>
      <c r="C134" s="281" t="s">
        <v>1627</v>
      </c>
      <c r="D134" s="281"/>
      <c r="E134" s="281"/>
      <c r="F134" s="304" t="s">
        <v>1614</v>
      </c>
      <c r="G134" s="281"/>
      <c r="H134" s="281" t="s">
        <v>1648</v>
      </c>
      <c r="I134" s="281" t="s">
        <v>1611</v>
      </c>
      <c r="J134" s="281">
        <v>50</v>
      </c>
      <c r="K134" s="329"/>
    </row>
    <row r="135" s="1" customFormat="1" ht="15" customHeight="1">
      <c r="B135" s="326"/>
      <c r="C135" s="281" t="s">
        <v>1633</v>
      </c>
      <c r="D135" s="281"/>
      <c r="E135" s="281"/>
      <c r="F135" s="304" t="s">
        <v>1614</v>
      </c>
      <c r="G135" s="281"/>
      <c r="H135" s="281" t="s">
        <v>1648</v>
      </c>
      <c r="I135" s="281" t="s">
        <v>1611</v>
      </c>
      <c r="J135" s="281">
        <v>50</v>
      </c>
      <c r="K135" s="329"/>
    </row>
    <row r="136" s="1" customFormat="1" ht="15" customHeight="1">
      <c r="B136" s="326"/>
      <c r="C136" s="281" t="s">
        <v>1635</v>
      </c>
      <c r="D136" s="281"/>
      <c r="E136" s="281"/>
      <c r="F136" s="304" t="s">
        <v>1614</v>
      </c>
      <c r="G136" s="281"/>
      <c r="H136" s="281" t="s">
        <v>1648</v>
      </c>
      <c r="I136" s="281" t="s">
        <v>1611</v>
      </c>
      <c r="J136" s="281">
        <v>50</v>
      </c>
      <c r="K136" s="329"/>
    </row>
    <row r="137" s="1" customFormat="1" ht="15" customHeight="1">
      <c r="B137" s="326"/>
      <c r="C137" s="281" t="s">
        <v>1636</v>
      </c>
      <c r="D137" s="281"/>
      <c r="E137" s="281"/>
      <c r="F137" s="304" t="s">
        <v>1614</v>
      </c>
      <c r="G137" s="281"/>
      <c r="H137" s="281" t="s">
        <v>1661</v>
      </c>
      <c r="I137" s="281" t="s">
        <v>1611</v>
      </c>
      <c r="J137" s="281">
        <v>255</v>
      </c>
      <c r="K137" s="329"/>
    </row>
    <row r="138" s="1" customFormat="1" ht="15" customHeight="1">
      <c r="B138" s="326"/>
      <c r="C138" s="281" t="s">
        <v>1638</v>
      </c>
      <c r="D138" s="281"/>
      <c r="E138" s="281"/>
      <c r="F138" s="304" t="s">
        <v>1609</v>
      </c>
      <c r="G138" s="281"/>
      <c r="H138" s="281" t="s">
        <v>1662</v>
      </c>
      <c r="I138" s="281" t="s">
        <v>1640</v>
      </c>
      <c r="J138" s="281"/>
      <c r="K138" s="329"/>
    </row>
    <row r="139" s="1" customFormat="1" ht="15" customHeight="1">
      <c r="B139" s="326"/>
      <c r="C139" s="281" t="s">
        <v>1641</v>
      </c>
      <c r="D139" s="281"/>
      <c r="E139" s="281"/>
      <c r="F139" s="304" t="s">
        <v>1609</v>
      </c>
      <c r="G139" s="281"/>
      <c r="H139" s="281" t="s">
        <v>1663</v>
      </c>
      <c r="I139" s="281" t="s">
        <v>1643</v>
      </c>
      <c r="J139" s="281"/>
      <c r="K139" s="329"/>
    </row>
    <row r="140" s="1" customFormat="1" ht="15" customHeight="1">
      <c r="B140" s="326"/>
      <c r="C140" s="281" t="s">
        <v>1644</v>
      </c>
      <c r="D140" s="281"/>
      <c r="E140" s="281"/>
      <c r="F140" s="304" t="s">
        <v>1609</v>
      </c>
      <c r="G140" s="281"/>
      <c r="H140" s="281" t="s">
        <v>1644</v>
      </c>
      <c r="I140" s="281" t="s">
        <v>1643</v>
      </c>
      <c r="J140" s="281"/>
      <c r="K140" s="329"/>
    </row>
    <row r="141" s="1" customFormat="1" ht="15" customHeight="1">
      <c r="B141" s="326"/>
      <c r="C141" s="281" t="s">
        <v>39</v>
      </c>
      <c r="D141" s="281"/>
      <c r="E141" s="281"/>
      <c r="F141" s="304" t="s">
        <v>1609</v>
      </c>
      <c r="G141" s="281"/>
      <c r="H141" s="281" t="s">
        <v>1664</v>
      </c>
      <c r="I141" s="281" t="s">
        <v>1643</v>
      </c>
      <c r="J141" s="281"/>
      <c r="K141" s="329"/>
    </row>
    <row r="142" s="1" customFormat="1" ht="15" customHeight="1">
      <c r="B142" s="326"/>
      <c r="C142" s="281" t="s">
        <v>1665</v>
      </c>
      <c r="D142" s="281"/>
      <c r="E142" s="281"/>
      <c r="F142" s="304" t="s">
        <v>1609</v>
      </c>
      <c r="G142" s="281"/>
      <c r="H142" s="281" t="s">
        <v>1666</v>
      </c>
      <c r="I142" s="281" t="s">
        <v>1643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1667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1603</v>
      </c>
      <c r="D148" s="296"/>
      <c r="E148" s="296"/>
      <c r="F148" s="296" t="s">
        <v>1604</v>
      </c>
      <c r="G148" s="297"/>
      <c r="H148" s="296" t="s">
        <v>55</v>
      </c>
      <c r="I148" s="296" t="s">
        <v>58</v>
      </c>
      <c r="J148" s="296" t="s">
        <v>1605</v>
      </c>
      <c r="K148" s="295"/>
    </row>
    <row r="149" s="1" customFormat="1" ht="17.25" customHeight="1">
      <c r="B149" s="293"/>
      <c r="C149" s="298" t="s">
        <v>1606</v>
      </c>
      <c r="D149" s="298"/>
      <c r="E149" s="298"/>
      <c r="F149" s="299" t="s">
        <v>1607</v>
      </c>
      <c r="G149" s="300"/>
      <c r="H149" s="298"/>
      <c r="I149" s="298"/>
      <c r="J149" s="298" t="s">
        <v>1608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79</v>
      </c>
      <c r="D151" s="281"/>
      <c r="E151" s="281"/>
      <c r="F151" s="334" t="s">
        <v>1609</v>
      </c>
      <c r="G151" s="281"/>
      <c r="H151" s="333" t="s">
        <v>1648</v>
      </c>
      <c r="I151" s="333" t="s">
        <v>1611</v>
      </c>
      <c r="J151" s="333">
        <v>120</v>
      </c>
      <c r="K151" s="329"/>
    </row>
    <row r="152" s="1" customFormat="1" ht="15" customHeight="1">
      <c r="B152" s="306"/>
      <c r="C152" s="333" t="s">
        <v>1657</v>
      </c>
      <c r="D152" s="281"/>
      <c r="E152" s="281"/>
      <c r="F152" s="334" t="s">
        <v>1609</v>
      </c>
      <c r="G152" s="281"/>
      <c r="H152" s="333" t="s">
        <v>1668</v>
      </c>
      <c r="I152" s="333" t="s">
        <v>1611</v>
      </c>
      <c r="J152" s="333" t="s">
        <v>1659</v>
      </c>
      <c r="K152" s="329"/>
    </row>
    <row r="153" s="1" customFormat="1" ht="15" customHeight="1">
      <c r="B153" s="306"/>
      <c r="C153" s="333" t="s">
        <v>1557</v>
      </c>
      <c r="D153" s="281"/>
      <c r="E153" s="281"/>
      <c r="F153" s="334" t="s">
        <v>1609</v>
      </c>
      <c r="G153" s="281"/>
      <c r="H153" s="333" t="s">
        <v>1669</v>
      </c>
      <c r="I153" s="333" t="s">
        <v>1611</v>
      </c>
      <c r="J153" s="333" t="s">
        <v>1659</v>
      </c>
      <c r="K153" s="329"/>
    </row>
    <row r="154" s="1" customFormat="1" ht="15" customHeight="1">
      <c r="B154" s="306"/>
      <c r="C154" s="333" t="s">
        <v>1613</v>
      </c>
      <c r="D154" s="281"/>
      <c r="E154" s="281"/>
      <c r="F154" s="334" t="s">
        <v>1614</v>
      </c>
      <c r="G154" s="281"/>
      <c r="H154" s="333" t="s">
        <v>1648</v>
      </c>
      <c r="I154" s="333" t="s">
        <v>1611</v>
      </c>
      <c r="J154" s="333">
        <v>50</v>
      </c>
      <c r="K154" s="329"/>
    </row>
    <row r="155" s="1" customFormat="1" ht="15" customHeight="1">
      <c r="B155" s="306"/>
      <c r="C155" s="333" t="s">
        <v>1616</v>
      </c>
      <c r="D155" s="281"/>
      <c r="E155" s="281"/>
      <c r="F155" s="334" t="s">
        <v>1609</v>
      </c>
      <c r="G155" s="281"/>
      <c r="H155" s="333" t="s">
        <v>1648</v>
      </c>
      <c r="I155" s="333" t="s">
        <v>1618</v>
      </c>
      <c r="J155" s="333"/>
      <c r="K155" s="329"/>
    </row>
    <row r="156" s="1" customFormat="1" ht="15" customHeight="1">
      <c r="B156" s="306"/>
      <c r="C156" s="333" t="s">
        <v>1627</v>
      </c>
      <c r="D156" s="281"/>
      <c r="E156" s="281"/>
      <c r="F156" s="334" t="s">
        <v>1614</v>
      </c>
      <c r="G156" s="281"/>
      <c r="H156" s="333" t="s">
        <v>1648</v>
      </c>
      <c r="I156" s="333" t="s">
        <v>1611</v>
      </c>
      <c r="J156" s="333">
        <v>50</v>
      </c>
      <c r="K156" s="329"/>
    </row>
    <row r="157" s="1" customFormat="1" ht="15" customHeight="1">
      <c r="B157" s="306"/>
      <c r="C157" s="333" t="s">
        <v>1635</v>
      </c>
      <c r="D157" s="281"/>
      <c r="E157" s="281"/>
      <c r="F157" s="334" t="s">
        <v>1614</v>
      </c>
      <c r="G157" s="281"/>
      <c r="H157" s="333" t="s">
        <v>1648</v>
      </c>
      <c r="I157" s="333" t="s">
        <v>1611</v>
      </c>
      <c r="J157" s="333">
        <v>50</v>
      </c>
      <c r="K157" s="329"/>
    </row>
    <row r="158" s="1" customFormat="1" ht="15" customHeight="1">
      <c r="B158" s="306"/>
      <c r="C158" s="333" t="s">
        <v>1633</v>
      </c>
      <c r="D158" s="281"/>
      <c r="E158" s="281"/>
      <c r="F158" s="334" t="s">
        <v>1614</v>
      </c>
      <c r="G158" s="281"/>
      <c r="H158" s="333" t="s">
        <v>1648</v>
      </c>
      <c r="I158" s="333" t="s">
        <v>1611</v>
      </c>
      <c r="J158" s="333">
        <v>50</v>
      </c>
      <c r="K158" s="329"/>
    </row>
    <row r="159" s="1" customFormat="1" ht="15" customHeight="1">
      <c r="B159" s="306"/>
      <c r="C159" s="333" t="s">
        <v>103</v>
      </c>
      <c r="D159" s="281"/>
      <c r="E159" s="281"/>
      <c r="F159" s="334" t="s">
        <v>1609</v>
      </c>
      <c r="G159" s="281"/>
      <c r="H159" s="333" t="s">
        <v>1670</v>
      </c>
      <c r="I159" s="333" t="s">
        <v>1611</v>
      </c>
      <c r="J159" s="333" t="s">
        <v>1671</v>
      </c>
      <c r="K159" s="329"/>
    </row>
    <row r="160" s="1" customFormat="1" ht="15" customHeight="1">
      <c r="B160" s="306"/>
      <c r="C160" s="333" t="s">
        <v>1672</v>
      </c>
      <c r="D160" s="281"/>
      <c r="E160" s="281"/>
      <c r="F160" s="334" t="s">
        <v>1609</v>
      </c>
      <c r="G160" s="281"/>
      <c r="H160" s="333" t="s">
        <v>1673</v>
      </c>
      <c r="I160" s="333" t="s">
        <v>1643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1674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1603</v>
      </c>
      <c r="D166" s="296"/>
      <c r="E166" s="296"/>
      <c r="F166" s="296" t="s">
        <v>1604</v>
      </c>
      <c r="G166" s="338"/>
      <c r="H166" s="339" t="s">
        <v>55</v>
      </c>
      <c r="I166" s="339" t="s">
        <v>58</v>
      </c>
      <c r="J166" s="296" t="s">
        <v>1605</v>
      </c>
      <c r="K166" s="273"/>
    </row>
    <row r="167" s="1" customFormat="1" ht="17.25" customHeight="1">
      <c r="B167" s="274"/>
      <c r="C167" s="298" t="s">
        <v>1606</v>
      </c>
      <c r="D167" s="298"/>
      <c r="E167" s="298"/>
      <c r="F167" s="299" t="s">
        <v>1607</v>
      </c>
      <c r="G167" s="340"/>
      <c r="H167" s="341"/>
      <c r="I167" s="341"/>
      <c r="J167" s="298" t="s">
        <v>1608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79</v>
      </c>
      <c r="D169" s="281"/>
      <c r="E169" s="281"/>
      <c r="F169" s="304" t="s">
        <v>1609</v>
      </c>
      <c r="G169" s="281"/>
      <c r="H169" s="281" t="s">
        <v>1648</v>
      </c>
      <c r="I169" s="281" t="s">
        <v>1611</v>
      </c>
      <c r="J169" s="281">
        <v>120</v>
      </c>
      <c r="K169" s="329"/>
    </row>
    <row r="170" s="1" customFormat="1" ht="15" customHeight="1">
      <c r="B170" s="306"/>
      <c r="C170" s="281" t="s">
        <v>1657</v>
      </c>
      <c r="D170" s="281"/>
      <c r="E170" s="281"/>
      <c r="F170" s="304" t="s">
        <v>1609</v>
      </c>
      <c r="G170" s="281"/>
      <c r="H170" s="281" t="s">
        <v>1658</v>
      </c>
      <c r="I170" s="281" t="s">
        <v>1611</v>
      </c>
      <c r="J170" s="281" t="s">
        <v>1659</v>
      </c>
      <c r="K170" s="329"/>
    </row>
    <row r="171" s="1" customFormat="1" ht="15" customHeight="1">
      <c r="B171" s="306"/>
      <c r="C171" s="281" t="s">
        <v>1557</v>
      </c>
      <c r="D171" s="281"/>
      <c r="E171" s="281"/>
      <c r="F171" s="304" t="s">
        <v>1609</v>
      </c>
      <c r="G171" s="281"/>
      <c r="H171" s="281" t="s">
        <v>1675</v>
      </c>
      <c r="I171" s="281" t="s">
        <v>1611</v>
      </c>
      <c r="J171" s="281" t="s">
        <v>1659</v>
      </c>
      <c r="K171" s="329"/>
    </row>
    <row r="172" s="1" customFormat="1" ht="15" customHeight="1">
      <c r="B172" s="306"/>
      <c r="C172" s="281" t="s">
        <v>1613</v>
      </c>
      <c r="D172" s="281"/>
      <c r="E172" s="281"/>
      <c r="F172" s="304" t="s">
        <v>1614</v>
      </c>
      <c r="G172" s="281"/>
      <c r="H172" s="281" t="s">
        <v>1675</v>
      </c>
      <c r="I172" s="281" t="s">
        <v>1611</v>
      </c>
      <c r="J172" s="281">
        <v>50</v>
      </c>
      <c r="K172" s="329"/>
    </row>
    <row r="173" s="1" customFormat="1" ht="15" customHeight="1">
      <c r="B173" s="306"/>
      <c r="C173" s="281" t="s">
        <v>1616</v>
      </c>
      <c r="D173" s="281"/>
      <c r="E173" s="281"/>
      <c r="F173" s="304" t="s">
        <v>1609</v>
      </c>
      <c r="G173" s="281"/>
      <c r="H173" s="281" t="s">
        <v>1675</v>
      </c>
      <c r="I173" s="281" t="s">
        <v>1618</v>
      </c>
      <c r="J173" s="281"/>
      <c r="K173" s="329"/>
    </row>
    <row r="174" s="1" customFormat="1" ht="15" customHeight="1">
      <c r="B174" s="306"/>
      <c r="C174" s="281" t="s">
        <v>1627</v>
      </c>
      <c r="D174" s="281"/>
      <c r="E174" s="281"/>
      <c r="F174" s="304" t="s">
        <v>1614</v>
      </c>
      <c r="G174" s="281"/>
      <c r="H174" s="281" t="s">
        <v>1675</v>
      </c>
      <c r="I174" s="281" t="s">
        <v>1611</v>
      </c>
      <c r="J174" s="281">
        <v>50</v>
      </c>
      <c r="K174" s="329"/>
    </row>
    <row r="175" s="1" customFormat="1" ht="15" customHeight="1">
      <c r="B175" s="306"/>
      <c r="C175" s="281" t="s">
        <v>1635</v>
      </c>
      <c r="D175" s="281"/>
      <c r="E175" s="281"/>
      <c r="F175" s="304" t="s">
        <v>1614</v>
      </c>
      <c r="G175" s="281"/>
      <c r="H175" s="281" t="s">
        <v>1675</v>
      </c>
      <c r="I175" s="281" t="s">
        <v>1611</v>
      </c>
      <c r="J175" s="281">
        <v>50</v>
      </c>
      <c r="K175" s="329"/>
    </row>
    <row r="176" s="1" customFormat="1" ht="15" customHeight="1">
      <c r="B176" s="306"/>
      <c r="C176" s="281" t="s">
        <v>1633</v>
      </c>
      <c r="D176" s="281"/>
      <c r="E176" s="281"/>
      <c r="F176" s="304" t="s">
        <v>1614</v>
      </c>
      <c r="G176" s="281"/>
      <c r="H176" s="281" t="s">
        <v>1675</v>
      </c>
      <c r="I176" s="281" t="s">
        <v>1611</v>
      </c>
      <c r="J176" s="281">
        <v>50</v>
      </c>
      <c r="K176" s="329"/>
    </row>
    <row r="177" s="1" customFormat="1" ht="15" customHeight="1">
      <c r="B177" s="306"/>
      <c r="C177" s="281" t="s">
        <v>131</v>
      </c>
      <c r="D177" s="281"/>
      <c r="E177" s="281"/>
      <c r="F177" s="304" t="s">
        <v>1609</v>
      </c>
      <c r="G177" s="281"/>
      <c r="H177" s="281" t="s">
        <v>1676</v>
      </c>
      <c r="I177" s="281" t="s">
        <v>1677</v>
      </c>
      <c r="J177" s="281"/>
      <c r="K177" s="329"/>
    </row>
    <row r="178" s="1" customFormat="1" ht="15" customHeight="1">
      <c r="B178" s="306"/>
      <c r="C178" s="281" t="s">
        <v>58</v>
      </c>
      <c r="D178" s="281"/>
      <c r="E178" s="281"/>
      <c r="F178" s="304" t="s">
        <v>1609</v>
      </c>
      <c r="G178" s="281"/>
      <c r="H178" s="281" t="s">
        <v>1678</v>
      </c>
      <c r="I178" s="281" t="s">
        <v>1679</v>
      </c>
      <c r="J178" s="281">
        <v>1</v>
      </c>
      <c r="K178" s="329"/>
    </row>
    <row r="179" s="1" customFormat="1" ht="15" customHeight="1">
      <c r="B179" s="306"/>
      <c r="C179" s="281" t="s">
        <v>54</v>
      </c>
      <c r="D179" s="281"/>
      <c r="E179" s="281"/>
      <c r="F179" s="304" t="s">
        <v>1609</v>
      </c>
      <c r="G179" s="281"/>
      <c r="H179" s="281" t="s">
        <v>1680</v>
      </c>
      <c r="I179" s="281" t="s">
        <v>1611</v>
      </c>
      <c r="J179" s="281">
        <v>20</v>
      </c>
      <c r="K179" s="329"/>
    </row>
    <row r="180" s="1" customFormat="1" ht="15" customHeight="1">
      <c r="B180" s="306"/>
      <c r="C180" s="281" t="s">
        <v>55</v>
      </c>
      <c r="D180" s="281"/>
      <c r="E180" s="281"/>
      <c r="F180" s="304" t="s">
        <v>1609</v>
      </c>
      <c r="G180" s="281"/>
      <c r="H180" s="281" t="s">
        <v>1681</v>
      </c>
      <c r="I180" s="281" t="s">
        <v>1611</v>
      </c>
      <c r="J180" s="281">
        <v>255</v>
      </c>
      <c r="K180" s="329"/>
    </row>
    <row r="181" s="1" customFormat="1" ht="15" customHeight="1">
      <c r="B181" s="306"/>
      <c r="C181" s="281" t="s">
        <v>132</v>
      </c>
      <c r="D181" s="281"/>
      <c r="E181" s="281"/>
      <c r="F181" s="304" t="s">
        <v>1609</v>
      </c>
      <c r="G181" s="281"/>
      <c r="H181" s="281" t="s">
        <v>1573</v>
      </c>
      <c r="I181" s="281" t="s">
        <v>1611</v>
      </c>
      <c r="J181" s="281">
        <v>10</v>
      </c>
      <c r="K181" s="329"/>
    </row>
    <row r="182" s="1" customFormat="1" ht="15" customHeight="1">
      <c r="B182" s="306"/>
      <c r="C182" s="281" t="s">
        <v>133</v>
      </c>
      <c r="D182" s="281"/>
      <c r="E182" s="281"/>
      <c r="F182" s="304" t="s">
        <v>1609</v>
      </c>
      <c r="G182" s="281"/>
      <c r="H182" s="281" t="s">
        <v>1682</v>
      </c>
      <c r="I182" s="281" t="s">
        <v>1643</v>
      </c>
      <c r="J182" s="281"/>
      <c r="K182" s="329"/>
    </row>
    <row r="183" s="1" customFormat="1" ht="15" customHeight="1">
      <c r="B183" s="306"/>
      <c r="C183" s="281" t="s">
        <v>1683</v>
      </c>
      <c r="D183" s="281"/>
      <c r="E183" s="281"/>
      <c r="F183" s="304" t="s">
        <v>1609</v>
      </c>
      <c r="G183" s="281"/>
      <c r="H183" s="281" t="s">
        <v>1684</v>
      </c>
      <c r="I183" s="281" t="s">
        <v>1643</v>
      </c>
      <c r="J183" s="281"/>
      <c r="K183" s="329"/>
    </row>
    <row r="184" s="1" customFormat="1" ht="15" customHeight="1">
      <c r="B184" s="306"/>
      <c r="C184" s="281" t="s">
        <v>1672</v>
      </c>
      <c r="D184" s="281"/>
      <c r="E184" s="281"/>
      <c r="F184" s="304" t="s">
        <v>1609</v>
      </c>
      <c r="G184" s="281"/>
      <c r="H184" s="281" t="s">
        <v>1685</v>
      </c>
      <c r="I184" s="281" t="s">
        <v>1643</v>
      </c>
      <c r="J184" s="281"/>
      <c r="K184" s="329"/>
    </row>
    <row r="185" s="1" customFormat="1" ht="15" customHeight="1">
      <c r="B185" s="306"/>
      <c r="C185" s="281" t="s">
        <v>135</v>
      </c>
      <c r="D185" s="281"/>
      <c r="E185" s="281"/>
      <c r="F185" s="304" t="s">
        <v>1614</v>
      </c>
      <c r="G185" s="281"/>
      <c r="H185" s="281" t="s">
        <v>1686</v>
      </c>
      <c r="I185" s="281" t="s">
        <v>1611</v>
      </c>
      <c r="J185" s="281">
        <v>50</v>
      </c>
      <c r="K185" s="329"/>
    </row>
    <row r="186" s="1" customFormat="1" ht="15" customHeight="1">
      <c r="B186" s="306"/>
      <c r="C186" s="281" t="s">
        <v>1687</v>
      </c>
      <c r="D186" s="281"/>
      <c r="E186" s="281"/>
      <c r="F186" s="304" t="s">
        <v>1614</v>
      </c>
      <c r="G186" s="281"/>
      <c r="H186" s="281" t="s">
        <v>1688</v>
      </c>
      <c r="I186" s="281" t="s">
        <v>1689</v>
      </c>
      <c r="J186" s="281"/>
      <c r="K186" s="329"/>
    </row>
    <row r="187" s="1" customFormat="1" ht="15" customHeight="1">
      <c r="B187" s="306"/>
      <c r="C187" s="281" t="s">
        <v>1690</v>
      </c>
      <c r="D187" s="281"/>
      <c r="E187" s="281"/>
      <c r="F187" s="304" t="s">
        <v>1614</v>
      </c>
      <c r="G187" s="281"/>
      <c r="H187" s="281" t="s">
        <v>1691</v>
      </c>
      <c r="I187" s="281" t="s">
        <v>1689</v>
      </c>
      <c r="J187" s="281"/>
      <c r="K187" s="329"/>
    </row>
    <row r="188" s="1" customFormat="1" ht="15" customHeight="1">
      <c r="B188" s="306"/>
      <c r="C188" s="281" t="s">
        <v>1692</v>
      </c>
      <c r="D188" s="281"/>
      <c r="E188" s="281"/>
      <c r="F188" s="304" t="s">
        <v>1614</v>
      </c>
      <c r="G188" s="281"/>
      <c r="H188" s="281" t="s">
        <v>1693</v>
      </c>
      <c r="I188" s="281" t="s">
        <v>1689</v>
      </c>
      <c r="J188" s="281"/>
      <c r="K188" s="329"/>
    </row>
    <row r="189" s="1" customFormat="1" ht="15" customHeight="1">
      <c r="B189" s="306"/>
      <c r="C189" s="342" t="s">
        <v>1694</v>
      </c>
      <c r="D189" s="281"/>
      <c r="E189" s="281"/>
      <c r="F189" s="304" t="s">
        <v>1614</v>
      </c>
      <c r="G189" s="281"/>
      <c r="H189" s="281" t="s">
        <v>1695</v>
      </c>
      <c r="I189" s="281" t="s">
        <v>1696</v>
      </c>
      <c r="J189" s="343" t="s">
        <v>1697</v>
      </c>
      <c r="K189" s="329"/>
    </row>
    <row r="190" s="1" customFormat="1" ht="15" customHeight="1">
      <c r="B190" s="306"/>
      <c r="C190" s="342" t="s">
        <v>43</v>
      </c>
      <c r="D190" s="281"/>
      <c r="E190" s="281"/>
      <c r="F190" s="304" t="s">
        <v>1609</v>
      </c>
      <c r="G190" s="281"/>
      <c r="H190" s="278" t="s">
        <v>1698</v>
      </c>
      <c r="I190" s="281" t="s">
        <v>1699</v>
      </c>
      <c r="J190" s="281"/>
      <c r="K190" s="329"/>
    </row>
    <row r="191" s="1" customFormat="1" ht="15" customHeight="1">
      <c r="B191" s="306"/>
      <c r="C191" s="342" t="s">
        <v>1700</v>
      </c>
      <c r="D191" s="281"/>
      <c r="E191" s="281"/>
      <c r="F191" s="304" t="s">
        <v>1609</v>
      </c>
      <c r="G191" s="281"/>
      <c r="H191" s="281" t="s">
        <v>1701</v>
      </c>
      <c r="I191" s="281" t="s">
        <v>1643</v>
      </c>
      <c r="J191" s="281"/>
      <c r="K191" s="329"/>
    </row>
    <row r="192" s="1" customFormat="1" ht="15" customHeight="1">
      <c r="B192" s="306"/>
      <c r="C192" s="342" t="s">
        <v>1702</v>
      </c>
      <c r="D192" s="281"/>
      <c r="E192" s="281"/>
      <c r="F192" s="304" t="s">
        <v>1609</v>
      </c>
      <c r="G192" s="281"/>
      <c r="H192" s="281" t="s">
        <v>1703</v>
      </c>
      <c r="I192" s="281" t="s">
        <v>1643</v>
      </c>
      <c r="J192" s="281"/>
      <c r="K192" s="329"/>
    </row>
    <row r="193" s="1" customFormat="1" ht="15" customHeight="1">
      <c r="B193" s="306"/>
      <c r="C193" s="342" t="s">
        <v>1704</v>
      </c>
      <c r="D193" s="281"/>
      <c r="E193" s="281"/>
      <c r="F193" s="304" t="s">
        <v>1614</v>
      </c>
      <c r="G193" s="281"/>
      <c r="H193" s="281" t="s">
        <v>1705</v>
      </c>
      <c r="I193" s="281" t="s">
        <v>1643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1706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1707</v>
      </c>
      <c r="D200" s="345"/>
      <c r="E200" s="345"/>
      <c r="F200" s="345" t="s">
        <v>1708</v>
      </c>
      <c r="G200" s="346"/>
      <c r="H200" s="345" t="s">
        <v>1709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1699</v>
      </c>
      <c r="D202" s="281"/>
      <c r="E202" s="281"/>
      <c r="F202" s="304" t="s">
        <v>44</v>
      </c>
      <c r="G202" s="281"/>
      <c r="H202" s="281" t="s">
        <v>1710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45</v>
      </c>
      <c r="G203" s="281"/>
      <c r="H203" s="281" t="s">
        <v>1711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48</v>
      </c>
      <c r="G204" s="281"/>
      <c r="H204" s="281" t="s">
        <v>1712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46</v>
      </c>
      <c r="G205" s="281"/>
      <c r="H205" s="281" t="s">
        <v>1713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47</v>
      </c>
      <c r="G206" s="281"/>
      <c r="H206" s="281" t="s">
        <v>1714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1655</v>
      </c>
      <c r="D208" s="281"/>
      <c r="E208" s="281"/>
      <c r="F208" s="304" t="s">
        <v>80</v>
      </c>
      <c r="G208" s="281"/>
      <c r="H208" s="281" t="s">
        <v>1715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1552</v>
      </c>
      <c r="G209" s="281"/>
      <c r="H209" s="281" t="s">
        <v>1553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1550</v>
      </c>
      <c r="G210" s="281"/>
      <c r="H210" s="281" t="s">
        <v>1716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1554</v>
      </c>
      <c r="G211" s="342"/>
      <c r="H211" s="333" t="s">
        <v>1555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1556</v>
      </c>
      <c r="G212" s="342"/>
      <c r="H212" s="333" t="s">
        <v>1717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1679</v>
      </c>
      <c r="D214" s="281"/>
      <c r="E214" s="281"/>
      <c r="F214" s="304">
        <v>1</v>
      </c>
      <c r="G214" s="342"/>
      <c r="H214" s="333" t="s">
        <v>1718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1719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1720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1721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2023-11-14T13:27:39Z</dcterms:created>
  <dcterms:modified xsi:type="dcterms:W3CDTF">2023-11-14T13:27:45Z</dcterms:modified>
</cp:coreProperties>
</file>