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Blok G - gastroen..." sheetId="2" r:id="rId2"/>
    <sheet name="VN a 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Blok G - gastroen...'!$C$112:$K$2514</definedName>
    <definedName name="_xlnm.Print_Area" localSheetId="1">'SO 01 - Blok G - gastroen...'!$C$4:$J$39,'SO 01 - Blok G - gastroen...'!$C$45:$J$94,'SO 01 - Blok G - gastroen...'!$C$100:$K$2514</definedName>
    <definedName name="_xlnm._FilterDatabase" localSheetId="2" hidden="1">'VN a ON - Vedlejší a osta...'!$C$81:$K$132</definedName>
    <definedName name="_xlnm.Print_Area" localSheetId="2">'VN a ON - Vedlejší a osta...'!$C$4:$J$39,'VN a ON - Vedlejší a osta...'!$C$45:$J$63,'VN a ON - Vedlejší a osta...'!$C$69:$K$132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Blok G - gastroen...'!$112:$112</definedName>
    <definedName name="_xlnm.Print_Titles" localSheetId="2">'VN a ON - Vedlejší a osta...'!$81:$81</definedName>
  </definedNames>
  <calcPr fullCalcOnLoad="1"/>
</workbook>
</file>

<file path=xl/sharedStrings.xml><?xml version="1.0" encoding="utf-8"?>
<sst xmlns="http://schemas.openxmlformats.org/spreadsheetml/2006/main" count="22691" uniqueCount="2864">
  <si>
    <t>Export Komplet</t>
  </si>
  <si>
    <t>VZ</t>
  </si>
  <si>
    <t>2.0</t>
  </si>
  <si>
    <t>ZAMOK</t>
  </si>
  <si>
    <t>False</t>
  </si>
  <si>
    <t>{0d6381fa-1a7f-41fc-a4be-1e8bd2e27c5a}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</si>
  <si>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</si>
  <si>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</si>
  <si>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</si>
  <si>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</si>
  <si>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</si>
  <si>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</si>
  <si>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</si>
  <si>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</si>
  <si>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EM2021-210/21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</si>
  <si>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</si>
  <si>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</si>
  <si>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NEMOCNICE TŘINEC-gastroenterologické centrum-stavební úpravy 1.PP</t>
  </si>
  <si>
    <t>KSO:</t>
  </si>
  <si>
    <t/>
  </si>
  <si>
    <t>CC-CZ:</t>
  </si>
  <si>
    <t>Místo:</t>
  </si>
  <si>
    <t>KAŠTANOVÁ 268, DOLNÍ LÍŠTNÁ, TŘINEC</t>
  </si>
  <si>
    <t>Datum:</t>
  </si>
  <si>
    <t>27. 8. 2021</t>
  </si>
  <si>
    <t>Zadavatel:</t>
  </si>
  <si>
    <t>IČ:</t>
  </si>
  <si>
    <t>Nemocnice Třinec p.o.</t>
  </si>
  <si>
    <t>DIČ:</t>
  </si>
  <si>
    <t>Uchazeč:</t>
  </si>
  <si>
    <t>Vyplň údaj</t>
  </si>
  <si>
    <t>Projektant:</t>
  </si>
  <si>
    <t>Ateliér EMMET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</si>
  <si>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</si>
  <si>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</si>
  <si>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</si>
  <si>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</si>
  <si>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</si>
  <si>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</si>
  <si>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</si>
  <si>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</si>
  <si>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</si>
  <si>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</si>
  <si>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</si>
  <si>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</si>
  <si>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</si>
  <si>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</si>
  <si>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</si>
  <si>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</si>
  <si>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</si>
  <si>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</si>
  <si>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</si>
  <si>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</si>
  <si>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</si>
  <si>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</si>
  <si>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</si>
  <si>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</si>
  <si>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</si>
  <si>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</si>
  <si>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</si>
  <si>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</si>
  <si>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</si>
  <si>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</si>
  <si>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</si>
  <si>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</si>
  <si>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</si>
  <si>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</si>
  <si>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</si>
  <si>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</si>
  <si>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</si>
  <si>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</si>
  <si>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</si>
  <si>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</si>
  <si>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</si>
  <si>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</si>
  <si>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</si>
  <si>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</si>
  <si>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Blok G - gastroenterologické centrum</t>
  </si>
  <si>
    <t>STA</t>
  </si>
  <si>
    <t>1</t>
  </si>
  <si>
    <t>{53cedd51-eef4-451c-8a7a-51b7cb781538}</t>
  </si>
  <si>
    <t>2</t>
  </si>
  <si>
    <t>VN a ON</t>
  </si>
  <si>
    <t xml:space="preserve">Vedlejší a ostatní náklady </t>
  </si>
  <si>
    <t>{d84b28a6-f701-4884-a777-58ce8c450416}</t>
  </si>
  <si>
    <t>KRYCÍ LIST SOUPISU PRACÍ</t>
  </si>
  <si>
    <t>Objekt:</t>
  </si>
  <si>
    <t>SO 01 - Blok G - gastroenterologické centrum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</si>
  <si>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</si>
  <si>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</si>
  <si>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</si>
  <si>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</si>
  <si>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</si>
  <si>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</si>
  <si>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62 - Úprava povrchů vnějších</t>
  </si>
  <si>
    <t xml:space="preserve">    64 - Osazování výplní otvorů</t>
  </si>
  <si>
    <t xml:space="preserve">    61 - Úprava povrchů vnitřních</t>
  </si>
  <si>
    <t xml:space="preserve">    63 - Podlahy a podlahové konstrukce</t>
  </si>
  <si>
    <t xml:space="preserve">    94 - Lešení a stavební výtahy</t>
  </si>
  <si>
    <t xml:space="preserve">    96 - Bourání konstrukcí</t>
  </si>
  <si>
    <t xml:space="preserve">    97 - Prorážení otvorů a ostatní bourací práce</t>
  </si>
  <si>
    <t xml:space="preserve">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</si>
  <si>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</si>
  <si>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</si>
  <si>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</si>
  <si>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</si>
  <si>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</si>
  <si>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723 - Zdravotechnika - vnitřní plynovod</t>
  </si>
  <si>
    <t xml:space="preserve">    725 - Zdravotechnika - zařizovací předměty</t>
  </si>
  <si>
    <t xml:space="preserve">    733 - Ústřední vytápění - rozvodné potrubí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</si>
  <si>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</si>
  <si>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</si>
  <si>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</si>
  <si>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</si>
  <si>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</si>
  <si>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</si>
  <si>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773 - Podlahy z litého teraca</t>
  </si>
  <si>
    <t xml:space="preserve">    776 - Podlahy povlakové</t>
  </si>
  <si>
    <t xml:space="preserve">    776-A - Podlahy povlakové-ochrana stěn</t>
  </si>
  <si>
    <t xml:space="preserve">    777 - Podlahy lité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</si>
  <si>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</si>
  <si>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</si>
  <si>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</si>
  <si>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</si>
  <si>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</si>
  <si>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799 - Samostatné rozpočty prací PSV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</si>
  <si>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</si>
  <si>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</si>
  <si>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</si>
  <si>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</si>
  <si>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</si>
  <si>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</si>
  <si>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</si>
  <si>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</si>
  <si>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</si>
  <si>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</si>
  <si>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</si>
  <si>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</si>
  <si>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</si>
  <si>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</si>
  <si>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</si>
  <si>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</si>
  <si>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</si>
  <si>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</si>
  <si>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</si>
  <si>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</si>
  <si>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přes 1000 do 1250 mm</t>
  </si>
  <si>
    <t>kus</t>
  </si>
  <si>
    <t>CS ÚRS 2024 01</t>
  </si>
  <si>
    <t>4</t>
  </si>
  <si>
    <t>-1652787347</t>
  </si>
  <si>
    <t>PP</t>
  </si>
  <si>
    <t>Překlady nenosné z pórobetonu osazené do tenkého maltového lože, výšky do 250 mm, šířky překladu 100 mm, délky překladu přes 1000 do 1250 mm</t>
  </si>
  <si>
    <t>Online PSC</t>
  </si>
  <si>
    <t>https://podminky.urs.cz/item/CS_URS_2024_01/317142422</t>
  </si>
  <si>
    <t>VV</t>
  </si>
  <si>
    <t xml:space="preserve">" viz. půdorys 1.PP nový stav" </t>
  </si>
  <si>
    <t>" překlady nad otvory v nových příčkách" 5</t>
  </si>
  <si>
    <t>317142442</t>
  </si>
  <si>
    <t>Překlad nenosný pórobetonový š 150 mm v do 250 mm na tenkovrstvou maltu dl přes 1000 do 1250 mm</t>
  </si>
  <si>
    <t>1430706859</t>
  </si>
  <si>
    <t>Překlady nenosné z pórobetonu osazené do tenkého maltového lože, výšky do 250 mm, šířky překladu 150 mm, délky překladu přes 1000 do 1250 mm</t>
  </si>
  <si>
    <t>https://podminky.urs.cz/item/CS_URS_2024_01/317142442</t>
  </si>
  <si>
    <t>" překlady nad otvory v nových příčkách" 3</t>
  </si>
  <si>
    <t>317941121</t>
  </si>
  <si>
    <t>Osazování ocelových válcovaných nosníků na zdivu I, IE, U, UE nebo L do č. 12 nebo výšky do 120 mm</t>
  </si>
  <si>
    <t>t</t>
  </si>
  <si>
    <t>63616206</t>
  </si>
  <si>
    <t>Osazování ocelových válcovaných nosníků na zdivu I nebo IE nebo U nebo UE nebo L do č. 12 nebo výšky do 120 mm</t>
  </si>
  <si>
    <t>https://podminky.urs.cz/item/CS_URS_2024_01/317941121</t>
  </si>
  <si>
    <t xml:space="preserve">" ocelové překlady nad otvory" </t>
  </si>
  <si>
    <t>11,1*(1,1+1,3*5+1,5*3)*0,001</t>
  </si>
  <si>
    <t>M</t>
  </si>
  <si>
    <t>13010714</t>
  </si>
  <si>
    <t>ocel profilová jakost S235JR (11 375) průřez I (IPN) 120</t>
  </si>
  <si>
    <t>8</t>
  </si>
  <si>
    <t>1247187326</t>
  </si>
  <si>
    <t xml:space="preserve">" viz. montáž + ztratné" </t>
  </si>
  <si>
    <t xml:space="preserve">" v ceně bude započítán i základní nátěr prvku" </t>
  </si>
  <si>
    <t>11,1*(1,1+1,3*5+1,5*3)*0,001*1,08</t>
  </si>
  <si>
    <t>5</t>
  </si>
  <si>
    <t>317941123</t>
  </si>
  <si>
    <t>Osazování ocelových válcovaných nosníků na zdivu I, IE, U, UE nebo L přes č. 14 do č. 22 nebo výšky do 220 mm</t>
  </si>
  <si>
    <t>1661632661</t>
  </si>
  <si>
    <t>Osazování ocelových válcovaných nosníků na zdivu I nebo IE nebo U nebo UE nebo L č. 14 až 22 nebo výšky do 220 mm</t>
  </si>
  <si>
    <t>https://podminky.urs.cz/item/CS_URS_2024_01/317941123</t>
  </si>
  <si>
    <t>"I 140" 14,3*(1,9)*0,001</t>
  </si>
  <si>
    <t>"I 160"  17,9*(2,7)*0,001</t>
  </si>
  <si>
    <t>Součet</t>
  </si>
  <si>
    <t>6</t>
  </si>
  <si>
    <t>13010716</t>
  </si>
  <si>
    <t>ocel profilová jakost S235JR (11 375) průřez I (IPN) 140</t>
  </si>
  <si>
    <t>1240684819</t>
  </si>
  <si>
    <t>"I 140" 14,3*(1,9)*0,001*1,08</t>
  </si>
  <si>
    <t>7</t>
  </si>
  <si>
    <t>13010718</t>
  </si>
  <si>
    <t>ocel profilová jakost S235JR (11 375) průřez I (IPN) 160</t>
  </si>
  <si>
    <t>-1499428612</t>
  </si>
  <si>
    <t>"I 160"  17,9*(2,7)*0,001*1,08</t>
  </si>
  <si>
    <t>317944321</t>
  </si>
  <si>
    <t>Válcované nosníky do č.12 dodatečně osazované do připravených otvorů</t>
  </si>
  <si>
    <t>882283921</t>
  </si>
  <si>
    <t>Válcované nosníky dodatečně osazované do připravených otvorů bez zazdění hlav do č. 12</t>
  </si>
  <si>
    <t>https://podminky.urs.cz/item/CS_URS_2024_01/317944321</t>
  </si>
  <si>
    <t xml:space="preserve">" viz. půdorys 1.PP bourací práce" </t>
  </si>
  <si>
    <t xml:space="preserve">" ocelové nosníky včetně základního nátěru " </t>
  </si>
  <si>
    <t>"I 120"  (1,1*2+1,25+1,3*5)*11,1*1,08*0,001</t>
  </si>
  <si>
    <t>"kotevní deska" 0,5*0,4*4*80*1,08*0,001</t>
  </si>
  <si>
    <t>" pro potřeby VZT   úhelník 100/100/6 mm" 9,3*(0,6*2+0,7*2*18)*1,08*0,001</t>
  </si>
  <si>
    <t>9</t>
  </si>
  <si>
    <t>317944323</t>
  </si>
  <si>
    <t>Válcované nosníky č.14 až 22 dodatečně osazované do připravených otvorů</t>
  </si>
  <si>
    <t>485991285</t>
  </si>
  <si>
    <t>Válcované nosníky dodatečně osazované do připravených otvorů bez zazdění hlav č. 14 až 22</t>
  </si>
  <si>
    <t>https://podminky.urs.cz/item/CS_URS_2024_01/317944323</t>
  </si>
  <si>
    <t>"I 140"  (1,6+1,8*2+1,9)*11,1*1,08*0,001</t>
  </si>
  <si>
    <t>"I 160" (2,1+2,7+2,8)*17,9*1,08*0,001</t>
  </si>
  <si>
    <t>"U 220" 5,1*2*29,4*2*1,08*0,001</t>
  </si>
  <si>
    <t>10</t>
  </si>
  <si>
    <t>340239211</t>
  </si>
  <si>
    <t>Zazdívka otvorů v příčkách nebo stěnách pl přes 1 do 4 m2 cihlami plnými tl do 100 mm</t>
  </si>
  <si>
    <t>m2</t>
  </si>
  <si>
    <t>1868662303</t>
  </si>
  <si>
    <t>Zazdívka otvorů v příčkách nebo stěnách cihlami pálenými plnými plochy přes 1 m2 do 4 m2, tloušťky do 100 mm</t>
  </si>
  <si>
    <t>https://podminky.urs.cz/item/CS_URS_2024_01/340239211</t>
  </si>
  <si>
    <t xml:space="preserve">"viz. půdorys 1.PP nový stav" </t>
  </si>
  <si>
    <t>" zazdívky " 0,7*2,1*2+1,5*2,1*2+1,0*2,1*5</t>
  </si>
  <si>
    <t>11</t>
  </si>
  <si>
    <t>340239212</t>
  </si>
  <si>
    <t>Zazdívka otvorů v příčkách nebo stěnách pl přes 1 do 4 m2 cihlami plnými tl přes 100 mm</t>
  </si>
  <si>
    <t>961601132</t>
  </si>
  <si>
    <t>Zazdívka otvorů v příčkách nebo stěnách cihlami pálenými plnými plochy přes 1 m2 do 4 m2, tloušťky přes 100 mm</t>
  </si>
  <si>
    <t>https://podminky.urs.cz/item/CS_URS_2024_01/340239212</t>
  </si>
  <si>
    <t>" zazdívky "(1,5*2,2-1,5*2,0)*2+0,7*2,1*2+0,9*2,1*2+2,3*2,1+0,7*2,1</t>
  </si>
  <si>
    <t>12</t>
  </si>
  <si>
    <t>342272225</t>
  </si>
  <si>
    <t>Příčka z pórobetonových hladkých tvárnic na tenkovrstvou maltu tl 100 mm</t>
  </si>
  <si>
    <t>14622718</t>
  </si>
  <si>
    <t>Příčky z pórobetonových tvárnic hladkých na tenké maltové lože objemová hmotnost do 500 kg/m3, tloušťka příčky 100 mm</t>
  </si>
  <si>
    <t>https://podminky.urs.cz/item/CS_URS_2024_01/342272225</t>
  </si>
  <si>
    <t xml:space="preserve">" včetně kluzné podložky ( asfaltový pás)" </t>
  </si>
  <si>
    <t>2,157*3,3+(0,85+0,45+1,0)*3,3+3,0*3,3-1,1*2,0+(0,75+0,67)*3,3+(2,77+1,5)*3,3-0,8*1,97</t>
  </si>
  <si>
    <t>(1,7+1,0)*3,3-0,7*1,97+1,55*3,3-0,9*1,97+(0,3+0,75+1,1)*3,3+1,1*3,3+3,0*3,3-1,1*1,97</t>
  </si>
  <si>
    <t>5,5*3,3-0,9*2,0*2+2,0*3,3+0,85*3,3+1,65*3,3-0,9*1,97+1,5*3,3+1,0*3,3-0,7*1,97+1,0*3,3+2,7*3,3+2,1*3,3-0,9*1,97+1,5*3,3*10</t>
  </si>
  <si>
    <t>13</t>
  </si>
  <si>
    <t>342272245</t>
  </si>
  <si>
    <t>Příčka z pórobetonových hladkých tvárnic na tenkovrstvou maltu tl 150 mm</t>
  </si>
  <si>
    <t>-774388957</t>
  </si>
  <si>
    <t>Příčky z pórobetonových tvárnic hladkých na tenké maltové lože objemová hmotnost do 500 kg/m3, tloušťka příčky 150 mm</t>
  </si>
  <si>
    <t>https://podminky.urs.cz/item/CS_URS_2024_01/342272245</t>
  </si>
  <si>
    <t>3,3*3,3+(1,8+07)*3,3-0,9*1,97+3,8*3,3+0,95*3,3+4,95*3,3+2,275*3,3-1,5*2,0</t>
  </si>
  <si>
    <t>3,28*3,3-0,9*1,97+10,0+(1,75+1,5)*3,3-0,8*1,97+1,5*3,3-0,9*1,97+(1,5+2,3+1,9)*3,3+3,45*3,3-1,1*1,97</t>
  </si>
  <si>
    <t>(0,45+0,445+1,1)*3,3+5,0*3,3-1,6*2,0+3,3*3,3-0,8*1,97+3,25*3,3+0,8*3,3</t>
  </si>
  <si>
    <t>14</t>
  </si>
  <si>
    <t>342291121</t>
  </si>
  <si>
    <t>Ukotvení příček k cihelným konstrukcím plochými kotvami</t>
  </si>
  <si>
    <t>m</t>
  </si>
  <si>
    <t>1056482697</t>
  </si>
  <si>
    <t>Ukotvení příček plochými kotvami, do konstrukce cihelné</t>
  </si>
  <si>
    <t>https://podminky.urs.cz/item/CS_URS_2024_01/342291121</t>
  </si>
  <si>
    <t xml:space="preserve">" ukotvení příček" </t>
  </si>
  <si>
    <t>1,5*2+2,2*2+0,7+2,1*2+3,3+1,5+2,1*2+3,3*15+1,0+2,1*2+2,2*2+3,3*12+1,2+2,1*2+3,3*15</t>
  </si>
  <si>
    <t>(1,5+2,1*2)*3</t>
  </si>
  <si>
    <t>342291131</t>
  </si>
  <si>
    <t>Ukotvení příček k betonovým konstrukcím plochými kotvami</t>
  </si>
  <si>
    <t>-415689109</t>
  </si>
  <si>
    <t>Ukotvení příček plochými kotvami, do konstrukce betonové</t>
  </si>
  <si>
    <t>https://podminky.urs.cz/item/CS_URS_2024_01/342291131</t>
  </si>
  <si>
    <t>" ukotvení příček" 3,3*22</t>
  </si>
  <si>
    <t>16</t>
  </si>
  <si>
    <t>346244382</t>
  </si>
  <si>
    <t>Plentování jednostranné v přes 200 do 300 mm válcovaných nosníků cihlami</t>
  </si>
  <si>
    <t>-1557176892</t>
  </si>
  <si>
    <t>Plentování ocelových válcovaných nosníků jednostranné cihlami na maltu, výška stojiny přes 200 do 300 mm</t>
  </si>
  <si>
    <t>https://podminky.urs.cz/item/CS_URS_2024_01/346244382</t>
  </si>
  <si>
    <t>" viz. půdorys 1.PP bourací práce"</t>
  </si>
  <si>
    <t xml:space="preserve">" pro potřebu instalaci nových ocelových nosníků" </t>
  </si>
  <si>
    <t>(1,1*2+1,25+1,3*5+1,6+1,8*2+1,9+2,1+2,7+2,8+5,1*2*2)*0,3*2</t>
  </si>
  <si>
    <t>(1,1+1,3*5+1,5*3+1,9+2,7)*2*0,3</t>
  </si>
  <si>
    <t>17</t>
  </si>
  <si>
    <t>346272256</t>
  </si>
  <si>
    <t>Přizdívka z pórobetonových tvárnic tl 150 mm</t>
  </si>
  <si>
    <t>-272151609</t>
  </si>
  <si>
    <t>Přizdívky z pórobetonových tvárnic objemová hmotnost do 500 kg/m3, na tenké maltové lože, tloušťka přizdívky 150 mm</t>
  </si>
  <si>
    <t>https://podminky.urs.cz/item/CS_URS_2024_01/346272256</t>
  </si>
  <si>
    <t xml:space="preserve">" přidívky za zařizovacími předměty" </t>
  </si>
  <si>
    <t>1,05*3,3+0,995*3,3+1,6*3,3+1,2*3,3+1,5*3,3+1,5*3,3+1,0*2*3,3+1,65*3,3+1,2*3,3</t>
  </si>
  <si>
    <t>62</t>
  </si>
  <si>
    <t>Úprava povrchů vnějších</t>
  </si>
  <si>
    <t>18</t>
  </si>
  <si>
    <t>622225RP12</t>
  </si>
  <si>
    <t>Oprava kontaktního zateplení stěn z desek z minerální vlny tl přes 120 do 160 mm ( dodávka i montáž)</t>
  </si>
  <si>
    <t>VLASTNÍ</t>
  </si>
  <si>
    <t>1894772761</t>
  </si>
  <si>
    <t xml:space="preserve">" doplnění a oprava zateplení v místě vybouraných oken" </t>
  </si>
  <si>
    <t xml:space="preserve">" přizpůsobit stávajícímu tepelnému izolantu" </t>
  </si>
  <si>
    <t>(1,35*2+2,0*2)*0,3*26+(2,1*2+2,5*2)*0,3+(1,3*2+2,0*2+0,5*4)*26+(2,1*2+2,5*2+0,5*4)</t>
  </si>
  <si>
    <t>19</t>
  </si>
  <si>
    <t>622525203</t>
  </si>
  <si>
    <t>Oprava tenkovrstvé omítky stěn v rozsahu přes 30 do 50 %</t>
  </si>
  <si>
    <t>1800328470</t>
  </si>
  <si>
    <t>Oprava tenkovrstvé omítky vnějších ploch silikátové, akrylátové, silikonové nebo silikonsilikátové stěn, v rozsahu opravované plochy přes 30 do 50%</t>
  </si>
  <si>
    <t>https://podminky.urs.cz/item/CS_URS_2024_01/622525203</t>
  </si>
  <si>
    <t>20</t>
  </si>
  <si>
    <t>629135102</t>
  </si>
  <si>
    <t>Vyrovnávací vrstva pod klempířské prvky z MC š přes 150 do 300 mm</t>
  </si>
  <si>
    <t>711789731</t>
  </si>
  <si>
    <t>Vyrovnávací vrstva z cementové malty pod klempířskými prvky šířky přes 150 do 300 mm</t>
  </si>
  <si>
    <t>https://podminky.urs.cz/item/CS_URS_2024_01/629135102</t>
  </si>
  <si>
    <t>" nové venkovní parapety" 40,3+2,4</t>
  </si>
  <si>
    <t>64</t>
  </si>
  <si>
    <t>Osazování výplní otvorů</t>
  </si>
  <si>
    <t>642944121</t>
  </si>
  <si>
    <t>Osazování ocelových zárubní dodatečné pl do 2,5 m2</t>
  </si>
  <si>
    <t>368951347</t>
  </si>
  <si>
    <t>Osazení ocelových dveřních zárubní lisovaných nebo z úhelníků dodatečně s vybetonováním prahu, plochy do 2,5 m2</t>
  </si>
  <si>
    <t>https://podminky.urs.cz/item/CS_URS_2024_01/642944121</t>
  </si>
  <si>
    <t>" 700/1970"  2+2</t>
  </si>
  <si>
    <t>" 800/1970" 2+2+1+1</t>
  </si>
  <si>
    <t>" 900/1970" 6+4</t>
  </si>
  <si>
    <t>"900/2000"  3</t>
  </si>
  <si>
    <t>"1100/1970" 2</t>
  </si>
  <si>
    <t>22</t>
  </si>
  <si>
    <t>55331438</t>
  </si>
  <si>
    <t>zárubeň jednokřídlá ocelová pro dodatečnou montáž tl stěny 110-150mm rozměru 900/1970, 2100mm</t>
  </si>
  <si>
    <t>872492353</t>
  </si>
  <si>
    <t>" viz. montáž" 6</t>
  </si>
  <si>
    <t>23</t>
  </si>
  <si>
    <t>55331436</t>
  </si>
  <si>
    <t>zárubeň jednokřídlá ocelová pro dodatečnou montáž tl stěny 110-150mm rozměru 700/1970, 2100mm</t>
  </si>
  <si>
    <t>207130041</t>
  </si>
  <si>
    <t>" viz. montáž" 2</t>
  </si>
  <si>
    <t>24</t>
  </si>
  <si>
    <t>55331439</t>
  </si>
  <si>
    <t>zárubeň jednokřídlá ocelová pro dodatečnou montáž tl stěny 110-150mm rozměru 1100/1970, 2100mm</t>
  </si>
  <si>
    <t>-81701790</t>
  </si>
  <si>
    <t>" viz. montáž" 1</t>
  </si>
  <si>
    <t>25</t>
  </si>
  <si>
    <t>55331434</t>
  </si>
  <si>
    <t>zárubeň jednokřídlá ocelová pro dodatečnou montáž tl stěny 75-100mm rozměru 1100/1970, 2100mm</t>
  </si>
  <si>
    <t>-794645847</t>
  </si>
  <si>
    <t>26</t>
  </si>
  <si>
    <t>55331437</t>
  </si>
  <si>
    <t>zárubeň jednokřídlá ocelová pro dodatečnou montáž tl stěny 110-150mm rozměru 800/1970, 2100mm</t>
  </si>
  <si>
    <t>-530100596</t>
  </si>
  <si>
    <t>" viz. montáž" 3</t>
  </si>
  <si>
    <t>27</t>
  </si>
  <si>
    <t>55331433</t>
  </si>
  <si>
    <t>zárubeň jednokřídlá ocelová pro dodatečnou montáž tl stěny 75-100mm rozměru 900/1970, 2100mm</t>
  </si>
  <si>
    <t>-242367768</t>
  </si>
  <si>
    <t>" viz. montáž" 4</t>
  </si>
  <si>
    <t>28</t>
  </si>
  <si>
    <t>55331RP22</t>
  </si>
  <si>
    <t>obrubeň jednokřídlá ocelová pro dodatečnou montáž tl stěny 75-100mm rozměru 900/1970, 2100mm ( pro ostění posuvných dveří)</t>
  </si>
  <si>
    <t>345155011</t>
  </si>
  <si>
    <t>29</t>
  </si>
  <si>
    <t>55331432</t>
  </si>
  <si>
    <t>zárubeň jednokřídlá ocelová pro dodatečnou montáž tl stěny 75-100mm rozměru 800/1970, 2100mm</t>
  </si>
  <si>
    <t>78460170</t>
  </si>
  <si>
    <t>325</t>
  </si>
  <si>
    <t>55331432v</t>
  </si>
  <si>
    <t>zárubeň jednokřídlá ocelová pro dodatečnou montáž tl stěny 75-100mm rozměru 800/1970, 2100mm do vlhka</t>
  </si>
  <si>
    <t>-2025835805</t>
  </si>
  <si>
    <t>30</t>
  </si>
  <si>
    <t>55331431</t>
  </si>
  <si>
    <t>zárubeň jednokřídlá ocelová pro dodatečnou montáž tl stěny 75-100mm rozměru 700/1970, 2100mm</t>
  </si>
  <si>
    <t>-1741873910</t>
  </si>
  <si>
    <t>324</t>
  </si>
  <si>
    <t>55331431v</t>
  </si>
  <si>
    <t>zárubeň jednokřídlá ocelová pro dodatečnou montáž tl stěny 75-100mm rozměru 700/1970, 2100mm do  vlhka</t>
  </si>
  <si>
    <t>1303097255</t>
  </si>
  <si>
    <t>61</t>
  </si>
  <si>
    <t>Úprava povrchů vnitřních</t>
  </si>
  <si>
    <t>31</t>
  </si>
  <si>
    <t>622143002</t>
  </si>
  <si>
    <t>Montáž omítkových plastových nebo pozinkovaných dilatačních profilů</t>
  </si>
  <si>
    <t>383181959</t>
  </si>
  <si>
    <t>Montáž omítkových profilů plastových, pozinkovaných nebo dřevěných upevněných vtlačením do podkladní vrstvy nebo přibitím dilatačních s tkaninou</t>
  </si>
  <si>
    <t>https://podminky.urs.cz/item/CS_URS_2024_01/622143002</t>
  </si>
  <si>
    <t xml:space="preserve">"viz. půdorys 2. NP nový stav" </t>
  </si>
  <si>
    <t xml:space="preserve">" podomítkový dilatační profil v místě styku  nového zdiva a ŽB sloupu" </t>
  </si>
  <si>
    <t>3,3*32</t>
  </si>
  <si>
    <t>32</t>
  </si>
  <si>
    <t>55343RP15</t>
  </si>
  <si>
    <t xml:space="preserve">profil omítkový dilatační pro omítky vnitřní </t>
  </si>
  <si>
    <t>-88039634</t>
  </si>
  <si>
    <t>"viz. montáž + ztratné" 105,6</t>
  </si>
  <si>
    <t>105,6*1,05 'Přepočtené koeficientem množství</t>
  </si>
  <si>
    <t>33</t>
  </si>
  <si>
    <t>611131321</t>
  </si>
  <si>
    <t>Penetrační disperzní nátěr vnitřních stropů nanášený strojně</t>
  </si>
  <si>
    <t>50919380</t>
  </si>
  <si>
    <t>Podkladní a spojovací vrstva vnitřních omítaných ploch penetrace disperzní nanášená strojně stropů</t>
  </si>
  <si>
    <t>https://podminky.urs.cz/item/CS_URS_2024_01/611131321</t>
  </si>
  <si>
    <t>" povrchová úprav stropní konstrukce pod podhledy" 313,35</t>
  </si>
  <si>
    <t>34</t>
  </si>
  <si>
    <t>612131321</t>
  </si>
  <si>
    <t>Penetrační disperzní nátěr vnitřních stěn nanášený strojně</t>
  </si>
  <si>
    <t>-1000045759</t>
  </si>
  <si>
    <t>Podkladní a spojovací vrstva vnitřních omítaných ploch penetrace disperzní nanášená strojně stěn</t>
  </si>
  <si>
    <t>https://podminky.urs.cz/item/CS_URS_2024_01/612131321</t>
  </si>
  <si>
    <t>"1.01" 28,5*3,3-(1,6*2,0+0,8*1,97+0,9*1,97*3+1,1*1,97*2)+2,4*2,0+(0,8+2,58)*3,3+0,7*1,97</t>
  </si>
  <si>
    <t>"1.02 a 1.03" (13,8+11,0)*3,3-(0,8+2,58)*3,3-(0,8*1,97+1,35*1,8)</t>
  </si>
  <si>
    <t>"1.04" 6,9*3,3-0,9*1,97</t>
  </si>
  <si>
    <t>"1.05" 14,9*3,3-(1,35*1,9*2+1,1*1,97)+(1,35+1,9*2)*0,4*2</t>
  </si>
  <si>
    <t>"1.06" 12,9*3,3-1,1*1,97</t>
  </si>
  <si>
    <t>"1.07" 17,1*3,3-(1,1*1,97+0,8*1,97+1,35*1,8*3)+(1,35+1,8*2)*3*0,4</t>
  </si>
  <si>
    <t>"1.08" 5,3*3,3-0,7*1,97*2</t>
  </si>
  <si>
    <t>"1.09" 5,4*3,3-0,7*1,97</t>
  </si>
  <si>
    <t>"1.10" 6,7*3,3-0,9*1,97</t>
  </si>
  <si>
    <t>"1.11 a 1.12" (11,6+12,35)*3,3-(0,8*1,97*3+1,35*1,9)*2+(1,35+1,9*2)*0,4*2</t>
  </si>
  <si>
    <t>"1.13" 8,4*3,3-0,8*1,97</t>
  </si>
  <si>
    <t>"1.14 a,b" (6,9+4,4)*3,3-(0,8*1,97+0,7*1,97)</t>
  </si>
  <si>
    <t>"1.15" 5,6*3,3-(0,7*1,97+1,35*1,97)+(1,35+1,9*2)*0,4</t>
  </si>
  <si>
    <t>"1.16" 38,1*3,3-(2,4*3,3+0,8*1,97+0,9*1,97+1,5*2,0*3+0,9*1,97*2+0,7*1,97+3,15*3,3+2,1*2,5)+(2,1+2,5*2)*0,4</t>
  </si>
  <si>
    <t>"1.17a,b" (18,6+8,5)*3,3-(1,1*2,0+1,35*1,9*3)+(1,35+1,9*2)*0,4*3</t>
  </si>
  <si>
    <t>"1.18" 7,2*3,3-0,9*1,97</t>
  </si>
  <si>
    <t>"1.19" 19,3*3,3-(1,5*2,0+1,35*1,9*2)+(1,35+1,9*2)*0,4*2</t>
  </si>
  <si>
    <t>"1.20" 7,5*3,3-0,9*1,97*3</t>
  </si>
  <si>
    <t>"1.21" 7,3*3,3-0,9*1,97</t>
  </si>
  <si>
    <t>"1.22a,b" (18,3+9,5)*3,3-(1,5*2,0+0,9*1,97+1,35*1,9*3)+(1,35+1,9*2)*0,4*3</t>
  </si>
  <si>
    <t>"1.23" 7,6*3,3-0,9*1,97*3</t>
  </si>
  <si>
    <t>"1.24" 7,3*3,3-0,9*1,97</t>
  </si>
  <si>
    <t>"1.25 a,b," (18,2+9,9)*3,3-(1,5*2,0+0,9*2,0+1,35*1,9*3)+(1,35+1,9*2)*0,4*3</t>
  </si>
  <si>
    <t>"1.26" 5,6*3,3-0,7*1,97*2</t>
  </si>
  <si>
    <t>"1.27" (31,4+11,9)*3,3-0,7*1,97</t>
  </si>
  <si>
    <t>"1.28a,b"7,2*3,3-(3,15*3,3+0,9*2,00*2+1,35*1,8*5)+(1,35+1,9*2)*0,4*5</t>
  </si>
  <si>
    <t>"1.29" 7,0*3,3-0,9*1,97*3</t>
  </si>
  <si>
    <t>"1.30" 7,0*3,3-0,9*1,97</t>
  </si>
  <si>
    <t>"1.31" 8,9*3,3-(0,9*2,0+1,35*1,8)+(1,35+1,8*2)*0,4</t>
  </si>
  <si>
    <t>35</t>
  </si>
  <si>
    <t>612142001</t>
  </si>
  <si>
    <t>Pletivo sklovláknité vnitřních stěn vtlačené do tmelu</t>
  </si>
  <si>
    <t>619204204</t>
  </si>
  <si>
    <t>Pletivo vnitřních ploch v ploše nebo pruzích, na plném podkladu sklovláknité vtlačené do tmelu včetně tmelu stěn</t>
  </si>
  <si>
    <t>https://podminky.urs.cz/item/CS_URS_2024_01/612142001</t>
  </si>
  <si>
    <t xml:space="preserve">" úprava omítky v místě kde bude ponechána stávající omítka" </t>
  </si>
  <si>
    <t>"1.01" (1,95+1,0+5,85+1,0)*3,3-(0,8*1,97+0,7*1,97+0,9*1,97)</t>
  </si>
  <si>
    <t>"1.04" (1,8+0,5)*3,3</t>
  </si>
  <si>
    <t>"1.05" (3,45+4,02*2)*3,3-(1,35*1,9*2)+(1,35+1,9*2)*0,45</t>
  </si>
  <si>
    <t>"1.06" 3,35*3,3</t>
  </si>
  <si>
    <t>"1.07" (2,76+4,95)*3,3-1,35*1,9*3+(1,35+1,9*2)*0,45*3</t>
  </si>
  <si>
    <t>"1.11 a 1.12" (3,451+5,97+2,45)*3,3-1,35*1,9*2+(1,35+1,9*2)*0,45*2</t>
  </si>
  <si>
    <t>" na chodbě bloku A v místě vyměněných dveří" (5,0*3,3-1,6*2,0)*2</t>
  </si>
  <si>
    <t xml:space="preserve">" úprava nadpraží otvorů s ocelovými nosníky" </t>
  </si>
  <si>
    <t>1,5*(0,2+0,5*2)*15+2,0*(0,2+0,5*2)*5+2,7*(0,2+0,5*2)*1</t>
  </si>
  <si>
    <t xml:space="preserve">" úprava betonových sloupů " </t>
  </si>
  <si>
    <t>(1,0+1,0)*3,3*5+1,5*3,3+1,5*3,3*2+(1,5*3,3)*6</t>
  </si>
  <si>
    <t>" úprava po dozdívce stávajícíh instalačních  jader" 3,0*3,3*10</t>
  </si>
  <si>
    <t>36</t>
  </si>
  <si>
    <t>634112112</t>
  </si>
  <si>
    <t>Obvodová dilatace podlahovým páskem z pěnového PE mezi stěnou a mazaninou nebo potěrem v 100 mm</t>
  </si>
  <si>
    <t>-1927706268</t>
  </si>
  <si>
    <t>Obvodová dilatace mezi stěnou a mazaninou nebo potěrem podlahovým páskem z pěnového PE tl. do 10 mm, výšky 100 mm</t>
  </si>
  <si>
    <t>https://podminky.urs.cz/item/CS_URS_2024_01/634112112</t>
  </si>
  <si>
    <t>28,5+13,8+11,0+6,9+14,9+12,9+17,1+5,3+5,4+6,7+11,6+12,35+8,4+6,9+4,4+5,6+38,1+18,6+8,5+7,2+19,3+7,5+7,3+18,3</t>
  </si>
  <si>
    <t>9,5+7,6+7,3+18,2+9,9+5,6+4,6+31,4+11,9+7,2+7,0+8,9</t>
  </si>
  <si>
    <t>37</t>
  </si>
  <si>
    <t>611325412</t>
  </si>
  <si>
    <t>Oprava vnitřní vápenocementové hladké omítky stropů v rozsahu plochy přes 10 do 30 %</t>
  </si>
  <si>
    <t>936514328</t>
  </si>
  <si>
    <t>Oprava vápenocementové omítky vnitřních ploch hladké, tloušťky do 20 mm stropů, v rozsahu opravované plochy přes 10 do 30%</t>
  </si>
  <si>
    <t>https://podminky.urs.cz/item/CS_URS_2024_01/611325412</t>
  </si>
  <si>
    <t>38</t>
  </si>
  <si>
    <t>612325412</t>
  </si>
  <si>
    <t>Oprava vnitřní vápenocementové hladké omítky stěn v rozsahu plochy přes 10 do 30 %</t>
  </si>
  <si>
    <t>-806815197</t>
  </si>
  <si>
    <t>Oprava vápenocementové omítky vnitřních ploch hladké, tloušťky do 20 mm stěn, v rozsahu opravované plochy přes 10 do 30%</t>
  </si>
  <si>
    <t>https://podminky.urs.cz/item/CS_URS_2024_01/612325412</t>
  </si>
  <si>
    <t>" na chodbě bloku A v místě vyměněných dveří" 5,0*3,3-1,6*2,0</t>
  </si>
  <si>
    <t>39</t>
  </si>
  <si>
    <t>612311131</t>
  </si>
  <si>
    <t>Vápenný štuk vnitřních stěn tloušťky do 3 mm</t>
  </si>
  <si>
    <t>-197196836</t>
  </si>
  <si>
    <t>Vápenný štuk vnitřních ploch tloušťky do 3 mm svislých konstrukcí stěn</t>
  </si>
  <si>
    <t>https://podminky.urs.cz/item/CS_URS_2024_01/612311131</t>
  </si>
  <si>
    <t>Mezisoučet</t>
  </si>
  <si>
    <t>" odpočet obkladu" -618,215</t>
  </si>
  <si>
    <t>40</t>
  </si>
  <si>
    <t>612321321</t>
  </si>
  <si>
    <t>Vápenocementová omítka hladká jednovrstvá vnitřních stěn nanášená strojně</t>
  </si>
  <si>
    <t>460419523</t>
  </si>
  <si>
    <t>Omítka vápenocementová vnitřních ploch nanášená strojně jednovrstvá, tloušťky do 10 mm hladká svislých konstrukcí stěn</t>
  </si>
  <si>
    <t>https://podminky.urs.cz/item/CS_URS_2024_01/612321321</t>
  </si>
  <si>
    <t>" odpočet omítky opravované ponechané původní" - 144,723</t>
  </si>
  <si>
    <t>41</t>
  </si>
  <si>
    <t>612321391</t>
  </si>
  <si>
    <t>Příplatek k vápenocementové omítce vnitřních stěn za každých dalších 5 mm tloušťky strojně</t>
  </si>
  <si>
    <t>1823866259</t>
  </si>
  <si>
    <t>Omítka vápenocementová vnitřních ploch nanášená strojně Příplatek k cenám za každých dalších i započatých 5 mm tloušťky omítky přes 10 mm stěn</t>
  </si>
  <si>
    <t>https://podminky.urs.cz/item/CS_URS_2024_01/612321391</t>
  </si>
  <si>
    <t>42</t>
  </si>
  <si>
    <t>619991001</t>
  </si>
  <si>
    <t>Zakrytí podlahy fólií</t>
  </si>
  <si>
    <t>-1724835656</t>
  </si>
  <si>
    <t>Zakrytí vnitřních ploch před znečištěním fólií včetně pozdějšího odkrytí podlah</t>
  </si>
  <si>
    <t>https://podminky.urs.cz/item/CS_URS_2024_01/619991001</t>
  </si>
  <si>
    <t>" viz.půdorys 1.PP nový stav"</t>
  </si>
  <si>
    <t xml:space="preserve">" ochrana podlahy při výmalbě" </t>
  </si>
  <si>
    <t>23,9+10,8+6,6+2,7+13,8+10,10+14,35+1,65+1,6+2,7+6,8+8,35+3,75+2,8+1,2+1,7+32,3+18,7+4,3+2,7+21,15+3,4+3,15+18,4+5,0+3,1+3,2</t>
  </si>
  <si>
    <t>18,2+5,5+1,7+1,25+39,6+8,15+3,0+3,0+4,7</t>
  </si>
  <si>
    <t>15,0</t>
  </si>
  <si>
    <t>43</t>
  </si>
  <si>
    <t>619991011</t>
  </si>
  <si>
    <t>Obalení samostatných konstrukcí a prvků fólií</t>
  </si>
  <si>
    <t>1596483357</t>
  </si>
  <si>
    <t>Zakrytí vnitřních ploch před znečištěním fólií včetně pozdějšího odkrytí samostatných konstrukcí a prvků</t>
  </si>
  <si>
    <t>https://podminky.urs.cz/item/CS_URS_2024_01/619991011</t>
  </si>
  <si>
    <t xml:space="preserve">" zakrytí oken  a dveří" </t>
  </si>
  <si>
    <t>1,4*1,9*26+2,1*2,5+1,6*2,0*2</t>
  </si>
  <si>
    <t>1,0*2,0*2*22+1,5*2,0*2*4+3,0*3,3*2+(2,58+1,0)*3,3*2+2,4*3,3*2</t>
  </si>
  <si>
    <t>44</t>
  </si>
  <si>
    <t>612325301</t>
  </si>
  <si>
    <t>Vápenocementová hladká omítka ostění nebo nadpraží</t>
  </si>
  <si>
    <t>-2092418604</t>
  </si>
  <si>
    <t>Vápenocementová omítka ostění nebo nadpraží hladká</t>
  </si>
  <si>
    <t>https://podminky.urs.cz/item/CS_URS_2024_01/612325301</t>
  </si>
  <si>
    <t>" úprava ostění oken" (1,35+1,9*2)*0,4*26+(2,1+2,5*2)*0,4</t>
  </si>
  <si>
    <t>45</t>
  </si>
  <si>
    <t>612135101</t>
  </si>
  <si>
    <t>Hrubá výplň rýh ve stěnách maltou jakékoli šířky rýhy</t>
  </si>
  <si>
    <t>531059936</t>
  </si>
  <si>
    <t>Hrubá výplň rýh maltou jakékoli šířky rýhy ve stěnách</t>
  </si>
  <si>
    <t>https://podminky.urs.cz/item/CS_URS_2024_01/612135101</t>
  </si>
  <si>
    <t xml:space="preserve">" viz. půdorys 1.PP nový stav a výkresy specialistů" </t>
  </si>
  <si>
    <t xml:space="preserve">"zához rýh po vysekání pro drážky" </t>
  </si>
  <si>
    <t>" pro potřey EL " (320+80+125+45)*0,1+0,15*0,15*311</t>
  </si>
  <si>
    <t>" pro potřeby MP" 40,0*0,1</t>
  </si>
  <si>
    <t>63</t>
  </si>
  <si>
    <t>Podlahy a podlahové konstrukce</t>
  </si>
  <si>
    <t>46</t>
  </si>
  <si>
    <t>632451RP63</t>
  </si>
  <si>
    <t>Litý cementový potěr 30 MPa s obsahem polypropylenových vláken  (včetně vytvoření dilatačních a pracovních spára doplnění dilatačních vložek)</t>
  </si>
  <si>
    <t>m3</t>
  </si>
  <si>
    <t>-1523759404</t>
  </si>
  <si>
    <t>Litý cementový potěr 30 MPa s obsahem polypropylenových vláken (včetně vytvoření dilatačních a pracovních spára doplnění dilatačních vložek)</t>
  </si>
  <si>
    <t xml:space="preserve">"viz. půdorys 2.NP - nový stav" </t>
  </si>
  <si>
    <t xml:space="preserve">"nová konstrukční vrstva podlahy -pro potřebu vrovnání nivelety podlahy celého centra" </t>
  </si>
  <si>
    <t>313,35*0,1</t>
  </si>
  <si>
    <t>47</t>
  </si>
  <si>
    <t>632452RP19</t>
  </si>
  <si>
    <t>Doplnění cementového potěru v místě parapetu okna  (s dodáním hmot), hlazeného dřevěným nebo ocelovým hladítkem, plochy jednotlivě přes  4 m2 a tl. přes 30 do 40 mm</t>
  </si>
  <si>
    <t>-947315159</t>
  </si>
  <si>
    <t>Doplnění cementového potěru v místě parapetu okna (s dodáním hmot), hlazeného dřevěným nebo ocelovým hladítkem, plochy jednotlivě přes 4 m2 a tl. přes 30 do 40 mm</t>
  </si>
  <si>
    <t>"doplnění plochy parapetu po vybourání oken" 1,35*0,45*26+2,1*0,45</t>
  </si>
  <si>
    <t>48</t>
  </si>
  <si>
    <t>631312141</t>
  </si>
  <si>
    <t>Doplnění rýh v dosavadních mazaninách betonem prostým</t>
  </si>
  <si>
    <t>-1468232276</t>
  </si>
  <si>
    <t>Doplnění dosavadních mazanin prostým betonem s dodáním hmot, bez potěru, plochy jednotlivě rýh v dosavadních mazaninách</t>
  </si>
  <si>
    <t>https://podminky.urs.cz/item/CS_URS_2024_01/631312141</t>
  </si>
  <si>
    <t>" viz. půdorys 1.PP nový stav"</t>
  </si>
  <si>
    <t xml:space="preserve">" vysekání rýh pro přeložení potrubí" </t>
  </si>
  <si>
    <t>"m.č. 1.23, 1.24, 1.20, 1.21"  2,0*2*0,15</t>
  </si>
  <si>
    <t>" pro potřeby ZTI" 100*0,2*0,15</t>
  </si>
  <si>
    <t>94</t>
  </si>
  <si>
    <t>Lešení a stavební výtahy</t>
  </si>
  <si>
    <t>49</t>
  </si>
  <si>
    <t>941111131</t>
  </si>
  <si>
    <t>Montáž lešení řadového trubkového lehkého s podlahami zatížení do 200 kg/m2 š od 1,2 do 1,5 m v do 10 m</t>
  </si>
  <si>
    <t>-1661334381</t>
  </si>
  <si>
    <t>Lešení řadové trubkové lehké pracovní s podlahami s provozním zatížením tř. 3 do 200 kg/m2 šířky tř. W12 od 1,2 do 1,5 m, výšky výšky do 10 m montáž</t>
  </si>
  <si>
    <t>https://podminky.urs.cz/item/CS_URS_2024_01/941111131</t>
  </si>
  <si>
    <t>" lešení propotřeby výměny oken"</t>
  </si>
  <si>
    <t>(23,88+1,5+15,3+1,5+23,7-5,1*2)*(3,6+3,3)+(7,2*3,3)*2</t>
  </si>
  <si>
    <t>"lešení pro potřebu  VZT potrubí na vnější fasádě" (4,0+1,5*2)*(18,0+1,5)</t>
  </si>
  <si>
    <t>50</t>
  </si>
  <si>
    <t>941111231</t>
  </si>
  <si>
    <t>Příplatek k lešení řadovému trubkovému lehkému s podlahami do 200 kg/m2 š od 1,2 do 1,5 m v do 10 m za každý den použití</t>
  </si>
  <si>
    <t>-1058343619</t>
  </si>
  <si>
    <t>Lešení řadové trubkové lehké pracovní s podlahami s provozním zatížením tř. 3 do 200 kg/m2 šířky tř. W12 od 1,2 do 1,5 m, výšky výšky do 10 m příplatek k ceně za každý den použití</t>
  </si>
  <si>
    <t>https://podminky.urs.cz/item/CS_URS_2024_01/941111231</t>
  </si>
  <si>
    <t xml:space="preserve">"předběžný předpoklad investora" </t>
  </si>
  <si>
    <t>" předpoklad 4 měsíců" 30*4*568,212</t>
  </si>
  <si>
    <t xml:space="preserve">"v ceně bude zohledněna skutečná délka výstavby dle GD a SoD" </t>
  </si>
  <si>
    <t>51</t>
  </si>
  <si>
    <t>941111831</t>
  </si>
  <si>
    <t>Demontáž lešení řadového trubkového lehkého s podlahami zatížení do 200 kg/m2 š od 1,2 do 1,5 m v do 10 m</t>
  </si>
  <si>
    <t>-1204897358</t>
  </si>
  <si>
    <t>Lešení řadové trubkové lehké pracovní s podlahami s provozním zatížením tř. 3 do 200 kg/m2 šířky tř. W12 od 1,2 do 1,5 m, výšky výšky do 10 m demontáž</t>
  </si>
  <si>
    <t>https://podminky.urs.cz/item/CS_URS_2024_01/941111831</t>
  </si>
  <si>
    <t>52</t>
  </si>
  <si>
    <t>944711113</t>
  </si>
  <si>
    <t>Montáž záchytné stříšky š přes 2 do 2,5 m</t>
  </si>
  <si>
    <t>-588839103</t>
  </si>
  <si>
    <t>Stříška záchytná zřizovaná současně s lehkým nebo těžkým lešením šířky přes 2,0 do 2,5 m montáž</t>
  </si>
  <si>
    <t>https://podminky.urs.cz/item/CS_URS_2024_01/944711113</t>
  </si>
  <si>
    <t>" lešení propotřeby výměny oken" 3,0*3</t>
  </si>
  <si>
    <t>53</t>
  </si>
  <si>
    <t>944711213</t>
  </si>
  <si>
    <t>Příplatek k záchytné stříšce š přes 2 do 2,5 m za každý den použití</t>
  </si>
  <si>
    <t>788249460</t>
  </si>
  <si>
    <t>Stříška záchytná zřizovaná současně s lehkým nebo těžkým lešením šířky přes 2,0 do 2,5 m příplatek k ceně za každý den použití</t>
  </si>
  <si>
    <t>https://podminky.urs.cz/item/CS_URS_2024_01/944711213</t>
  </si>
  <si>
    <t>" lešení propotřeby výměny oken - 4 měsíců" 3,0*3*30*4</t>
  </si>
  <si>
    <t>54</t>
  </si>
  <si>
    <t>944711813</t>
  </si>
  <si>
    <t>Demontáž záchytné stříšky š přes 2 do 2,5 m</t>
  </si>
  <si>
    <t>452569769</t>
  </si>
  <si>
    <t>Stříška záchytná zřizovaná současně s lehkým nebo těžkým lešením šířky přes 2,0 do 2,5 m demontáž</t>
  </si>
  <si>
    <t>https://podminky.urs.cz/item/CS_URS_2024_01/944711813</t>
  </si>
  <si>
    <t>55</t>
  </si>
  <si>
    <t>949101111</t>
  </si>
  <si>
    <t>Lešení pomocné pro objekty pozemních staveb s lešeňovou podlahou v do 1,9 m zatížení do 150 kg/m2</t>
  </si>
  <si>
    <t>-1450137356</t>
  </si>
  <si>
    <t>Lešení pomocné pracovní pro objekty pozemních staveb pro zatížení do 150 kg/m2, o výšce lešeňové podlahy do 1,9 m</t>
  </si>
  <si>
    <t>https://podminky.urs.cz/item/CS_URS_2024_01/949101111</t>
  </si>
  <si>
    <t>"plocha centra" 313,35</t>
  </si>
  <si>
    <t>" plocha ostatní" 50,0</t>
  </si>
  <si>
    <t>56</t>
  </si>
  <si>
    <t>944611111</t>
  </si>
  <si>
    <t>Montáž ochranné plachty z textilie z umělých vláken</t>
  </si>
  <si>
    <t>85644775</t>
  </si>
  <si>
    <t>Plachta ochranná zavěšená na konstrukci lešení z textilie z umělých vláken montáž</t>
  </si>
  <si>
    <t>https://podminky.urs.cz/item/CS_URS_2024_01/944611111</t>
  </si>
  <si>
    <t>57</t>
  </si>
  <si>
    <t>944611211</t>
  </si>
  <si>
    <t>Příplatek k ochranné plachtě za každý den použití</t>
  </si>
  <si>
    <t>1265137695</t>
  </si>
  <si>
    <t>Plachta ochranná zavěšená na konstrukci lešení z textilie z umělých vláken příplatek k ceně za každý den použití</t>
  </si>
  <si>
    <t>https://podminky.urs.cz/item/CS_URS_2024_01/944611211</t>
  </si>
  <si>
    <t>" předpoklad 4 měsíců" 568,212*30*4</t>
  </si>
  <si>
    <t>58</t>
  </si>
  <si>
    <t>944611811</t>
  </si>
  <si>
    <t>Demontáž ochranné plachty z textilie z umělých vláken</t>
  </si>
  <si>
    <t>-1256770952</t>
  </si>
  <si>
    <t>Plachta ochranná zavěšená na konstrukci lešení z textilie z umělých vláken demontáž</t>
  </si>
  <si>
    <t>https://podminky.urs.cz/item/CS_URS_2024_01/944611811</t>
  </si>
  <si>
    <t>59</t>
  </si>
  <si>
    <t>945411111</t>
  </si>
  <si>
    <t>Výsuvná šplhací plošina motorová s jedním podvozkem a jedním stožárem v do 80 m</t>
  </si>
  <si>
    <t>den</t>
  </si>
  <si>
    <t>1400213957</t>
  </si>
  <si>
    <t>Výsuvná šplhací plošina se zdvihem motorickým a s veškerým příslušenstvím s jedním podvozkem a s jedním stožárem výšky do 80 m</t>
  </si>
  <si>
    <t>https://podminky.urs.cz/item/CS_URS_2024_01/945411111</t>
  </si>
  <si>
    <t xml:space="preserve">"viz. půdorys 1.Pp nový stav" </t>
  </si>
  <si>
    <t xml:space="preserve">"plošina pro dopravu materiálu" </t>
  </si>
  <si>
    <t>"předpoklad 4 měsíce" 30*4</t>
  </si>
  <si>
    <t>96</t>
  </si>
  <si>
    <t>Bourání konstrukcí</t>
  </si>
  <si>
    <t>60</t>
  </si>
  <si>
    <t>962031132</t>
  </si>
  <si>
    <t>Bourání příček nebo přizdívek z cihel pálených tl do 100 mm</t>
  </si>
  <si>
    <t>1672491053</t>
  </si>
  <si>
    <t>Bourání příček nebo přizdívek z cihel pálených plných nebo dutých, tl. do 100 mm</t>
  </si>
  <si>
    <t>https://podminky.urs.cz/item/CS_URS_2024_01/962031132</t>
  </si>
  <si>
    <t xml:space="preserve">"viz. půdorys 1.PP bourací práce" </t>
  </si>
  <si>
    <t xml:space="preserve">" vybourání stávajícíh příček" </t>
  </si>
  <si>
    <t>1,757*3,3-0,6*1,97+2,06*3,3-0,6*1,97+1,1*0,3*2+0,2*3,3+1,7*3,3-0,6*1,97+(1,99+1,1+0,15*2)*3,3</t>
  </si>
  <si>
    <t>1,1*0,3*2+2,4*3,3-1,1*1,97+1,741*3,3+(1,04+1,083+1,0+0,15*2)*3,3+1,0*0,3*2+1,775*3,3-0,6*1,97</t>
  </si>
  <si>
    <t>962031133</t>
  </si>
  <si>
    <t>Bourání příček nebo přizdívek z cihel pálených tl přes 100 do 150 mm</t>
  </si>
  <si>
    <t>-333022004</t>
  </si>
  <si>
    <t>Bourání příček nebo přizdívek z cihel pálených plných nebo dutých, tl. přes 100 do 150 mm</t>
  </si>
  <si>
    <t>https://podminky.urs.cz/item/CS_URS_2024_01/962031133</t>
  </si>
  <si>
    <t xml:space="preserve">" vybourání stávajících příček" </t>
  </si>
  <si>
    <t>0,993*3,3+1,477*3,3+(1,005+1,082+1,05+0,15*3)*3,3+4,73*2,934-0,6*1,97+0,9*3,3+2,275*2,05-1,1*1,97+1,65*3,3-(1,33*0,6+0,8*1,97)</t>
  </si>
  <si>
    <t>3,151*3,3-(2,853*0,6+1,1*1,97)+2,2*3,3+0,3*3,3+3,415*3,3-0,6*1,97+0,995*3,3+2,4*3,3+2,5*3,3-(0,6*1,97+1,1*1,97)</t>
  </si>
  <si>
    <t>2,6*3,3+1,63*1,2+(2,0+0,5+0,3+1,0)*3,3+3,0*2,934+2,35*3,3-1,1*1,97+1,7*3,3-0,8*1,97</t>
  </si>
  <si>
    <t>(3,0+0,15)*3,3-0,8*1,97+4,65*2,934+3,252*2,934-0,6*1,97+4,65*2,934+3,252*2,934-0,6*1,97</t>
  </si>
  <si>
    <t>(0,966+0,87)*3,3+1,734*3,3</t>
  </si>
  <si>
    <t>965045113</t>
  </si>
  <si>
    <t>Bourání potěrů cementových nebo pískocementových tl do 50 mm pl přes 4 m2</t>
  </si>
  <si>
    <t>-2057999101</t>
  </si>
  <si>
    <t>Bourání potěrů tl. do 50 mm cementových nebo pískocementových, plochy přes 4 m2</t>
  </si>
  <si>
    <t>https://podminky.urs.cz/item/CS_URS_2024_01/965045113</t>
  </si>
  <si>
    <t>" vybourání stávajících znehodnocených podkladních vrstev podlah "</t>
  </si>
  <si>
    <t xml:space="preserve">" bourací práce budou provedeny v  rozsahu dle stavu stávajícího podkladu" </t>
  </si>
  <si>
    <t>" odstranění stávajícíh povlakových podlah" 18,31+21,03+6,71+17,95+19,58+12,50+19,78</t>
  </si>
  <si>
    <t>11,77+86,82+21,35+18,12</t>
  </si>
  <si>
    <t xml:space="preserve">" vybourání stávající keramické dlažby" </t>
  </si>
  <si>
    <t>3,91+1,72+1,75+3,99+15,52+1,66+3,8+3,87+1,54+4,6+15,39+1,6+4,0+4,05+1,7</t>
  </si>
  <si>
    <t>965081213</t>
  </si>
  <si>
    <t>Bourání podlah z dlaždic keramických nebo xylolitových tl do 10 mm plochy přes 1 m2</t>
  </si>
  <si>
    <t>-796294691</t>
  </si>
  <si>
    <t>Bourání podlah z dlaždic bez podkladního lože nebo mazaniny, s jakoukoliv výplní spár keramických nebo xylolitových tl. do 10 mm, plochy přes 1 m2</t>
  </si>
  <si>
    <t>https://podminky.urs.cz/item/CS_URS_2024_01/965081213</t>
  </si>
  <si>
    <t>967031132</t>
  </si>
  <si>
    <t>Přisekání rovných ostění v cihelném zdivu na MV nebo MVC</t>
  </si>
  <si>
    <t>-1799697580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</si>
  <si>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</si>
  <si>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https://podminky.urs.cz/item/CS_URS_2024_01/967031132</t>
  </si>
  <si>
    <t>"úprava ostění po vybourání oken" (1,6+1,85*2)*0,45+(2,1+2,5*2)*0,45</t>
  </si>
  <si>
    <t xml:space="preserve">" úprava ostění v místě vybourání otvorů" </t>
  </si>
  <si>
    <t>(2,548+2,2*2)*0,2*2+(2,275+2,05*2)*0,2+(1,65+3,3*2)*0,2+(1,3+2,2*2)*0,2+(1,55+3,3*2)*0,2+(2,05+3,3*2)*0,2</t>
  </si>
  <si>
    <t>(2,5+3,3*2)*0,2+(3,0+3,0*2)*0,2+(4,77+3,0+3,2*2)*0,2+(4,65+3,0*2)*0,2</t>
  </si>
  <si>
    <t>(1,73+3,3*2)*0,2+(1,477+3,3*2)*0,2+(4,7+3,3*2)*0,2</t>
  </si>
  <si>
    <t>65</t>
  </si>
  <si>
    <t>967041112</t>
  </si>
  <si>
    <t>Přisekání rovných ostění v betonu</t>
  </si>
  <si>
    <t>1138787102</t>
  </si>
  <si>
    <t>Přisekání (špicování) rovných ostění v betonu po hrubém vybourání otvorů bez odstupu</t>
  </si>
  <si>
    <t>https://podminky.urs.cz/item/CS_URS_2024_01/967041112</t>
  </si>
  <si>
    <t>"úprava ostění po vybourání oken" (1,6+1,85*2)*0,2*25</t>
  </si>
  <si>
    <t>" úprava parapetu po vybourání oken" (1,6+1,35*25+2,1)*0,45</t>
  </si>
  <si>
    <t>66</t>
  </si>
  <si>
    <t>968062376</t>
  </si>
  <si>
    <t>Vybourání dřevěných rámů oken zdvojených včetně křídel pl do 4 m2</t>
  </si>
  <si>
    <t>1311109276</t>
  </si>
  <si>
    <t>Vybourání dřevěných rámů oken s křídly, dveřních zárubní, vrat, stěn, ostění nebo obkladů rámů oken s křídly zdvojených, plochy do 4 m2</t>
  </si>
  <si>
    <t>https://podminky.urs.cz/item/CS_URS_2024_01/968062376</t>
  </si>
  <si>
    <t>1,6*1,85+1,35*2,0*25</t>
  </si>
  <si>
    <t>67</t>
  </si>
  <si>
    <t>968062377</t>
  </si>
  <si>
    <t>Vybourání dřevěných rámů oken zdvojených včetně křídel pl přes 4 m2</t>
  </si>
  <si>
    <t>1000565249</t>
  </si>
  <si>
    <t>Vybourání dřevěných rámů oken s křídly, dveřních zárubní, vrat, stěn, ostění nebo obkladů rámů oken s křídly zdvojených, plochy přes 4 m2</t>
  </si>
  <si>
    <t>https://podminky.urs.cz/item/CS_URS_2024_01/968062377</t>
  </si>
  <si>
    <t>2,1*2,5</t>
  </si>
  <si>
    <t>68</t>
  </si>
  <si>
    <t>968072356</t>
  </si>
  <si>
    <t>Vybourání kovových rámů oken zdvojených včetně křídel pl do 4 m2</t>
  </si>
  <si>
    <t>146499590</t>
  </si>
  <si>
    <t>Vybourání kovových rámů oken s křídly, dveřních zárubní, vrat, stěn, ostění nebo obkladů okenních rámů s křídly zdvojených, plochy do 4 m2</t>
  </si>
  <si>
    <t>https://podminky.urs.cz/item/CS_URS_2024_01/968072356</t>
  </si>
  <si>
    <t xml:space="preserve">" vybourání stávajících požárních oken " </t>
  </si>
  <si>
    <t>1,35*2,0*2</t>
  </si>
  <si>
    <t>69</t>
  </si>
  <si>
    <t>968072455</t>
  </si>
  <si>
    <t>Vybourání kovových dveřních zárubní pl do 2 m2</t>
  </si>
  <si>
    <t>-712231955</t>
  </si>
  <si>
    <t>Vybourání kovových rámů oken s křídly, dveřních zárubní, vrat, stěn, ostění nebo obkladů dveřních zárubní, plochy do 2 m2</t>
  </si>
  <si>
    <t>https://podminky.urs.cz/item/CS_URS_2024_01/968072455</t>
  </si>
  <si>
    <t xml:space="preserve">"viz. půdroys 1.PP bourací práce" </t>
  </si>
  <si>
    <t>"vybourání stávajících dveří"</t>
  </si>
  <si>
    <t>"6000/1970" 13</t>
  </si>
  <si>
    <t>"800/1970" 4</t>
  </si>
  <si>
    <t>"1100/1970" 7</t>
  </si>
  <si>
    <t>70</t>
  </si>
  <si>
    <t>968082018</t>
  </si>
  <si>
    <t>Vybourání plastových rámů oken včetně křídel plochy přes 4 m2</t>
  </si>
  <si>
    <t>-125356009</t>
  </si>
  <si>
    <t>Vybourání plastových rámů oken s křídly, dveřních zárubní, vrat rámu oken s křídly, plochy přes 4 m2</t>
  </si>
  <si>
    <t>https://podminky.urs.cz/item/CS_URS_2024_01/968082018</t>
  </si>
  <si>
    <t>2,1*2,5+1,3*0,93*2</t>
  </si>
  <si>
    <t>"vnitřní okna" 1,33*0,6+2,853*0,6</t>
  </si>
  <si>
    <t>71</t>
  </si>
  <si>
    <t>968082022</t>
  </si>
  <si>
    <t>Vybourání plastových zárubní dveří plochy do 4 m2</t>
  </si>
  <si>
    <t>-781570016</t>
  </si>
  <si>
    <t>Vybourání plastových rámů oken s křídly, dveřních zárubní, vrat dveřních zárubní, plochy přes 2 do 4 m2</t>
  </si>
  <si>
    <t>https://podminky.urs.cz/item/CS_URS_2024_01/968082022</t>
  </si>
  <si>
    <t>1,6*2,0+1,1*2,0*2</t>
  </si>
  <si>
    <t>97</t>
  </si>
  <si>
    <t>Prorážení otvorů a ostatní bourací práce</t>
  </si>
  <si>
    <t>72</t>
  </si>
  <si>
    <t>971033621</t>
  </si>
  <si>
    <t>Vybourání otvorů ve zdivu cihelném pl do 4 m2 na MVC nebo MV tl do 100 mm</t>
  </si>
  <si>
    <t>-1628793561</t>
  </si>
  <si>
    <t>Vybourání otvorů ve zdivu základovém nebo nadzákladovém z cihel, tvárnic, příčkovek z cihel pálených na maltu vápennou nebo vápenocementovou plochy do 4 m2, tl. do 100 mm</t>
  </si>
  <si>
    <t>https://podminky.urs.cz/item/CS_URS_2024_01/971033621</t>
  </si>
  <si>
    <t>1,0*2,05+(0,975*2,05-0,6*1,97)</t>
  </si>
  <si>
    <t>73</t>
  </si>
  <si>
    <t>971033631</t>
  </si>
  <si>
    <t>Vybourání otvorů ve zdivu cihelném pl do 4 m2 na MVC nebo MV tl do 150 mm</t>
  </si>
  <si>
    <t>-1520933744</t>
  </si>
  <si>
    <t>Vybourání otvorů ve zdivu základovém nebo nadzákladovém z cihel, tvárnic, příčkovek z cihel pálených na maltu vápennou nebo vápenocementovou plochy do 4 m2, tl. do 150 mm</t>
  </si>
  <si>
    <t>https://podminky.urs.cz/item/CS_URS_2024_01/971033631</t>
  </si>
  <si>
    <t>1,42*2,05-1,1*1,97+0,8*2,05+(1,55*3,3-1,1*1,97)+1,0*2,05+(1,31*0,93)*2+1,0*2,05</t>
  </si>
  <si>
    <t>" vybourání otvorů pro potřeby VZT" 0,5*0,1*18+0,3*0,2*2</t>
  </si>
  <si>
    <t>74</t>
  </si>
  <si>
    <t>971033641</t>
  </si>
  <si>
    <t>Vybourání otvorů ve zdivu cihelném pl do 4 m2 na MVC nebo MV tl do 300 mm</t>
  </si>
  <si>
    <t>-99415960</t>
  </si>
  <si>
    <t>Vybourání otvorů ve zdivu základovém nebo nadzákladovém z cihel, tvárnic, příčkovek z cihel pálených na maltu vápennou nebo vápenocementovou plochy do 4 m2, tl. do 300 mm</t>
  </si>
  <si>
    <t>https://podminky.urs.cz/item/CS_URS_2024_01/971033641</t>
  </si>
  <si>
    <t>" vybourání stávajících příček" 0,5*3,3*0,3</t>
  </si>
  <si>
    <t>75</t>
  </si>
  <si>
    <t>973031334</t>
  </si>
  <si>
    <t>Vysekání kapes ve zdivu cihelném na MV nebo MVC pl do 0,16 m2 hl do 150 mm</t>
  </si>
  <si>
    <t>-462782920</t>
  </si>
  <si>
    <t>Vysekání výklenků nebo kapes ve zdivu z cihel na maltu vápennou nebo vápenocementovou kapes, plochy do 0,16 m2, hl. do 150 mm</t>
  </si>
  <si>
    <t>https://podminky.urs.cz/item/CS_URS_2024_01/973031334</t>
  </si>
  <si>
    <t>" pro potřebu instalaci nových ocelových nosníků" 4</t>
  </si>
  <si>
    <t>76</t>
  </si>
  <si>
    <t>971033651</t>
  </si>
  <si>
    <t>Vybourání otvorů ve zdivu cihelném pl do 4 m2 na MVC nebo MV tl do 600 mm</t>
  </si>
  <si>
    <t>-1670243421</t>
  </si>
  <si>
    <t>Vybourání otvorů ve zdivu základovém nebo nadzákladovém z cihel, tvárnic, příčkovek z cihel pálených na maltu vápennou nebo vápenocementovou plochy do 4 m2, tl. do 600 mm</t>
  </si>
  <si>
    <t>https://podminky.urs.cz/item/CS_URS_2024_01/971033651</t>
  </si>
  <si>
    <t>" vybourání otvorů pro potřeby VZT" 0,3*0,2*0,45</t>
  </si>
  <si>
    <t>77</t>
  </si>
  <si>
    <t>974031165</t>
  </si>
  <si>
    <t>Vysekání rýh ve zdivu cihelném hl do 150 mm š do 200 mm</t>
  </si>
  <si>
    <t>835965224</t>
  </si>
  <si>
    <t>Vysekání rýh ve zdivu cihelném na maltu vápennou nebo vápenocementovou do hl. 150 mm a šířky do 200 mm</t>
  </si>
  <si>
    <t>https://podminky.urs.cz/item/CS_URS_2024_01/974031165</t>
  </si>
  <si>
    <t>" pro potřebu instalaci nových ocelových nosníků" 1,1*2*2+1,25+1,3*5+1,6+1,8*2+1,9+2,1+2,7+2,8</t>
  </si>
  <si>
    <t>78</t>
  </si>
  <si>
    <t>974031167</t>
  </si>
  <si>
    <t>Vysekání rýh ve zdivu cihelném hl do 150 mm š do 300 mm</t>
  </si>
  <si>
    <t>2057767601</t>
  </si>
  <si>
    <t>Vysekání rýh ve zdivu cihelném na maltu vápennou nebo vápenocementovou do hl. 150 mm a šířky do 300 mm</t>
  </si>
  <si>
    <t>https://podminky.urs.cz/item/CS_URS_2024_01/974031167</t>
  </si>
  <si>
    <t>" pro potřebu instalaci nových ocelových nosníků" 5,1*2</t>
  </si>
  <si>
    <t>79</t>
  </si>
  <si>
    <t>975043121</t>
  </si>
  <si>
    <t>Jednořadové podchycení stropů pro osazení nosníků v do 3,5 m pro zatížení přes 750 do 1000 kg/m</t>
  </si>
  <si>
    <t>371111890</t>
  </si>
  <si>
    <t>Jednořadové podchycení stropů pro osazení nosníků dřevěnou výztuhou v. podchycení do 3,5 m, a při zatížení hmotností přes 750 do 1000 kg/m</t>
  </si>
  <si>
    <t>https://podminky.urs.cz/item/CS_URS_2024_01/975043121</t>
  </si>
  <si>
    <t>"podchycení stropní konstrukce při bourání příček" 6,0*2*2+4,0*2+5,1*2+2,4*3+3,0*2+2,6*2</t>
  </si>
  <si>
    <t>4,7*2+3,0*2+4,7*2+6,0*2*2</t>
  </si>
  <si>
    <t>80</t>
  </si>
  <si>
    <t>978013191</t>
  </si>
  <si>
    <t>Otlučení (osekání) vnitřní vápenné nebo vápenocementové omítky stěn v rozsahu přes 50 do 100 %</t>
  </si>
  <si>
    <t>1270637666</t>
  </si>
  <si>
    <t>Otlučení vápenných nebo vápenocementových omítek vnitřních ploch stěn s vyškrabáním spar, s očištěním zdiva, v rozsahu přes 50 do 100 %</t>
  </si>
  <si>
    <t>https://podminky.urs.cz/item/CS_URS_2024_01/978013191</t>
  </si>
  <si>
    <t xml:space="preserve">" nové keramcké obklady -otlučení omítky v místě nového obkladu" </t>
  </si>
  <si>
    <t>"1.02" (1,0+1,5)*1,8+(1,5+1,8)*0,2</t>
  </si>
  <si>
    <t>"1.04" 6,9*2,6-0,9*1,8+1,5*0,2</t>
  </si>
  <si>
    <t>"1.08" 5,3*2,6-0,7*1,8*2</t>
  </si>
  <si>
    <t>"1.09" 5,4*2,6-0,7*1,8+1,0*0,2</t>
  </si>
  <si>
    <t>"1.10" 6,7*2,6-0,9*1,8+(1,0+2,6)*0,2</t>
  </si>
  <si>
    <t>"1.14a,b" (6,9+4,4)*2,6-(0,7*1,8+0,8*1,8)</t>
  </si>
  <si>
    <t>"1.15" 5,6*2,8-(0,7*1,8+1,35*1,5)+(2,0*0,4)*2+1,0*0,2</t>
  </si>
  <si>
    <t>"1.17a,b" (18,6+8,5)*3,0-(1,35*1,9*3+1,1*2,0)</t>
  </si>
  <si>
    <t>"1.18"  7,2*2,6-0,9*1,8</t>
  </si>
  <si>
    <t>"1.19" 19,3*3,0-(1,5*2,0+1,35*1,5*2)+(2,0+3,3)*0,2</t>
  </si>
  <si>
    <t>"1.20" 7,5*2,6-(0,9*1,8*3)</t>
  </si>
  <si>
    <t>"1.21"  7,3*2,6-0,9*1,8+1,4*0,2</t>
  </si>
  <si>
    <t>"1.22a,b" (18,3+9,5)*3,0-(1,5*2,0+0,9*2,0+1,35*1,5*3)</t>
  </si>
  <si>
    <t>"1.23" 7,6*2,6-0,9*1,8*3</t>
  </si>
  <si>
    <t>"1.24" 7,3*2,6-0,9*1,8</t>
  </si>
  <si>
    <t>"1.25a,b" (18,2+9,9)*3,0-(1,5*2,0+0,9*1,8+1,35*1,5*3)</t>
  </si>
  <si>
    <t>"1.26"  5,6*2,6-0,7*1,8*2</t>
  </si>
  <si>
    <t>"1.27"  4,6*2,6-0,7*1,8</t>
  </si>
  <si>
    <t>"1.28a,b" (31,4+11,9)*3,0 -(1,35*1,5*5+3,0*2,0+0,9*1,8+0,9*1,8)</t>
  </si>
  <si>
    <t>"1.29" 7,2*2,6-0,9*1,8*3</t>
  </si>
  <si>
    <t>"1.30" 7,0*2,6-0,9*1,8</t>
  </si>
  <si>
    <t>81</t>
  </si>
  <si>
    <t>978035117</t>
  </si>
  <si>
    <t>Odstranění tenkovrstvé omítky tl do 2 mm obroušením v rozsahu přes 50 do 100 %</t>
  </si>
  <si>
    <t>2126717076</t>
  </si>
  <si>
    <t>Odstranění tenkovrstvých omítek nebo štuku tloušťky do 2 mm obroušením, rozsahu přes 50 do 100%</t>
  </si>
  <si>
    <t>https://podminky.urs.cz/item/CS_URS_2024_01/978035117</t>
  </si>
  <si>
    <t>" úprava omítky v místě kde bude ponechána stávající omítka" (1,95+1,0+5,85+1,0+</t>
  </si>
  <si>
    <t>" všechny stropní konstrukce " 313,35</t>
  </si>
  <si>
    <t>6,0*1,5*10,0+22,95*2,0</t>
  </si>
  <si>
    <t>82</t>
  </si>
  <si>
    <t>978059541</t>
  </si>
  <si>
    <t>Odsekání a odebrání obkladů stěn z vnitřních obkládaček plochy přes 1 m2</t>
  </si>
  <si>
    <t>-369712229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</si>
  <si>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</si>
  <si>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</si>
  <si>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(1,75+1,0)*3,3-1,5*1,824+(1,5+1,824*2)*0,3+(1,08+1,37)*3,3-0,9*1,97+1,0*3,3+(1,97+0,9+0,9)*3,3</t>
  </si>
  <si>
    <t>1,5*2,0+18,6*3,3-(1,1*1,97+1,35*1,9*2)+(1,35+2,0*2)*0,3*2</t>
  </si>
  <si>
    <t>5,5*3,3-(0,6*1,97+1,35*1,9)+(1,35+2,0*2)*0,3+7,0*2,0-0,6*1,97+9,0*2,0-0,6*1,97*2</t>
  </si>
  <si>
    <t>5,4*2,0-0,6*1,97+9,0*2,0-0,6*1,97+(2,0+1,2)*0,2+18,9*2,0-(1,1*1,97+1,35+1,9*2)+(1,35+1,9*2)*0,3*2</t>
  </si>
  <si>
    <t>5,5*1,5+(0,3+0,6+0,3)*0,9+0,6*0,3+(3,0+2,5)*1,5+5,5*2,0-0,6</t>
  </si>
  <si>
    <t>(9,3*2,0-(0,6*1,97*2))*2+5,6*2,0-0,6*1,97+(1,35+2,0*2)*0,3</t>
  </si>
  <si>
    <t>83</t>
  </si>
  <si>
    <t>977151118</t>
  </si>
  <si>
    <t>Jádrové vrty diamantovými korunkami do stavebních materiálů D přes 90 do 100 mm</t>
  </si>
  <si>
    <t>2115594565</t>
  </si>
  <si>
    <t>Jádrové vrty diamantovými korunkami do stavebních materiálů (železobetonu, betonu, cihel, obkladů, dlažeb, kamene) průměru přes 90 do 100 mm</t>
  </si>
  <si>
    <t>https://podminky.urs.cz/item/CS_URS_2024_01/977151118</t>
  </si>
  <si>
    <t>" pro potřeby mediplynů" 0,25+0,15+0,15</t>
  </si>
  <si>
    <t>84</t>
  </si>
  <si>
    <t>973042341</t>
  </si>
  <si>
    <t>Vysekání kapes ve zdivu z betonu pl do 0,16 m2 hl do 150 mm</t>
  </si>
  <si>
    <t>-870899715</t>
  </si>
  <si>
    <t>Vysekání výklenků nebo kapes ve zdivu betonovém kapes, plochy do 0,16 m2, hl. do 150 mm</t>
  </si>
  <si>
    <t>https://podminky.urs.cz/item/CS_URS_2024_01/973042341</t>
  </si>
  <si>
    <t>" vysekání  nik pro potřeby MP- ventilové hlavice" 2</t>
  </si>
  <si>
    <t>85</t>
  </si>
  <si>
    <t>974032153</t>
  </si>
  <si>
    <t>Vysekání rýh ve stěnách nebo příčkách z dutých cihel nebo tvárnic hl do 100 mm š do 100 mm</t>
  </si>
  <si>
    <t>-534433584</t>
  </si>
  <si>
    <t>Vysekání rýh ve stěnách nebo příčkách z dutých cihel, tvárnic, desek z dutých cihel nebo tvárnic do hl. 100 mm a šířky do 100 mm</t>
  </si>
  <si>
    <t>https://podminky.urs.cz/item/CS_URS_2024_01/974032153</t>
  </si>
  <si>
    <t>" vysekání drážek pro potřeby MP" 2,1*5</t>
  </si>
  <si>
    <t>" pro potřeby VZT" 0,7*2*18+0,6*2*2</t>
  </si>
  <si>
    <t>86</t>
  </si>
  <si>
    <t>974032157</t>
  </si>
  <si>
    <t>Vysekání rýh ve stěnách nebo příčkách z dutých cihel nebo tvárnic hl do 100 mm š do 300 mm</t>
  </si>
  <si>
    <t>-323848849</t>
  </si>
  <si>
    <t>Vysekání rýh ve stěnách nebo příčkách z dutých cihel, tvárnic, desek z dutých cihel nebo tvárnic do hl. 100 mm a šířky do 300 mm</t>
  </si>
  <si>
    <t>https://podminky.urs.cz/item/CS_URS_2024_01/974032157</t>
  </si>
  <si>
    <t>" vysekání drážek pro potřeby MP" 1,5*2</t>
  </si>
  <si>
    <t>87</t>
  </si>
  <si>
    <t>974042564</t>
  </si>
  <si>
    <t>Vysekání rýh v dlažbě betonové nebo jiné monolitické hl do 150 mm š do 150 mm</t>
  </si>
  <si>
    <t>83038103</t>
  </si>
  <si>
    <t>Vysekání rýh v betonové nebo jiné monolitické dlažbě s betonovým podkladem do hl. 150 mm a šířky do 150 mm</t>
  </si>
  <si>
    <t>https://podminky.urs.cz/item/CS_URS_2024_01/974042564</t>
  </si>
  <si>
    <t>"m.č. 1.23, 1.24, 1.20, 1.21"  2,0*2</t>
  </si>
  <si>
    <t>88</t>
  </si>
  <si>
    <t>977151122</t>
  </si>
  <si>
    <t>Jádrové vrty diamantovými korunkami do stavebních materiálů D přes 120 do 130 mm</t>
  </si>
  <si>
    <t>1687166500</t>
  </si>
  <si>
    <t>Jádrové vrty diamantovými korunkami do stavebních materiálů (železobetonu, betonu, cihel, obkladů, dlažeb, kamene) průměru přes 120 do 130 mm</t>
  </si>
  <si>
    <t>https://podminky.urs.cz/item/CS_URS_2024_01/977151122</t>
  </si>
  <si>
    <t xml:space="preserve"> "viz. půdorys 1.PP nový stav" </t>
  </si>
  <si>
    <t>"pro potřeby VZT" 0,15*4+0,15*2+0,15*6</t>
  </si>
  <si>
    <t>89</t>
  </si>
  <si>
    <t>977151123</t>
  </si>
  <si>
    <t>Jádrové vrty diamantovými korunkami do stavebních materiálů D přes 130 do 150 mm</t>
  </si>
  <si>
    <t>123624723</t>
  </si>
  <si>
    <t>Jádrové vrty diamantovými korunkami do stavebních materiálů (železobetonu, betonu, cihel, obkladů, dlažeb, kamene) průměru přes 130 do 150 mm</t>
  </si>
  <si>
    <t>https://podminky.urs.cz/item/CS_URS_2024_01/977151123</t>
  </si>
  <si>
    <t>"pro potřeby VZT" 0,15*6+0,15*6</t>
  </si>
  <si>
    <t>90</t>
  </si>
  <si>
    <t>977151125</t>
  </si>
  <si>
    <t>Jádrové vrty diamantovými korunkami do stavebních materiálů D přes 180 do 200 mm</t>
  </si>
  <si>
    <t>-186097740</t>
  </si>
  <si>
    <t>Jádrové vrty diamantovými korunkami do stavebních materiálů (železobetonu, betonu, cihel, obkladů, dlažeb, kamene) průměru přes 180 do 200 mm</t>
  </si>
  <si>
    <t>https://podminky.urs.cz/item/CS_URS_2024_01/977151125</t>
  </si>
  <si>
    <t>"pro potřeby VZT" 0,15+0,2+0,2+0,45</t>
  </si>
  <si>
    <t>91</t>
  </si>
  <si>
    <t>977151128</t>
  </si>
  <si>
    <t>Jádrové vrty diamantovými korunkami do stavebních materiálů D přes 250 do 300 mm</t>
  </si>
  <si>
    <t>-1435283095</t>
  </si>
  <si>
    <t>Jádrové vrty diamantovými korunkami do stavebních materiálů (železobetonu, betonu, cihel, obkladů, dlažeb, kamene) průměru přes 250 do 300 mm</t>
  </si>
  <si>
    <t>https://podminky.urs.cz/item/CS_URS_2024_01/977151128</t>
  </si>
  <si>
    <t>"pro potřeby VZT" 0,45</t>
  </si>
  <si>
    <t>95</t>
  </si>
  <si>
    <t>Různé dokončovací konstrukce a práce pozemních staveb</t>
  </si>
  <si>
    <t>92</t>
  </si>
  <si>
    <t>952902RP65</t>
  </si>
  <si>
    <t>Čištění budov - vyčištění stávajících jader celé dispozice patra</t>
  </si>
  <si>
    <t>931438738</t>
  </si>
  <si>
    <t xml:space="preserve">"rozsah prací bude proveden i v patře nad a pod 1.PP" </t>
  </si>
  <si>
    <t xml:space="preserve">"jádro bude vysáto, popřípadě ometeno , očištěno , odsrtaněny nežádoucí či volné předměty, stavební mateiály" </t>
  </si>
  <si>
    <t>"v daném rozsahu bude také provedena dezinfekce" 1,0</t>
  </si>
  <si>
    <t>93</t>
  </si>
  <si>
    <t>953961RP17</t>
  </si>
  <si>
    <t>Kotvy chemickou patronou M 12 hl 240 mm do betonu, ŽB nebo kamene s vyvrtáním otvoru</t>
  </si>
  <si>
    <t>1739627561</t>
  </si>
  <si>
    <t>Kotvy chemické s vyvrtáním otvoru do betonu, železobetonu nebo tvrdého kamene chemická patrona, velikost M 12, hloubka 240 mm</t>
  </si>
  <si>
    <t xml:space="preserve">" viz. půdorys 1.PP - nový stav" </t>
  </si>
  <si>
    <t>" kotevní prvky pro kotvení zdrojových mostů" 4*2*5</t>
  </si>
  <si>
    <t>"kotevní prvky pro stropní stativy" 2*4*3</t>
  </si>
  <si>
    <t>953965RP16</t>
  </si>
  <si>
    <t>Kotevní šroub pro chemické kotvy M 12 dl 190 mm</t>
  </si>
  <si>
    <t>-49259466</t>
  </si>
  <si>
    <t>Kotvy chemické s vyvrtáním otvoru kotevní šrouby pro chemické kotvy, velikost M 12, délka 190 mm</t>
  </si>
  <si>
    <t>953961RP10</t>
  </si>
  <si>
    <t>Kotvy chemickou patronou M 10 hl 240 mm do betonu, ŽB nebo kamene s vyvrtáním otvoru</t>
  </si>
  <si>
    <t>-1638192844</t>
  </si>
  <si>
    <t xml:space="preserve">" viz. půdorys 1.PP bouracích prací" </t>
  </si>
  <si>
    <t>" kotvy pro kotevní desky dodatečných ocelových průvlaků U 220"</t>
  </si>
  <si>
    <t>6*4</t>
  </si>
  <si>
    <t>953965117</t>
  </si>
  <si>
    <t>Kotevní šroub pro chemické kotvy M 10 dl 190 mm</t>
  </si>
  <si>
    <t>-55040281</t>
  </si>
  <si>
    <t>Kotva chemická s vyvrtáním otvoru kotevní šrouby pro chemické kotvy, velikost M 10, délka 190 mm</t>
  </si>
  <si>
    <t>https://podminky.urs.cz/item/CS_URS_2024_01/953965117</t>
  </si>
  <si>
    <t>952901111</t>
  </si>
  <si>
    <t>Vyčištění budov bytové a občanské výstavby při výšce podlaží do 4 m</t>
  </si>
  <si>
    <t>283400020</t>
  </si>
  <si>
    <t>Vyčištění budov nebo objektů před předáním do užívání budov bytové nebo občanské výstavby, světlé výšky podlaží do 4 m</t>
  </si>
  <si>
    <t>https://podminky.urs.cz/item/CS_URS_2024_01/952901111</t>
  </si>
  <si>
    <t>997</t>
  </si>
  <si>
    <t>Přesun sutě</t>
  </si>
  <si>
    <t>98</t>
  </si>
  <si>
    <t>997013212</t>
  </si>
  <si>
    <t>Vnitrostaveništní doprava suti a vybouraných hmot pro budovy v přes 6 do 9 m ručně</t>
  </si>
  <si>
    <t>1013307991</t>
  </si>
  <si>
    <t>Vnitrostaveništní doprava suti a vybouraných hmot vodorovně do 50 m s naložením ručně pro budovy a haly výšky přes 6 do 9 m</t>
  </si>
  <si>
    <t>https://podminky.urs.cz/item/CS_URS_2024_01/997013212</t>
  </si>
  <si>
    <t>99</t>
  </si>
  <si>
    <t>997013311</t>
  </si>
  <si>
    <t>Montáž a demontáž shozu suti v do 10 m</t>
  </si>
  <si>
    <t>-1746675947</t>
  </si>
  <si>
    <t>Shoz na stavební suť montáž a demontáž shozu výšky do 10 m</t>
  </si>
  <si>
    <t>https://podminky.urs.cz/item/CS_URS_2024_01/997013311</t>
  </si>
  <si>
    <t>"do výšky okna 1.PP " ( 3,6+1,0+0,5)*2</t>
  </si>
  <si>
    <t>100</t>
  </si>
  <si>
    <t>997013321</t>
  </si>
  <si>
    <t>Příplatek k shozu suti v do 10 m za první a ZKD den použití</t>
  </si>
  <si>
    <t>-1640639550</t>
  </si>
  <si>
    <t>Shoz na stavební suť montáž a demontáž shozu výšky Příplatek za první a každý další den použití shozu výšky do 10 m</t>
  </si>
  <si>
    <t>https://podminky.urs.cz/item/CS_URS_2024_01/997013321</t>
  </si>
  <si>
    <t>"do výšky okna 1.PP " ( 3,6+1,0+0,5)*2*6*30</t>
  </si>
  <si>
    <t xml:space="preserve">"v ceně bude zohledněna skutečná délka výstavby dle GD" </t>
  </si>
  <si>
    <t>101</t>
  </si>
  <si>
    <t>997013501</t>
  </si>
  <si>
    <t>Odvoz suti a vybouraných hmot na skládku nebo meziskládku do 1 km se složením</t>
  </si>
  <si>
    <t>-2127197671</t>
  </si>
  <si>
    <t>Odvoz suti a vybouraných hmot na skládku nebo meziskládku se složením, na vzdálenost do 1 km</t>
  </si>
  <si>
    <t>https://podminky.urs.cz/item/CS_URS_2024_01/997013501</t>
  </si>
  <si>
    <t>102</t>
  </si>
  <si>
    <t>997013509</t>
  </si>
  <si>
    <t>Příplatek k odvozu suti a vybouraných hmot na skládku ZKD 1 km přes 1 km</t>
  </si>
  <si>
    <t>195091224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</si>
  <si>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</si>
  <si>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</si>
  <si>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"Předpoklad skládka nebo zařízení pro nakládání s odpady do 20 km" 160,572*19</t>
  </si>
  <si>
    <t xml:space="preserve">" včetně suti pro potřeby ÚT  a chladící vody" </t>
  </si>
  <si>
    <t>103</t>
  </si>
  <si>
    <t>997013631</t>
  </si>
  <si>
    <t>Poplatek za uložení na skládce (skládkovné) stavebního odpadu směsného kód odpadu 17 09 04</t>
  </si>
  <si>
    <t>-862293676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</si>
  <si>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</si>
  <si>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</si>
  <si>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998</t>
  </si>
  <si>
    <t>Přesun hmot</t>
  </si>
  <si>
    <t>104</t>
  </si>
  <si>
    <t>998018002</t>
  </si>
  <si>
    <t>Přesun hmot pro budovy ruční pro budovy v přes 6 do 12 m</t>
  </si>
  <si>
    <t>-1068633511</t>
  </si>
  <si>
    <t>Přesun hmot pro budovy občanské výstavby, bydlení, výrobu a služby ruční (bez užití mechanizace) vodorovná dopravní vzdálenost do 100 m pro budovy s jakoukoliv nosnou konstrukcí výšky přes 6 do 12 m</t>
  </si>
  <si>
    <t>https://podminky.urs.cz/item/CS_URS_2024_01/998018002</t>
  </si>
  <si>
    <t>PSV</t>
  </si>
  <si>
    <t>Práce a dodávky PSV</t>
  </si>
  <si>
    <t>711</t>
  </si>
  <si>
    <t>Izolace proti vodě, vlhkosti a plynům</t>
  </si>
  <si>
    <t>105</t>
  </si>
  <si>
    <t>711191001</t>
  </si>
  <si>
    <t>Provedení adhezního můstku na vodorovné ploše</t>
  </si>
  <si>
    <t>976659345</t>
  </si>
  <si>
    <t>Provedení nátěru adhezního můstku na ploše vodorovné V</t>
  </si>
  <si>
    <t>https://podminky.urs.cz/item/CS_URS_2024_01/711191001</t>
  </si>
  <si>
    <t>313,35</t>
  </si>
  <si>
    <t>106</t>
  </si>
  <si>
    <t>58585000</t>
  </si>
  <si>
    <t>adhezní můstek pro savé i nesavé podklady</t>
  </si>
  <si>
    <t>kg</t>
  </si>
  <si>
    <t>350762788</t>
  </si>
  <si>
    <t>" viz. montáž + ztratné" 313,35</t>
  </si>
  <si>
    <t>313,35*0,12075 'Přepočtené koeficientem množství</t>
  </si>
  <si>
    <t>107</t>
  </si>
  <si>
    <t>711193121</t>
  </si>
  <si>
    <t>Izolace proti vlhkosti na vodorovné ploše těsnicí hmotou minerální na bázi cementu a disperze dvousložková</t>
  </si>
  <si>
    <t>935575825</t>
  </si>
  <si>
    <t>Izolace proti zemní vlhkosti ostatní těsnicí hmotou dvousložkovou na bázi cementu na ploše vodorovné V</t>
  </si>
  <si>
    <t>https://podminky.urs.cz/item/CS_URS_2024_01/711193121</t>
  </si>
  <si>
    <t xml:space="preserve">" systémové řešení včetně rohových a koutových těsnících izolačních pásků pro řešení detailů , styku podlahy a stěny" </t>
  </si>
  <si>
    <t xml:space="preserve">"protiskluz" </t>
  </si>
  <si>
    <t>"1.14a,b" (2,8+1,2)</t>
  </si>
  <si>
    <t>"1.21" 3,15</t>
  </si>
  <si>
    <t>"1.24"  3,2</t>
  </si>
  <si>
    <t>"1.30"  3,0</t>
  </si>
  <si>
    <t>108</t>
  </si>
  <si>
    <t>998711202</t>
  </si>
  <si>
    <t>Přesun hmot procentní pro izolace proti vodě, vlhkosti a plynům v objektech v přes 6 do 12 m</t>
  </si>
  <si>
    <t>%</t>
  </si>
  <si>
    <t>-73535766</t>
  </si>
  <si>
    <t>Přesun hmot pro izolace proti vodě, vlhkosti a plynům stanovený procentní sazbou (%) z ceny vodorovná dopravní vzdálenost do 50 m základní v objektech výšky přes 6 do 12 m</t>
  </si>
  <si>
    <t>https://podminky.urs.cz/item/CS_URS_2024_01/998711202</t>
  </si>
  <si>
    <t>712</t>
  </si>
  <si>
    <t>Povlakové krytiny</t>
  </si>
  <si>
    <t>109</t>
  </si>
  <si>
    <t>712300RP22</t>
  </si>
  <si>
    <t xml:space="preserve">Úpravy střešního pláště pro potřeby nosné konstrukce VZT zařízení na střeše </t>
  </si>
  <si>
    <t>-392380871</t>
  </si>
  <si>
    <t>"viz. půdorys VZT střecha" 1</t>
  </si>
  <si>
    <t xml:space="preserve">" budou provdeny sondy pro přesné určení skladby střešního pláště" </t>
  </si>
  <si>
    <t xml:space="preserve">" demontáž jednotlivých vrstev v předpokládané ploše 2,0 m2" </t>
  </si>
  <si>
    <t xml:space="preserve">"po montáži nosné konstrukce budou vrstvy opraveny" </t>
  </si>
  <si>
    <t>" povlaková krytina střechy bude vytažena na svislou ocelovou konstrukci a hydroizolačně upravena ( kovová těsnící páska, systémové řešení a pod.)"</t>
  </si>
  <si>
    <t>110</t>
  </si>
  <si>
    <t>998712203</t>
  </si>
  <si>
    <t>Přesun hmot procentní pro krytiny povlakové v objektech v přes 12 do 24 m</t>
  </si>
  <si>
    <t>714104079</t>
  </si>
  <si>
    <t>Přesun hmot pro povlakové krytiny stanovený procentní sazbou (%) z ceny vodorovná dopravní vzdálenost do 50 m základní v objektech výšky přes 12 do 24 m</t>
  </si>
  <si>
    <t>https://podminky.urs.cz/item/CS_URS_2024_01/998712203</t>
  </si>
  <si>
    <t>723</t>
  </si>
  <si>
    <t>Zdravotechnika - vnitřní plynovod</t>
  </si>
  <si>
    <t>111</t>
  </si>
  <si>
    <t>72315rp23</t>
  </si>
  <si>
    <t>Potrubí z ocelových trubek hladkých  černých spojovaných chráničky dilatační provedení ( včetně požárního provedení, ucpávky )</t>
  </si>
  <si>
    <t>674457659</t>
  </si>
  <si>
    <t>Potrubí z ocelových trubek hladkých černých spojovaných chráničky dilatační provedení ( včetně požárního provedení, ucpávky )</t>
  </si>
  <si>
    <t>" viz. půdorys 1.PP nový stav" 0,15*2*2</t>
  </si>
  <si>
    <t>112</t>
  </si>
  <si>
    <t>998723202</t>
  </si>
  <si>
    <t>Přesun hmot procentní pro vnitřní plynovod v objektech v přes 6 do 12 m</t>
  </si>
  <si>
    <t>988332688</t>
  </si>
  <si>
    <t>Přesun hmot pro vnitřní plynovod stanovený procentní sazbou (%) z ceny vodorovná dopravní vzdálenost do 50 m základní v objektech výšky přes 6 do 12 m</t>
  </si>
  <si>
    <t>https://podminky.urs.cz/item/CS_URS_2024_01/998723202</t>
  </si>
  <si>
    <t>725</t>
  </si>
  <si>
    <t>Zdravotechnika - zařizovací předměty</t>
  </si>
  <si>
    <t>113</t>
  </si>
  <si>
    <t>725291653</t>
  </si>
  <si>
    <t>Montáž zásobníku toaletních papírů</t>
  </si>
  <si>
    <t>1911155349</t>
  </si>
  <si>
    <t>Montáž doplňků zařízení koupelen a záchodů zásobníku toaletních papírů</t>
  </si>
  <si>
    <t>https://podminky.urs.cz/item/CS_URS_2024_01/725291653</t>
  </si>
  <si>
    <t xml:space="preserve">"viz. půdorys 1.PP  nový stav" </t>
  </si>
  <si>
    <t xml:space="preserve">"nové zařizovací předměty  v koupelnách na WC" </t>
  </si>
  <si>
    <t>" podrobnosti viz. PD" 5</t>
  </si>
  <si>
    <t>114</t>
  </si>
  <si>
    <t>55431091</t>
  </si>
  <si>
    <t>zásobník toaletních papírů nerez D 220mm</t>
  </si>
  <si>
    <t>-930072381</t>
  </si>
  <si>
    <t>"viz. montáž " 5</t>
  </si>
  <si>
    <t>115</t>
  </si>
  <si>
    <t>725291654</t>
  </si>
  <si>
    <t>Montáž zásobníku papírových ručníků</t>
  </si>
  <si>
    <t>1399509060</t>
  </si>
  <si>
    <t>Montáž doplňků zařízení koupelen a záchodů zásobníku papírových ručníků</t>
  </si>
  <si>
    <t>https://podminky.urs.cz/item/CS_URS_2024_01/725291654</t>
  </si>
  <si>
    <t>" podrobnosti viz. PD" 11</t>
  </si>
  <si>
    <t>116</t>
  </si>
  <si>
    <t>55431084</t>
  </si>
  <si>
    <t>zásobník papírových ručníků skládaných nerezové provedení</t>
  </si>
  <si>
    <t>1799593719</t>
  </si>
  <si>
    <t>" viz. montáž " 11</t>
  </si>
  <si>
    <t>117</t>
  </si>
  <si>
    <t>725291662</t>
  </si>
  <si>
    <t>Montáž sedačky do sprchy</t>
  </si>
  <si>
    <t>-1655989741</t>
  </si>
  <si>
    <t>Montáž doplňků zařízení koupelen a záchodů sedačky do sprchy</t>
  </si>
  <si>
    <t>https://podminky.urs.cz/item/CS_URS_2024_01/725291662</t>
  </si>
  <si>
    <t>"sklopné sedátko do převlékací kabiny " 2</t>
  </si>
  <si>
    <t>118</t>
  </si>
  <si>
    <t>55147082</t>
  </si>
  <si>
    <t>sedátko sklopné do sprchy s opěrnou nohou nerez mat 440x450x460mm</t>
  </si>
  <si>
    <t>2123134827</t>
  </si>
  <si>
    <t>"(nosnost min. 150 kg dodávka a montáž)"</t>
  </si>
  <si>
    <t>"viz. montáž" 2</t>
  </si>
  <si>
    <t>119</t>
  </si>
  <si>
    <t>725291RP126</t>
  </si>
  <si>
    <t>Doplňky zařízení koupelen a záchodů nerezové madlo  lomené  (dodávka a montáž)</t>
  </si>
  <si>
    <t>CS ÚRS 2021 02</t>
  </si>
  <si>
    <t>-531466684</t>
  </si>
  <si>
    <t>Doplňky zařízení koupelen a záchodů nerezové madlo lomené (dodávka a montáž)</t>
  </si>
  <si>
    <t>https://podminky.urs.cz/item/CS_URS_2021_02/725291RP126</t>
  </si>
  <si>
    <t xml:space="preserve">"viz. půdorys 1.PP - 2.NP nový stav" </t>
  </si>
  <si>
    <t>"vybavení WC  a hygienické kabiny " 2</t>
  </si>
  <si>
    <t>120</t>
  </si>
  <si>
    <t>725291RP20</t>
  </si>
  <si>
    <t>Doplňky zařízení koupelen a záchodů nerezové dávkovač tekutého mýdla</t>
  </si>
  <si>
    <t>-1598493243</t>
  </si>
  <si>
    <t>https://podminky.urs.cz/item/CS_URS_2021_02/725291RP20</t>
  </si>
  <si>
    <t>121</t>
  </si>
  <si>
    <t>725291RP21</t>
  </si>
  <si>
    <t>Doplňky zařízení koupelen a záchodů nerezové dávkovač  dezinfekce</t>
  </si>
  <si>
    <t>1729613596</t>
  </si>
  <si>
    <t>Doplňky zařízení koupelen a záchodů nerezové dávkovač dezinfekce</t>
  </si>
  <si>
    <t>122</t>
  </si>
  <si>
    <t>725291RP26</t>
  </si>
  <si>
    <t xml:space="preserve">Doplňky zařízení koupelen a záchodů nerezové madlo vodorovné </t>
  </si>
  <si>
    <t>-1802142179</t>
  </si>
  <si>
    <t>" podrobnosti viz. PD" 2</t>
  </si>
  <si>
    <t>123</t>
  </si>
  <si>
    <t>725291RP27</t>
  </si>
  <si>
    <t>Doplňky zařízení koupelen a záchodů sklopné madlo krakorcové  u WC s držákem toaletního papíru</t>
  </si>
  <si>
    <t>-44564876</t>
  </si>
  <si>
    <t>Doplňky zařízení koupelen a záchodů sklopné madlo krakorcové u WC s držákem toaletního papíru</t>
  </si>
  <si>
    <t>124</t>
  </si>
  <si>
    <t>725291RP30</t>
  </si>
  <si>
    <t>Doplňky zařízení koupelen a záchodů nerezové madlo svislé pevné u umyvadla</t>
  </si>
  <si>
    <t>1915954471</t>
  </si>
  <si>
    <t>" podrobnosti viz. PD" 4+3</t>
  </si>
  <si>
    <t>125</t>
  </si>
  <si>
    <t>725291RP37</t>
  </si>
  <si>
    <t>Doplňky zařízení koupelen a záchodů nerezové madlo krakorcové pevné u sprchy</t>
  </si>
  <si>
    <t>-984962515</t>
  </si>
  <si>
    <t>Doplňky zařízení koupelen a záchodů nerezové háčky na oděvy dvojháček</t>
  </si>
  <si>
    <t>" podrobnosti viz. PD" 13</t>
  </si>
  <si>
    <t>126</t>
  </si>
  <si>
    <t>725291RP38</t>
  </si>
  <si>
    <t>Doplňky zařízení koupelen a záchodů nerezový koš na odpadky závěsný</t>
  </si>
  <si>
    <t>-2002079302</t>
  </si>
  <si>
    <t>" podrobnosti viz. PD" 7</t>
  </si>
  <si>
    <t>127</t>
  </si>
  <si>
    <t>725291RP40</t>
  </si>
  <si>
    <t>1598690722</t>
  </si>
  <si>
    <t>Doplňky zařízení koupelen a záchodů závěsný WC kartáč s odkap. nádobou - sklo</t>
  </si>
  <si>
    <t>128</t>
  </si>
  <si>
    <t>725291RP41</t>
  </si>
  <si>
    <t xml:space="preserve">Doplňky zařízení dřevěná stěna na odděvy na stěnu s věšákem a odkládací policí  ( kotvení) </t>
  </si>
  <si>
    <t>-2076941553</t>
  </si>
  <si>
    <t xml:space="preserve">Doplňky zařízení dřevěná stěna na odděvy na stěnu s věšákem a odkládací policí ( kotvení) </t>
  </si>
  <si>
    <t xml:space="preserve">" výška předstěny cca 1,5 m šířka 0,8 m" </t>
  </si>
  <si>
    <t>" podrobnosti viz. PD" 3</t>
  </si>
  <si>
    <t>129</t>
  </si>
  <si>
    <t>998725202</t>
  </si>
  <si>
    <t>Přesun hmot procentní pro zařizovací předměty v objektech v přes 6 do 12 m</t>
  </si>
  <si>
    <t>-917780571</t>
  </si>
  <si>
    <t>Přesun hmot pro zařizovací předměty stanovený procentní sazbou (%) z ceny vodorovná dopravní vzdálenost do 50 m základní v objektech výšky přes 6 do 12 m</t>
  </si>
  <si>
    <t>https://podminky.urs.cz/item/CS_URS_2024_01/998725202</t>
  </si>
  <si>
    <t>733</t>
  </si>
  <si>
    <t>Ústřední vytápění - rozvodné potrubí</t>
  </si>
  <si>
    <t>130</t>
  </si>
  <si>
    <t>733811232</t>
  </si>
  <si>
    <t>Ochrana potrubí ústředního vytápění termoizolačními trubicemi z PE tl přes 9 do 13 mm DN přes 22 do 45 mm</t>
  </si>
  <si>
    <t>-723735135</t>
  </si>
  <si>
    <t>Ochrana potrubí termoizolačními trubicemi z pěnového polyetylenu PE přilepenými v příčných a podélných spojích, tloušťky izolace přes 9 do 13 mm, vnitřního průměru izolace DN přes 22 do 45 mm</t>
  </si>
  <si>
    <t>https://podminky.urs.cz/item/CS_URS_2024_01/733811232</t>
  </si>
  <si>
    <t>" ochrana potrubí vytápění v místě kapotáže SDK" 3,3*22*2</t>
  </si>
  <si>
    <t>131</t>
  </si>
  <si>
    <t>998733202</t>
  </si>
  <si>
    <t>Přesun hmot procentní pro rozvody potrubí v objektech v přes 6 do 12 m</t>
  </si>
  <si>
    <t>-1942207615</t>
  </si>
  <si>
    <t>Přesun hmot pro rozvody potrubí stanovený procentní sazbou z ceny vodorovná dopravní vzdálenost do 50 m základní v objektech výšky přes 6 do 12 m</t>
  </si>
  <si>
    <t>https://podminky.urs.cz/item/CS_URS_2024_01/998733202</t>
  </si>
  <si>
    <t>741</t>
  </si>
  <si>
    <t>Elektroinstalace - silnoproud</t>
  </si>
  <si>
    <t>132</t>
  </si>
  <si>
    <t>741374RP1</t>
  </si>
  <si>
    <t>Kompletní demontáž elektrických zařízení v koupelnách ( včetně zajištění vývodu EL)</t>
  </si>
  <si>
    <t>-1742231527</t>
  </si>
  <si>
    <t>"demontáž osoušečů rukou" 7</t>
  </si>
  <si>
    <t>751</t>
  </si>
  <si>
    <t>Vzduchotechnika</t>
  </si>
  <si>
    <t>133</t>
  </si>
  <si>
    <t>751510RP12</t>
  </si>
  <si>
    <t>Demontáž vzduchotechnického potrubí plechového kruhového včetně izolace do suti D přes 400 do 600 mm (doplňkových prvků)</t>
  </si>
  <si>
    <t>1830944344</t>
  </si>
  <si>
    <t xml:space="preserve">" viz. půdorys 1.PP VZT" </t>
  </si>
  <si>
    <t>"demontáž  stávajícího  venkovního  potrubí vedené po fasádě a na střeše" 35,0</t>
  </si>
  <si>
    <t xml:space="preserve"> " demontáž potrubí v celé délce" </t>
  </si>
  <si>
    <t>" úprava koncových otvorů po demontáži  a příprava pro osazení nového VZT potrubí"</t>
  </si>
  <si>
    <t xml:space="preserve">"technická úprava kotevních prvků pro nové potrubí včetně povrchové úpravy" </t>
  </si>
  <si>
    <t>763</t>
  </si>
  <si>
    <t>Konstrukce suché výstavby</t>
  </si>
  <si>
    <t>134</t>
  </si>
  <si>
    <t>763131421</t>
  </si>
  <si>
    <t>SDK podhled desky 2xA 12,5 bez izolace dvouvrstvá spodní kce profil CD+UD</t>
  </si>
  <si>
    <t>1577142527</t>
  </si>
  <si>
    <t>Podhled ze sádrokartonových desek dvouvrstvá zavěšená spodní konstrukce z ocelových profilů CD, UD dvojitě opláštěná deskami standardními A, tl. 2 x 12,5 mm, bez izolace</t>
  </si>
  <si>
    <t>https://podminky.urs.cz/item/CS_URS_2024_01/763131421</t>
  </si>
  <si>
    <t>2,7+1,65+1,6+2,7+3,75+1,7+2,7+3,4+3,15+3,1+3,2+1,7+1,25+3,0+3,0+4,7</t>
  </si>
  <si>
    <t xml:space="preserve">" obklady stropních konstrukcí" </t>
  </si>
  <si>
    <t>"1.01" 2,4*1,5+2,4*(0,5+0,5*2)*2</t>
  </si>
  <si>
    <t>"1.07" 3,0*(0,75+0,5*2)</t>
  </si>
  <si>
    <t>"1.17a" 1,6*(0,75+0,5)+4,3*(1,0+0,5*2)</t>
  </si>
  <si>
    <t>"1.19" 3,6*(1,5+0,5)</t>
  </si>
  <si>
    <t>"1.22a,b" 3,0*(0,75+0,5*2)</t>
  </si>
  <si>
    <t>"1.25a,b"  3,0*(0,75+0,5*2)</t>
  </si>
  <si>
    <t>"1.28a,b" 8,8*1,8+8,8*0,5+(5,0*(1,0+0,5*2)*2)</t>
  </si>
  <si>
    <t>135</t>
  </si>
  <si>
    <t>763131441</t>
  </si>
  <si>
    <t>SDK podhled desky 2xDF 12,5 bez izolace dvouvrstvá spodní kce profil CD+UD REI 120</t>
  </si>
  <si>
    <t>-46912489</t>
  </si>
  <si>
    <t>Podhled ze sádrokartonových desek dvouvrstvá zavěšená spodní konstrukce z ocelových profilů CD, UD dvojitě opláštěná deskami protipožárními DF, tl. 2 x 12,5 mm, bez izolace, REI do 120</t>
  </si>
  <si>
    <t>https://podminky.urs.cz/item/CS_URS_2024_01/763131441</t>
  </si>
  <si>
    <t>" m.č. 1.01 rozvaděč" (0,3+1,2+0,3)*3,3+1,2*0,3</t>
  </si>
  <si>
    <t>136</t>
  </si>
  <si>
    <t>763131451</t>
  </si>
  <si>
    <t>SDK podhled deska 1xH2 12,5 bez izolace dvouvrstvá spodní kce profil CD+UD</t>
  </si>
  <si>
    <t>-1505510093</t>
  </si>
  <si>
    <t>Podhled ze sádrokartonových desek dvouvrstvá zavěšená spodní konstrukce z ocelových profilů CD, UD jednoduše opláštěná deskou impregnovanou H2, tl. 12,5 mm, bez izolace</t>
  </si>
  <si>
    <t>https://podminky.urs.cz/item/CS_URS_2024_01/763131451</t>
  </si>
  <si>
    <t>2,8+1,2</t>
  </si>
  <si>
    <t>137</t>
  </si>
  <si>
    <t>763131712</t>
  </si>
  <si>
    <t>SDK podhled napojení na jiný druh podhledu</t>
  </si>
  <si>
    <t>-1485822730</t>
  </si>
  <si>
    <t>Podhled ze sádrokartonových desek ostatní práce a konstrukce na podhledech ze sádrokartonových desek napojení na jiný druh podhledu</t>
  </si>
  <si>
    <t>https://podminky.urs.cz/item/CS_URS_2024_01/763131712</t>
  </si>
  <si>
    <t>2,4*6+3,0*2+5,0*4+8,8*2+3,0*2+3,0*2+3,6*2+2,0*2+4,5*2+10,0</t>
  </si>
  <si>
    <t>138</t>
  </si>
  <si>
    <t>763131714</t>
  </si>
  <si>
    <t>SDK podhled základní penetrační nátěr</t>
  </si>
  <si>
    <t>260144178</t>
  </si>
  <si>
    <t>Podhled ze sádrokartonových desek ostatní práce a konstrukce na podhledech ze sádrokartonových desek základní penetrační nátěr</t>
  </si>
  <si>
    <t>https://podminky.urs.cz/item/CS_URS_2024_01/763131714</t>
  </si>
  <si>
    <t>139</t>
  </si>
  <si>
    <t>763131721</t>
  </si>
  <si>
    <t>SDK podhled skoková změna v do 0,5 m</t>
  </si>
  <si>
    <t>1925618972</t>
  </si>
  <si>
    <t>Podhled ze sádrokartonových desek ostatní práce a konstrukce na podhledech ze sádrokartonových desek skokové změny výšky podhledu do 0,5 m</t>
  </si>
  <si>
    <t>https://podminky.urs.cz/item/CS_URS_2024_01/763131721</t>
  </si>
  <si>
    <t>140</t>
  </si>
  <si>
    <t>763131765</t>
  </si>
  <si>
    <t>Příplatek k SDK podhledu za výšku zavěšení přes 0,5 do 1,0 m</t>
  </si>
  <si>
    <t>1055126956</t>
  </si>
  <si>
    <t>Podhled ze sádrokartonových desek Příplatek k cenám za výšku zavěšení přes 0,5 do 1,0 m</t>
  </si>
  <si>
    <t>https://podminky.urs.cz/item/CS_URS_2024_01/763131765</t>
  </si>
  <si>
    <t>2,8+1,2+10,1+6,8+8,35</t>
  </si>
  <si>
    <t>141</t>
  </si>
  <si>
    <t>763131772</t>
  </si>
  <si>
    <t>Příplatek k SDK podhledu za rovinnost kvality Q4</t>
  </si>
  <si>
    <t>1562553487</t>
  </si>
  <si>
    <t>Podhled ze sádrokartonových desek Příplatek k cenám za rovinnost kvality celoplošné tmelení kvality Q4</t>
  </si>
  <si>
    <t>https://podminky.urs.cz/item/CS_URS_2024_01/763131772</t>
  </si>
  <si>
    <t>142</t>
  </si>
  <si>
    <t>763131821</t>
  </si>
  <si>
    <t>Demontáž SDK podhledu s dvouvrstvou nosnou kcí z ocelových profilů opláštění jednoduché</t>
  </si>
  <si>
    <t>1181285312</t>
  </si>
  <si>
    <t>Demontáž podhledu nebo samostatného požárního předělu ze sádrokartonových desek s nosnou konstrukcí dvouvrstvou z ocelových profilů, opláštění jednoduché</t>
  </si>
  <si>
    <t>https://podminky.urs.cz/item/CS_URS_2024_01/763131821</t>
  </si>
  <si>
    <t xml:space="preserve">" viz. půdorys 1.Pp bourací práce" </t>
  </si>
  <si>
    <t>"odstranění stávajícíh podhledů" 1,75+4,0+3,91+1,72+1,7+3,8+3,9+1,6+4,6+(1,6+1,75)*(0,75+1,5)</t>
  </si>
  <si>
    <t>1,6+4,0+4,05+1,7+3,8*(0,5+0,5*2+0,45)+(3,426)*(0,75+1,5)+4,163*(0,5*2+0,45)</t>
  </si>
  <si>
    <t>3,3*(0,45+0,5*2)+3,3*(1,1+0,5)+6,0*1,0+3,0*(0,45+0,5)+(3,675+2,893)*(1,1+0,5)</t>
  </si>
  <si>
    <t>143</t>
  </si>
  <si>
    <t>763131912</t>
  </si>
  <si>
    <t>Zhotovení otvoru vel. přes 0,1 do 0,25 m2 v SDK podhledu a podkroví s vyztužením profily</t>
  </si>
  <si>
    <t>1946920696</t>
  </si>
  <si>
    <t>Zhotovení otvorů v podhledech a podkrovích ze sádrokartonových desek pro prostupy (voda, elektro, topení, VZT), osvětlení, sprinklery, revizní klapky a dvířka včetně vyztužení profily, velikost přes 0,10 do 0,25 m2</t>
  </si>
  <si>
    <t>https://podminky.urs.cz/item/CS_URS_2024_01/763131912</t>
  </si>
  <si>
    <t>" revizní dvířka VZT" 1</t>
  </si>
  <si>
    <t>144</t>
  </si>
  <si>
    <t>763131914</t>
  </si>
  <si>
    <t>Zhotovení otvoru vel. přes 0,5 do 1 m2 v SDK podhledu a podkroví s vyztužením profily</t>
  </si>
  <si>
    <t>1100556685</t>
  </si>
  <si>
    <t>Zhotovení otvorů v podhledech a podkrovích ze sádrokartonových desek pro prostupy (voda, elektro, topení, VZT), osvětlení, sprinklery, revizní klapky a dvířka včetně vyztužení profily, velikost přes 0,50 do 1,00 m2</t>
  </si>
  <si>
    <t>https://podminky.urs.cz/item/CS_URS_2024_01/763131914</t>
  </si>
  <si>
    <t>145</t>
  </si>
  <si>
    <t>763132RP17</t>
  </si>
  <si>
    <t>Dodávka a montáž zavěšené nosné konstrukce pro kazetový strop ( v místě nového vedení mediplynů)</t>
  </si>
  <si>
    <t>463244307</t>
  </si>
  <si>
    <t>" včetně úpravy pro potřeby vedení mediplynů"</t>
  </si>
  <si>
    <t xml:space="preserve">" kazety budou použity zpětně dle stávajícího podhledu" </t>
  </si>
  <si>
    <t>(20,0+10,0)*1,2</t>
  </si>
  <si>
    <t>146</t>
  </si>
  <si>
    <t>763135101</t>
  </si>
  <si>
    <t>Montáž SDK kazetového podhledu z kazet 600x600 mm na zavěšenou viditelnou nosnou konstrukci</t>
  </si>
  <si>
    <t>1631440122</t>
  </si>
  <si>
    <t>Montáž sádrokartonového podhledu kazetového demontovatelného, velikosti kazet 600x600 mm včetně zavěšené nosné konstrukce viditelné</t>
  </si>
  <si>
    <t>https://podminky.urs.cz/item/CS_URS_2024_01/763135101</t>
  </si>
  <si>
    <t xml:space="preserve">" viz. skladby konstrukcí" </t>
  </si>
  <si>
    <t>23,9+10,8+6,6+13,8+10,1+14,35+6,8+8,35+32,3+18,7+4,3+21,15+18,4+5,0+18,2+5,5+39,6+8,15</t>
  </si>
  <si>
    <t>147</t>
  </si>
  <si>
    <t>59030RP22</t>
  </si>
  <si>
    <t xml:space="preserve">podhled kazetový bez děrování viditelný rastr tl 15 mm 600x600mm do zdravotnictví, chemicky odolný </t>
  </si>
  <si>
    <t>-1702111914</t>
  </si>
  <si>
    <t>" viz. montáž + ztratné" 266,0</t>
  </si>
  <si>
    <t xml:space="preserve">" včetně 15 kazet s větrací mřížkou pro odvětrání podhledu pro potřeby MP" </t>
  </si>
  <si>
    <t>266*1,05 'Přepočtené koeficientem množství</t>
  </si>
  <si>
    <t>148</t>
  </si>
  <si>
    <t>763135611</t>
  </si>
  <si>
    <t>Montáž kazet SDK kazetového podhledu</t>
  </si>
  <si>
    <t>-928459468</t>
  </si>
  <si>
    <t>Montáž sádrokartonového podhledu opláštění z kazet</t>
  </si>
  <si>
    <t>https://podminky.urs.cz/item/CS_URS_2024_01/763135611</t>
  </si>
  <si>
    <t>149</t>
  </si>
  <si>
    <t>59030RP12</t>
  </si>
  <si>
    <t>podhled kazetový  dle stávajícího druhu a vzhledu kazetového stropu</t>
  </si>
  <si>
    <t>vLASTNÍ</t>
  </si>
  <si>
    <t>1903890981</t>
  </si>
  <si>
    <t>" předpoklad 30 % nových kazet" 36,0/100*30</t>
  </si>
  <si>
    <t xml:space="preserve">" včetně 1 kazety s větrací mřížkou pro odvětrání podhledu" </t>
  </si>
  <si>
    <t>10,8*1,05 'Přepočtené koeficientem množství</t>
  </si>
  <si>
    <t>150</t>
  </si>
  <si>
    <t>763135811</t>
  </si>
  <si>
    <t>Demontáž podhledu sádrokartonového kazetového na roštu viditelném</t>
  </si>
  <si>
    <t>1098535743</t>
  </si>
  <si>
    <t>Demontáž podhledu sádrokartonového kazetového na zavěšeném na roštu viditelném</t>
  </si>
  <si>
    <t>https://podminky.urs.cz/item/CS_URS_2024_01/763135811</t>
  </si>
  <si>
    <t>"odstranění stávajícíh podhledů" 86,82+12,18</t>
  </si>
  <si>
    <t xml:space="preserve">"demontáž podhledu pro potřeby vbedení mediplynu ve stávající chodbě bloku A a E" </t>
  </si>
  <si>
    <t>151</t>
  </si>
  <si>
    <t>763164517</t>
  </si>
  <si>
    <t>SDK obklad kcí tvaru L š do 0,4 m desky 2xDF 12,5</t>
  </si>
  <si>
    <t>212309744</t>
  </si>
  <si>
    <t>Obklad konstrukcí sádrokartonovými deskami včetně ochranných úhelníků ve tvaru L rozvinuté šíře do 0,4 m, opláštěný deskou protipožární DF, tl. 2 x 12,5 mm</t>
  </si>
  <si>
    <t>https://podminky.urs.cz/item/CS_URS_2024_01/763164517</t>
  </si>
  <si>
    <t xml:space="preserve">" viz. půdorys 1.PP mediplyny" </t>
  </si>
  <si>
    <t>" obklad vedení mediplynů v místě stávajícího podhledu v CHÚC" 20,0</t>
  </si>
  <si>
    <t xml:space="preserve">"obklad bude proveden jako těsné tedy včetně tmelení" </t>
  </si>
  <si>
    <t>152</t>
  </si>
  <si>
    <t>763164531</t>
  </si>
  <si>
    <t>SDK obklad kcí tvaru L š do 0,8 m desky 1xA 12,5</t>
  </si>
  <si>
    <t>1591697067</t>
  </si>
  <si>
    <t>Obklad konstrukcí sádrokartonovými deskami včetně ochranných úhelníků ve tvaru L rozvinuté šíře přes 0,4 do 0,8 m, opláštěný deskou standardní A, tl. 12,5 mm</t>
  </si>
  <si>
    <t>https://podminky.urs.cz/item/CS_URS_2024_01/763164531</t>
  </si>
  <si>
    <t xml:space="preserve">" viz. půdorys 1.PP nový stav " </t>
  </si>
  <si>
    <t>" obklad stoupaček ÚT " 3,3*6</t>
  </si>
  <si>
    <t>153</t>
  </si>
  <si>
    <t>763164541</t>
  </si>
  <si>
    <t>SDK obklad kcí tvaru L š do 0,8 m desky 1xH2 12,5</t>
  </si>
  <si>
    <t>-1849247998</t>
  </si>
  <si>
    <t>Obklad konstrukcí sádrokartonovými deskami včetně ochranných úhelníků ve tvaru L rozvinuté šíře přes 0,4 do 0,8 m, opláštěný deskou impregnovanou H2, tl. 12,5 mm</t>
  </si>
  <si>
    <t>https://podminky.urs.cz/item/CS_URS_2024_01/763164541</t>
  </si>
  <si>
    <t>" obklad stoupaček ÚT " 3,3*16</t>
  </si>
  <si>
    <t>154</t>
  </si>
  <si>
    <t>763172322</t>
  </si>
  <si>
    <t>Montáž dvířek revizních jednoplášťových SDK kcí vel. 300x300 mm pro příčky a předsazené stěny</t>
  </si>
  <si>
    <t>-1185435275</t>
  </si>
  <si>
    <t>Montáž dvířek pro konstrukce ze sádrokartonových desek revizních jednoplášťových pro příčky a předsazené stěny velikost (šxv) 300 x 300 mm</t>
  </si>
  <si>
    <t>https://podminky.urs.cz/item/CS_URS_2024_01/763172322</t>
  </si>
  <si>
    <t>"revizní dvířka pro stroupací šachtu mediplynů" 2</t>
  </si>
  <si>
    <t>155</t>
  </si>
  <si>
    <t>590307RP56</t>
  </si>
  <si>
    <t>dvířka revizní s automatickým zámkem 300 x 300 mm (včetně nosného rámu)</t>
  </si>
  <si>
    <t>-248374919</t>
  </si>
  <si>
    <t>156</t>
  </si>
  <si>
    <t>763172378</t>
  </si>
  <si>
    <t>Montáž dvířek revizních jednoplášťových SDK kcí ostatních vel. do 0,5 m2 pro podhledy</t>
  </si>
  <si>
    <t>-1497793093</t>
  </si>
  <si>
    <t>Montáž dvířek pro konstrukce ze sádrokartonových desek revizních jednoplášťových pro podhledy ostatních velikostí do 0,5 m2</t>
  </si>
  <si>
    <t>https://podminky.urs.cz/item/CS_URS_2024_01/763172378</t>
  </si>
  <si>
    <t>157</t>
  </si>
  <si>
    <t>59030753</t>
  </si>
  <si>
    <t>dvířka revizní jednokřídlá s automatickým zámkem 400x600mm</t>
  </si>
  <si>
    <t>-1253736457</t>
  </si>
  <si>
    <t>" podrobnosti viz. tabulka statních pvýrobků" 1</t>
  </si>
  <si>
    <t>158</t>
  </si>
  <si>
    <t>763172RP22</t>
  </si>
  <si>
    <t>Montáž dvířek pro konstrukce ze sádrokartonových desek revizních jednoplášťových pro podhledy ostatních velikostí přes 0,5 m2</t>
  </si>
  <si>
    <t>-379788122</t>
  </si>
  <si>
    <t>159</t>
  </si>
  <si>
    <t>59030743</t>
  </si>
  <si>
    <t>dvířka revizní dvoukřídlá s automatickým zámkem 1200x800mm</t>
  </si>
  <si>
    <t>-3690222</t>
  </si>
  <si>
    <t>160</t>
  </si>
  <si>
    <t>763172RP66</t>
  </si>
  <si>
    <t>Montáž  větracích mřížek do  SDK kcí vel. 100x200 mm</t>
  </si>
  <si>
    <t>-1933272101</t>
  </si>
  <si>
    <t>Montáž větracích mřížek do SDK kcí vel. 100x200 mm</t>
  </si>
  <si>
    <t>https://podminky.urs.cz/item/CS_URS_2021_02/763172RP66</t>
  </si>
  <si>
    <t>"ventilační mřížky do stoupací šachty pro mediplyny" 2</t>
  </si>
  <si>
    <t>161</t>
  </si>
  <si>
    <t>590307RP39</t>
  </si>
  <si>
    <t xml:space="preserve">větrací mřížka 100x200 mm do stoupací šachty mediplynů </t>
  </si>
  <si>
    <t>1567660321</t>
  </si>
  <si>
    <t>162</t>
  </si>
  <si>
    <t>998763402</t>
  </si>
  <si>
    <t>Přesun hmot procentní pro konstrukce montované z desek v objektech v přes 6 do 12 m</t>
  </si>
  <si>
    <t>1072110911</t>
  </si>
  <si>
    <t>Přesun hmot pro konstrukce montované z desek sádrokartonových, sádrovláknitých, cementovláknitých nebo cementových stanovený procentní sazbou (%) z ceny vodorovná dopravní vzdálenost do 50 m základní v objektech výšky přes 6 do 12 m</t>
  </si>
  <si>
    <t>https://podminky.urs.cz/item/CS_URS_2024_01/998763402</t>
  </si>
  <si>
    <t>764</t>
  </si>
  <si>
    <t>Konstrukce klempířské</t>
  </si>
  <si>
    <t>163</t>
  </si>
  <si>
    <t>764002851</t>
  </si>
  <si>
    <t>Demontáž oplechování parapetů do suti</t>
  </si>
  <si>
    <t>-1754956898</t>
  </si>
  <si>
    <t>Demontáž klempířských konstrukcí oplechování parapetů do suti</t>
  </si>
  <si>
    <t>https://podminky.urs.cz/item/CS_URS_2024_01/764002851</t>
  </si>
  <si>
    <t xml:space="preserve">" viz půdorys 1.PP bourací práce" </t>
  </si>
  <si>
    <t>" demontáž stávajícího parapetu u bouraných oken" 1,6+1,35*25+2,1</t>
  </si>
  <si>
    <t>164</t>
  </si>
  <si>
    <t>764246446</t>
  </si>
  <si>
    <t>Oplechování parapetů rovných celoplošně lepené z TiZn předzvětralého plechu rš 500 mm</t>
  </si>
  <si>
    <t>44007692</t>
  </si>
  <si>
    <t>Oplechování parapetů z titanzinkového předzvětralého plechu rovných celoplošně lepené, bez rohů rš 500 mm</t>
  </si>
  <si>
    <t>https://podminky.urs.cz/item/CS_URS_2024_01/764246446</t>
  </si>
  <si>
    <t>165</t>
  </si>
  <si>
    <t>998764202</t>
  </si>
  <si>
    <t>Přesun hmot procentní pro konstrukce klempířské v objektech v přes 6 do 12 m</t>
  </si>
  <si>
    <t>-478153772</t>
  </si>
  <si>
    <t>Přesun hmot pro konstrukce klempířské stanovený procentní sazbou (%) z ceny vodorovná dopravní vzdálenost do 50 m s užitím mechanizace v objektech výšky přes 6 do 12 m</t>
  </si>
  <si>
    <t>https://podminky.urs.cz/item/CS_URS_2024_01/998764202</t>
  </si>
  <si>
    <t>766</t>
  </si>
  <si>
    <t>Konstrukce truhlářské</t>
  </si>
  <si>
    <t>166</t>
  </si>
  <si>
    <t>766622132</t>
  </si>
  <si>
    <t>Montáž plastových oken plochy přes 1 m2 otevíravých v do 2,5 m s rámem do zdiva</t>
  </si>
  <si>
    <t>1340290896</t>
  </si>
  <si>
    <t>Montáž oken plastových včetně montáže rámu plochy přes 1 m2 otevíravých do zdiva, výšky přes 1,5 do 2,5 m</t>
  </si>
  <si>
    <t>https://podminky.urs.cz/item/CS_URS_2024_01/766622132</t>
  </si>
  <si>
    <t xml:space="preserve">" viz.půdorys 1.PP nový stav" </t>
  </si>
  <si>
    <t xml:space="preserve">"nové okna " </t>
  </si>
  <si>
    <t>1,35*1,9*24+2,1*2,53*1</t>
  </si>
  <si>
    <t>167</t>
  </si>
  <si>
    <t>61140054</t>
  </si>
  <si>
    <t>okno plastové otevíravé/sklopné trojsklo přes plochu 1m2 v 1,5-2,5m</t>
  </si>
  <si>
    <t>-423450604</t>
  </si>
  <si>
    <t xml:space="preserve">" včetně difúzní a parotěsné pásky, kování, kompletní dodávka)" </t>
  </si>
  <si>
    <t>66,873</t>
  </si>
  <si>
    <t>66,873*1,05 'Přepočtené koeficientem množství</t>
  </si>
  <si>
    <t>168</t>
  </si>
  <si>
    <t>766660001</t>
  </si>
  <si>
    <t>Montáž dveřních křídel otvíravých jednokřídlových š do 0,8 m do ocelové zárubně</t>
  </si>
  <si>
    <t>-1941060330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</si>
  <si>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</si>
  <si>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</si>
  <si>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" viz. tabulka vnitřních dveří"</t>
  </si>
  <si>
    <t xml:space="preserve">"800/1970" </t>
  </si>
  <si>
    <t>"1.PP"  3+1+1</t>
  </si>
  <si>
    <t xml:space="preserve">"700/1970" </t>
  </si>
  <si>
    <t>"1.PP" 3+1+1</t>
  </si>
  <si>
    <t>169</t>
  </si>
  <si>
    <t>61162RP85</t>
  </si>
  <si>
    <t>dveře jednokřídlé dřevotřískové povrch laminátový plné 800x1970mm (viz. tabulka vnitřních dveří ozn. T05)</t>
  </si>
  <si>
    <t>1227653830</t>
  </si>
  <si>
    <t xml:space="preserve">" včetně úpravy pro mřížku, kování" </t>
  </si>
  <si>
    <t>"viz.montáž" 4</t>
  </si>
  <si>
    <t>170</t>
  </si>
  <si>
    <t>61162RP71</t>
  </si>
  <si>
    <t>dveře jednokřídlé plné 800x1970mm určené do vlhka (mokra)(viz. tabulka vnitřních dveří ozn. T05v)</t>
  </si>
  <si>
    <t>1882023818</t>
  </si>
  <si>
    <t>dveře jednokřídlé plné 800x1970mm určené do vlhka (mokra) (viz. tabulka vnitřních dveří ozn. T05v)</t>
  </si>
  <si>
    <t>"viz.montáž" 1</t>
  </si>
  <si>
    <t>171</t>
  </si>
  <si>
    <t>61162RP89</t>
  </si>
  <si>
    <t>dveře jednokřídlé dřevotřískové povrch laminátový plné 700x1970mm (viz. tabulka vnitřních dveří ozn. T02 a T03)</t>
  </si>
  <si>
    <t>-791889596</t>
  </si>
  <si>
    <t>"viz. montáž" 3+1</t>
  </si>
  <si>
    <t>172</t>
  </si>
  <si>
    <t>61162RP72</t>
  </si>
  <si>
    <t>dveře jednokřídlé plné 700x1970mm do vlhka (mokra) (viz. tabulka vnitřních dveří ozn. T02v)</t>
  </si>
  <si>
    <t>1324832882</t>
  </si>
  <si>
    <t>"viz. montáž" 1</t>
  </si>
  <si>
    <t>173</t>
  </si>
  <si>
    <t>766660002</t>
  </si>
  <si>
    <t>Montáž dveřních křídel otvíravých jednokřídlových š přes 0,8 m do ocelové zárubně</t>
  </si>
  <si>
    <t>-960233336</t>
  </si>
  <si>
    <t>Montáž dveřních křídel dřevěných nebo plastových otevíravých do ocelové zárubně povrchově upravených jednokřídlových, šířky přes 800 mm</t>
  </si>
  <si>
    <t>https://podminky.urs.cz/item/CS_URS_2024_01/766660002</t>
  </si>
  <si>
    <t xml:space="preserve">" nové dveře do ocelové zárubně" </t>
  </si>
  <si>
    <t xml:space="preserve">"900/1970" </t>
  </si>
  <si>
    <t>"1.PP"  10</t>
  </si>
  <si>
    <t xml:space="preserve">"1100/1970" </t>
  </si>
  <si>
    <t>"1.PP"  2</t>
  </si>
  <si>
    <t>174</t>
  </si>
  <si>
    <t>61162RP83</t>
  </si>
  <si>
    <t>dveře jednokřídlé dřevotřískové povrch laminátový plné 900x1970mm (viz. tabulka vnitřních dveří ozn. T01)</t>
  </si>
  <si>
    <t>-785863058</t>
  </si>
  <si>
    <t>" viz. montáž + ztratné" 10</t>
  </si>
  <si>
    <t>175</t>
  </si>
  <si>
    <t>61162RP84</t>
  </si>
  <si>
    <t>dveře jednokřídlé dřevotřískové povrch laminátový plné 1100x1970mm  (viz. tabulka vnitřních dveří ozn. T04)</t>
  </si>
  <si>
    <t>1183874743</t>
  </si>
  <si>
    <t>" viz. montáž + ztratné" 2</t>
  </si>
  <si>
    <t>176</t>
  </si>
  <si>
    <t>766660352</t>
  </si>
  <si>
    <t>Montáž posuvných dveří jednokřídlových průchozí v do 2,5 m a š přes 800 do 1200 mm do pojezdu na stěnu</t>
  </si>
  <si>
    <t>-105120937</t>
  </si>
  <si>
    <t>Montáž dveřních křídel dřevěných nebo plastových posuvných dveří do pojezdu na stěnu výšky do 2,5 m jednokřídlových, průchozí šířky přes 800 do 1200 mm</t>
  </si>
  <si>
    <t>https://podminky.urs.cz/item/CS_URS_2024_01/766660352</t>
  </si>
  <si>
    <t xml:space="preserve">" nové dveře posuvné na stěnu" </t>
  </si>
  <si>
    <t>"900/1970" 3</t>
  </si>
  <si>
    <t>177</t>
  </si>
  <si>
    <t>61182351</t>
  </si>
  <si>
    <t>kování na stěnu do garnyže pro posuvné dveře š 60,70,80,90mm</t>
  </si>
  <si>
    <t>741394509</t>
  </si>
  <si>
    <t>178</t>
  </si>
  <si>
    <t>61162RP66</t>
  </si>
  <si>
    <t>dveře jednokřídlé dřevotřískové povrch laminátový plné 900x1970mm pro posuv na stěnu (viz. tabulka vnitřních dveří ozn. T06)</t>
  </si>
  <si>
    <t>1255736095</t>
  </si>
  <si>
    <t>" viz. montáž + ztratné" 3</t>
  </si>
  <si>
    <t>179</t>
  </si>
  <si>
    <t>766660RP80</t>
  </si>
  <si>
    <t>Montáž dveřního bezpečnostního kování - panikového</t>
  </si>
  <si>
    <t>566840518</t>
  </si>
  <si>
    <t>Montáž dveřních doplňků dveřního kování - madlo na dveřích</t>
  </si>
  <si>
    <t xml:space="preserve">" včetně vyvrtání otvoru a úpravy dveří" </t>
  </si>
  <si>
    <t xml:space="preserve">"madlo na dveřích viz. tabulka vnitřních dveří" </t>
  </si>
  <si>
    <t>"dveře šířky 900 mm"</t>
  </si>
  <si>
    <t>"1.PP" 4</t>
  </si>
  <si>
    <t>180</t>
  </si>
  <si>
    <t>55147RP81</t>
  </si>
  <si>
    <t>nerezové trubkové madlo na dveře včetně kování</t>
  </si>
  <si>
    <t>1862824293</t>
  </si>
  <si>
    <t>" viz. montáž + ztratné" 4</t>
  </si>
  <si>
    <t>181</t>
  </si>
  <si>
    <t>766663911</t>
  </si>
  <si>
    <t>Oprava dveřních křídel z měkkého dřeva vyřezání otvoru pro zasklení nebo větrání</t>
  </si>
  <si>
    <t>421700083</t>
  </si>
  <si>
    <t>Oprava dveřních křídel dřevěných vyřezání otvoru v dveřních křídlech pro zasklení nebo větrání z měkkého dřeva</t>
  </si>
  <si>
    <t>https://podminky.urs.cz/item/CS_URS_2024_01/766663911</t>
  </si>
  <si>
    <t xml:space="preserve">" viz. tabulka vnitřních dveří" </t>
  </si>
  <si>
    <t xml:space="preserve">" úprava dveří pro VZT mřížku samotná montáž a dodávka je součástí dodávky VZT " </t>
  </si>
  <si>
    <t>182</t>
  </si>
  <si>
    <t>766691812</t>
  </si>
  <si>
    <t>Demontáž parapetních desek dřevěných nebo plastových šířky přes 300 mm</t>
  </si>
  <si>
    <t>1392342808</t>
  </si>
  <si>
    <t>Demontáž parapetních desek šířky přes 300 mm</t>
  </si>
  <si>
    <t>https://podminky.urs.cz/item/CS_URS_2024_01/766691812</t>
  </si>
  <si>
    <t>" demontáž stávajícího parapetu u bouraných oken" 27</t>
  </si>
  <si>
    <t>183</t>
  </si>
  <si>
    <t>766694126</t>
  </si>
  <si>
    <t>Montáž parapetních desek dřevěných nebo plastových š přes 30 cm</t>
  </si>
  <si>
    <t>1473776973</t>
  </si>
  <si>
    <t>Montáž ostatních truhlářských konstrukcí parapetních desek dřevěných nebo plastových šířky přes 300 mm</t>
  </si>
  <si>
    <t>https://podminky.urs.cz/item/CS_URS_2024_01/766694126</t>
  </si>
  <si>
    <t xml:space="preserve">" montáž vnitřních parapetů" </t>
  </si>
  <si>
    <t>" v místnostech kde není keramický obklad" 9</t>
  </si>
  <si>
    <t>184</t>
  </si>
  <si>
    <t>60794105</t>
  </si>
  <si>
    <t>parapet dřevotřískový vnitřní povrch laminátový š 400mm</t>
  </si>
  <si>
    <t>-795137621</t>
  </si>
  <si>
    <t>" viz. montáž + ztratné" 1,4*9</t>
  </si>
  <si>
    <t>185</t>
  </si>
  <si>
    <t>61144019</t>
  </si>
  <si>
    <t>koncovka k parapetu plastovému vnitřnímu 1 pár</t>
  </si>
  <si>
    <t>sada</t>
  </si>
  <si>
    <t>-488750149</t>
  </si>
  <si>
    <t>" viz. montáž" 9</t>
  </si>
  <si>
    <t>186</t>
  </si>
  <si>
    <t>766811RP70</t>
  </si>
  <si>
    <t>Dodávka a montáž kuchyňské linky délky 2,2 m ( viz. tabulka truhlářských výrobků ozn. t 01)</t>
  </si>
  <si>
    <t>39918830</t>
  </si>
  <si>
    <t xml:space="preserve">" viz. půdorys 1.PP nový stav"  </t>
  </si>
  <si>
    <t xml:space="preserve">" nové kuchyňské linky včetně  napojení LED pásku, koordinace s EL" </t>
  </si>
  <si>
    <t xml:space="preserve">"včetně vybavení" </t>
  </si>
  <si>
    <t>"m.č. 1.05" 1</t>
  </si>
  <si>
    <t>187</t>
  </si>
  <si>
    <t>766811RP71</t>
  </si>
  <si>
    <t>Dodávka a montáž kuchyňské linky délky 1,65 m ( viz. tabulka truhlářských výrobků ozn. t 02)</t>
  </si>
  <si>
    <t>-1279282744</t>
  </si>
  <si>
    <t xml:space="preserve">" viz. půdorys 1.PP  nový stav"  </t>
  </si>
  <si>
    <t>" m.č. 1.11" 1</t>
  </si>
  <si>
    <t>188</t>
  </si>
  <si>
    <t>766811RP72</t>
  </si>
  <si>
    <t>Dodávka a montáž kuchyňské linky délky 1,65+2,6  m ( viz. tabulka truhlářských výrobků ozn. t 03)</t>
  </si>
  <si>
    <t>877100990</t>
  </si>
  <si>
    <t>Dodávka a montáž kuchyňské linky délky 1,65+2,6 m ( viz. tabulka truhlářských výrobků ozn. t 03)</t>
  </si>
  <si>
    <t xml:space="preserve">" viz. půdorys 1.PP -2.NP nový stav"  </t>
  </si>
  <si>
    <t>" m.č. 1.17b" 1</t>
  </si>
  <si>
    <t>189</t>
  </si>
  <si>
    <t>766811RP74</t>
  </si>
  <si>
    <t>Dodávka a montáž kuchyňské linky délky 1,7+2,3  m ( viz. tabulka truhlářských výrobků ozn. t 05)</t>
  </si>
  <si>
    <t>2070763394</t>
  </si>
  <si>
    <t>Dodávka a montáž kuchyňské linky délky 1,7+2,3 m ( viz. tabulka truhlářských výrobků ozn. t 05)</t>
  </si>
  <si>
    <t xml:space="preserve">" nové kuchyňské linky včetně  napojení LED pásku, koordinace s EL, rozšířeného parapetu, mřížky nad radiátor" </t>
  </si>
  <si>
    <t>" m.č. 1.22b" 1</t>
  </si>
  <si>
    <t>190</t>
  </si>
  <si>
    <t>766811RP75</t>
  </si>
  <si>
    <t>Dodávka a montáž kuchyňské linky délky 1,7+2,5  m ( viz. tabulka truhlářských výrobků ozn. t 06)</t>
  </si>
  <si>
    <t>-1245914746</t>
  </si>
  <si>
    <t>Dodávka a montáž kuchyňské linky délky 1,7+2,5 m ( viz. tabulka truhlářských výrobků ozn. t 06)</t>
  </si>
  <si>
    <t>" m.č. 1.25b" 1</t>
  </si>
  <si>
    <t>191</t>
  </si>
  <si>
    <t>766811RP76</t>
  </si>
  <si>
    <t>Dodávka a montáž kuchyňské linky délky 2,15  m ( viz. tabulka truhlářských výrobků ozn. t 07)</t>
  </si>
  <si>
    <t>1246586083</t>
  </si>
  <si>
    <t>Dodávka a montáž kuchyňské linky délky 2,15 m ( viz. tabulka truhlářských výrobků ozn. t 07)</t>
  </si>
  <si>
    <t>" m.č. 1.28b" 1</t>
  </si>
  <si>
    <t>192</t>
  </si>
  <si>
    <t>766811RP77</t>
  </si>
  <si>
    <t>Dodávka a montáž kuchyňské linky délky 1,8  m ( viz. tabulka truhlářských výrobků ozn. t 08)</t>
  </si>
  <si>
    <t>-967050173</t>
  </si>
  <si>
    <t>Dodávka a montáž kuchyňské linky délky 1,8 m ( viz. tabulka truhlářských výrobků ozn. t 08)</t>
  </si>
  <si>
    <t>193</t>
  </si>
  <si>
    <t>766821RP82</t>
  </si>
  <si>
    <t>Dodávka a montáž vestavěné skříně do niky 0,4/0,5/2,0  m ( viz. tabulka truhlářských výrobků ozn. t04)</t>
  </si>
  <si>
    <t>-144622115</t>
  </si>
  <si>
    <t>Dodávka a montáž vestavěné skříně do niky 0,4/0,5/2,0 m ( viz. tabulka truhlářských výrobků ozn. t04)</t>
  </si>
  <si>
    <t xml:space="preserve">" viz. půdorys truhlářských výrobků" </t>
  </si>
  <si>
    <t xml:space="preserve">" vestavěné skříně včetně kování a ukončujících či lemovacích lišt" </t>
  </si>
  <si>
    <t>" m.č. 1.13 a 1.16" 9</t>
  </si>
  <si>
    <t xml:space="preserve">"KORPUS:             DTD ( dřevotřísková deska) potažená HPL (vysokotlaký laminát) </t>
  </si>
  <si>
    <t xml:space="preserve">"DVÍŘKA:               kompaktní laminátová deska HPL (8,0mm) </t>
  </si>
  <si>
    <t>194</t>
  </si>
  <si>
    <t>766825RP2</t>
  </si>
  <si>
    <t>Demontáž truhlářských vestavěných skříní, stolů, polic, kuchyňských linek</t>
  </si>
  <si>
    <t>-1958420859</t>
  </si>
  <si>
    <t>"demontáž stávajícíh truhlářských prvků" 1</t>
  </si>
  <si>
    <t xml:space="preserve">"stoly 4" </t>
  </si>
  <si>
    <t>" kuchyňské linky nebo pulty 4"</t>
  </si>
  <si>
    <t xml:space="preserve">"vybavení recepce - pult, police, skříně" </t>
  </si>
  <si>
    <t xml:space="preserve">"vybavení přípravny jídla, vybavení pokojů, skříně na chodbách, vybavení sesterny" </t>
  </si>
  <si>
    <t xml:space="preserve">" madel na stěnách" </t>
  </si>
  <si>
    <t>195</t>
  </si>
  <si>
    <t>998766202</t>
  </si>
  <si>
    <t>Přesun hmot procentní pro kce truhlářské v objektech v přes 6 do 12 m</t>
  </si>
  <si>
    <t>-147589901</t>
  </si>
  <si>
    <t>Přesun hmot pro konstrukce truhlářské stanovený procentní sazbou (%) z ceny vodorovná dopravní vzdálenost do 50 m základní v objektech výšky přes 6 do 12 m</t>
  </si>
  <si>
    <t>https://podminky.urs.cz/item/CS_URS_2024_01/998766202</t>
  </si>
  <si>
    <t>767</t>
  </si>
  <si>
    <t>Konstrukce zámečnické</t>
  </si>
  <si>
    <t>196</t>
  </si>
  <si>
    <t>767111RP88</t>
  </si>
  <si>
    <t>Dodávka a montáž prosklené stěny s posuvnými automatickými  dveřmi 2,58+0,8/3,3 mm  včetně zárubně (viz. tabulka hliníkových výplní  ozn. Al 01)</t>
  </si>
  <si>
    <t>-1631059073</t>
  </si>
  <si>
    <t>Dodávka a montáž prosklené stěny s posuvnými automatickými dveřmi 2,58+0,8/3,3 mm včetně zárubně (viz. tabulka hliníkových výplní ozn. Al 01)</t>
  </si>
  <si>
    <t xml:space="preserve">"viz. tabulka  hliníkových výplní" </t>
  </si>
  <si>
    <t>"kompletní dodávka prosklené stěny s automatickými posuvnými dveřmi"  1</t>
  </si>
  <si>
    <t>197</t>
  </si>
  <si>
    <t>767111RP90</t>
  </si>
  <si>
    <t>Dodávka a montáž prosklené stěny s posuvnými automatickými  dveřmi 2,4/2,1 m   (viz. tabulka hliníkových výplní  ozn. Al 02)</t>
  </si>
  <si>
    <t>-1443310083</t>
  </si>
  <si>
    <t>Dodávka a montáž prosklené stěny s posuvnými automatickými dveřmi 2,4/2,1 m (viz. tabulka hliníkových výplní ozn. Al 02)</t>
  </si>
  <si>
    <t>198</t>
  </si>
  <si>
    <t>767111RP91</t>
  </si>
  <si>
    <t>Dodávka a montáž automatických  hliníkových dveří 1300/2100 mm posuvných na stěnu  (viz. tabulka hliníkovýh výplní  ozn. Al 03)</t>
  </si>
  <si>
    <t>-734100891</t>
  </si>
  <si>
    <t>Dodávka a montáž automatických hliníkových dveří 1300/2100 mm posuvných na stěnu (viz. tabulka hliníkovýh výplní ozn. Al 03)</t>
  </si>
  <si>
    <t>199</t>
  </si>
  <si>
    <t>767111RP92</t>
  </si>
  <si>
    <t>Dodávka a montáž automatických  hliníkových dveří 1500/2100 mm posuvných na stěnu  (viz. tabulka hliníkovýh výplní  ozn. Al 04)</t>
  </si>
  <si>
    <t>1024912851</t>
  </si>
  <si>
    <t>Dodávka a montáž automatických hliníkových dveří 1500/2100 mm posuvných na stěnu (viz. tabulka hliníkovýh výplní ozn. Al 04)</t>
  </si>
  <si>
    <t>"kompletní dodávka prosklené stěny s automatickými posuvnými dveřmi"  3</t>
  </si>
  <si>
    <t>200</t>
  </si>
  <si>
    <t>767111RP93</t>
  </si>
  <si>
    <t>Dodávka a montáž  prosklené stěny s automatickými posuvnými dveřmi 3,1/3,3 mm posuvných na stěnu  (viz. tabulka hliníkovýh výplní  ozn. Al 05)</t>
  </si>
  <si>
    <t>1810589809</t>
  </si>
  <si>
    <t>Dodávka a montáž prosklené stěny s automatickými posuvnými dveřmi 3,1/3,3 mm posuvných na stěnu (viz. tabulka hliníkovýh výplní ozn. Al 05)</t>
  </si>
  <si>
    <t>201</t>
  </si>
  <si>
    <t>767135RP29</t>
  </si>
  <si>
    <t>Dodávka a montáž kotevního systému pro nové zdrojové mosty   (viz. tabulka zámečnických výrobků ozn. z 06)</t>
  </si>
  <si>
    <t>1224487786</t>
  </si>
  <si>
    <t>Dodávka a montáž kotevního systému pro nové zdrojové mosty (viz. tabulka zámečnických výrobků ozn. z 06)</t>
  </si>
  <si>
    <t>"viz. montáž" 5*2</t>
  </si>
  <si>
    <t>202</t>
  </si>
  <si>
    <t>767135RP80</t>
  </si>
  <si>
    <t>Dodávka a montáž  hliníkového protipožárního okna s pevným sklem  ( viz. požární výplně otvorů  ozn. PO 02)</t>
  </si>
  <si>
    <t>-2515123</t>
  </si>
  <si>
    <t>Dodávka a montáž hliníkového protipožárního okna s pevným sklem ( viz. požární výplně otvorů ozn. PO 02)</t>
  </si>
  <si>
    <t>203</t>
  </si>
  <si>
    <t>767135RP12</t>
  </si>
  <si>
    <t>Dodávka a montáž  hliníkových prosklených posuvných protipožárních dveří 160/210 m, kouřotěsných včetně háhradního zdroje ( viz. požární výplně otvorů  ozn. PO 01)</t>
  </si>
  <si>
    <t>70446284</t>
  </si>
  <si>
    <t>Dodávka a montáž hliníkových prosklených posuvných protipožárních dveří 160/210 m, kouřotěsných včetně háhradního zdroje ( viz. požární výplně otvorů ozn. PO 01)</t>
  </si>
  <si>
    <t xml:space="preserve">"viz. půdorys 2.NP nový stav" </t>
  </si>
  <si>
    <t>"viz. montáž" 1,0</t>
  </si>
  <si>
    <t>204</t>
  </si>
  <si>
    <t>767163RP20</t>
  </si>
  <si>
    <t xml:space="preserve">Dodávka a montáž nosné konstrukce pro VZT jednotku </t>
  </si>
  <si>
    <t>-1480371784</t>
  </si>
  <si>
    <t>Dodávka a montáž nosné konstrukce pro VZT jednotku ( viz. tabulka zámečnických výrobků ozn. z06)</t>
  </si>
  <si>
    <t xml:space="preserve"> "viz. půdorys střechy  noná konstrukce pro VZT jednotku" 1,0</t>
  </si>
  <si>
    <t>" v ceně bude povrchová úprava, kompletní řešní konstrukce, kotvení k nosné konstrukci"</t>
  </si>
  <si>
    <t xml:space="preserve">" provedení detailu prostupu  střešní krytiny" </t>
  </si>
  <si>
    <t xml:space="preserve"> "  detailní řešení bude vyhodnoceno propřesné specifikaci konstrukčních vrstev střechy" 1</t>
  </si>
  <si>
    <t xml:space="preserve">"předpokládaná konstrukce kotevní deska 300/300/10 mm - 8 ks" </t>
  </si>
  <si>
    <t xml:space="preserve">" stojna jackel 60/60/66 mm délky 1,5 m - počet 8 ks" </t>
  </si>
  <si>
    <t>" rám pro osazení VZT vedení na střeše U 180 délky 12,0m"</t>
  </si>
  <si>
    <t xml:space="preserve">" předpokládaná hmotnost celkem 445 kg " </t>
  </si>
  <si>
    <t>205</t>
  </si>
  <si>
    <t>767165RP11</t>
  </si>
  <si>
    <t>Úprava stávajícího zábradlí francouzského okna na chodbě ( demontáž, úprava a zpětná montáž)</t>
  </si>
  <si>
    <t>1444091983</t>
  </si>
  <si>
    <t>" m.č. 1.16 zábradlí na okně délky 2,1 m a výšky 1,0m" 1</t>
  </si>
  <si>
    <t xml:space="preserve">" demontáž stávajícího zábradlí, oprava nová povrchová úprava dle původní a zpětná montáž" </t>
  </si>
  <si>
    <t xml:space="preserve">" včetně kotvení a kotevního materiálu" </t>
  </si>
  <si>
    <t>206</t>
  </si>
  <si>
    <t>767165RP12</t>
  </si>
  <si>
    <t>Montáž rovného nárazového svodidla  šroubovaného dvoudílného</t>
  </si>
  <si>
    <t>-1570239903</t>
  </si>
  <si>
    <t>Montáž rovného nárazového svodidla šroubovaného dvoudílného</t>
  </si>
  <si>
    <t xml:space="preserve">"svodidlo  na stěnách včetně kotevních prvků viz. tabulka ostatních výrobků " </t>
  </si>
  <si>
    <t>"1.PP"  21,0</t>
  </si>
  <si>
    <t>207</t>
  </si>
  <si>
    <t>14011RP30</t>
  </si>
  <si>
    <t>nástěné nárazové kombinované madlo (viz. tabulka ostatních výrobků)</t>
  </si>
  <si>
    <t>-1102493339</t>
  </si>
  <si>
    <t xml:space="preserve">"součástí dodávky jsou montážní konzoly, spojky a standardní, rohové koncovky" </t>
  </si>
  <si>
    <t>"viz. montáž + ztratné" 21,0</t>
  </si>
  <si>
    <t>21*1,05 'Přepočtené koeficientem množství</t>
  </si>
  <si>
    <t>208</t>
  </si>
  <si>
    <t>767312RP25</t>
  </si>
  <si>
    <t>Dodávka a montáž vnitřních dilatačních profilů (viz. tabulka zámečnických prvků ozn. z01)</t>
  </si>
  <si>
    <t>1152261090</t>
  </si>
  <si>
    <t>" viz. ůdorys 1.PP nový stav"</t>
  </si>
  <si>
    <t>" stěnový " 3,3*2</t>
  </si>
  <si>
    <t>"stropní" 2,5</t>
  </si>
  <si>
    <t>209</t>
  </si>
  <si>
    <t>767821RP63</t>
  </si>
  <si>
    <t>Dodávka a montáž orientačních tabulek ( viz. tabulka ostatních výrobků)</t>
  </si>
  <si>
    <t>790647411</t>
  </si>
  <si>
    <t>"podrobnosti viz. tabulka ostatních výrobků - porientační tabulky" 35,0</t>
  </si>
  <si>
    <t>210</t>
  </si>
  <si>
    <t>767995111</t>
  </si>
  <si>
    <t>Montáž atypických zámečnických konstrukcí hm do 5 kg</t>
  </si>
  <si>
    <t>1527318544</t>
  </si>
  <si>
    <t>Montáž ostatních atypických zámečnických konstrukcí hmotnosti do 5 kg</t>
  </si>
  <si>
    <t>https://podminky.urs.cz/item/CS_URS_2024_01/767995111</t>
  </si>
  <si>
    <t>"nosná konstrukce pro hasící přístroje" 3*2</t>
  </si>
  <si>
    <t>211</t>
  </si>
  <si>
    <t>449321RP33</t>
  </si>
  <si>
    <t>přístroj hasicí ruční práškový 21A 6 kg (včetně nosné konstrukce)</t>
  </si>
  <si>
    <t>-1817051529</t>
  </si>
  <si>
    <t>212</t>
  </si>
  <si>
    <t>767995RP22</t>
  </si>
  <si>
    <t>Dodávka a montáž kolejnicového systému se závěsem ( viz. tabulka zámečnických výrobků ozn. z03)</t>
  </si>
  <si>
    <t>-906606472</t>
  </si>
  <si>
    <t xml:space="preserve">" podrobnosti viz. tabulka zámečnických výrobků - sprchový závěs" </t>
  </si>
  <si>
    <t>" kolejnicový systém do sprchy délka tyče 1,0 m, závěs délky 1x1,5" 1</t>
  </si>
  <si>
    <t>213</t>
  </si>
  <si>
    <t>767996801</t>
  </si>
  <si>
    <t>Demontáž atypických zámečnických konstrukcí rozebráním hm jednotlivých dílů do 50 kg</t>
  </si>
  <si>
    <t>-237991981</t>
  </si>
  <si>
    <t>Demontáž ostatních zámečnických konstrukcí rozebráním o hmotnosti jednotlivých dílů do 50 kg</t>
  </si>
  <si>
    <t>https://podminky.urs.cz/item/CS_URS_2024_01/767996801</t>
  </si>
  <si>
    <t xml:space="preserve">"viz. půdroys 1.Pp bourací práce" </t>
  </si>
  <si>
    <t xml:space="preserve">" demontáž stávajícíh drobných zámečnických prvků všech kotvených kestropní konstrukci nebo stěně" </t>
  </si>
  <si>
    <t xml:space="preserve">" konzoly, věšáky, úchyty, police, dvířka, cedule, závěsy prvky pro VZT , vybavení koupelen, WC a pod." </t>
  </si>
  <si>
    <t xml:space="preserve">"dilatačních lišt, vybavení pokojů, lékařké technologie, žaluzie" </t>
  </si>
  <si>
    <t>" předpoklad" 300,0</t>
  </si>
  <si>
    <t>214</t>
  </si>
  <si>
    <t>998767202</t>
  </si>
  <si>
    <t>Přesun hmot procentní pro zámečnické konstrukce v objektech v přes 6 do 12 m</t>
  </si>
  <si>
    <t>-694903431</t>
  </si>
  <si>
    <t>Přesun hmot pro zámečnické konstrukce stanovený procentní sazbou (%) z ceny vodorovná dopravní vzdálenost do 50 m základní v objektech výšky přes 6 do 12 m</t>
  </si>
  <si>
    <t>https://podminky.urs.cz/item/CS_URS_2024_01/998767202</t>
  </si>
  <si>
    <t>773</t>
  </si>
  <si>
    <t>Podlahy z litého teraca</t>
  </si>
  <si>
    <t>215</t>
  </si>
  <si>
    <t>773512925</t>
  </si>
  <si>
    <t>Oprava podlahy z přírodního litého teraca tl do 20 mm rýh šířky přes 300 mm</t>
  </si>
  <si>
    <t>-1769841633</t>
  </si>
  <si>
    <t>Oprava podlahy z litého teraca včetně penetrace, tloušťky do 20 mm rýh, šířky přírodního, šířky přes 300 mm</t>
  </si>
  <si>
    <t>https://podminky.urs.cz/item/CS_URS_2024_01/773512925</t>
  </si>
  <si>
    <t>" úprava stávající teracové podlahy v bloku A v místě vybouraných dveří" 5,0*0,5</t>
  </si>
  <si>
    <t>216</t>
  </si>
  <si>
    <t>773512931</t>
  </si>
  <si>
    <t>Příplatek k cenám opravy podlahy z přírodního litého teraca tl do 20 mm za každých dalších i započatých 5 mm tloušťky</t>
  </si>
  <si>
    <t>-725585808</t>
  </si>
  <si>
    <t>Oprava podlahy z litého teraca včetně penetrace, tloušťky do 20 mm Příplatek k cenám za každých dalších i započatých 5 mm tloušťky přírodního teraca</t>
  </si>
  <si>
    <t>https://podminky.urs.cz/item/CS_URS_2024_01/773512931</t>
  </si>
  <si>
    <t>" úprava stávající teracové podlahy v bloku A v místě vybouraných dveří" 5,0*0,5*2</t>
  </si>
  <si>
    <t>217</t>
  </si>
  <si>
    <t>773901RP10</t>
  </si>
  <si>
    <t>Úprava stávajícího soklu na chodbě bloku A ( dodávka a montáž)včetně povrchové úpravy</t>
  </si>
  <si>
    <t>-1189713895</t>
  </si>
  <si>
    <t>" pro potřeby nových posuvných dveří  pro vstup do centra s chodby bloku A bude upraven stávající teracový sokl" 5,0*0,15</t>
  </si>
  <si>
    <t>218</t>
  </si>
  <si>
    <t>773992011</t>
  </si>
  <si>
    <t>Vyplnění dilatačních spar povrchu z litého teraca vložkami z barevných kovů nebo PVC</t>
  </si>
  <si>
    <t>1278097104</t>
  </si>
  <si>
    <t>Ostatní práce vyplnění dilatačních spár teraca (materiál ve specifikaci) vložkami z barevných kovů nebo z PVC</t>
  </si>
  <si>
    <t>https://podminky.urs.cz/item/CS_URS_2024_01/773992011</t>
  </si>
  <si>
    <t>" úprava stávající teracové podlahy v bloku A v místě vybouraných dveří" 5,0</t>
  </si>
  <si>
    <t>219</t>
  </si>
  <si>
    <t>19713RP22</t>
  </si>
  <si>
    <t>profil plochý  nerezový dilatační (dvoudílný, šroubovaný)</t>
  </si>
  <si>
    <t>-1815089617</t>
  </si>
  <si>
    <t>"viz. montáž" 5,0</t>
  </si>
  <si>
    <t>5*1,05 'Přepočtené koeficientem množství</t>
  </si>
  <si>
    <t>220</t>
  </si>
  <si>
    <t>773993901</t>
  </si>
  <si>
    <t>Broušení stávající podlahy z litého teraca</t>
  </si>
  <si>
    <t>1595941332</t>
  </si>
  <si>
    <t>Údržba podlah z litého teraca broušení stávající podlahy</t>
  </si>
  <si>
    <t>https://podminky.urs.cz/item/CS_URS_2024_01/773993901</t>
  </si>
  <si>
    <t>221</t>
  </si>
  <si>
    <t>773993903</t>
  </si>
  <si>
    <t>Hloubkové čištění podlahy z litého teraca</t>
  </si>
  <si>
    <t>571062428</t>
  </si>
  <si>
    <t>Údržba podlah z litého teraca hloubkové čištění</t>
  </si>
  <si>
    <t>https://podminky.urs.cz/item/CS_URS_2024_01/773993903</t>
  </si>
  <si>
    <t>222</t>
  </si>
  <si>
    <t>773993907</t>
  </si>
  <si>
    <t>Impregnace podlahy z litého teraca</t>
  </si>
  <si>
    <t>1871543136</t>
  </si>
  <si>
    <t>Údržba podlah z litého teraca impregnace</t>
  </si>
  <si>
    <t>https://podminky.urs.cz/item/CS_URS_2024_01/773993907</t>
  </si>
  <si>
    <t>223</t>
  </si>
  <si>
    <t>998773201</t>
  </si>
  <si>
    <t>Přesun hmot procentní pro podlahy teracové lité v objektech v do 6 m</t>
  </si>
  <si>
    <t>-578215398</t>
  </si>
  <si>
    <t>Přesun hmot pro podlahy teracové lité stanovený procentní sazbou (%) z ceny vodorovná dopravní vzdálenost do 50 m základní v objektech výšky do 6 m</t>
  </si>
  <si>
    <t>https://podminky.urs.cz/item/CS_URS_2024_01/998773201</t>
  </si>
  <si>
    <t>776</t>
  </si>
  <si>
    <t>Podlahy povlakové</t>
  </si>
  <si>
    <t>224</t>
  </si>
  <si>
    <t>776111112</t>
  </si>
  <si>
    <t>Broušení betonového podkladu povlakových podlah</t>
  </si>
  <si>
    <t>30387857</t>
  </si>
  <si>
    <t>Příprava podkladu povlakových podlah a stěn broušení podlah nového podkladu betonového</t>
  </si>
  <si>
    <t>https://podminky.urs.cz/item/CS_URS_2024_01/776111112</t>
  </si>
  <si>
    <t xml:space="preserve">"plocha dveří u soklu ponechána pro řešení detailů" </t>
  </si>
  <si>
    <t xml:space="preserve">" vinyl barva" </t>
  </si>
  <si>
    <t>"1.01"  23,9</t>
  </si>
  <si>
    <t>"1.06" 10,1</t>
  </si>
  <si>
    <t>"1.16"32,3</t>
  </si>
  <si>
    <t>"vinyl"</t>
  </si>
  <si>
    <t>"1.02" 10,8</t>
  </si>
  <si>
    <t>"1.03" 6,6</t>
  </si>
  <si>
    <t>"1.04" 2,7</t>
  </si>
  <si>
    <t>"1.08" 1,65</t>
  </si>
  <si>
    <t>"1.09" 1,6</t>
  </si>
  <si>
    <t>"1.10" 2,7</t>
  </si>
  <si>
    <t>"1.11" 6,8</t>
  </si>
  <si>
    <t>"1.12" 8,35</t>
  </si>
  <si>
    <t>"1.13" 3,75</t>
  </si>
  <si>
    <t>"1.15" 1,7</t>
  </si>
  <si>
    <t>"1.18" 2,7</t>
  </si>
  <si>
    <t>"1.20" 3,4</t>
  </si>
  <si>
    <t>"1.23" 3,1</t>
  </si>
  <si>
    <t>"1.26" 1,7</t>
  </si>
  <si>
    <t>"1.27" 1,25</t>
  </si>
  <si>
    <t>"1.29" 3,0</t>
  </si>
  <si>
    <t>"1.31" 4,7</t>
  </si>
  <si>
    <t xml:space="preserve">"vinyl elektrostatický" </t>
  </si>
  <si>
    <t>"1.05"  13,8</t>
  </si>
  <si>
    <t>"1.07" 14,35</t>
  </si>
  <si>
    <t>"1.17a,b" (18,7+4,3)</t>
  </si>
  <si>
    <t>"1.22a,b"  (18,4+5,0)</t>
  </si>
  <si>
    <t>"1.25a,b"  (18,2+5,5)</t>
  </si>
  <si>
    <t>"1.28a,b" (39,6+8,15)</t>
  </si>
  <si>
    <t>225</t>
  </si>
  <si>
    <t>776111116</t>
  </si>
  <si>
    <t>Odstranění zbytků lepidla z podkladu povlakových podlah broušením</t>
  </si>
  <si>
    <t>492327508</t>
  </si>
  <si>
    <t>Příprava podkladu povlakových podlah a stěn broušení podlah stávajícího podkladu pro odstranění lepidla (po starých krytinách)</t>
  </si>
  <si>
    <t>https://podminky.urs.cz/item/CS_URS_2024_01/776111116</t>
  </si>
  <si>
    <t>226</t>
  </si>
  <si>
    <t>776111311</t>
  </si>
  <si>
    <t>Vysátí podkladu povlakových podlah</t>
  </si>
  <si>
    <t>-1112191064</t>
  </si>
  <si>
    <t>Příprava podkladu povlakových podlah a stěn vysátí podlah</t>
  </si>
  <si>
    <t>https://podminky.urs.cz/item/CS_URS_2024_01/776111311</t>
  </si>
  <si>
    <t>227</t>
  </si>
  <si>
    <t>776121321</t>
  </si>
  <si>
    <t>Neředěná penetrace savého podkladu povlakových podlah</t>
  </si>
  <si>
    <t>-1699045942</t>
  </si>
  <si>
    <t>Příprava podkladu povlakových podlah a stěn penetrace neředěná podlah</t>
  </si>
  <si>
    <t>https://podminky.urs.cz/item/CS_URS_2024_01/776121321</t>
  </si>
  <si>
    <t>228</t>
  </si>
  <si>
    <t>776141122</t>
  </si>
  <si>
    <t>Stěrka podlahová nivelační pro vyrovnání podkladu povlakových podlah pevnosti 30 MPa tl přes 3 do 5 mm</t>
  </si>
  <si>
    <t>-1451075362</t>
  </si>
  <si>
    <t>Příprava podkladu povlakových podlah a stěn vyrovnání samonivelační stěrkou podlah min.pevnosti 30 MPa, tloušťky přes 3 do 5 mm</t>
  </si>
  <si>
    <t>https://podminky.urs.cz/item/CS_URS_2024_01/776141122</t>
  </si>
  <si>
    <t>229</t>
  </si>
  <si>
    <t>776201813</t>
  </si>
  <si>
    <t>Demontáž lepených povlakových podlah strojně</t>
  </si>
  <si>
    <t>-848321784</t>
  </si>
  <si>
    <t>Demontáž povlakových podlahovin lepených z velkých ploch strojně</t>
  </si>
  <si>
    <t>https://podminky.urs.cz/item/CS_URS_2024_01/776201813</t>
  </si>
  <si>
    <t>230</t>
  </si>
  <si>
    <t>776251RP6</t>
  </si>
  <si>
    <t>Montáž podlahovin  z vinylu  lepením dvousložkovým lepidlem do mokrých postorů z pásů standardních do v (včetně svařování za tepla svařovací šňůry, frézování)</t>
  </si>
  <si>
    <t>985387775</t>
  </si>
  <si>
    <t>Montáž podlahovin z vinylu lepením dvousložkovým lepidlem do mokrých postorů z pásů standardních do v (včetně svařování za tepla svařovací šňůry, frézování)</t>
  </si>
  <si>
    <t>"1.14a,b" (2,8+1,2)+(6,9+4,4)*0,15</t>
  </si>
  <si>
    <t>"1.21" 3,15+7,3*0,15</t>
  </si>
  <si>
    <t>"1.24"  3,2+7,3*0,15</t>
  </si>
  <si>
    <t>"1.30"  3,0+7,0*0,15</t>
  </si>
  <si>
    <t>231</t>
  </si>
  <si>
    <t>28411RP6</t>
  </si>
  <si>
    <t>vinyl protiskluzný s povrchovou úpravou nopy tl 2,5mm, nášlapná vrstva 2,0mm, hořlavost Bfl-s1, třída zátěže 34/43, protiskluznost R10 C</t>
  </si>
  <si>
    <t>2064917196</t>
  </si>
  <si>
    <t>18,285</t>
  </si>
  <si>
    <t>18,285*1,1 'Přepočtené koeficientem množství</t>
  </si>
  <si>
    <t>232</t>
  </si>
  <si>
    <t>776251RP1</t>
  </si>
  <si>
    <t>Montáž podlahovin  z vinylu  lepením standardním lepidlem z pásů standardních (včetně svařování za tepla svařovací šňůry, frézování)</t>
  </si>
  <si>
    <t>1600557367</t>
  </si>
  <si>
    <t>Montáž podlahovin z vinylu lepením standardním lepidlem z pásů standardních (včetně svařování za tepla svařovací šňůry, frézování)</t>
  </si>
  <si>
    <t>"1.01"  23,9+28,5*0,15</t>
  </si>
  <si>
    <t>"1.06" 10,1+12,9*0,15</t>
  </si>
  <si>
    <t>"1.16"32,3+38,1*0,15</t>
  </si>
  <si>
    <t>"1.02" 10,8+13,8*0,15</t>
  </si>
  <si>
    <t>"1.03" 6,6+11,0*0,15</t>
  </si>
  <si>
    <t>"1.04" 2,7+6,9*0,15</t>
  </si>
  <si>
    <t>"1.08" 1,65+5,3*0,15</t>
  </si>
  <si>
    <t>"1.09" 1,6+5,4*0,15</t>
  </si>
  <si>
    <t>"1.10" 2,7+6,7*0,15</t>
  </si>
  <si>
    <t>"1.11" 6,8+11,6*0,15</t>
  </si>
  <si>
    <t>"1.12" 8,35+12,35*0,15</t>
  </si>
  <si>
    <t>"1.13" 3,75+8,4*0,15</t>
  </si>
  <si>
    <t>"1.15" 1,7+5,6*0,15</t>
  </si>
  <si>
    <t>"1.18" 2,7+7,2*0,15</t>
  </si>
  <si>
    <t>"1.20" 3,4+7,5*0,15</t>
  </si>
  <si>
    <t>"1.23" 3,1+7,6*0,15</t>
  </si>
  <si>
    <t>"1.26" 1,7+5,6*0,15</t>
  </si>
  <si>
    <t>"1.27" 1,25+4,6*0,15</t>
  </si>
  <si>
    <t>"1.29" 3,0+7,2*0,15</t>
  </si>
  <si>
    <t>"1.31" 4,7+8,9*0,15</t>
  </si>
  <si>
    <t>233</t>
  </si>
  <si>
    <t>28411RP2</t>
  </si>
  <si>
    <t>vinyl homogenní tl 2.00mm nášlapná vrstva 2.00mm, hořlavost Bfl-s1, třída zátěže 34/43, bodová zátěž  ≤ 0.10mm, protiskluznost R9, iQ PUR</t>
  </si>
  <si>
    <t>-307691787</t>
  </si>
  <si>
    <t>" viz. montáž + ztratné" 78,225+86,848</t>
  </si>
  <si>
    <t>165,073*1,1 'Přepočtené koeficientem množství</t>
  </si>
  <si>
    <t>234</t>
  </si>
  <si>
    <t>776251RP2</t>
  </si>
  <si>
    <t>Montáž podlahovin  z vinylu  lepením speciálním lepidlem z pásů  elektrostaticky vodivých (včetně svařování za tepla svařovací šňůry, frézování)</t>
  </si>
  <si>
    <t>239795453</t>
  </si>
  <si>
    <t>Montáž podlahovin z vinylu lepením speciálním lepidlem z pásů elektrostaticky vodivých (včetně svařování za tepla svařovací šňůry, frézování)</t>
  </si>
  <si>
    <t xml:space="preserve">"vinyl elektrostatický - kompletní systémové řešení" </t>
  </si>
  <si>
    <t>"1.05"  13,8+14,9*0,15</t>
  </si>
  <si>
    <t>"1.07" 14,35+17,1*0,15</t>
  </si>
  <si>
    <t>"1.17a,b" (18,7+4,3)+(18,6+8,5)*0,15</t>
  </si>
  <si>
    <t>"1.22a,b"  (18,4+5,0)+(18,3+9,5)*0,15</t>
  </si>
  <si>
    <t>"1.25a,b"  (18,2+5,5)+(18,2+9,9)*0,15</t>
  </si>
  <si>
    <t>"1.28a,b" (39,6+8,15)+(31,4+11,9)*0,15</t>
  </si>
  <si>
    <t>235</t>
  </si>
  <si>
    <t>28411RP3</t>
  </si>
  <si>
    <t>vinyl elektrostatický tl 2mm,tl. nášlapné vrstvy 2,0 mm, třída zátěže 34/43, odpor krytiny  pro zdravotnictví R 5x10⁴ ≤ R ≤ 10⁶ Ohm</t>
  </si>
  <si>
    <t>-186911411</t>
  </si>
  <si>
    <t>" viz. montáž + ztratné" 169,745</t>
  </si>
  <si>
    <t>169,745*1,1 'Přepočtené koeficientem množství</t>
  </si>
  <si>
    <t>236</t>
  </si>
  <si>
    <t>776410811</t>
  </si>
  <si>
    <t>Odstranění soklíků a lišt pryžových nebo plastových</t>
  </si>
  <si>
    <t>943710438</t>
  </si>
  <si>
    <t>Demontáž soklíků nebo lišt pryžových nebo plastových</t>
  </si>
  <si>
    <t>https://podminky.urs.cz/item/CS_URS_2024_01/776410811</t>
  </si>
  <si>
    <t xml:space="preserve">" odstranění soklu stávajícíh povlakových podlah" </t>
  </si>
  <si>
    <t>17,92+19,14+11,5+19,1+19,2+19,0+15,0+61,0+19,3+18,1</t>
  </si>
  <si>
    <t>237</t>
  </si>
  <si>
    <t>776421111</t>
  </si>
  <si>
    <t>Montáž obvodových lišt lepením</t>
  </si>
  <si>
    <t>1538978287</t>
  </si>
  <si>
    <t>Montáž lišt obvodových lepených</t>
  </si>
  <si>
    <t>https://podminky.urs.cz/item/CS_URS_2024_01/776421111</t>
  </si>
  <si>
    <t xml:space="preserve">"budou použity dva druhy lišt" </t>
  </si>
  <si>
    <t>28,5+13,8+11,0+6,9+14,9+12,9+17,1+5,3+5,4+6,7+11,6+12,35+8,4+6,9+4,4+5,6+38,1+18,6+8,5</t>
  </si>
  <si>
    <t>7,2+7,5+7,3+18,3+9,5+7,6+7,3+18,2+9,9+5,6+4,6+31,4+11,9+7,2+7,0+8,9</t>
  </si>
  <si>
    <t>" druhá lišta" 406,35</t>
  </si>
  <si>
    <t>238</t>
  </si>
  <si>
    <t>28342RP22</t>
  </si>
  <si>
    <t>soklová lišta fabion 30 mm + ukončující horní hrana ( systémové řešení dvou druhů lišt)</t>
  </si>
  <si>
    <t>-1322664615</t>
  </si>
  <si>
    <t>" viz. montáž + ztratné" 406,35*2</t>
  </si>
  <si>
    <t>812,7*1,02 'Přepočtené koeficientem množství</t>
  </si>
  <si>
    <t>239</t>
  </si>
  <si>
    <t>776421312</t>
  </si>
  <si>
    <t>Montáž přechodových šroubovaných lišt</t>
  </si>
  <si>
    <t>1835550860</t>
  </si>
  <si>
    <t>Montáž lišt přechodových šroubovaných</t>
  </si>
  <si>
    <t>https://podminky.urs.cz/item/CS_URS_2024_01/776421312</t>
  </si>
  <si>
    <t>"podlahová přechodová lišta ve dveřích" 32,0</t>
  </si>
  <si>
    <t>240</t>
  </si>
  <si>
    <t>61418RP15</t>
  </si>
  <si>
    <t xml:space="preserve">lišta podlahová dvoudílná šroubovací nerezová ( včetně kotevních prvků) </t>
  </si>
  <si>
    <t>-2146908302</t>
  </si>
  <si>
    <t>" viz. montáž + ztratné" 32,0</t>
  </si>
  <si>
    <t>32*1,02 'Přepočtené koeficientem množství</t>
  </si>
  <si>
    <t>241</t>
  </si>
  <si>
    <t>776421RP5</t>
  </si>
  <si>
    <t>Montáž přechodových dilatačních  lišt</t>
  </si>
  <si>
    <t>830026445</t>
  </si>
  <si>
    <t>Montáž přechodových dilatačních lišt</t>
  </si>
  <si>
    <t>"podlahová přechodová lišta" 2,5</t>
  </si>
  <si>
    <t>242</t>
  </si>
  <si>
    <t>56284RP3</t>
  </si>
  <si>
    <t>podlahová dilatační lišta (viz. tabulka zámečnických prvků)</t>
  </si>
  <si>
    <t>2061464245</t>
  </si>
  <si>
    <t>"viz. montáž + ztratné" 2,5</t>
  </si>
  <si>
    <t>2,5*1,02 'Přepočtené koeficientem množství</t>
  </si>
  <si>
    <t>243</t>
  </si>
  <si>
    <t>776991RP22</t>
  </si>
  <si>
    <t>Příplatek za složitější pokládku- střídání barev, vytváření obrazců  (podrobnosti viz. skladby konstrukcí)</t>
  </si>
  <si>
    <t>1102413235</t>
  </si>
  <si>
    <t>Příplatek za složitější pokládku- střídání barev, vytváření obrazců (podrobnosti viz. skladby konstrukcí)</t>
  </si>
  <si>
    <t>244</t>
  </si>
  <si>
    <t>998776102</t>
  </si>
  <si>
    <t>Přesun hmot tonážní pro podlahy povlakové v objektech v přes 6 do 12 m</t>
  </si>
  <si>
    <t>-47903727</t>
  </si>
  <si>
    <t>Přesun hmot pro podlahy povlakové stanovený z hmotnosti přesunovaného materiálu vodorovná dopravní vzdálenost do 50 m základní v objektech výšky přes 6 do 12 m</t>
  </si>
  <si>
    <t>https://podminky.urs.cz/item/CS_URS_2024_01/998776102</t>
  </si>
  <si>
    <t>776-A</t>
  </si>
  <si>
    <t>Podlahy povlakové-ochrana stěn</t>
  </si>
  <si>
    <t>245</t>
  </si>
  <si>
    <t>7666997RP50</t>
  </si>
  <si>
    <t xml:space="preserve">Montáž ochrany rohů  lištou rohovou </t>
  </si>
  <si>
    <t>208357867</t>
  </si>
  <si>
    <t>Montáž ochrany rohů lištou rohovou</t>
  </si>
  <si>
    <t xml:space="preserve">"ochrana rohů na chodbách výška rohu 1,5m" </t>
  </si>
  <si>
    <t>" 1.PP" 7*1,5</t>
  </si>
  <si>
    <t>246</t>
  </si>
  <si>
    <t>553430RP51</t>
  </si>
  <si>
    <t>lepené  kryty rohů 50/50 mm délky 1,5 m</t>
  </si>
  <si>
    <t>-341134399</t>
  </si>
  <si>
    <t>"viz. montáž +ztratné" 10,5</t>
  </si>
  <si>
    <t>10,5*1,1 'Přepočtené koeficientem množství</t>
  </si>
  <si>
    <t>247</t>
  </si>
  <si>
    <t>7666997RP57</t>
  </si>
  <si>
    <t>Lepení ochranných pásů na dveře( včetně očištění a přípravy podkladu pro lepení)</t>
  </si>
  <si>
    <t>ks</t>
  </si>
  <si>
    <t>-1217742154</t>
  </si>
  <si>
    <t xml:space="preserve">"ochranné pláty - standartní úprava pro ochranu dveří výšky " </t>
  </si>
  <si>
    <t>"1.PP" 2+10</t>
  </si>
  <si>
    <t>248</t>
  </si>
  <si>
    <t>553430RP59</t>
  </si>
  <si>
    <t>ochranné pláty pro ochranu dveří - standartní tvary</t>
  </si>
  <si>
    <t>-380706622</t>
  </si>
  <si>
    <t>"triangl v místě kliky, pás na spodní straně dveří š. 300 mm"</t>
  </si>
  <si>
    <t xml:space="preserve">"ochranné pláty standartní tvary pro ochranu dveří "  </t>
  </si>
  <si>
    <t>249</t>
  </si>
  <si>
    <t>553430RP60</t>
  </si>
  <si>
    <t>ochranné pláty pro ochranu dveří - tvar lidské postavy</t>
  </si>
  <si>
    <t>-1616280013</t>
  </si>
  <si>
    <t xml:space="preserve">" viz. skladby konstrukcí dveře na WC ve vstupní hale" </t>
  </si>
  <si>
    <t>"ochranné pláty pro ochranu dveří "  2</t>
  </si>
  <si>
    <t>250</t>
  </si>
  <si>
    <t>776521RP45</t>
  </si>
  <si>
    <t>Lepení pásů akrylvinylových ochranných pásů ( systémové řešení)</t>
  </si>
  <si>
    <t>-1279045839</t>
  </si>
  <si>
    <t xml:space="preserve">" viz.půdorys 1PP nový stav" </t>
  </si>
  <si>
    <t xml:space="preserve">" podrobnosti viz. sklady konstrukcí a tabulka ostatních výrobků" </t>
  </si>
  <si>
    <t xml:space="preserve">"pás 300 mm" </t>
  </si>
  <si>
    <t>" 1.PP" 21,0+12,5+12,5</t>
  </si>
  <si>
    <t>251</t>
  </si>
  <si>
    <t>28412RP51</t>
  </si>
  <si>
    <t xml:space="preserve">akrylvinylový pás šířky 300 mm </t>
  </si>
  <si>
    <t>212075084</t>
  </si>
  <si>
    <t>" 1.PP" 46,0</t>
  </si>
  <si>
    <t>46*1,1 'Přepočtené koeficientem množství</t>
  </si>
  <si>
    <t>252</t>
  </si>
  <si>
    <t>776995RP69</t>
  </si>
  <si>
    <t>Dodávka a montáž ochranného madla na stěnu pomocí hmoždinek včetně rohových a ukončovacích systémových profilů, antibakteriální úprava</t>
  </si>
  <si>
    <t>1551979377</t>
  </si>
  <si>
    <t>"madlo - hliníková kostra, akrylvinylový kryt pr. max. 40 mm( včetně kotvení , koncových prvků, konzol)"</t>
  </si>
  <si>
    <t>" viz. tabulka ostatních prvků" 21,0</t>
  </si>
  <si>
    <t>253</t>
  </si>
  <si>
    <t>998776202</t>
  </si>
  <si>
    <t>Přesun hmot procentní pro podlahy povlakové v objektech v přes 6 do 12 m</t>
  </si>
  <si>
    <t>6850482</t>
  </si>
  <si>
    <t>Přesun hmot pro podlahy povlakové stanovený procentní sazbou (%) z ceny vodorovná dopravní vzdálenost do 50 m základní v objektech výšky přes 6 do 12 m</t>
  </si>
  <si>
    <t>https://podminky.urs.cz/item/CS_URS_2024_01/998776202</t>
  </si>
  <si>
    <t>777</t>
  </si>
  <si>
    <t>Podlahy lité</t>
  </si>
  <si>
    <t>254</t>
  </si>
  <si>
    <t>777111111</t>
  </si>
  <si>
    <t>Vysátí podkladu před provedením lité podlahy</t>
  </si>
  <si>
    <t>-1227361892</t>
  </si>
  <si>
    <t>Příprava podkladu před provedením litých podlah vysátí</t>
  </si>
  <si>
    <t>https://podminky.urs.cz/item/CS_URS_2024_01/777111111</t>
  </si>
  <si>
    <t>" 1.19" 21,15+19,3*0,15</t>
  </si>
  <si>
    <t>255</t>
  </si>
  <si>
    <t>777111121</t>
  </si>
  <si>
    <t>Ruční broušení podkladu před provedením lité podlahy</t>
  </si>
  <si>
    <t>1252970410</t>
  </si>
  <si>
    <t>Příprava podkladu před provedením litých podlah obroušení ruční ( v místě styku se stěnou, v rozích apod.)</t>
  </si>
  <si>
    <t>https://podminky.urs.cz/item/CS_URS_2024_01/777111121</t>
  </si>
  <si>
    <t>" 1.19" 19,3</t>
  </si>
  <si>
    <t>256</t>
  </si>
  <si>
    <t>777111123</t>
  </si>
  <si>
    <t>Strojní broušení podkladu před provedením lité podlahy</t>
  </si>
  <si>
    <t>-391721082</t>
  </si>
  <si>
    <t>Příprava podkladu před provedením litých podlah obroušení strojní</t>
  </si>
  <si>
    <t>https://podminky.urs.cz/item/CS_URS_2024_01/777111123</t>
  </si>
  <si>
    <t>257</t>
  </si>
  <si>
    <t>777121115</t>
  </si>
  <si>
    <t>Vyrovnání podkladu podlah stěrkou plněnou pískem pl přes 1,0 m2 tl přes 3 do 5 mm</t>
  </si>
  <si>
    <t>-1796554375</t>
  </si>
  <si>
    <t>Vyrovnání podkladu epoxidovou stěrkou plněnou pískem, tloušťky přes 3 do 5 mm, plochy přes 1,0 m2</t>
  </si>
  <si>
    <t>https://podminky.urs.cz/item/CS_URS_2024_01/777121115</t>
  </si>
  <si>
    <t>" 1.19" 21,15</t>
  </si>
  <si>
    <t>258</t>
  </si>
  <si>
    <t>777131107</t>
  </si>
  <si>
    <t>Penetrační epoxidový nátěr podlahy na podklad ohrožený vzlínáním vlhkosti</t>
  </si>
  <si>
    <t>-806785464</t>
  </si>
  <si>
    <t>Penetrační nátěr podlahy epoxidový na podklad ohrožený vzlínáním vlhkosti</t>
  </si>
  <si>
    <t>https://podminky.urs.cz/item/CS_URS_2024_01/777131107</t>
  </si>
  <si>
    <t>259</t>
  </si>
  <si>
    <t>777511145</t>
  </si>
  <si>
    <t>Krycí epoxidová stěrka tloušťky do 3 mm chemicky odolné lité podlahy</t>
  </si>
  <si>
    <t>-1179523342</t>
  </si>
  <si>
    <t>Krycí stěrka chemicky odolná epoxidová, tloušťky přes 2 do 3 mm</t>
  </si>
  <si>
    <t>https://podminky.urs.cz/item/CS_URS_2024_01/777511145</t>
  </si>
  <si>
    <t>260</t>
  </si>
  <si>
    <t>777511181</t>
  </si>
  <si>
    <t>Příplatek k cenám krycí stěrky za zvýšenou pracnost provádění podlahových soklíků</t>
  </si>
  <si>
    <t>-1646551574</t>
  </si>
  <si>
    <t>Krycí stěrka Příplatek k cenám za zvýšenou pracnost provádění soklíků na svislé ploše podlahových</t>
  </si>
  <si>
    <t>https://podminky.urs.cz/item/CS_URS_2024_01/777511181</t>
  </si>
  <si>
    <t>" 1.19" 19,3*0,15</t>
  </si>
  <si>
    <t>261</t>
  </si>
  <si>
    <t>777611143</t>
  </si>
  <si>
    <t>Krycí epoxidový chemicky odolný nátěr podlahy</t>
  </si>
  <si>
    <t>1269761176</t>
  </si>
  <si>
    <t>Krycí nátěr podlahy chemicky odolný epoxidový</t>
  </si>
  <si>
    <t>https://podminky.urs.cz/item/CS_URS_2024_01/777611143</t>
  </si>
  <si>
    <t>262</t>
  </si>
  <si>
    <t>777611161</t>
  </si>
  <si>
    <t>Protiskluzná úprava lité podlahy prosypem křemenným pískem</t>
  </si>
  <si>
    <t>337764943</t>
  </si>
  <si>
    <t>Krycí nátěr podlahy protiskluzová úprava prosyp křemenným pískem</t>
  </si>
  <si>
    <t>https://podminky.urs.cz/item/CS_URS_2024_01/777611161</t>
  </si>
  <si>
    <t>263</t>
  </si>
  <si>
    <t>777612109</t>
  </si>
  <si>
    <t>Uzavírací epoxidový protiskluzný nátěr podlahy</t>
  </si>
  <si>
    <t>-1339050610</t>
  </si>
  <si>
    <t>Uzavírací nátěr podlahy epoxidový protiskluzný</t>
  </si>
  <si>
    <t>https://podminky.urs.cz/item/CS_URS_2024_01/777612109</t>
  </si>
  <si>
    <t>264</t>
  </si>
  <si>
    <t>777612151</t>
  </si>
  <si>
    <t>Příplatek k cenám uzavíracího nátěru za za zvýšenou pracnost provádění podlahových soklíků</t>
  </si>
  <si>
    <t>-1925312879</t>
  </si>
  <si>
    <t>Uzavírací nátěr Příplatek za zvýšenou pracnost provádění soklíků na svislé ploše podlahových</t>
  </si>
  <si>
    <t>https://podminky.urs.cz/item/CS_URS_2024_01/777612151</t>
  </si>
  <si>
    <t>265</t>
  </si>
  <si>
    <t>777911113</t>
  </si>
  <si>
    <t>Pohyblivé napojení lité podlahy na stěnu nebo sokl</t>
  </si>
  <si>
    <t>-1304043645</t>
  </si>
  <si>
    <t>Napojení na stěnu nebo sokl fabionem z epoxidové stěrky plněné pískem a výplňovým spárovým profilem s trvale pružným tmelem pohyblivé</t>
  </si>
  <si>
    <t>https://podminky.urs.cz/item/CS_URS_2024_01/777911113</t>
  </si>
  <si>
    <t>266</t>
  </si>
  <si>
    <t>998777201</t>
  </si>
  <si>
    <t>Přesun hmot procentní pro podlahy lité v objektech v do 6 m</t>
  </si>
  <si>
    <t>221052843</t>
  </si>
  <si>
    <t>Přesun hmot pro podlahy lité stanovený procentní sazbou (%) z ceny vodorovná dopravní vzdálenost do 50 m základní v objektech výšky do 6 m</t>
  </si>
  <si>
    <t>https://podminky.urs.cz/item/CS_URS_2024_01/998777201</t>
  </si>
  <si>
    <t>781</t>
  </si>
  <si>
    <t>Dokončovací práce - obklady</t>
  </si>
  <si>
    <t>267</t>
  </si>
  <si>
    <t>781111011</t>
  </si>
  <si>
    <t>Ometení (oprášení) stěny při přípravě podkladu</t>
  </si>
  <si>
    <t>-298995241</t>
  </si>
  <si>
    <t>Příprava podkladu před provedením obkladu oprášení (ometení) stěny</t>
  </si>
  <si>
    <t>https://podminky.urs.cz/item/CS_URS_2024_01/781111011</t>
  </si>
  <si>
    <t xml:space="preserve">" nové keramcké obklady" </t>
  </si>
  <si>
    <t>268</t>
  </si>
  <si>
    <t>781121011</t>
  </si>
  <si>
    <t>Nátěr penetrační na stěnu</t>
  </si>
  <si>
    <t>-1276845300</t>
  </si>
  <si>
    <t>Příprava podkladu před provedením obkladu nátěr penetrační na stěnu</t>
  </si>
  <si>
    <t>https://podminky.urs.cz/item/CS_URS_2024_01/781121011</t>
  </si>
  <si>
    <t>269</t>
  </si>
  <si>
    <t>781131112</t>
  </si>
  <si>
    <t>Izolace pod obklad nátěrem nebo stěrkou ve dvou vrstvách</t>
  </si>
  <si>
    <t>622147710</t>
  </si>
  <si>
    <t>Izolace stěny pod obklad izolace nátěrem nebo stěrkou ve dvou vrstvách</t>
  </si>
  <si>
    <t>https://podminky.urs.cz/item/CS_URS_2024_01/781131112</t>
  </si>
  <si>
    <t>"1.14a,b" (6,9+4,4)*2,0</t>
  </si>
  <si>
    <t>"1.21"  7,3*2,0</t>
  </si>
  <si>
    <t>"1.24"  7,3*2,0</t>
  </si>
  <si>
    <t>"1.30"  7,0*2,0</t>
  </si>
  <si>
    <t>270</t>
  </si>
  <si>
    <t>781474115</t>
  </si>
  <si>
    <t>Montáž obkladů keramických hladkých lepených cementovým flexibilním lepidlem přes 22 do 25 ks/m2</t>
  </si>
  <si>
    <t>2122987477</t>
  </si>
  <si>
    <t>Montáž keramických obkladů stěn lepených cementovým flexibilním lepidlem hladkých přes 22 do 25 ks/m2</t>
  </si>
  <si>
    <t>https://podminky.urs.cz/item/CS_URS_2024_01/781474115</t>
  </si>
  <si>
    <t>271</t>
  </si>
  <si>
    <t>781494RP12</t>
  </si>
  <si>
    <t>Obklad - dokončující práce profily ukončovací lepené flexibilním lepidlem rohové nerezové</t>
  </si>
  <si>
    <t xml:space="preserve">VLASTNÍ </t>
  </si>
  <si>
    <t>1724471200</t>
  </si>
  <si>
    <t xml:space="preserve">" nerezové profily pro obklad" </t>
  </si>
  <si>
    <t>2,6+1,0+1,0+2,6+1,0+0,2+2,6+1,2+2,6+0,2+1,2+1,35+2,6*3</t>
  </si>
  <si>
    <t>3,0*6+3,0*6+1,5+0,4+3,0</t>
  </si>
  <si>
    <t>2,0+3,0*6+3,0*6+2,0+2,6+3,0*13+3,0</t>
  </si>
  <si>
    <t>1,35*17*2</t>
  </si>
  <si>
    <t>272</t>
  </si>
  <si>
    <t>781494RP13</t>
  </si>
  <si>
    <t>Obklad - dokončující práce profily ukončovací lepené flexibilním lepidlem ukončovací nerezové</t>
  </si>
  <si>
    <t>-593668750</t>
  </si>
  <si>
    <t xml:space="preserve">"viz. půdorys 1.PP nový stav"  </t>
  </si>
  <si>
    <t xml:space="preserve">"ukončující profily obkladu" </t>
  </si>
  <si>
    <t>1,5*1,5+1,8*2+1,0*2</t>
  </si>
  <si>
    <t>6,9+5,3+5,4+6,7+6,9+4,4+5,6+18,6+8,5+7,2+19,3+7,5+7,3+18,3+9,5+7,6+7,3+18,2+9,9+5,6+4,6</t>
  </si>
  <si>
    <t>31,4+7,2+7,0</t>
  </si>
  <si>
    <t>273</t>
  </si>
  <si>
    <t>781494RP21</t>
  </si>
  <si>
    <t>Nerezová ukončujicí lišta -  Z profil (viz. tabulka zámečnických výrobků ozn. z 02)</t>
  </si>
  <si>
    <t>-993254537</t>
  </si>
  <si>
    <t>Nerezová ukončujicí lišta - Z profil (viz. tabulka zámečnických výrobků ozn. z 02)</t>
  </si>
  <si>
    <t>"lišta na rozhraní obkladu a vinylového soklu" 8,0</t>
  </si>
  <si>
    <t>8*1,1 'Přepočtené koeficientem množství</t>
  </si>
  <si>
    <t>274</t>
  </si>
  <si>
    <t>781571141</t>
  </si>
  <si>
    <t>Montáž keramických obkladů ostění šířky přes 200 do 400 mm lepených flexibilním lepidlem</t>
  </si>
  <si>
    <t>-1165689038</t>
  </si>
  <si>
    <t>Montáž keramických obkladů ostění lepených flexibilním lepidlem šířky ostění přes 200 do 400 mm</t>
  </si>
  <si>
    <t>https://podminky.urs.cz/item/CS_URS_2024_01/781571141</t>
  </si>
  <si>
    <t>" v místnosti s obkladem" (1,9*2)*17</t>
  </si>
  <si>
    <t>275</t>
  </si>
  <si>
    <t>781674RP6</t>
  </si>
  <si>
    <t>Montáž obkladů parapetů š přes 200  do 400 mm z dlaždic keramických lepených flexibilním lepidlem</t>
  </si>
  <si>
    <t>1972829643</t>
  </si>
  <si>
    <t>Montáž obkladů parapetů š přes 200 do 400 mm z dlaždic keramických lepených flexibilním lepidlem</t>
  </si>
  <si>
    <t>" v místnosti s obkladem" 1,5*17</t>
  </si>
  <si>
    <t>276</t>
  </si>
  <si>
    <t>59761704</t>
  </si>
  <si>
    <t>obklad keramický nemrazuvzdorný povrch hladký/lesklý tl do 10mm přes 22 do 25ks/m2</t>
  </si>
  <si>
    <t>1676126357</t>
  </si>
  <si>
    <t xml:space="preserve">" systémové řešení včetně úpravy silikonem" </t>
  </si>
  <si>
    <t xml:space="preserve">" včetně barevných dlaždic pro barevné řešení" </t>
  </si>
  <si>
    <t>"viz. montáž + ztratné" 618,215+64,6*0,4+25,5*0,4</t>
  </si>
  <si>
    <t>654,255*1,1 'Přepočtené koeficientem množství</t>
  </si>
  <si>
    <t>277</t>
  </si>
  <si>
    <t>781491011</t>
  </si>
  <si>
    <t>Montáž zrcadel plochy do 1 m2 lepených silikonovým tmelem na podkladní omítku</t>
  </si>
  <si>
    <t>11524127</t>
  </si>
  <si>
    <t>Montáž zrcadel lepených silikonovým tmelem na podkladní omítku, plochy do 1 m2</t>
  </si>
  <si>
    <t>https://podminky.urs.cz/item/CS_URS_2024_01/781491011</t>
  </si>
  <si>
    <t>"1.08" 0,6*0,8</t>
  </si>
  <si>
    <t>"1.10" 0,6*0,8</t>
  </si>
  <si>
    <t>"1.14a" 0,6*0,8</t>
  </si>
  <si>
    <t>"1.21" 0,6*0,8</t>
  </si>
  <si>
    <t>"1.24" 0,6*0,8</t>
  </si>
  <si>
    <t>"1.26"  0,6*0,8</t>
  </si>
  <si>
    <t>"1.27" 0,6*0,8</t>
  </si>
  <si>
    <t>278</t>
  </si>
  <si>
    <t>63465126</t>
  </si>
  <si>
    <t>zrcadlo nemontované čiré tl 5mm max rozměr 3210x2250mm</t>
  </si>
  <si>
    <t>722144709</t>
  </si>
  <si>
    <t>" viz. montáž + ztratné" 3,36</t>
  </si>
  <si>
    <t>3,36*1,1 'Přepočtené koeficientem množství</t>
  </si>
  <si>
    <t>279</t>
  </si>
  <si>
    <t>781494RP3</t>
  </si>
  <si>
    <t>Nerezové  profily ukončující  lepené flexibilním lepidlem pro zrcadla</t>
  </si>
  <si>
    <t>-1550764314</t>
  </si>
  <si>
    <t>Nerezové profily ukončující lepené flexibilním lepidlem pro zrcadla</t>
  </si>
  <si>
    <t>"1.08" 0,6*2+0,8*2</t>
  </si>
  <si>
    <t>"1.10" 0,6*2+0,8*2</t>
  </si>
  <si>
    <t>"1.14a" 0,6*2+0,8*2</t>
  </si>
  <si>
    <t>"1.21" 0,6*2+0,8*2</t>
  </si>
  <si>
    <t>"1.24" 0,6*2+0,8*2</t>
  </si>
  <si>
    <t>"1.26"  0,6*2+0,8*2</t>
  </si>
  <si>
    <t>"1.27" 0,6*2+0,8*2</t>
  </si>
  <si>
    <t>280</t>
  </si>
  <si>
    <t>781495RP10</t>
  </si>
  <si>
    <t>Příplatek k obkladům vnitřním za složitější  vzor obkladu</t>
  </si>
  <si>
    <t>-1586226366</t>
  </si>
  <si>
    <t>Příplatek k obkladům vnitřním za složitější vzor obkladu</t>
  </si>
  <si>
    <t xml:space="preserve">"viz. půdorys 1.PP nový stav, barevné řešení" </t>
  </si>
  <si>
    <t xml:space="preserve">" budou provedeny nepravidelné obrazce v obkladu v kombinaci  s jinými barvami" </t>
  </si>
  <si>
    <t>" 1.17a,b" 5,0*3,0</t>
  </si>
  <si>
    <t>"1.22a" (2,943+0,15+1,2)*3,0</t>
  </si>
  <si>
    <t>"1.25a" (2,893+0,3+0,15+1,2)*3,0</t>
  </si>
  <si>
    <t>"1.28a,b" (3,794+4,65)*3,0</t>
  </si>
  <si>
    <t>281</t>
  </si>
  <si>
    <t>998781202</t>
  </si>
  <si>
    <t>Přesun hmot procentní pro obklady keramické v objektech v přes 6 do 12 m</t>
  </si>
  <si>
    <t>121394924</t>
  </si>
  <si>
    <t>Přesun hmot pro obklady keramické stanovený procentní sazbou (%) z ceny vodorovná dopravní vzdálenost do 50 m základní v objektech výšky přes 6 do 12 m</t>
  </si>
  <si>
    <t>https://podminky.urs.cz/item/CS_URS_2024_01/998781202</t>
  </si>
  <si>
    <t>782</t>
  </si>
  <si>
    <t>Dokončovací práce - obklady z kamene</t>
  </si>
  <si>
    <t>282</t>
  </si>
  <si>
    <t>782632812</t>
  </si>
  <si>
    <t>Demontáž obkladů parapetů z kamene do suti z tvrdých kamenů kladených do lepidla</t>
  </si>
  <si>
    <t>-1409353327</t>
  </si>
  <si>
    <t>Demontáž obkladů parapetů z kamene do suti z tvrdých kamenů lepených</t>
  </si>
  <si>
    <t>https://podminky.urs.cz/item/CS_URS_2024_01/782632812</t>
  </si>
  <si>
    <t>" viz. půdorys 1.PP bourací práce" 5</t>
  </si>
  <si>
    <t>783</t>
  </si>
  <si>
    <t>Dokončovací práce - nátěry</t>
  </si>
  <si>
    <t>283</t>
  </si>
  <si>
    <t>783301303</t>
  </si>
  <si>
    <t>Bezoplachové odrezivění zámečnických konstrukcí</t>
  </si>
  <si>
    <t>1298756985</t>
  </si>
  <si>
    <t>Příprava podkladu zámečnických konstrukcí před provedením nátěru odrezivění odrezovačem bezoplachovým</t>
  </si>
  <si>
    <t>https://podminky.urs.cz/item/CS_URS_2024_01/783301303</t>
  </si>
  <si>
    <t>"0,7/2,0" (0,7+2,0*2)*0,45*5</t>
  </si>
  <si>
    <t>"0,8/2,0" (0,8+2,0*2)*0,45*5</t>
  </si>
  <si>
    <t>"0,9/2,0" (0,9+2,0*2)*0,45*11</t>
  </si>
  <si>
    <t>"1,1/2,0" (1,1+2,0*2)*0,45*2</t>
  </si>
  <si>
    <t>284</t>
  </si>
  <si>
    <t>783314101</t>
  </si>
  <si>
    <t>Základní jednonásobný syntetický nátěr zámečnických konstrukcí</t>
  </si>
  <si>
    <t>337585196</t>
  </si>
  <si>
    <t>Základní nátěr zámečnických konstrukcí jednonásobný syntetický</t>
  </si>
  <si>
    <t>https://podminky.urs.cz/item/CS_URS_2024_01/783314101</t>
  </si>
  <si>
    <t>285</t>
  </si>
  <si>
    <t>783315101</t>
  </si>
  <si>
    <t>Mezinátěr jednonásobný syntetický standardní zámečnických konstrukcí</t>
  </si>
  <si>
    <t>1022885041</t>
  </si>
  <si>
    <t>Mezinátěr zámečnických konstrukcí jednonásobný syntetický standardní</t>
  </si>
  <si>
    <t>https://podminky.urs.cz/item/CS_URS_2024_01/783315101</t>
  </si>
  <si>
    <t>286</t>
  </si>
  <si>
    <t>783317101</t>
  </si>
  <si>
    <t>Krycí jednonásobný syntetický standardní nátěr zámečnických konstrukcí</t>
  </si>
  <si>
    <t>1927821247</t>
  </si>
  <si>
    <t>Krycí nátěr (email) zámečnických konstrukcí jednonásobný syntetický standardní</t>
  </si>
  <si>
    <t>https://podminky.urs.cz/item/CS_URS_2024_01/783317101</t>
  </si>
  <si>
    <t>287</t>
  </si>
  <si>
    <t>783801201</t>
  </si>
  <si>
    <t>Obroušení omítek před provedením nátěru</t>
  </si>
  <si>
    <t>-1778206072</t>
  </si>
  <si>
    <t>Příprava podkladu omítek před provedením nátěru obroušení</t>
  </si>
  <si>
    <t>https://podminky.urs.cz/item/CS_URS_2024_01/783801201</t>
  </si>
  <si>
    <t xml:space="preserve">" viz. půdorys 1.PP -2.NP nový stav" </t>
  </si>
  <si>
    <t xml:space="preserve">"1.PP" </t>
  </si>
  <si>
    <t>"1.13" 8,4*2,0-0,8*1,97*2</t>
  </si>
  <si>
    <t>"1.31" 8,9*2,0-(0,9*2,0+1,35*2,0)</t>
  </si>
  <si>
    <t xml:space="preserve">" podrobnosti viz. sklady konstrukcí" </t>
  </si>
  <si>
    <t xml:space="preserve">"ochranný nátěr piod madlem" </t>
  </si>
  <si>
    <t>" 1.PP" 21,0*0,5</t>
  </si>
  <si>
    <t>288</t>
  </si>
  <si>
    <t>783801403</t>
  </si>
  <si>
    <t>Oprášení omítek před provedením nátěru</t>
  </si>
  <si>
    <t>-2049407460</t>
  </si>
  <si>
    <t>Příprava podkladu omítek před provedením nátěru oprášení</t>
  </si>
  <si>
    <t>https://podminky.urs.cz/item/CS_URS_2024_01/783801403</t>
  </si>
  <si>
    <t>289</t>
  </si>
  <si>
    <t>783813131</t>
  </si>
  <si>
    <t>Penetrační syntetický nátěr hladkých, tenkovrstvých zrnitých a štukových omítek</t>
  </si>
  <si>
    <t>-1964933581</t>
  </si>
  <si>
    <t>Penetrační nátěr omítek hladkých omítek hladkých, zrnitých tenkovrstvých nebo štukových stupně členitosti 1 a 2 syntetický</t>
  </si>
  <si>
    <t>https://podminky.urs.cz/item/CS_URS_2024_01/783813131</t>
  </si>
  <si>
    <t xml:space="preserve">" ochranný nátěr pod madlem" </t>
  </si>
  <si>
    <t>290</t>
  </si>
  <si>
    <t>783817RP22</t>
  </si>
  <si>
    <t>Krycí trojnásobný akrylátový nátěr hladkých, zrnitých tenkovrstvých nebo štukových omítek</t>
  </si>
  <si>
    <t>-1220494635</t>
  </si>
  <si>
    <t>291</t>
  </si>
  <si>
    <t>783901453</t>
  </si>
  <si>
    <t>Vysátí betonových podlah před provedením nátěru</t>
  </si>
  <si>
    <t>1266679470</t>
  </si>
  <si>
    <t>Příprava podkladu betonových podlah před provedením nátěru vysátím</t>
  </si>
  <si>
    <t>https://podminky.urs.cz/item/CS_URS_2024_01/783901453</t>
  </si>
  <si>
    <t>292</t>
  </si>
  <si>
    <t>783917161</t>
  </si>
  <si>
    <t>Krycí dvojnásobný syntetický nátěr betonové podlahy</t>
  </si>
  <si>
    <t>-2138287178</t>
  </si>
  <si>
    <t>Krycí (uzavírací) nátěr betonových podlah dvojnásobný syntetický</t>
  </si>
  <si>
    <t>https://podminky.urs.cz/item/CS_URS_2024_01/783917161</t>
  </si>
  <si>
    <t>784</t>
  </si>
  <si>
    <t>Dokončovací práce - malby a tapety</t>
  </si>
  <si>
    <t>293</t>
  </si>
  <si>
    <t>784111031</t>
  </si>
  <si>
    <t>Omytí podkladu v místnostech v do 3,80 m</t>
  </si>
  <si>
    <t>-300664548</t>
  </si>
  <si>
    <t>Omytí podkladu omytí v místnostech výšky do 3,80 m</t>
  </si>
  <si>
    <t>https://podminky.urs.cz/item/CS_URS_2024_01/784111031</t>
  </si>
  <si>
    <t>294</t>
  </si>
  <si>
    <t>784121001</t>
  </si>
  <si>
    <t>Oškrabání malby v místnostech v do 3,80 m</t>
  </si>
  <si>
    <t>1347076109</t>
  </si>
  <si>
    <t>Oškrabání malby v místnostech výšky do 3,80 m</t>
  </si>
  <si>
    <t>https://podminky.urs.cz/item/CS_URS_2024_01/784121001</t>
  </si>
  <si>
    <t>295</t>
  </si>
  <si>
    <t>784171101</t>
  </si>
  <si>
    <t>Zakrytí vnitřních podlah včetně pozdějšího odkrytí</t>
  </si>
  <si>
    <t>-245589633</t>
  </si>
  <si>
    <t>Zakrytí nemalovaných ploch (materiál ve specifikaci) včetně pozdějšího odkrytí podlah</t>
  </si>
  <si>
    <t>https://podminky.urs.cz/item/CS_URS_2024_01/784171101</t>
  </si>
  <si>
    <t>296</t>
  </si>
  <si>
    <t>784171111</t>
  </si>
  <si>
    <t>Zakrytí vnitřních ploch stěn v místnostech v do 3,80 m</t>
  </si>
  <si>
    <t>1680226879</t>
  </si>
  <si>
    <t>Zakrytí nemalovaných ploch (materiál ve specifikaci) včetně pozdějšího odkrytí svislých ploch např. stěn, oken, dveří v místnostech výšky do 3,80</t>
  </si>
  <si>
    <t>https://podminky.urs.cz/item/CS_URS_2024_01/784171111</t>
  </si>
  <si>
    <t>297</t>
  </si>
  <si>
    <t>58124842</t>
  </si>
  <si>
    <t>fólie pro malířské potřeby zakrývací tl 7µ 4x5m</t>
  </si>
  <si>
    <t>-120713742</t>
  </si>
  <si>
    <t>" viz. montáž + ztratné" 313,3+252,078+15,0</t>
  </si>
  <si>
    <t>580,378*1,05 'Přepočtené koeficientem množství</t>
  </si>
  <si>
    <t>298</t>
  </si>
  <si>
    <t>784181121</t>
  </si>
  <si>
    <t>Hloubková jednonásobná bezbarvá penetrace podkladu v místnostech v do 3,80 m</t>
  </si>
  <si>
    <t>1057975352</t>
  </si>
  <si>
    <t>Penetrace podkladu jednonásobná hloubková akrylátová bezbarvá v místnostech výšky do 3,80 m</t>
  </si>
  <si>
    <t>https://podminky.urs.cz/item/CS_URS_2024_01/784181121</t>
  </si>
  <si>
    <t>" penetrace pod nové omítky</t>
  </si>
  <si>
    <t>"1.01" 28,5*3,3-(1,6*2,0+0,9*1,97+1,1*1,97+0,7*1,97+0,9*1,97+0,8*1,97+2,4*2,1+0,9*1,97+2,35*3,3+0,8*3,3+2,588*3,3)</t>
  </si>
  <si>
    <t>"1.02 a 1.03" (13,8+11,0)*3,3-(0,8*3,3+2,58*3,3+0,8*1,97+1,35*1,8)+(1,35*1,8*2)*0,4</t>
  </si>
  <si>
    <t>"1.04" 6,9*(3,3-2,6)</t>
  </si>
  <si>
    <t>"1.05" 14,9*3,3-(1,1*1,97+1,35*1,9*2)+(1,35+1,9*2)*0,4*2</t>
  </si>
  <si>
    <t>"1.06" 12,9*3,3-1,1*1,97-2,33*3,3</t>
  </si>
  <si>
    <t>"1.07" 17,1*3,3-(1,1*1,97+0,8*1,97+1,35*1,8*3)+(1,35+1,8*2)*0,4*3</t>
  </si>
  <si>
    <t>"1.08" 5,3*(3,3-2,6)</t>
  </si>
  <si>
    <t>"1.09" 5,4*(3,3-2,6)</t>
  </si>
  <si>
    <t>"1.10" 6,7*(3,3-2,6)</t>
  </si>
  <si>
    <t>"1.11 a 1.12" (11,6+12,35)*3,3-(0,8*1,97*3+1,35*1,9*2)+(1,35+1,9*2)*0,4*2</t>
  </si>
  <si>
    <t>"1.13" 8,4*3,3-0,8*1,97*2</t>
  </si>
  <si>
    <t>"1.14a,b" (6,9+4,4)*(3,3-2,6)</t>
  </si>
  <si>
    <t>"1.15" 5,6*(3,3-2,6)+(1,35+1,9*2)*0,4</t>
  </si>
  <si>
    <t>"1.16" 38,1*3,3-(1,5*2,0*2+0,9*1,97+1,5*2,0+0,9*1,97+1,1*2,0+2,4*2,1+3,0*2,1+0,7*1,97+0,9*1,97+2,1*2,5)</t>
  </si>
  <si>
    <t>(2,1+2,5*2)*0,4</t>
  </si>
  <si>
    <t>"1.17a,b" 38,1*(3,3-2,6)+(1,35+1,9*2)*0,4*3+4,3*0,5*2+1,7*0,5</t>
  </si>
  <si>
    <t>"1.18" 7,2*(3,3-2,6)</t>
  </si>
  <si>
    <t>"1.19" 19,3*(3,3-2,6)+(1,35+1,9*2)*0,4*2+3,6*0,5</t>
  </si>
  <si>
    <t>"1.20" 7,5*(3,3-2,6)</t>
  </si>
  <si>
    <t>"1.21" 7,3*(3,3-2,6)</t>
  </si>
  <si>
    <t>"1.22a,b" (18,3+9,5)*(3,3-2,6)*(1,35+1,9*2)*0,4*3+3,0*0,5</t>
  </si>
  <si>
    <t>"1.23" 7,6*(3,3-2,6)</t>
  </si>
  <si>
    <t>"1.24" 17,3*(3,3-2,6)</t>
  </si>
  <si>
    <t>"1.25a,b" (18,2+9,9)*(3,3-2,6)+(1,35+1,9*2)*0,4*3+3,0*0,5</t>
  </si>
  <si>
    <t>"1.26" 5,6*(3,3-2,6)</t>
  </si>
  <si>
    <t>"1.27" 4,6*(3,3-2,6)</t>
  </si>
  <si>
    <t>"1.28 a,b" (31,4+11,9)*(3,3-2,6)*(1,35+1,9*2)*0,4*5+(9,0+5,0)*0,5+(4,5*4)*0,5</t>
  </si>
  <si>
    <t>"1.29" 7,2*(3,3-2,6)</t>
  </si>
  <si>
    <t>"1.30" 7,0*(3,3-2,6)</t>
  </si>
  <si>
    <t>"1.31" 8,9*3,3-0,9*2,0-1,35*1,8+(1,35+1,8*2)*0,4</t>
  </si>
  <si>
    <t>" stropní konstrukce" 313,35</t>
  </si>
  <si>
    <t>" stropní konstrukce-podhledy " 313,35</t>
  </si>
  <si>
    <t>299</t>
  </si>
  <si>
    <t>784211101</t>
  </si>
  <si>
    <t>Dvojnásobné bílé malby ze směsí za mokra výborně oděruvzdorných v místnostech v do 3,80 m</t>
  </si>
  <si>
    <t>1378156613</t>
  </si>
  <si>
    <t>Malby z malířských směsí oděruvzdorných za mokra dvojnásobné, bílé za mokra oděruvzdorné výborně v místnostech výšky do 3,80 m</t>
  </si>
  <si>
    <t>https://podminky.urs.cz/item/CS_URS_2024_01/784211101</t>
  </si>
  <si>
    <t>"1.01" 28,5*3,3-(2,4*2,1+2,35*3,3+0,8*3,3+2,588*3,3)</t>
  </si>
  <si>
    <t>"1.02 a 1.03" (13,8+11,0)*3,3-(0,8*3,3+2,58*3,3+1,35*1,8)+(1,35*1,8*2)*0,4</t>
  </si>
  <si>
    <t>"1.05" 14,9*3,3+(1,35+1,9*2)*0,4*2</t>
  </si>
  <si>
    <t>"1.06" 12,9*3,3-2,33*3,3</t>
  </si>
  <si>
    <t>"1.07" 17,1*3,3+(1,35+1,8*2)*0,4*3</t>
  </si>
  <si>
    <t>"1.11 a 1.12" (11,6+12,35)*3,3+(1,35+1,9*2)*0,4*2</t>
  </si>
  <si>
    <t>"1.13" 8,4*3,3</t>
  </si>
  <si>
    <t>"1.16" 38,1*3,3-(2,1*2,5)</t>
  </si>
  <si>
    <t>300</t>
  </si>
  <si>
    <t>784211143</t>
  </si>
  <si>
    <t>Příplatek k cenám 2x maleb ze směsí za mokra oděruvzdorných za provádění styku 2 barev</t>
  </si>
  <si>
    <t>-1423944372</t>
  </si>
  <si>
    <t>Malby z malířských směsí oděruvzdorných za mokra Příplatek k cenám dvojnásobných maleb za zvýšenou pracnost při provádění styku 2 barev</t>
  </si>
  <si>
    <t>https://podminky.urs.cz/item/CS_URS_2024_01/784211143</t>
  </si>
  <si>
    <t>" změna barvy v místě okna" 3,3*20,0</t>
  </si>
  <si>
    <t>301</t>
  </si>
  <si>
    <t>784211163</t>
  </si>
  <si>
    <t>Příplatek k cenám 2x maleb ze směsí za mokra oděruvzdorných za barevnou malbu středně sytého odstínu</t>
  </si>
  <si>
    <t>-1415873519</t>
  </si>
  <si>
    <t>Malby z malířských směsí oděruvzdorných za mokra Příplatek k cenám dvojnásobných maleb za provádění barevné malby tónované na tónovacích automatech, v odstínu středně sytém</t>
  </si>
  <si>
    <t>https://podminky.urs.cz/item/CS_URS_2024_01/784211163</t>
  </si>
  <si>
    <t xml:space="preserve">" předpoklad 2/3 celkové plochy" </t>
  </si>
  <si>
    <t>1089,715/3*2</t>
  </si>
  <si>
    <t>786</t>
  </si>
  <si>
    <t>Dokončovací práce - čalounické úpravy</t>
  </si>
  <si>
    <t>302</t>
  </si>
  <si>
    <t>786627RP20</t>
  </si>
  <si>
    <t>Montáž lamelové žaluzie venkovní pro okna plastová manuálně ovládané</t>
  </si>
  <si>
    <t>657255856</t>
  </si>
  <si>
    <t xml:space="preserve">"viz. tabulka zámečnických ozn. z 07" </t>
  </si>
  <si>
    <t>"venkovní manuální žaluzie včetně příslušenství"1,35*1,8*2</t>
  </si>
  <si>
    <t>303</t>
  </si>
  <si>
    <t>61140RP14</t>
  </si>
  <si>
    <t>žaluzie vnější  lamelová manuálně ovládaná pro okna 135/190 cm  (včetně kompletního příslušenství)</t>
  </si>
  <si>
    <t>352103212</t>
  </si>
  <si>
    <t xml:space="preserve">"viz. tabulka zámečnických prvků ozn. z 05" </t>
  </si>
  <si>
    <t>"viz. montáž + ztratné" 2</t>
  </si>
  <si>
    <t>304</t>
  </si>
  <si>
    <t>786627RP71</t>
  </si>
  <si>
    <t>Montáž zastiňujících žaluzií  lamelových venkovních  elektricky ovládaných</t>
  </si>
  <si>
    <t>-576981597</t>
  </si>
  <si>
    <t>Montáž zastiňujících žaluzií lamelových venkovních elektricky ovládaných</t>
  </si>
  <si>
    <t xml:space="preserve">"viz. tabulka zámečnických ozn. z 06" </t>
  </si>
  <si>
    <t>"venkovní manuální žaluzie včetně příslušenství"1,35*1,8*24</t>
  </si>
  <si>
    <t>305</t>
  </si>
  <si>
    <t>61140RP72</t>
  </si>
  <si>
    <t>žaluzie vnější  lamelová elektricky ovládaná pro okna 135/190 cm  (včetně kompletního příslušenství)</t>
  </si>
  <si>
    <t>-7551746</t>
  </si>
  <si>
    <t xml:space="preserve">"viz. tabulka zámečnických prvků ozn. z 04" </t>
  </si>
  <si>
    <t>"viz. montáž + ztratné" 24</t>
  </si>
  <si>
    <t>306</t>
  </si>
  <si>
    <t>998786202</t>
  </si>
  <si>
    <t>Přesun hmot procentní pro stínění a čalounické úpravy v objektech v přes 6 do 12 m</t>
  </si>
  <si>
    <t>19064940</t>
  </si>
  <si>
    <t>Přesun hmot pro stínění a čalounické úpravy stanovený procentní sazbou (%) z ceny vodorovná dopravní vzdálenost do 50 m základní v objektech výšky přes 6 do 12 m</t>
  </si>
  <si>
    <t>https://podminky.urs.cz/item/CS_URS_2024_01/998786202</t>
  </si>
  <si>
    <t>799</t>
  </si>
  <si>
    <t>Samostatné rozpočty prací PSV</t>
  </si>
  <si>
    <t>307</t>
  </si>
  <si>
    <t>799-1</t>
  </si>
  <si>
    <t>Mediciální plyny - samostatný rozpočet dle specialisty</t>
  </si>
  <si>
    <t>DLE SPECIALISTŮ</t>
  </si>
  <si>
    <t>-1596441090</t>
  </si>
  <si>
    <t>308</t>
  </si>
  <si>
    <t>799-10</t>
  </si>
  <si>
    <t>Stavební výpomoc pro práce specialistů</t>
  </si>
  <si>
    <t>hod</t>
  </si>
  <si>
    <t>1971814588</t>
  </si>
  <si>
    <t>" např. zához rýh, úprava stěn podlah,úprava po provedených stavebních úpravách, doplnění konstrukce podlahy , stěny a pod " 200</t>
  </si>
  <si>
    <t xml:space="preserve">"ZTI - zához rýh a drážek, doplnění betonové mazaniny v podlahách, oprava po vybourání stávajícího vedení" </t>
  </si>
  <si>
    <t xml:space="preserve">"ÚT - zához rýh a drážek, doplnění betonové mazaniny v podlahách, oprava po vybourání  stávajícího vedení" </t>
  </si>
  <si>
    <t xml:space="preserve">"el - zához rýh a drážek, doplnění betonové mazaniny v podlahách, oprava po vybourání  stávajícího vedení" </t>
  </si>
  <si>
    <t xml:space="preserve">"VZT - zához rýh a drážek, doplnění betonové mazaniny v podlahách, oprava po vybourání  stávajícího vedení" </t>
  </si>
  <si>
    <t>309</t>
  </si>
  <si>
    <t>799-102</t>
  </si>
  <si>
    <t>Vytápění  objektu (dle samostatné přílohy specialistů)</t>
  </si>
  <si>
    <t>-163767026</t>
  </si>
  <si>
    <t>Vytápění objektu (dle samostatné přílohy specialistů)</t>
  </si>
  <si>
    <t>"dle specialistů" 1,0</t>
  </si>
  <si>
    <t>310</t>
  </si>
  <si>
    <t>799-102a</t>
  </si>
  <si>
    <t>Napojení systému chlazení na zdroj  areálové chladné vody (dodávka a montáž)</t>
  </si>
  <si>
    <t>1950977009</t>
  </si>
  <si>
    <t>Napojení systému chlazení na zdroj areálové chladné vody (dodávka a montáž)</t>
  </si>
  <si>
    <t>311</t>
  </si>
  <si>
    <t>799-10VZT</t>
  </si>
  <si>
    <t>Technické zabezpečení stávajících částí VZT potrubí, včetně koncových (obalení a utěěsnění koncových elementů přívodu a odvodu proti vniknutí prachu</t>
  </si>
  <si>
    <t>590131209</t>
  </si>
  <si>
    <t xml:space="preserve">Technické zabezpečení stávajících částí VZT potrubí, včetně koncových (obalení a utěěsnění koncových elementů přívodu a odvodu proti vniknutí prachu </t>
  </si>
  <si>
    <t>"technické zabezpečení stávajícího potrubí VZT během stavebních prací" 1,0</t>
  </si>
  <si>
    <t>312</t>
  </si>
  <si>
    <t>799-15</t>
  </si>
  <si>
    <t>Zařízení silnoproudé elektrotechniky (dle samostatného rozpočtu specialistů)</t>
  </si>
  <si>
    <t>160127253</t>
  </si>
  <si>
    <t>313</t>
  </si>
  <si>
    <t>799-7b</t>
  </si>
  <si>
    <t>Soupis prací a dodávek elektrotechnických zařízení - zařízení slaboproudé elektrotechniky (dle samostatného rozpočtu specialisty)</t>
  </si>
  <si>
    <t>511852100</t>
  </si>
  <si>
    <t>314</t>
  </si>
  <si>
    <t>799-7c</t>
  </si>
  <si>
    <t>Systém hlavního a generálního klíče pro centrum</t>
  </si>
  <si>
    <t>850682547</t>
  </si>
  <si>
    <t>"dodávka a montáž  generálního klíče pro gastroenetrologické centrum" 1,0</t>
  </si>
  <si>
    <t>315</t>
  </si>
  <si>
    <t>799-7d</t>
  </si>
  <si>
    <t>Soupis prací a dodávek elektrotechnických zařízení - MaR (dle samostatného rozpočtu specialisty)</t>
  </si>
  <si>
    <t>1094118972</t>
  </si>
  <si>
    <t>316</t>
  </si>
  <si>
    <t>799-7eps</t>
  </si>
  <si>
    <t>Soupis prací a dodáve  EPS a ERO (dle samostatného rozpočtu specialisty)</t>
  </si>
  <si>
    <t>-1527342574</t>
  </si>
  <si>
    <t>Soupis prací a dodáve EPS a ERO (dle samostatného rozpočtu specialisty)</t>
  </si>
  <si>
    <t>317</t>
  </si>
  <si>
    <t>799-8</t>
  </si>
  <si>
    <t xml:space="preserve">Koordinace  stavebních a technologických částí projektu </t>
  </si>
  <si>
    <t>1379240400</t>
  </si>
  <si>
    <t xml:space="preserve">Koordinace stavebních a technologických částí projektu </t>
  </si>
  <si>
    <t>318</t>
  </si>
  <si>
    <t>799-9</t>
  </si>
  <si>
    <t>VZT (dle samostatného rozpočtu specialisty)</t>
  </si>
  <si>
    <t>-1938283570</t>
  </si>
  <si>
    <t>"dle samostatného rozpočtu specialisty" 1,0</t>
  </si>
  <si>
    <t>319</t>
  </si>
  <si>
    <t>799-91</t>
  </si>
  <si>
    <t>ZTI (dle samostatné přílohy specialistů)</t>
  </si>
  <si>
    <t>-759762732</t>
  </si>
  <si>
    <t>320</t>
  </si>
  <si>
    <t>799-92-LTI</t>
  </si>
  <si>
    <t>Lékařská technologie- ST(dle samostatné přílohy specialistů)</t>
  </si>
  <si>
    <t>593104729</t>
  </si>
  <si>
    <t>Lékařská technologie- ST (dle samostatné přílohy specialistů)</t>
  </si>
  <si>
    <t>321</t>
  </si>
  <si>
    <t>799-PBŘ</t>
  </si>
  <si>
    <t>Požární ucpávky viz. tabulka požárních výrobků</t>
  </si>
  <si>
    <t>293859597</t>
  </si>
  <si>
    <t>"podrobnosti viz. tabulka požárních výrobků" 15,0</t>
  </si>
  <si>
    <t>322</t>
  </si>
  <si>
    <t>799-TZB</t>
  </si>
  <si>
    <t>Výměna stávajícíh dvířek  pro potřeby TZB</t>
  </si>
  <si>
    <t>1697191490</t>
  </si>
  <si>
    <t>Výměna stávajícíh dvířek pro potřeby TZB</t>
  </si>
  <si>
    <t>"viz. půdorys 1.PP nový stav"</t>
  </si>
  <si>
    <t>" demontáž stávajících včetně rámu, montáž nových uzamykatelných včetně rámu" 1</t>
  </si>
  <si>
    <t>" výměna dvířek stávajícího vodoměru a HUV  1 ks"</t>
  </si>
  <si>
    <t>" výměna dířek pro potřeby MP 3 ks"</t>
  </si>
  <si>
    <t>323</t>
  </si>
  <si>
    <t>799-TZB2</t>
  </si>
  <si>
    <t>661407286</t>
  </si>
  <si>
    <t>Úprava stávajících jader pro potřeby TZB</t>
  </si>
  <si>
    <t xml:space="preserve">" bude přizpůsobeno požadavkům specialistů" </t>
  </si>
  <si>
    <t>" úprava jader pro potřeby TZB" 4</t>
  </si>
  <si>
    <t xml:space="preserve">" vybourání otvoru  plochy 2,0 m2  v příčce tl.  150 mm"  </t>
  </si>
  <si>
    <t>"zazdívka zádra včetně provázání s okolním zdivem plocha 2,0 m2 v příčce tl. 150 mm"</t>
  </si>
  <si>
    <t xml:space="preserve">"úprava dozdívky nová VPC omítka jádrová + perlinka plocha 3,0 m2" </t>
  </si>
  <si>
    <t xml:space="preserve">VN a ON - Vedlejší a ostatní náklady </t>
  </si>
  <si>
    <t>OST - Ostatní náklady</t>
  </si>
  <si>
    <t>VRN - Vedlejší rozpočtové náklady</t>
  </si>
  <si>
    <t xml:space="preserve">    VRN1 - Průzkumné, geodetické a projektové práce</t>
  </si>
  <si>
    <t>OST</t>
  </si>
  <si>
    <t>Ostatní náklady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</si>
  <si>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</si>
  <si>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</si>
  <si>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-650451271</t>
  </si>
  <si>
    <t>R-007</t>
  </si>
  <si>
    <t>Zajištění dokumentace skutečného provedení staveb, veškeré doklady nutné k vydání kolaudačního souhlasu</t>
  </si>
  <si>
    <t>kompl</t>
  </si>
  <si>
    <t>-1437194346</t>
  </si>
  <si>
    <t>R-012</t>
  </si>
  <si>
    <t>Zhotovitel zajistí fotodokumentaci původního a nového stavu, fotodokumentaci průběhu a realizace stavby po jednotlivých měsících</t>
  </si>
  <si>
    <t>1739153989</t>
  </si>
  <si>
    <t>R-015</t>
  </si>
  <si>
    <t>Celková revize elektroinstalace včetně dokladů a protokolů potřebných ke kolaudačnímu řízení</t>
  </si>
  <si>
    <t>kompl.</t>
  </si>
  <si>
    <t>-1153124240</t>
  </si>
  <si>
    <t>VRN</t>
  </si>
  <si>
    <t>Vedlejší rozpočtové náklady</t>
  </si>
  <si>
    <t>023002000</t>
  </si>
  <si>
    <t>Příprava staveniště - odstranění materiálů a konstrukcí</t>
  </si>
  <si>
    <t>1024</t>
  </si>
  <si>
    <t>-1744251782</t>
  </si>
  <si>
    <t xml:space="preserve">"příprava staveniště pro provádění stavebních prací" </t>
  </si>
  <si>
    <t xml:space="preserve">"vyklizení mobilních předmětů jako jsou postele, stolky, skříně a pod" </t>
  </si>
  <si>
    <t>"demontáž pevně uchcených předmětů, skříně, technol. panely a pod.</t>
  </si>
  <si>
    <t xml:space="preserve">"zhotovitel vyhodnotí  na základě pokynů investora a prohlídky staveniště" </t>
  </si>
  <si>
    <t xml:space="preserve">"zajištění okolí stavby proti proniku prachu, hluku, znehodnocení stávajícího vybavení -mobilní stěny, SDK provizorní příčky , ochrana podlah dveří " </t>
  </si>
  <si>
    <t>"předpoklad " 10*3*8,0</t>
  </si>
  <si>
    <t>R-003</t>
  </si>
  <si>
    <t>Zařízení staveniště (přechodné dopravní značení, zajištění objízdných tras a uzávěr včetně příslušných povolení, ZS sociální objekty, včetně vnitrostaveništního rozvodu a napojení  na media energii,) - kompletní zajištění</t>
  </si>
  <si>
    <t>-673425204</t>
  </si>
  <si>
    <t>Zařízení staveniště (přechodné dopravní značení, zajištění objízdných tras a uzávěr včetně příslušných povolení, ZS sociální objekty, včetně vnitrostaveništního rozvodu a napojení na media energii,) - kompletní zajištění</t>
  </si>
  <si>
    <t>" kompletní zařízení staveniště" 1</t>
  </si>
  <si>
    <t xml:space="preserve">" vybudování přístupové panelové komunikace pro potřeby stavby" </t>
  </si>
  <si>
    <t xml:space="preserve">" včetně podloží, následné odstranění včetně podkladních vrstev a úprava terénu do původního stavu" </t>
  </si>
  <si>
    <t xml:space="preserve">" stavební buňky, úprava stávajíchcí stavebních objektu určených pro zařízení staveniště" </t>
  </si>
  <si>
    <t xml:space="preserve">" pronájem ploch staveniště-pokud to bude nutné z hlediska vytvoření meziskladů materiálu" </t>
  </si>
  <si>
    <t xml:space="preserve">" připojení SLP, provizorní komunikace, skládky včetně likvidace obkladu" </t>
  </si>
  <si>
    <t xml:space="preserve">" ostatní náklady na provoz a údržbu vybavení staveniště" </t>
  </si>
  <si>
    <t xml:space="preserve">" demontáž ZS včetně úpravy plochy do původního stavu" </t>
  </si>
  <si>
    <t>R-003a</t>
  </si>
  <si>
    <t>Náklady spojené s prací za plného provozu (hluk prach, zaměstnanci)</t>
  </si>
  <si>
    <t>1310321480</t>
  </si>
  <si>
    <t xml:space="preserve">"příprava staveniště před prováděním stavebních prací" </t>
  </si>
  <si>
    <t>"utěsnění otvorů, provizorní SDK příčky do pěny, ochrana stávajících konstrukcí před poškozením nebo znehodnocením prachem" 1</t>
  </si>
  <si>
    <t xml:space="preserve">"ochrana plachtami, OSB deska na podlaze a ostatní opatření nutná k tomu aby nebyl narušen plynulý chod nemocnice " </t>
  </si>
  <si>
    <t xml:space="preserve">" vytvoření průchozích koridorů při prácei mimo gaastroenterologické centrum a pod." </t>
  </si>
  <si>
    <t>R-005</t>
  </si>
  <si>
    <t>Průběžné čištění komunikací, čištění vozidel při výjezdu ze stavby (zábradlí, zajištění obslužného provozu (zásobování, svoz komunálních odpadů, záchranných složek, ..))</t>
  </si>
  <si>
    <t>491222300</t>
  </si>
  <si>
    <t>Průběžné čištění komunikací, čištění vozidel při výjezdu ze stavby, zajištění výkopů (zábradlí, zajištění obslužného provozu (zásobování, svoz komunálních odpadů, záchranných složek, ..))</t>
  </si>
  <si>
    <t>R-006</t>
  </si>
  <si>
    <t xml:space="preserve">Zajištění zkoušek , kamerové zkoušky, tlakové zkoušky, revize, zajištění skládek a meziskládek materiálů a odpadů včetně odvozu a poplatků, zajištění zpětného předání dotčených ploch jednotlivým majitelům </t>
  </si>
  <si>
    <t>-221119369</t>
  </si>
  <si>
    <t>R-011</t>
  </si>
  <si>
    <t>Náklady zhotovitele na nutné konzultace se zpracovatelem PD při realizaci stavby</t>
  </si>
  <si>
    <t>-116830381</t>
  </si>
  <si>
    <t>R-014</t>
  </si>
  <si>
    <t>Náklady na nepředvídatelné skutečnosti - pevná částka  50 000 Kč</t>
  </si>
  <si>
    <t>-305621967</t>
  </si>
  <si>
    <t>Náklady na nepředvídatelné skutečnosti - pevná částka 50 000 Kč</t>
  </si>
  <si>
    <t>R-018</t>
  </si>
  <si>
    <t>Závěrečný úklid objektu a okolí  před předáním stavby uživateli do trvalého užívání, finální úklid stavby</t>
  </si>
  <si>
    <t>1907867987</t>
  </si>
  <si>
    <t>Závěrečný úklid objektu a okolí před předáním stavby uživateli do trvalého užívání, finální úklid stavby</t>
  </si>
  <si>
    <t>VRN1</t>
  </si>
  <si>
    <t>Průzkumné, geodetické a projektové práce</t>
  </si>
  <si>
    <t>011514000</t>
  </si>
  <si>
    <t>Stavebně-technický průzkum</t>
  </si>
  <si>
    <t>…</t>
  </si>
  <si>
    <t>176310751</t>
  </si>
  <si>
    <t>https://podminky.urs.cz/item/CS_URS_2024_01/011514000</t>
  </si>
  <si>
    <t xml:space="preserve">" provedení sond pro upřesnění skutečného stavu stávajícíh konstrukcí" </t>
  </si>
  <si>
    <t>" podrobnosti viz. půdorys bouracích prací" 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</si>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</sst>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22" TargetMode="External" /><Relationship Id="rId2" Type="http://schemas.openxmlformats.org/officeDocument/2006/relationships/hyperlink" Target="https://podminky.urs.cz/item/CS_URS_2024_01/317142442" TargetMode="External" /><Relationship Id="rId3" Type="http://schemas.openxmlformats.org/officeDocument/2006/relationships/hyperlink" Target="https://podminky.urs.cz/item/CS_URS_2024_01/317941121" TargetMode="External" /><Relationship Id="rId4" Type="http://schemas.openxmlformats.org/officeDocument/2006/relationships/hyperlink" Target="https://podminky.urs.cz/item/CS_URS_2024_01/317941123" TargetMode="External" /><Relationship Id="rId5" Type="http://schemas.openxmlformats.org/officeDocument/2006/relationships/hyperlink" Target="https://podminky.urs.cz/item/CS_URS_2024_01/317944321" TargetMode="External" /><Relationship Id="rId6" Type="http://schemas.openxmlformats.org/officeDocument/2006/relationships/hyperlink" Target="https://podminky.urs.cz/item/CS_URS_2024_01/317944323" TargetMode="External" /><Relationship Id="rId7" Type="http://schemas.openxmlformats.org/officeDocument/2006/relationships/hyperlink" Target="https://podminky.urs.cz/item/CS_URS_2024_01/340239211" TargetMode="External" /><Relationship Id="rId8" Type="http://schemas.openxmlformats.org/officeDocument/2006/relationships/hyperlink" Target="https://podminky.urs.cz/item/CS_URS_2024_01/340239212" TargetMode="External" /><Relationship Id="rId9" Type="http://schemas.openxmlformats.org/officeDocument/2006/relationships/hyperlink" Target="https://podminky.urs.cz/item/CS_URS_2024_01/342272225" TargetMode="External" /><Relationship Id="rId10" Type="http://schemas.openxmlformats.org/officeDocument/2006/relationships/hyperlink" Target="https://podminky.urs.cz/item/CS_URS_2024_01/342272245" TargetMode="External" /><Relationship Id="rId11" Type="http://schemas.openxmlformats.org/officeDocument/2006/relationships/hyperlink" Target="https://podminky.urs.cz/item/CS_URS_2024_01/342291121" TargetMode="External" /><Relationship Id="rId12" Type="http://schemas.openxmlformats.org/officeDocument/2006/relationships/hyperlink" Target="https://podminky.urs.cz/item/CS_URS_2024_01/342291131" TargetMode="External" /><Relationship Id="rId13" Type="http://schemas.openxmlformats.org/officeDocument/2006/relationships/hyperlink" Target="https://podminky.urs.cz/item/CS_URS_2024_01/346244382" TargetMode="External" /><Relationship Id="rId14" Type="http://schemas.openxmlformats.org/officeDocument/2006/relationships/hyperlink" Target="https://podminky.urs.cz/item/CS_URS_2024_01/346272256" TargetMode="External" /><Relationship Id="rId15" Type="http://schemas.openxmlformats.org/officeDocument/2006/relationships/hyperlink" Target="https://podminky.urs.cz/item/CS_URS_2024_01/622525203" TargetMode="External" /><Relationship Id="rId16" Type="http://schemas.openxmlformats.org/officeDocument/2006/relationships/hyperlink" Target="https://podminky.urs.cz/item/CS_URS_2024_01/629135102" TargetMode="External" /><Relationship Id="rId17" Type="http://schemas.openxmlformats.org/officeDocument/2006/relationships/hyperlink" Target="https://podminky.urs.cz/item/CS_URS_2024_01/642944121" TargetMode="External" /><Relationship Id="rId18" Type="http://schemas.openxmlformats.org/officeDocument/2006/relationships/hyperlink" Target="https://podminky.urs.cz/item/CS_URS_2024_01/622143002" TargetMode="External" /><Relationship Id="rId19" Type="http://schemas.openxmlformats.org/officeDocument/2006/relationships/hyperlink" Target="https://podminky.urs.cz/item/CS_URS_2024_01/611131321" TargetMode="External" /><Relationship Id="rId20" Type="http://schemas.openxmlformats.org/officeDocument/2006/relationships/hyperlink" Target="https://podminky.urs.cz/item/CS_URS_2024_01/612131321" TargetMode="External" /><Relationship Id="rId21" Type="http://schemas.openxmlformats.org/officeDocument/2006/relationships/hyperlink" Target="https://podminky.urs.cz/item/CS_URS_2024_01/612142001" TargetMode="External" /><Relationship Id="rId22" Type="http://schemas.openxmlformats.org/officeDocument/2006/relationships/hyperlink" Target="https://podminky.urs.cz/item/CS_URS_2024_01/634112112" TargetMode="External" /><Relationship Id="rId23" Type="http://schemas.openxmlformats.org/officeDocument/2006/relationships/hyperlink" Target="https://podminky.urs.cz/item/CS_URS_2024_01/611325412" TargetMode="External" /><Relationship Id="rId24" Type="http://schemas.openxmlformats.org/officeDocument/2006/relationships/hyperlink" Target="https://podminky.urs.cz/item/CS_URS_2024_01/612325412" TargetMode="External" /><Relationship Id="rId25" Type="http://schemas.openxmlformats.org/officeDocument/2006/relationships/hyperlink" Target="https://podminky.urs.cz/item/CS_URS_2024_01/612311131" TargetMode="External" /><Relationship Id="rId26" Type="http://schemas.openxmlformats.org/officeDocument/2006/relationships/hyperlink" Target="https://podminky.urs.cz/item/CS_URS_2024_01/612321321" TargetMode="External" /><Relationship Id="rId27" Type="http://schemas.openxmlformats.org/officeDocument/2006/relationships/hyperlink" Target="https://podminky.urs.cz/item/CS_URS_2024_01/612321391" TargetMode="External" /><Relationship Id="rId28" Type="http://schemas.openxmlformats.org/officeDocument/2006/relationships/hyperlink" Target="https://podminky.urs.cz/item/CS_URS_2024_01/619991001" TargetMode="External" /><Relationship Id="rId29" Type="http://schemas.openxmlformats.org/officeDocument/2006/relationships/hyperlink" Target="https://podminky.urs.cz/item/CS_URS_2024_01/619991011" TargetMode="External" /><Relationship Id="rId30" Type="http://schemas.openxmlformats.org/officeDocument/2006/relationships/hyperlink" Target="https://podminky.urs.cz/item/CS_URS_2024_01/612325301" TargetMode="External" /><Relationship Id="rId31" Type="http://schemas.openxmlformats.org/officeDocument/2006/relationships/hyperlink" Target="https://podminky.urs.cz/item/CS_URS_2024_01/612135101" TargetMode="External" /><Relationship Id="rId32" Type="http://schemas.openxmlformats.org/officeDocument/2006/relationships/hyperlink" Target="https://podminky.urs.cz/item/CS_URS_2024_01/631312141" TargetMode="External" /><Relationship Id="rId33" Type="http://schemas.openxmlformats.org/officeDocument/2006/relationships/hyperlink" Target="https://podminky.urs.cz/item/CS_URS_2024_01/941111131" TargetMode="External" /><Relationship Id="rId34" Type="http://schemas.openxmlformats.org/officeDocument/2006/relationships/hyperlink" Target="https://podminky.urs.cz/item/CS_URS_2024_01/941111231" TargetMode="External" /><Relationship Id="rId35" Type="http://schemas.openxmlformats.org/officeDocument/2006/relationships/hyperlink" Target="https://podminky.urs.cz/item/CS_URS_2024_01/941111831" TargetMode="External" /><Relationship Id="rId36" Type="http://schemas.openxmlformats.org/officeDocument/2006/relationships/hyperlink" Target="https://podminky.urs.cz/item/CS_URS_2024_01/944711113" TargetMode="External" /><Relationship Id="rId37" Type="http://schemas.openxmlformats.org/officeDocument/2006/relationships/hyperlink" Target="https://podminky.urs.cz/item/CS_URS_2024_01/944711213" TargetMode="External" /><Relationship Id="rId38" Type="http://schemas.openxmlformats.org/officeDocument/2006/relationships/hyperlink" Target="https://podminky.urs.cz/item/CS_URS_2024_01/944711813" TargetMode="External" /><Relationship Id="rId39" Type="http://schemas.openxmlformats.org/officeDocument/2006/relationships/hyperlink" Target="https://podminky.urs.cz/item/CS_URS_2024_01/949101111" TargetMode="External" /><Relationship Id="rId40" Type="http://schemas.openxmlformats.org/officeDocument/2006/relationships/hyperlink" Target="https://podminky.urs.cz/item/CS_URS_2024_01/944611111" TargetMode="External" /><Relationship Id="rId41" Type="http://schemas.openxmlformats.org/officeDocument/2006/relationships/hyperlink" Target="https://podminky.urs.cz/item/CS_URS_2024_01/944611211" TargetMode="External" /><Relationship Id="rId42" Type="http://schemas.openxmlformats.org/officeDocument/2006/relationships/hyperlink" Target="https://podminky.urs.cz/item/CS_URS_2024_01/944611811" TargetMode="External" /><Relationship Id="rId43" Type="http://schemas.openxmlformats.org/officeDocument/2006/relationships/hyperlink" Target="https://podminky.urs.cz/item/CS_URS_2024_01/945411111" TargetMode="External" /><Relationship Id="rId44" Type="http://schemas.openxmlformats.org/officeDocument/2006/relationships/hyperlink" Target="https://podminky.urs.cz/item/CS_URS_2024_01/962031132" TargetMode="External" /><Relationship Id="rId45" Type="http://schemas.openxmlformats.org/officeDocument/2006/relationships/hyperlink" Target="https://podminky.urs.cz/item/CS_URS_2024_01/962031133" TargetMode="External" /><Relationship Id="rId46" Type="http://schemas.openxmlformats.org/officeDocument/2006/relationships/hyperlink" Target="https://podminky.urs.cz/item/CS_URS_2024_01/965045113" TargetMode="External" /><Relationship Id="rId47" Type="http://schemas.openxmlformats.org/officeDocument/2006/relationships/hyperlink" Target="https://podminky.urs.cz/item/CS_URS_2024_01/965081213" TargetMode="External" /><Relationship Id="rId48" Type="http://schemas.openxmlformats.org/officeDocument/2006/relationships/hyperlink" Target="https://podminky.urs.cz/item/CS_URS_2024_01/967031132" TargetMode="External" /><Relationship Id="rId49" Type="http://schemas.openxmlformats.org/officeDocument/2006/relationships/hyperlink" Target="https://podminky.urs.cz/item/CS_URS_2024_01/967041112" TargetMode="External" /><Relationship Id="rId50" Type="http://schemas.openxmlformats.org/officeDocument/2006/relationships/hyperlink" Target="https://podminky.urs.cz/item/CS_URS_2024_01/968062376" TargetMode="External" /><Relationship Id="rId51" Type="http://schemas.openxmlformats.org/officeDocument/2006/relationships/hyperlink" Target="https://podminky.urs.cz/item/CS_URS_2024_01/968062377" TargetMode="External" /><Relationship Id="rId52" Type="http://schemas.openxmlformats.org/officeDocument/2006/relationships/hyperlink" Target="https://podminky.urs.cz/item/CS_URS_2024_01/968072356" TargetMode="External" /><Relationship Id="rId53" Type="http://schemas.openxmlformats.org/officeDocument/2006/relationships/hyperlink" Target="https://podminky.urs.cz/item/CS_URS_2024_01/968072455" TargetMode="External" /><Relationship Id="rId54" Type="http://schemas.openxmlformats.org/officeDocument/2006/relationships/hyperlink" Target="https://podminky.urs.cz/item/CS_URS_2024_01/968082018" TargetMode="External" /><Relationship Id="rId55" Type="http://schemas.openxmlformats.org/officeDocument/2006/relationships/hyperlink" Target="https://podminky.urs.cz/item/CS_URS_2024_01/968082022" TargetMode="External" /><Relationship Id="rId56" Type="http://schemas.openxmlformats.org/officeDocument/2006/relationships/hyperlink" Target="https://podminky.urs.cz/item/CS_URS_2024_01/971033621" TargetMode="External" /><Relationship Id="rId57" Type="http://schemas.openxmlformats.org/officeDocument/2006/relationships/hyperlink" Target="https://podminky.urs.cz/item/CS_URS_2024_01/971033631" TargetMode="External" /><Relationship Id="rId58" Type="http://schemas.openxmlformats.org/officeDocument/2006/relationships/hyperlink" Target="https://podminky.urs.cz/item/CS_URS_2024_01/971033641" TargetMode="External" /><Relationship Id="rId59" Type="http://schemas.openxmlformats.org/officeDocument/2006/relationships/hyperlink" Target="https://podminky.urs.cz/item/CS_URS_2024_01/973031334" TargetMode="External" /><Relationship Id="rId60" Type="http://schemas.openxmlformats.org/officeDocument/2006/relationships/hyperlink" Target="https://podminky.urs.cz/item/CS_URS_2024_01/971033651" TargetMode="External" /><Relationship Id="rId61" Type="http://schemas.openxmlformats.org/officeDocument/2006/relationships/hyperlink" Target="https://podminky.urs.cz/item/CS_URS_2024_01/974031165" TargetMode="External" /><Relationship Id="rId62" Type="http://schemas.openxmlformats.org/officeDocument/2006/relationships/hyperlink" Target="https://podminky.urs.cz/item/CS_URS_2024_01/974031167" TargetMode="External" /><Relationship Id="rId63" Type="http://schemas.openxmlformats.org/officeDocument/2006/relationships/hyperlink" Target="https://podminky.urs.cz/item/CS_URS_2024_01/975043121" TargetMode="External" /><Relationship Id="rId64" Type="http://schemas.openxmlformats.org/officeDocument/2006/relationships/hyperlink" Target="https://podminky.urs.cz/item/CS_URS_2024_01/978013191" TargetMode="External" /><Relationship Id="rId65" Type="http://schemas.openxmlformats.org/officeDocument/2006/relationships/hyperlink" Target="https://podminky.urs.cz/item/CS_URS_2024_01/978035117" TargetMode="External" /><Relationship Id="rId66" Type="http://schemas.openxmlformats.org/officeDocument/2006/relationships/hyperlink" Target="https://podminky.urs.cz/item/CS_URS_2024_01/978059541" TargetMode="External" /><Relationship Id="rId67" Type="http://schemas.openxmlformats.org/officeDocument/2006/relationships/hyperlink" Target="https://podminky.urs.cz/item/CS_URS_2024_01/977151118" TargetMode="External" /><Relationship Id="rId68" Type="http://schemas.openxmlformats.org/officeDocument/2006/relationships/hyperlink" Target="https://podminky.urs.cz/item/CS_URS_2024_01/973042341" TargetMode="External" /><Relationship Id="rId69" Type="http://schemas.openxmlformats.org/officeDocument/2006/relationships/hyperlink" Target="https://podminky.urs.cz/item/CS_URS_2024_01/974032153" TargetMode="External" /><Relationship Id="rId70" Type="http://schemas.openxmlformats.org/officeDocument/2006/relationships/hyperlink" Target="https://podminky.urs.cz/item/CS_URS_2024_01/974032157" TargetMode="External" /><Relationship Id="rId71" Type="http://schemas.openxmlformats.org/officeDocument/2006/relationships/hyperlink" Target="https://podminky.urs.cz/item/CS_URS_2024_01/974042564" TargetMode="External" /><Relationship Id="rId72" Type="http://schemas.openxmlformats.org/officeDocument/2006/relationships/hyperlink" Target="https://podminky.urs.cz/item/CS_URS_2024_01/977151122" TargetMode="External" /><Relationship Id="rId73" Type="http://schemas.openxmlformats.org/officeDocument/2006/relationships/hyperlink" Target="https://podminky.urs.cz/item/CS_URS_2024_01/977151123" TargetMode="External" /><Relationship Id="rId74" Type="http://schemas.openxmlformats.org/officeDocument/2006/relationships/hyperlink" Target="https://podminky.urs.cz/item/CS_URS_2024_01/977151125" TargetMode="External" /><Relationship Id="rId75" Type="http://schemas.openxmlformats.org/officeDocument/2006/relationships/hyperlink" Target="https://podminky.urs.cz/item/CS_URS_2024_01/977151128" TargetMode="External" /><Relationship Id="rId76" Type="http://schemas.openxmlformats.org/officeDocument/2006/relationships/hyperlink" Target="https://podminky.urs.cz/item/CS_URS_2024_01/953965117" TargetMode="External" /><Relationship Id="rId77" Type="http://schemas.openxmlformats.org/officeDocument/2006/relationships/hyperlink" Target="https://podminky.urs.cz/item/CS_URS_2024_01/952901111" TargetMode="External" /><Relationship Id="rId78" Type="http://schemas.openxmlformats.org/officeDocument/2006/relationships/hyperlink" Target="https://podminky.urs.cz/item/CS_URS_2024_01/997013212" TargetMode="External" /><Relationship Id="rId79" Type="http://schemas.openxmlformats.org/officeDocument/2006/relationships/hyperlink" Target="https://podminky.urs.cz/item/CS_URS_2024_01/997013311" TargetMode="External" /><Relationship Id="rId80" Type="http://schemas.openxmlformats.org/officeDocument/2006/relationships/hyperlink" Target="https://podminky.urs.cz/item/CS_URS_2024_01/997013321" TargetMode="External" /><Relationship Id="rId81" Type="http://schemas.openxmlformats.org/officeDocument/2006/relationships/hyperlink" Target="https://podminky.urs.cz/item/CS_URS_2024_01/997013501" TargetMode="External" /><Relationship Id="rId82" Type="http://schemas.openxmlformats.org/officeDocument/2006/relationships/hyperlink" Target="https://podminky.urs.cz/item/CS_URS_2024_01/997013509" TargetMode="External" /><Relationship Id="rId83" Type="http://schemas.openxmlformats.org/officeDocument/2006/relationships/hyperlink" Target="https://podminky.urs.cz/item/CS_URS_2024_01/997013631" TargetMode="External" /><Relationship Id="rId84" Type="http://schemas.openxmlformats.org/officeDocument/2006/relationships/hyperlink" Target="https://podminky.urs.cz/item/CS_URS_2024_01/998018002" TargetMode="External" /><Relationship Id="rId85" Type="http://schemas.openxmlformats.org/officeDocument/2006/relationships/hyperlink" Target="https://podminky.urs.cz/item/CS_URS_2024_01/711191001" TargetMode="External" /><Relationship Id="rId86" Type="http://schemas.openxmlformats.org/officeDocument/2006/relationships/hyperlink" Target="https://podminky.urs.cz/item/CS_URS_2024_01/711193121" TargetMode="External" /><Relationship Id="rId87" Type="http://schemas.openxmlformats.org/officeDocument/2006/relationships/hyperlink" Target="https://podminky.urs.cz/item/CS_URS_2024_01/998711202" TargetMode="External" /><Relationship Id="rId88" Type="http://schemas.openxmlformats.org/officeDocument/2006/relationships/hyperlink" Target="https://podminky.urs.cz/item/CS_URS_2024_01/998712203" TargetMode="External" /><Relationship Id="rId89" Type="http://schemas.openxmlformats.org/officeDocument/2006/relationships/hyperlink" Target="https://podminky.urs.cz/item/CS_URS_2024_01/998723202" TargetMode="External" /><Relationship Id="rId90" Type="http://schemas.openxmlformats.org/officeDocument/2006/relationships/hyperlink" Target="https://podminky.urs.cz/item/CS_URS_2024_01/725291653" TargetMode="External" /><Relationship Id="rId91" Type="http://schemas.openxmlformats.org/officeDocument/2006/relationships/hyperlink" Target="https://podminky.urs.cz/item/CS_URS_2024_01/725291654" TargetMode="External" /><Relationship Id="rId92" Type="http://schemas.openxmlformats.org/officeDocument/2006/relationships/hyperlink" Target="https://podminky.urs.cz/item/CS_URS_2024_01/725291662" TargetMode="External" /><Relationship Id="rId93" Type="http://schemas.openxmlformats.org/officeDocument/2006/relationships/hyperlink" Target="https://podminky.urs.cz/item/CS_URS_2021_02/725291RP126" TargetMode="External" /><Relationship Id="rId94" Type="http://schemas.openxmlformats.org/officeDocument/2006/relationships/hyperlink" Target="https://podminky.urs.cz/item/CS_URS_2021_02/725291RP20" TargetMode="External" /><Relationship Id="rId95" Type="http://schemas.openxmlformats.org/officeDocument/2006/relationships/hyperlink" Target="https://podminky.urs.cz/item/CS_URS_2024_01/998725202" TargetMode="External" /><Relationship Id="rId96" Type="http://schemas.openxmlformats.org/officeDocument/2006/relationships/hyperlink" Target="https://podminky.urs.cz/item/CS_URS_2024_01/733811232" TargetMode="External" /><Relationship Id="rId97" Type="http://schemas.openxmlformats.org/officeDocument/2006/relationships/hyperlink" Target="https://podminky.urs.cz/item/CS_URS_2024_01/998733202" TargetMode="External" /><Relationship Id="rId98" Type="http://schemas.openxmlformats.org/officeDocument/2006/relationships/hyperlink" Target="https://podminky.urs.cz/item/CS_URS_2024_01/763131421" TargetMode="External" /><Relationship Id="rId99" Type="http://schemas.openxmlformats.org/officeDocument/2006/relationships/hyperlink" Target="https://podminky.urs.cz/item/CS_URS_2024_01/763131441" TargetMode="External" /><Relationship Id="rId100" Type="http://schemas.openxmlformats.org/officeDocument/2006/relationships/hyperlink" Target="https://podminky.urs.cz/item/CS_URS_2024_01/763131451" TargetMode="External" /><Relationship Id="rId101" Type="http://schemas.openxmlformats.org/officeDocument/2006/relationships/hyperlink" Target="https://podminky.urs.cz/item/CS_URS_2024_01/763131712" TargetMode="External" /><Relationship Id="rId102" Type="http://schemas.openxmlformats.org/officeDocument/2006/relationships/hyperlink" Target="https://podminky.urs.cz/item/CS_URS_2024_01/763131714" TargetMode="External" /><Relationship Id="rId103" Type="http://schemas.openxmlformats.org/officeDocument/2006/relationships/hyperlink" Target="https://podminky.urs.cz/item/CS_URS_2024_01/763131721" TargetMode="External" /><Relationship Id="rId104" Type="http://schemas.openxmlformats.org/officeDocument/2006/relationships/hyperlink" Target="https://podminky.urs.cz/item/CS_URS_2024_01/763131765" TargetMode="External" /><Relationship Id="rId105" Type="http://schemas.openxmlformats.org/officeDocument/2006/relationships/hyperlink" Target="https://podminky.urs.cz/item/CS_URS_2024_01/763131772" TargetMode="External" /><Relationship Id="rId106" Type="http://schemas.openxmlformats.org/officeDocument/2006/relationships/hyperlink" Target="https://podminky.urs.cz/item/CS_URS_2024_01/763131821" TargetMode="External" /><Relationship Id="rId107" Type="http://schemas.openxmlformats.org/officeDocument/2006/relationships/hyperlink" Target="https://podminky.urs.cz/item/CS_URS_2024_01/763131912" TargetMode="External" /><Relationship Id="rId108" Type="http://schemas.openxmlformats.org/officeDocument/2006/relationships/hyperlink" Target="https://podminky.urs.cz/item/CS_URS_2024_01/763131914" TargetMode="External" /><Relationship Id="rId109" Type="http://schemas.openxmlformats.org/officeDocument/2006/relationships/hyperlink" Target="https://podminky.urs.cz/item/CS_URS_2024_01/763135101" TargetMode="External" /><Relationship Id="rId110" Type="http://schemas.openxmlformats.org/officeDocument/2006/relationships/hyperlink" Target="https://podminky.urs.cz/item/CS_URS_2024_01/763135611" TargetMode="External" /><Relationship Id="rId111" Type="http://schemas.openxmlformats.org/officeDocument/2006/relationships/hyperlink" Target="https://podminky.urs.cz/item/CS_URS_2024_01/763135811" TargetMode="External" /><Relationship Id="rId112" Type="http://schemas.openxmlformats.org/officeDocument/2006/relationships/hyperlink" Target="https://podminky.urs.cz/item/CS_URS_2024_01/763164517" TargetMode="External" /><Relationship Id="rId113" Type="http://schemas.openxmlformats.org/officeDocument/2006/relationships/hyperlink" Target="https://podminky.urs.cz/item/CS_URS_2024_01/763164531" TargetMode="External" /><Relationship Id="rId114" Type="http://schemas.openxmlformats.org/officeDocument/2006/relationships/hyperlink" Target="https://podminky.urs.cz/item/CS_URS_2024_01/763164541" TargetMode="External" /><Relationship Id="rId115" Type="http://schemas.openxmlformats.org/officeDocument/2006/relationships/hyperlink" Target="https://podminky.urs.cz/item/CS_URS_2024_01/763172322" TargetMode="External" /><Relationship Id="rId116" Type="http://schemas.openxmlformats.org/officeDocument/2006/relationships/hyperlink" Target="https://podminky.urs.cz/item/CS_URS_2024_01/763172378" TargetMode="External" /><Relationship Id="rId117" Type="http://schemas.openxmlformats.org/officeDocument/2006/relationships/hyperlink" Target="https://podminky.urs.cz/item/CS_URS_2021_02/763172RP66" TargetMode="External" /><Relationship Id="rId118" Type="http://schemas.openxmlformats.org/officeDocument/2006/relationships/hyperlink" Target="https://podminky.urs.cz/item/CS_URS_2024_01/998763402" TargetMode="External" /><Relationship Id="rId119" Type="http://schemas.openxmlformats.org/officeDocument/2006/relationships/hyperlink" Target="https://podminky.urs.cz/item/CS_URS_2024_01/764002851" TargetMode="External" /><Relationship Id="rId120" Type="http://schemas.openxmlformats.org/officeDocument/2006/relationships/hyperlink" Target="https://podminky.urs.cz/item/CS_URS_2024_01/764246446" TargetMode="External" /><Relationship Id="rId121" Type="http://schemas.openxmlformats.org/officeDocument/2006/relationships/hyperlink" Target="https://podminky.urs.cz/item/CS_URS_2024_01/998764202" TargetMode="External" /><Relationship Id="rId122" Type="http://schemas.openxmlformats.org/officeDocument/2006/relationships/hyperlink" Target="https://podminky.urs.cz/item/CS_URS_2024_01/766622132" TargetMode="External" /><Relationship Id="rId123" Type="http://schemas.openxmlformats.org/officeDocument/2006/relationships/hyperlink" Target="https://podminky.urs.cz/item/CS_URS_2024_01/766660001" TargetMode="External" /><Relationship Id="rId124" Type="http://schemas.openxmlformats.org/officeDocument/2006/relationships/hyperlink" Target="https://podminky.urs.cz/item/CS_URS_2024_01/766660002" TargetMode="External" /><Relationship Id="rId125" Type="http://schemas.openxmlformats.org/officeDocument/2006/relationships/hyperlink" Target="https://podminky.urs.cz/item/CS_URS_2024_01/766660352" TargetMode="External" /><Relationship Id="rId126" Type="http://schemas.openxmlformats.org/officeDocument/2006/relationships/hyperlink" Target="https://podminky.urs.cz/item/CS_URS_2024_01/766663911" TargetMode="External" /><Relationship Id="rId127" Type="http://schemas.openxmlformats.org/officeDocument/2006/relationships/hyperlink" Target="https://podminky.urs.cz/item/CS_URS_2024_01/766691812" TargetMode="External" /><Relationship Id="rId128" Type="http://schemas.openxmlformats.org/officeDocument/2006/relationships/hyperlink" Target="https://podminky.urs.cz/item/CS_URS_2024_01/766694126" TargetMode="External" /><Relationship Id="rId129" Type="http://schemas.openxmlformats.org/officeDocument/2006/relationships/hyperlink" Target="https://podminky.urs.cz/item/CS_URS_2024_01/998766202" TargetMode="External" /><Relationship Id="rId130" Type="http://schemas.openxmlformats.org/officeDocument/2006/relationships/hyperlink" Target="https://podminky.urs.cz/item/CS_URS_2024_01/767995111" TargetMode="External" /><Relationship Id="rId131" Type="http://schemas.openxmlformats.org/officeDocument/2006/relationships/hyperlink" Target="https://podminky.urs.cz/item/CS_URS_2024_01/767996801" TargetMode="External" /><Relationship Id="rId132" Type="http://schemas.openxmlformats.org/officeDocument/2006/relationships/hyperlink" Target="https://podminky.urs.cz/item/CS_URS_2024_01/998767202" TargetMode="External" /><Relationship Id="rId133" Type="http://schemas.openxmlformats.org/officeDocument/2006/relationships/hyperlink" Target="https://podminky.urs.cz/item/CS_URS_2024_01/773512925" TargetMode="External" /><Relationship Id="rId134" Type="http://schemas.openxmlformats.org/officeDocument/2006/relationships/hyperlink" Target="https://podminky.urs.cz/item/CS_URS_2024_01/773512931" TargetMode="External" /><Relationship Id="rId135" Type="http://schemas.openxmlformats.org/officeDocument/2006/relationships/hyperlink" Target="https://podminky.urs.cz/item/CS_URS_2024_01/773992011" TargetMode="External" /><Relationship Id="rId136" Type="http://schemas.openxmlformats.org/officeDocument/2006/relationships/hyperlink" Target="https://podminky.urs.cz/item/CS_URS_2024_01/773993901" TargetMode="External" /><Relationship Id="rId137" Type="http://schemas.openxmlformats.org/officeDocument/2006/relationships/hyperlink" Target="https://podminky.urs.cz/item/CS_URS_2024_01/773993903" TargetMode="External" /><Relationship Id="rId138" Type="http://schemas.openxmlformats.org/officeDocument/2006/relationships/hyperlink" Target="https://podminky.urs.cz/item/CS_URS_2024_01/773993907" TargetMode="External" /><Relationship Id="rId139" Type="http://schemas.openxmlformats.org/officeDocument/2006/relationships/hyperlink" Target="https://podminky.urs.cz/item/CS_URS_2024_01/998773201" TargetMode="External" /><Relationship Id="rId140" Type="http://schemas.openxmlformats.org/officeDocument/2006/relationships/hyperlink" Target="https://podminky.urs.cz/item/CS_URS_2024_01/776111112" TargetMode="External" /><Relationship Id="rId141" Type="http://schemas.openxmlformats.org/officeDocument/2006/relationships/hyperlink" Target="https://podminky.urs.cz/item/CS_URS_2024_01/776111116" TargetMode="External" /><Relationship Id="rId142" Type="http://schemas.openxmlformats.org/officeDocument/2006/relationships/hyperlink" Target="https://podminky.urs.cz/item/CS_URS_2024_01/776111311" TargetMode="External" /><Relationship Id="rId143" Type="http://schemas.openxmlformats.org/officeDocument/2006/relationships/hyperlink" Target="https://podminky.urs.cz/item/CS_URS_2024_01/776121321" TargetMode="External" /><Relationship Id="rId144" Type="http://schemas.openxmlformats.org/officeDocument/2006/relationships/hyperlink" Target="https://podminky.urs.cz/item/CS_URS_2024_01/776141122" TargetMode="External" /><Relationship Id="rId145" Type="http://schemas.openxmlformats.org/officeDocument/2006/relationships/hyperlink" Target="https://podminky.urs.cz/item/CS_URS_2024_01/776201813" TargetMode="External" /><Relationship Id="rId146" Type="http://schemas.openxmlformats.org/officeDocument/2006/relationships/hyperlink" Target="https://podminky.urs.cz/item/CS_URS_2024_01/776410811" TargetMode="External" /><Relationship Id="rId147" Type="http://schemas.openxmlformats.org/officeDocument/2006/relationships/hyperlink" Target="https://podminky.urs.cz/item/CS_URS_2024_01/776421111" TargetMode="External" /><Relationship Id="rId148" Type="http://schemas.openxmlformats.org/officeDocument/2006/relationships/hyperlink" Target="https://podminky.urs.cz/item/CS_URS_2024_01/776421312" TargetMode="External" /><Relationship Id="rId149" Type="http://schemas.openxmlformats.org/officeDocument/2006/relationships/hyperlink" Target="https://podminky.urs.cz/item/CS_URS_2024_01/998776102" TargetMode="External" /><Relationship Id="rId150" Type="http://schemas.openxmlformats.org/officeDocument/2006/relationships/hyperlink" Target="https://podminky.urs.cz/item/CS_URS_2024_01/998776202" TargetMode="External" /><Relationship Id="rId151" Type="http://schemas.openxmlformats.org/officeDocument/2006/relationships/hyperlink" Target="https://podminky.urs.cz/item/CS_URS_2024_01/777111111" TargetMode="External" /><Relationship Id="rId152" Type="http://schemas.openxmlformats.org/officeDocument/2006/relationships/hyperlink" Target="https://podminky.urs.cz/item/CS_URS_2024_01/777111121" TargetMode="External" /><Relationship Id="rId153" Type="http://schemas.openxmlformats.org/officeDocument/2006/relationships/hyperlink" Target="https://podminky.urs.cz/item/CS_URS_2024_01/777111123" TargetMode="External" /><Relationship Id="rId154" Type="http://schemas.openxmlformats.org/officeDocument/2006/relationships/hyperlink" Target="https://podminky.urs.cz/item/CS_URS_2024_01/777121115" TargetMode="External" /><Relationship Id="rId155" Type="http://schemas.openxmlformats.org/officeDocument/2006/relationships/hyperlink" Target="https://podminky.urs.cz/item/CS_URS_2024_01/777131107" TargetMode="External" /><Relationship Id="rId156" Type="http://schemas.openxmlformats.org/officeDocument/2006/relationships/hyperlink" Target="https://podminky.urs.cz/item/CS_URS_2024_01/777511145" TargetMode="External" /><Relationship Id="rId157" Type="http://schemas.openxmlformats.org/officeDocument/2006/relationships/hyperlink" Target="https://podminky.urs.cz/item/CS_URS_2024_01/777511181" TargetMode="External" /><Relationship Id="rId158" Type="http://schemas.openxmlformats.org/officeDocument/2006/relationships/hyperlink" Target="https://podminky.urs.cz/item/CS_URS_2024_01/777611143" TargetMode="External" /><Relationship Id="rId159" Type="http://schemas.openxmlformats.org/officeDocument/2006/relationships/hyperlink" Target="https://podminky.urs.cz/item/CS_URS_2024_01/777611161" TargetMode="External" /><Relationship Id="rId160" Type="http://schemas.openxmlformats.org/officeDocument/2006/relationships/hyperlink" Target="https://podminky.urs.cz/item/CS_URS_2024_01/777612109" TargetMode="External" /><Relationship Id="rId161" Type="http://schemas.openxmlformats.org/officeDocument/2006/relationships/hyperlink" Target="https://podminky.urs.cz/item/CS_URS_2024_01/777612151" TargetMode="External" /><Relationship Id="rId162" Type="http://schemas.openxmlformats.org/officeDocument/2006/relationships/hyperlink" Target="https://podminky.urs.cz/item/CS_URS_2024_01/777911113" TargetMode="External" /><Relationship Id="rId163" Type="http://schemas.openxmlformats.org/officeDocument/2006/relationships/hyperlink" Target="https://podminky.urs.cz/item/CS_URS_2024_01/998777201" TargetMode="External" /><Relationship Id="rId164" Type="http://schemas.openxmlformats.org/officeDocument/2006/relationships/hyperlink" Target="https://podminky.urs.cz/item/CS_URS_2024_01/781111011" TargetMode="External" /><Relationship Id="rId165" Type="http://schemas.openxmlformats.org/officeDocument/2006/relationships/hyperlink" Target="https://podminky.urs.cz/item/CS_URS_2024_01/781121011" TargetMode="External" /><Relationship Id="rId166" Type="http://schemas.openxmlformats.org/officeDocument/2006/relationships/hyperlink" Target="https://podminky.urs.cz/item/CS_URS_2024_01/781131112" TargetMode="External" /><Relationship Id="rId167" Type="http://schemas.openxmlformats.org/officeDocument/2006/relationships/hyperlink" Target="https://podminky.urs.cz/item/CS_URS_2024_01/781474115" TargetMode="External" /><Relationship Id="rId168" Type="http://schemas.openxmlformats.org/officeDocument/2006/relationships/hyperlink" Target="https://podminky.urs.cz/item/CS_URS_2024_01/781571141" TargetMode="External" /><Relationship Id="rId169" Type="http://schemas.openxmlformats.org/officeDocument/2006/relationships/hyperlink" Target="https://podminky.urs.cz/item/CS_URS_2024_01/781491011" TargetMode="External" /><Relationship Id="rId170" Type="http://schemas.openxmlformats.org/officeDocument/2006/relationships/hyperlink" Target="https://podminky.urs.cz/item/CS_URS_2024_01/998781202" TargetMode="External" /><Relationship Id="rId171" Type="http://schemas.openxmlformats.org/officeDocument/2006/relationships/hyperlink" Target="https://podminky.urs.cz/item/CS_URS_2024_01/782632812" TargetMode="External" /><Relationship Id="rId172" Type="http://schemas.openxmlformats.org/officeDocument/2006/relationships/hyperlink" Target="https://podminky.urs.cz/item/CS_URS_2024_01/783301303" TargetMode="External" /><Relationship Id="rId173" Type="http://schemas.openxmlformats.org/officeDocument/2006/relationships/hyperlink" Target="https://podminky.urs.cz/item/CS_URS_2024_01/783314101" TargetMode="External" /><Relationship Id="rId174" Type="http://schemas.openxmlformats.org/officeDocument/2006/relationships/hyperlink" Target="https://podminky.urs.cz/item/CS_URS_2024_01/783315101" TargetMode="External" /><Relationship Id="rId175" Type="http://schemas.openxmlformats.org/officeDocument/2006/relationships/hyperlink" Target="https://podminky.urs.cz/item/CS_URS_2024_01/783317101" TargetMode="External" /><Relationship Id="rId176" Type="http://schemas.openxmlformats.org/officeDocument/2006/relationships/hyperlink" Target="https://podminky.urs.cz/item/CS_URS_2024_01/783801201" TargetMode="External" /><Relationship Id="rId177" Type="http://schemas.openxmlformats.org/officeDocument/2006/relationships/hyperlink" Target="https://podminky.urs.cz/item/CS_URS_2024_01/783801403" TargetMode="External" /><Relationship Id="rId178" Type="http://schemas.openxmlformats.org/officeDocument/2006/relationships/hyperlink" Target="https://podminky.urs.cz/item/CS_URS_2024_01/783813131" TargetMode="External" /><Relationship Id="rId179" Type="http://schemas.openxmlformats.org/officeDocument/2006/relationships/hyperlink" Target="https://podminky.urs.cz/item/CS_URS_2024_01/783901453" TargetMode="External" /><Relationship Id="rId180" Type="http://schemas.openxmlformats.org/officeDocument/2006/relationships/hyperlink" Target="https://podminky.urs.cz/item/CS_URS_2024_01/783917161" TargetMode="External" /><Relationship Id="rId181" Type="http://schemas.openxmlformats.org/officeDocument/2006/relationships/hyperlink" Target="https://podminky.urs.cz/item/CS_URS_2024_01/784111031" TargetMode="External" /><Relationship Id="rId182" Type="http://schemas.openxmlformats.org/officeDocument/2006/relationships/hyperlink" Target="https://podminky.urs.cz/item/CS_URS_2024_01/784121001" TargetMode="External" /><Relationship Id="rId183" Type="http://schemas.openxmlformats.org/officeDocument/2006/relationships/hyperlink" Target="https://podminky.urs.cz/item/CS_URS_2024_01/784171101" TargetMode="External" /><Relationship Id="rId184" Type="http://schemas.openxmlformats.org/officeDocument/2006/relationships/hyperlink" Target="https://podminky.urs.cz/item/CS_URS_2024_01/784171111" TargetMode="External" /><Relationship Id="rId185" Type="http://schemas.openxmlformats.org/officeDocument/2006/relationships/hyperlink" Target="https://podminky.urs.cz/item/CS_URS_2024_01/784181121" TargetMode="External" /><Relationship Id="rId186" Type="http://schemas.openxmlformats.org/officeDocument/2006/relationships/hyperlink" Target="https://podminky.urs.cz/item/CS_URS_2024_01/784211101" TargetMode="External" /><Relationship Id="rId187" Type="http://schemas.openxmlformats.org/officeDocument/2006/relationships/hyperlink" Target="https://podminky.urs.cz/item/CS_URS_2024_01/784211143" TargetMode="External" /><Relationship Id="rId188" Type="http://schemas.openxmlformats.org/officeDocument/2006/relationships/hyperlink" Target="https://podminky.urs.cz/item/CS_URS_2024_01/784211163" TargetMode="External" /><Relationship Id="rId189" Type="http://schemas.openxmlformats.org/officeDocument/2006/relationships/hyperlink" Target="https://podminky.urs.cz/item/CS_URS_2024_01/998786202" TargetMode="External" /><Relationship Id="rId19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514000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38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39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40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41</v>
      </c>
      <c r="E29" s="50"/>
      <c r="F29" s="35" t="s">
        <v>42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43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44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45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46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48</v>
      </c>
      <c r="U35" s="57"/>
      <c r="V35" s="57"/>
      <c r="W35" s="57"/>
      <c r="X35" s="59" t="s">
        <v>49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EM2021-210/21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NEMOCNICE TŘINEC-gastroenterologické centrum-stavební úpravy 1.PP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KAŠTANOVÁ 268, DOLNÍ LÍŠTNÁ, TŘINEC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27. 8. 2021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Nemocnice Třinec p.o.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Ateliér EMMET s.r.o.</v>
      </c>
      <c r="AN49" s="67"/>
      <c r="AO49" s="67"/>
      <c r="AP49" s="67"/>
      <c r="AQ49" s="43"/>
      <c r="AR49" s="47"/>
      <c r="AS49" s="77" t="s">
        <v>51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Ateliér EMMET s.r.o.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52</v>
      </c>
      <c r="D52" s="90"/>
      <c r="E52" s="90"/>
      <c r="F52" s="90"/>
      <c r="G52" s="90"/>
      <c r="H52" s="91"/>
      <c r="I52" s="92" t="s">
        <v>53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54</v>
      </c>
      <c r="AH52" s="90"/>
      <c r="AI52" s="90"/>
      <c r="AJ52" s="90"/>
      <c r="AK52" s="90"/>
      <c r="AL52" s="90"/>
      <c r="AM52" s="90"/>
      <c r="AN52" s="92" t="s">
        <v>55</v>
      </c>
      <c r="AO52" s="90"/>
      <c r="AP52" s="90"/>
      <c r="AQ52" s="94" t="s">
        <v>56</v>
      </c>
      <c r="AR52" s="47"/>
      <c r="AS52" s="95" t="s">
        <v>57</v>
      </c>
      <c r="AT52" s="96" t="s">
        <v>58</v>
      </c>
      <c r="AU52" s="96" t="s">
        <v>59</v>
      </c>
      <c r="AV52" s="96" t="s">
        <v>60</v>
      </c>
      <c r="AW52" s="96" t="s">
        <v>61</v>
      </c>
      <c r="AX52" s="96" t="s">
        <v>62</v>
      </c>
      <c r="AY52" s="96" t="s">
        <v>63</v>
      </c>
      <c r="AZ52" s="96" t="s">
        <v>64</v>
      </c>
      <c r="BA52" s="96" t="s">
        <v>65</v>
      </c>
      <c r="BB52" s="96" t="s">
        <v>66</v>
      </c>
      <c r="BC52" s="96" t="s">
        <v>67</v>
      </c>
      <c r="BD52" s="97" t="s">
        <v>68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69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70</v>
      </c>
      <c r="BT54" s="112" t="s">
        <v>71</v>
      </c>
      <c r="BU54" s="113" t="s">
        <v>72</v>
      </c>
      <c r="BV54" s="112" t="s">
        <v>73</v>
      </c>
      <c r="BW54" s="112" t="s">
        <v>5</v>
      </c>
      <c r="BX54" s="112" t="s">
        <v>74</v>
      </c>
      <c r="CL54" s="112" t="s">
        <v>19</v>
      </c>
    </row>
    <row r="55" spans="1:91" s="7" customFormat="1" ht="16.5" customHeight="1">
      <c r="A55" s="114" t="s">
        <v>75</v>
      </c>
      <c r="B55" s="115"/>
      <c r="C55" s="116"/>
      <c r="D55" s="117" t="s">
        <v>76</v>
      </c>
      <c r="E55" s="117"/>
      <c r="F55" s="117"/>
      <c r="G55" s="117"/>
      <c r="H55" s="117"/>
      <c r="I55" s="118"/>
      <c r="J55" s="117" t="s">
        <v>77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01 - Blok G - gastroen...'!J30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78</v>
      </c>
      <c r="AR55" s="121"/>
      <c r="AS55" s="122">
        <v>0</v>
      </c>
      <c r="AT55" s="123">
        <f>ROUND(SUM(AV55:AW55),2)</f>
        <v>0</v>
      </c>
      <c r="AU55" s="124">
        <f>'SO 01 - Blok G - gastroen...'!P113</f>
        <v>0</v>
      </c>
      <c r="AV55" s="123">
        <f>'SO 01 - Blok G - gastroen...'!J33</f>
        <v>0</v>
      </c>
      <c r="AW55" s="123">
        <f>'SO 01 - Blok G - gastroen...'!J34</f>
        <v>0</v>
      </c>
      <c r="AX55" s="123">
        <f>'SO 01 - Blok G - gastroen...'!J35</f>
        <v>0</v>
      </c>
      <c r="AY55" s="123">
        <f>'SO 01 - Blok G - gastroen...'!J36</f>
        <v>0</v>
      </c>
      <c r="AZ55" s="123">
        <f>'SO 01 - Blok G - gastroen...'!F33</f>
        <v>0</v>
      </c>
      <c r="BA55" s="123">
        <f>'SO 01 - Blok G - gastroen...'!F34</f>
        <v>0</v>
      </c>
      <c r="BB55" s="123">
        <f>'SO 01 - Blok G - gastroen...'!F35</f>
        <v>0</v>
      </c>
      <c r="BC55" s="123">
        <f>'SO 01 - Blok G - gastroen...'!F36</f>
        <v>0</v>
      </c>
      <c r="BD55" s="125">
        <f>'SO 01 - Blok G - gastroen...'!F37</f>
        <v>0</v>
      </c>
      <c r="BE55" s="7"/>
      <c r="BT55" s="126" t="s">
        <v>79</v>
      </c>
      <c r="BV55" s="126" t="s">
        <v>73</v>
      </c>
      <c r="BW55" s="126" t="s">
        <v>80</v>
      </c>
      <c r="BX55" s="126" t="s">
        <v>5</v>
      </c>
      <c r="CL55" s="126" t="s">
        <v>19</v>
      </c>
      <c r="CM55" s="126" t="s">
        <v>81</v>
      </c>
    </row>
    <row r="56" spans="1:91" s="7" customFormat="1" ht="24.75" customHeight="1">
      <c r="A56" s="114" t="s">
        <v>75</v>
      </c>
      <c r="B56" s="115"/>
      <c r="C56" s="116"/>
      <c r="D56" s="117" t="s">
        <v>82</v>
      </c>
      <c r="E56" s="117"/>
      <c r="F56" s="117"/>
      <c r="G56" s="117"/>
      <c r="H56" s="117"/>
      <c r="I56" s="118"/>
      <c r="J56" s="117" t="s">
        <v>83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'VN a ON - Vedlejší a osta...'!J30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78</v>
      </c>
      <c r="AR56" s="121"/>
      <c r="AS56" s="127">
        <v>0</v>
      </c>
      <c r="AT56" s="128">
        <f>ROUND(SUM(AV56:AW56),2)</f>
        <v>0</v>
      </c>
      <c r="AU56" s="129">
        <f>'VN a ON - Vedlejší a osta...'!P82</f>
        <v>0</v>
      </c>
      <c r="AV56" s="128">
        <f>'VN a ON - Vedlejší a osta...'!J33</f>
        <v>0</v>
      </c>
      <c r="AW56" s="128">
        <f>'VN a ON - Vedlejší a osta...'!J34</f>
        <v>0</v>
      </c>
      <c r="AX56" s="128">
        <f>'VN a ON - Vedlejší a osta...'!J35</f>
        <v>0</v>
      </c>
      <c r="AY56" s="128">
        <f>'VN a ON - Vedlejší a osta...'!J36</f>
        <v>0</v>
      </c>
      <c r="AZ56" s="128">
        <f>'VN a ON - Vedlejší a osta...'!F33</f>
        <v>0</v>
      </c>
      <c r="BA56" s="128">
        <f>'VN a ON - Vedlejší a osta...'!F34</f>
        <v>0</v>
      </c>
      <c r="BB56" s="128">
        <f>'VN a ON - Vedlejší a osta...'!F35</f>
        <v>0</v>
      </c>
      <c r="BC56" s="128">
        <f>'VN a ON - Vedlejší a osta...'!F36</f>
        <v>0</v>
      </c>
      <c r="BD56" s="130">
        <f>'VN a ON - Vedlejší a osta...'!F37</f>
        <v>0</v>
      </c>
      <c r="BE56" s="7"/>
      <c r="BT56" s="126" t="s">
        <v>79</v>
      </c>
      <c r="BV56" s="126" t="s">
        <v>73</v>
      </c>
      <c r="BW56" s="126" t="s">
        <v>84</v>
      </c>
      <c r="BX56" s="126" t="s">
        <v>5</v>
      </c>
      <c r="CL56" s="126" t="s">
        <v>19</v>
      </c>
      <c r="CM56" s="126" t="s">
        <v>81</v>
      </c>
    </row>
    <row r="57" spans="1: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s="2" customFormat="1" ht="6.95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Blok G - gastroen...'!C2" display="/"/>
    <hyperlink ref="A56" location="'VN a 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85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NEMOCNICE TŘINEC-gastroenterologické centrum-stavební úpravy 1.PP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86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27. 8. 2021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32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37</v>
      </c>
      <c r="E30" s="41"/>
      <c r="F30" s="41"/>
      <c r="G30" s="41"/>
      <c r="H30" s="41"/>
      <c r="I30" s="41"/>
      <c r="J30" s="147">
        <f>ROUND(J113,2)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39</v>
      </c>
      <c r="G32" s="41"/>
      <c r="H32" s="41"/>
      <c r="I32" s="148" t="s">
        <v>38</v>
      </c>
      <c r="J32" s="148" t="s">
        <v>40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41</v>
      </c>
      <c r="E33" s="135" t="s">
        <v>42</v>
      </c>
      <c r="F33" s="150">
        <f>ROUND((SUM(BE113:BE2514)),2)</f>
        <v>0</v>
      </c>
      <c r="G33" s="41"/>
      <c r="H33" s="41"/>
      <c r="I33" s="151">
        <v>0.21</v>
      </c>
      <c r="J33" s="150">
        <f>ROUND(((SUM(BE113:BE2514))*I33),2)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43</v>
      </c>
      <c r="F34" s="150">
        <f>ROUND((SUM(BF113:BF2514)),2)</f>
        <v>0</v>
      </c>
      <c r="G34" s="41"/>
      <c r="H34" s="41"/>
      <c r="I34" s="151">
        <v>0.15</v>
      </c>
      <c r="J34" s="150">
        <f>ROUND(((SUM(BF113:BF2514))*I34),2)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44</v>
      </c>
      <c r="F35" s="150">
        <f>ROUND((SUM(BG113:BG2514)),2)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45</v>
      </c>
      <c r="F36" s="150">
        <f>ROUND((SUM(BH113:BH2514)),2)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46</v>
      </c>
      <c r="F37" s="150">
        <f>ROUND((SUM(BI113:BI2514)),2)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88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NEMOCNICE TŘINEC-gastroenterologické centrum-stavební úpravy 1.PP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86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01 - Blok G - gastroenterologické centrum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KAŠTANOVÁ 268, DOLNÍ LÍŠTNÁ, TŘINEC</v>
      </c>
      <c r="G52" s="43"/>
      <c r="H52" s="43"/>
      <c r="I52" s="35" t="s">
        <v>23</v>
      </c>
      <c r="J52" s="75" t="str">
        <f>IF(J12="","",J12)</f>
        <v>27. 8. 2021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Nemocnice Třinec p.o.</v>
      </c>
      <c r="G54" s="43"/>
      <c r="H54" s="43"/>
      <c r="I54" s="35" t="s">
        <v>31</v>
      </c>
      <c r="J54" s="39" t="str">
        <f>E21</f>
        <v>Ateliér EMMET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Ateliér EMMET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89</v>
      </c>
      <c r="D57" s="165"/>
      <c r="E57" s="165"/>
      <c r="F57" s="165"/>
      <c r="G57" s="165"/>
      <c r="H57" s="165"/>
      <c r="I57" s="165"/>
      <c r="J57" s="166" t="s">
        <v>90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69</v>
      </c>
      <c r="D59" s="43"/>
      <c r="E59" s="43"/>
      <c r="F59" s="43"/>
      <c r="G59" s="43"/>
      <c r="H59" s="43"/>
      <c r="I59" s="43"/>
      <c r="J59" s="105">
        <f>J113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91</v>
      </c>
    </row>
    <row r="60" spans="1:31" s="9" customFormat="1" ht="24.95" customHeight="1">
      <c r="A60" s="9"/>
      <c r="B60" s="168"/>
      <c r="C60" s="169"/>
      <c r="D60" s="170" t="s">
        <v>92</v>
      </c>
      <c r="E60" s="171"/>
      <c r="F60" s="171"/>
      <c r="G60" s="171"/>
      <c r="H60" s="171"/>
      <c r="I60" s="171"/>
      <c r="J60" s="172">
        <f>J114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93</v>
      </c>
      <c r="E61" s="177"/>
      <c r="F61" s="177"/>
      <c r="G61" s="177"/>
      <c r="H61" s="177"/>
      <c r="I61" s="177"/>
      <c r="J61" s="178">
        <f>J115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94</v>
      </c>
      <c r="E62" s="177"/>
      <c r="F62" s="177"/>
      <c r="G62" s="177"/>
      <c r="H62" s="177"/>
      <c r="I62" s="177"/>
      <c r="J62" s="178">
        <f>J228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95</v>
      </c>
      <c r="E63" s="177"/>
      <c r="F63" s="177"/>
      <c r="G63" s="177"/>
      <c r="H63" s="177"/>
      <c r="I63" s="177"/>
      <c r="J63" s="178">
        <f>J247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96</v>
      </c>
      <c r="E64" s="177"/>
      <c r="F64" s="177"/>
      <c r="G64" s="177"/>
      <c r="H64" s="177"/>
      <c r="I64" s="177"/>
      <c r="J64" s="178">
        <f>J291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97</v>
      </c>
      <c r="E65" s="177"/>
      <c r="F65" s="177"/>
      <c r="G65" s="177"/>
      <c r="H65" s="177"/>
      <c r="I65" s="177"/>
      <c r="J65" s="178">
        <f>J520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98</v>
      </c>
      <c r="E66" s="177"/>
      <c r="F66" s="177"/>
      <c r="G66" s="177"/>
      <c r="H66" s="177"/>
      <c r="I66" s="177"/>
      <c r="J66" s="178">
        <f>J538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99</v>
      </c>
      <c r="E67" s="177"/>
      <c r="F67" s="177"/>
      <c r="G67" s="177"/>
      <c r="H67" s="177"/>
      <c r="I67" s="177"/>
      <c r="J67" s="178">
        <f>J618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100</v>
      </c>
      <c r="E68" s="177"/>
      <c r="F68" s="177"/>
      <c r="G68" s="177"/>
      <c r="H68" s="177"/>
      <c r="I68" s="177"/>
      <c r="J68" s="178">
        <f>J709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101</v>
      </c>
      <c r="E69" s="177"/>
      <c r="F69" s="177"/>
      <c r="G69" s="177"/>
      <c r="H69" s="177"/>
      <c r="I69" s="177"/>
      <c r="J69" s="178">
        <f>J856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102</v>
      </c>
      <c r="E70" s="177"/>
      <c r="F70" s="177"/>
      <c r="G70" s="177"/>
      <c r="H70" s="177"/>
      <c r="I70" s="177"/>
      <c r="J70" s="178">
        <f>J892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103</v>
      </c>
      <c r="E71" s="177"/>
      <c r="F71" s="177"/>
      <c r="G71" s="177"/>
      <c r="H71" s="177"/>
      <c r="I71" s="177"/>
      <c r="J71" s="178">
        <f>J917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8"/>
      <c r="C72" s="169"/>
      <c r="D72" s="170" t="s">
        <v>104</v>
      </c>
      <c r="E72" s="171"/>
      <c r="F72" s="171"/>
      <c r="G72" s="171"/>
      <c r="H72" s="171"/>
      <c r="I72" s="171"/>
      <c r="J72" s="172">
        <f>J921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4"/>
      <c r="C73" s="175"/>
      <c r="D73" s="176" t="s">
        <v>105</v>
      </c>
      <c r="E73" s="177"/>
      <c r="F73" s="177"/>
      <c r="G73" s="177"/>
      <c r="H73" s="177"/>
      <c r="I73" s="177"/>
      <c r="J73" s="178">
        <f>J922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4"/>
      <c r="C74" s="175"/>
      <c r="D74" s="176" t="s">
        <v>106</v>
      </c>
      <c r="E74" s="177"/>
      <c r="F74" s="177"/>
      <c r="G74" s="177"/>
      <c r="H74" s="177"/>
      <c r="I74" s="177"/>
      <c r="J74" s="178">
        <f>J947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107</v>
      </c>
      <c r="E75" s="177"/>
      <c r="F75" s="177"/>
      <c r="G75" s="177"/>
      <c r="H75" s="177"/>
      <c r="I75" s="177"/>
      <c r="J75" s="178">
        <f>J958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108</v>
      </c>
      <c r="E76" s="177"/>
      <c r="F76" s="177"/>
      <c r="G76" s="177"/>
      <c r="H76" s="177"/>
      <c r="I76" s="177"/>
      <c r="J76" s="178">
        <f>J965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109</v>
      </c>
      <c r="E77" s="177"/>
      <c r="F77" s="177"/>
      <c r="G77" s="177"/>
      <c r="H77" s="177"/>
      <c r="I77" s="177"/>
      <c r="J77" s="178">
        <f>J1054</f>
        <v>0</v>
      </c>
      <c r="K77" s="175"/>
      <c r="L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4"/>
      <c r="C78" s="175"/>
      <c r="D78" s="176" t="s">
        <v>110</v>
      </c>
      <c r="E78" s="177"/>
      <c r="F78" s="177"/>
      <c r="G78" s="177"/>
      <c r="H78" s="177"/>
      <c r="I78" s="177"/>
      <c r="J78" s="178">
        <f>J1063</f>
        <v>0</v>
      </c>
      <c r="K78" s="175"/>
      <c r="L78" s="17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4"/>
      <c r="C79" s="175"/>
      <c r="D79" s="176" t="s">
        <v>111</v>
      </c>
      <c r="E79" s="177"/>
      <c r="F79" s="177"/>
      <c r="G79" s="177"/>
      <c r="H79" s="177"/>
      <c r="I79" s="177"/>
      <c r="J79" s="178">
        <f>J1068</f>
        <v>0</v>
      </c>
      <c r="K79" s="175"/>
      <c r="L79" s="17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4"/>
      <c r="C80" s="175"/>
      <c r="D80" s="176" t="s">
        <v>112</v>
      </c>
      <c r="E80" s="177"/>
      <c r="F80" s="177"/>
      <c r="G80" s="177"/>
      <c r="H80" s="177"/>
      <c r="I80" s="177"/>
      <c r="J80" s="178">
        <f>J1076</f>
        <v>0</v>
      </c>
      <c r="K80" s="175"/>
      <c r="L80" s="17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4"/>
      <c r="C81" s="175"/>
      <c r="D81" s="176" t="s">
        <v>113</v>
      </c>
      <c r="E81" s="177"/>
      <c r="F81" s="177"/>
      <c r="G81" s="177"/>
      <c r="H81" s="177"/>
      <c r="I81" s="177"/>
      <c r="J81" s="178">
        <f>J1268</f>
        <v>0</v>
      </c>
      <c r="K81" s="175"/>
      <c r="L81" s="17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4"/>
      <c r="C82" s="175"/>
      <c r="D82" s="176" t="s">
        <v>114</v>
      </c>
      <c r="E82" s="177"/>
      <c r="F82" s="177"/>
      <c r="G82" s="177"/>
      <c r="H82" s="177"/>
      <c r="I82" s="177"/>
      <c r="J82" s="178">
        <f>J1282</f>
        <v>0</v>
      </c>
      <c r="K82" s="175"/>
      <c r="L82" s="17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4"/>
      <c r="C83" s="175"/>
      <c r="D83" s="176" t="s">
        <v>115</v>
      </c>
      <c r="E83" s="177"/>
      <c r="F83" s="177"/>
      <c r="G83" s="177"/>
      <c r="H83" s="177"/>
      <c r="I83" s="177"/>
      <c r="J83" s="178">
        <f>J1449</f>
        <v>0</v>
      </c>
      <c r="K83" s="175"/>
      <c r="L83" s="17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4"/>
      <c r="C84" s="175"/>
      <c r="D84" s="176" t="s">
        <v>116</v>
      </c>
      <c r="E84" s="177"/>
      <c r="F84" s="177"/>
      <c r="G84" s="177"/>
      <c r="H84" s="177"/>
      <c r="I84" s="177"/>
      <c r="J84" s="178">
        <f>J1541</f>
        <v>0</v>
      </c>
      <c r="K84" s="175"/>
      <c r="L84" s="17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4"/>
      <c r="C85" s="175"/>
      <c r="D85" s="176" t="s">
        <v>117</v>
      </c>
      <c r="E85" s="177"/>
      <c r="F85" s="177"/>
      <c r="G85" s="177"/>
      <c r="H85" s="177"/>
      <c r="I85" s="177"/>
      <c r="J85" s="178">
        <f>J1583</f>
        <v>0</v>
      </c>
      <c r="K85" s="175"/>
      <c r="L85" s="17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4"/>
      <c r="C86" s="175"/>
      <c r="D86" s="176" t="s">
        <v>118</v>
      </c>
      <c r="E86" s="177"/>
      <c r="F86" s="177"/>
      <c r="G86" s="177"/>
      <c r="H86" s="177"/>
      <c r="I86" s="177"/>
      <c r="J86" s="178">
        <f>J1888</f>
        <v>0</v>
      </c>
      <c r="K86" s="175"/>
      <c r="L86" s="17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4"/>
      <c r="C87" s="175"/>
      <c r="D87" s="176" t="s">
        <v>119</v>
      </c>
      <c r="E87" s="177"/>
      <c r="F87" s="177"/>
      <c r="G87" s="177"/>
      <c r="H87" s="177"/>
      <c r="I87" s="177"/>
      <c r="J87" s="178">
        <f>J1936</f>
        <v>0</v>
      </c>
      <c r="K87" s="175"/>
      <c r="L87" s="17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4"/>
      <c r="C88" s="175"/>
      <c r="D88" s="176" t="s">
        <v>120</v>
      </c>
      <c r="E88" s="177"/>
      <c r="F88" s="177"/>
      <c r="G88" s="177"/>
      <c r="H88" s="177"/>
      <c r="I88" s="177"/>
      <c r="J88" s="178">
        <f>J2000</f>
        <v>0</v>
      </c>
      <c r="K88" s="175"/>
      <c r="L88" s="17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4"/>
      <c r="C89" s="175"/>
      <c r="D89" s="176" t="s">
        <v>121</v>
      </c>
      <c r="E89" s="177"/>
      <c r="F89" s="177"/>
      <c r="G89" s="177"/>
      <c r="H89" s="177"/>
      <c r="I89" s="177"/>
      <c r="J89" s="178">
        <f>J2171</f>
        <v>0</v>
      </c>
      <c r="K89" s="175"/>
      <c r="L89" s="17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4"/>
      <c r="C90" s="175"/>
      <c r="D90" s="176" t="s">
        <v>122</v>
      </c>
      <c r="E90" s="177"/>
      <c r="F90" s="177"/>
      <c r="G90" s="177"/>
      <c r="H90" s="177"/>
      <c r="I90" s="177"/>
      <c r="J90" s="178">
        <f>J2176</f>
        <v>0</v>
      </c>
      <c r="K90" s="175"/>
      <c r="L90" s="17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4"/>
      <c r="C91" s="175"/>
      <c r="D91" s="176" t="s">
        <v>123</v>
      </c>
      <c r="E91" s="177"/>
      <c r="F91" s="177"/>
      <c r="G91" s="177"/>
      <c r="H91" s="177"/>
      <c r="I91" s="177"/>
      <c r="J91" s="178">
        <f>J2266</f>
        <v>0</v>
      </c>
      <c r="K91" s="175"/>
      <c r="L91" s="17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74"/>
      <c r="C92" s="175"/>
      <c r="D92" s="176" t="s">
        <v>124</v>
      </c>
      <c r="E92" s="177"/>
      <c r="F92" s="177"/>
      <c r="G92" s="177"/>
      <c r="H92" s="177"/>
      <c r="I92" s="177"/>
      <c r="J92" s="178">
        <f>J2437</f>
        <v>0</v>
      </c>
      <c r="K92" s="175"/>
      <c r="L92" s="17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74"/>
      <c r="C93" s="175"/>
      <c r="D93" s="176" t="s">
        <v>125</v>
      </c>
      <c r="E93" s="177"/>
      <c r="F93" s="177"/>
      <c r="G93" s="177"/>
      <c r="H93" s="177"/>
      <c r="I93" s="177"/>
      <c r="J93" s="178">
        <f>J2457</f>
        <v>0</v>
      </c>
      <c r="K93" s="175"/>
      <c r="L93" s="17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2" customFormat="1" ht="21.8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6.95" customHeight="1">
      <c r="A95" s="41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9" spans="1:31" s="2" customFormat="1" ht="6.95" customHeight="1">
      <c r="A99" s="41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13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24.95" customHeight="1">
      <c r="A100" s="41"/>
      <c r="B100" s="42"/>
      <c r="C100" s="26" t="s">
        <v>126</v>
      </c>
      <c r="D100" s="43"/>
      <c r="E100" s="43"/>
      <c r="F100" s="43"/>
      <c r="G100" s="43"/>
      <c r="H100" s="43"/>
      <c r="I100" s="43"/>
      <c r="J100" s="43"/>
      <c r="K100" s="43"/>
      <c r="L100" s="137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6.95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37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12" customHeight="1">
      <c r="A102" s="41"/>
      <c r="B102" s="42"/>
      <c r="C102" s="35" t="s">
        <v>16</v>
      </c>
      <c r="D102" s="43"/>
      <c r="E102" s="43"/>
      <c r="F102" s="43"/>
      <c r="G102" s="43"/>
      <c r="H102" s="43"/>
      <c r="I102" s="43"/>
      <c r="J102" s="43"/>
      <c r="K102" s="43"/>
      <c r="L102" s="137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26.25" customHeight="1">
      <c r="A103" s="41"/>
      <c r="B103" s="42"/>
      <c r="C103" s="43"/>
      <c r="D103" s="43"/>
      <c r="E103" s="163" t="str">
        <f>E7</f>
        <v>NEMOCNICE TŘINEC-gastroenterologické centrum-stavební úpravy 1.PP</v>
      </c>
      <c r="F103" s="35"/>
      <c r="G103" s="35"/>
      <c r="H103" s="35"/>
      <c r="I103" s="43"/>
      <c r="J103" s="43"/>
      <c r="K103" s="43"/>
      <c r="L103" s="137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12" customHeight="1">
      <c r="A104" s="41"/>
      <c r="B104" s="42"/>
      <c r="C104" s="35" t="s">
        <v>86</v>
      </c>
      <c r="D104" s="43"/>
      <c r="E104" s="43"/>
      <c r="F104" s="43"/>
      <c r="G104" s="43"/>
      <c r="H104" s="43"/>
      <c r="I104" s="43"/>
      <c r="J104" s="43"/>
      <c r="K104" s="43"/>
      <c r="L104" s="137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16.5" customHeight="1">
      <c r="A105" s="41"/>
      <c r="B105" s="42"/>
      <c r="C105" s="43"/>
      <c r="D105" s="43"/>
      <c r="E105" s="72" t="str">
        <f>E9</f>
        <v>SO 01 - Blok G - gastroenterologické centrum</v>
      </c>
      <c r="F105" s="43"/>
      <c r="G105" s="43"/>
      <c r="H105" s="43"/>
      <c r="I105" s="43"/>
      <c r="J105" s="43"/>
      <c r="K105" s="43"/>
      <c r="L105" s="137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137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12" customHeight="1">
      <c r="A107" s="41"/>
      <c r="B107" s="42"/>
      <c r="C107" s="35" t="s">
        <v>21</v>
      </c>
      <c r="D107" s="43"/>
      <c r="E107" s="43"/>
      <c r="F107" s="30" t="str">
        <f>F12</f>
        <v>KAŠTANOVÁ 268, DOLNÍ LÍŠTNÁ, TŘINEC</v>
      </c>
      <c r="G107" s="43"/>
      <c r="H107" s="43"/>
      <c r="I107" s="35" t="s">
        <v>23</v>
      </c>
      <c r="J107" s="75" t="str">
        <f>IF(J12="","",J12)</f>
        <v>27. 8. 2021</v>
      </c>
      <c r="K107" s="43"/>
      <c r="L107" s="137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6.95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137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15.15" customHeight="1">
      <c r="A109" s="41"/>
      <c r="B109" s="42"/>
      <c r="C109" s="35" t="s">
        <v>25</v>
      </c>
      <c r="D109" s="43"/>
      <c r="E109" s="43"/>
      <c r="F109" s="30" t="str">
        <f>E15</f>
        <v>Nemocnice Třinec p.o.</v>
      </c>
      <c r="G109" s="43"/>
      <c r="H109" s="43"/>
      <c r="I109" s="35" t="s">
        <v>31</v>
      </c>
      <c r="J109" s="39" t="str">
        <f>E21</f>
        <v>Ateliér EMMET s.r.o.</v>
      </c>
      <c r="K109" s="43"/>
      <c r="L109" s="137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15.15" customHeight="1">
      <c r="A110" s="41"/>
      <c r="B110" s="42"/>
      <c r="C110" s="35" t="s">
        <v>29</v>
      </c>
      <c r="D110" s="43"/>
      <c r="E110" s="43"/>
      <c r="F110" s="30" t="str">
        <f>IF(E18="","",E18)</f>
        <v>Vyplň údaj</v>
      </c>
      <c r="G110" s="43"/>
      <c r="H110" s="43"/>
      <c r="I110" s="35" t="s">
        <v>34</v>
      </c>
      <c r="J110" s="39" t="str">
        <f>E24</f>
        <v>Ateliér EMMET s.r.o.</v>
      </c>
      <c r="K110" s="43"/>
      <c r="L110" s="137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10.3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137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11" customFormat="1" ht="29.25" customHeight="1">
      <c r="A112" s="180"/>
      <c r="B112" s="181"/>
      <c r="C112" s="182" t="s">
        <v>127</v>
      </c>
      <c r="D112" s="183" t="s">
        <v>56</v>
      </c>
      <c r="E112" s="183" t="s">
        <v>52</v>
      </c>
      <c r="F112" s="183" t="s">
        <v>53</v>
      </c>
      <c r="G112" s="183" t="s">
        <v>128</v>
      </c>
      <c r="H112" s="183" t="s">
        <v>129</v>
      </c>
      <c r="I112" s="183" t="s">
        <v>130</v>
      </c>
      <c r="J112" s="183" t="s">
        <v>90</v>
      </c>
      <c r="K112" s="184" t="s">
        <v>131</v>
      </c>
      <c r="L112" s="185"/>
      <c r="M112" s="95" t="s">
        <v>19</v>
      </c>
      <c r="N112" s="96" t="s">
        <v>41</v>
      </c>
      <c r="O112" s="96" t="s">
        <v>132</v>
      </c>
      <c r="P112" s="96" t="s">
        <v>133</v>
      </c>
      <c r="Q112" s="96" t="s">
        <v>134</v>
      </c>
      <c r="R112" s="96" t="s">
        <v>135</v>
      </c>
      <c r="S112" s="96" t="s">
        <v>136</v>
      </c>
      <c r="T112" s="97" t="s">
        <v>137</v>
      </c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</row>
    <row r="113" spans="1:63" s="2" customFormat="1" ht="22.8" customHeight="1">
      <c r="A113" s="41"/>
      <c r="B113" s="42"/>
      <c r="C113" s="102" t="s">
        <v>138</v>
      </c>
      <c r="D113" s="43"/>
      <c r="E113" s="43"/>
      <c r="F113" s="43"/>
      <c r="G113" s="43"/>
      <c r="H113" s="43"/>
      <c r="I113" s="43"/>
      <c r="J113" s="186">
        <f>BK113</f>
        <v>0</v>
      </c>
      <c r="K113" s="43"/>
      <c r="L113" s="47"/>
      <c r="M113" s="98"/>
      <c r="N113" s="187"/>
      <c r="O113" s="99"/>
      <c r="P113" s="188">
        <f>P114+P921</f>
        <v>0</v>
      </c>
      <c r="Q113" s="99"/>
      <c r="R113" s="188">
        <f>R114+R921</f>
        <v>164.03685058</v>
      </c>
      <c r="S113" s="99"/>
      <c r="T113" s="189">
        <f>T114+T921</f>
        <v>163.39256911000004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70</v>
      </c>
      <c r="AU113" s="20" t="s">
        <v>91</v>
      </c>
      <c r="BK113" s="190">
        <f>BK114+BK921</f>
        <v>0</v>
      </c>
    </row>
    <row r="114" spans="1:63" s="12" customFormat="1" ht="25.9" customHeight="1">
      <c r="A114" s="12"/>
      <c r="B114" s="191"/>
      <c r="C114" s="192"/>
      <c r="D114" s="193" t="s">
        <v>70</v>
      </c>
      <c r="E114" s="194" t="s">
        <v>139</v>
      </c>
      <c r="F114" s="194" t="s">
        <v>140</v>
      </c>
      <c r="G114" s="192"/>
      <c r="H114" s="192"/>
      <c r="I114" s="195"/>
      <c r="J114" s="196">
        <f>BK114</f>
        <v>0</v>
      </c>
      <c r="K114" s="192"/>
      <c r="L114" s="197"/>
      <c r="M114" s="198"/>
      <c r="N114" s="199"/>
      <c r="O114" s="199"/>
      <c r="P114" s="200">
        <f>P115+P228+P247+P291+P520+P538+P618+P709+P856+P892+P917</f>
        <v>0</v>
      </c>
      <c r="Q114" s="199"/>
      <c r="R114" s="200">
        <f>R115+R228+R247+R291+R520+R538+R618+R709+R856+R892+R917</f>
        <v>113.83612728</v>
      </c>
      <c r="S114" s="199"/>
      <c r="T114" s="201">
        <f>T115+T228+T247+T291+T520+T538+T618+T709+T856+T892+T917</f>
        <v>157.64266488000004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2" t="s">
        <v>79</v>
      </c>
      <c r="AT114" s="203" t="s">
        <v>70</v>
      </c>
      <c r="AU114" s="203" t="s">
        <v>71</v>
      </c>
      <c r="AY114" s="202" t="s">
        <v>141</v>
      </c>
      <c r="BK114" s="204">
        <f>BK115+BK228+BK247+BK291+BK520+BK538+BK618+BK709+BK856+BK892+BK917</f>
        <v>0</v>
      </c>
    </row>
    <row r="115" spans="1:63" s="12" customFormat="1" ht="22.8" customHeight="1">
      <c r="A115" s="12"/>
      <c r="B115" s="191"/>
      <c r="C115" s="192"/>
      <c r="D115" s="193" t="s">
        <v>70</v>
      </c>
      <c r="E115" s="205" t="s">
        <v>142</v>
      </c>
      <c r="F115" s="205" t="s">
        <v>143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SUM(P116:P227)</f>
        <v>0</v>
      </c>
      <c r="Q115" s="199"/>
      <c r="R115" s="200">
        <f>SUM(R116:R227)</f>
        <v>42.71490448</v>
      </c>
      <c r="S115" s="199"/>
      <c r="T115" s="201">
        <f>SUM(T116:T227)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79</v>
      </c>
      <c r="AT115" s="203" t="s">
        <v>70</v>
      </c>
      <c r="AU115" s="203" t="s">
        <v>79</v>
      </c>
      <c r="AY115" s="202" t="s">
        <v>141</v>
      </c>
      <c r="BK115" s="204">
        <f>SUM(BK116:BK227)</f>
        <v>0</v>
      </c>
    </row>
    <row r="116" spans="1:65" s="2" customFormat="1" ht="33" customHeight="1">
      <c r="A116" s="41"/>
      <c r="B116" s="42"/>
      <c r="C116" s="207" t="s">
        <v>79</v>
      </c>
      <c r="D116" s="207" t="s">
        <v>144</v>
      </c>
      <c r="E116" s="208" t="s">
        <v>145</v>
      </c>
      <c r="F116" s="209" t="s">
        <v>146</v>
      </c>
      <c r="G116" s="210" t="s">
        <v>147</v>
      </c>
      <c r="H116" s="211">
        <v>5</v>
      </c>
      <c r="I116" s="212"/>
      <c r="J116" s="213">
        <f>ROUND(I116*H116,2)</f>
        <v>0</v>
      </c>
      <c r="K116" s="209" t="s">
        <v>148</v>
      </c>
      <c r="L116" s="47"/>
      <c r="M116" s="214" t="s">
        <v>19</v>
      </c>
      <c r="N116" s="215" t="s">
        <v>42</v>
      </c>
      <c r="O116" s="87"/>
      <c r="P116" s="216">
        <f>O116*H116</f>
        <v>0</v>
      </c>
      <c r="Q116" s="216">
        <v>0.02628</v>
      </c>
      <c r="R116" s="216">
        <f>Q116*H116</f>
        <v>0.13140000000000002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149</v>
      </c>
      <c r="AT116" s="218" t="s">
        <v>144</v>
      </c>
      <c r="AU116" s="218" t="s">
        <v>81</v>
      </c>
      <c r="AY116" s="20" t="s">
        <v>141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79</v>
      </c>
      <c r="BK116" s="219">
        <f>ROUND(I116*H116,2)</f>
        <v>0</v>
      </c>
      <c r="BL116" s="20" t="s">
        <v>149</v>
      </c>
      <c r="BM116" s="218" t="s">
        <v>150</v>
      </c>
    </row>
    <row r="117" spans="1:47" s="2" customFormat="1" ht="12">
      <c r="A117" s="41"/>
      <c r="B117" s="42"/>
      <c r="C117" s="43"/>
      <c r="D117" s="220" t="s">
        <v>151</v>
      </c>
      <c r="E117" s="43"/>
      <c r="F117" s="221" t="s">
        <v>152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151</v>
      </c>
      <c r="AU117" s="20" t="s">
        <v>81</v>
      </c>
    </row>
    <row r="118" spans="1:47" s="2" customFormat="1" ht="12">
      <c r="A118" s="41"/>
      <c r="B118" s="42"/>
      <c r="C118" s="43"/>
      <c r="D118" s="225" t="s">
        <v>153</v>
      </c>
      <c r="E118" s="43"/>
      <c r="F118" s="226" t="s">
        <v>154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153</v>
      </c>
      <c r="AU118" s="20" t="s">
        <v>81</v>
      </c>
    </row>
    <row r="119" spans="1:51" s="13" customFormat="1" ht="12">
      <c r="A119" s="13"/>
      <c r="B119" s="227"/>
      <c r="C119" s="228"/>
      <c r="D119" s="220" t="s">
        <v>155</v>
      </c>
      <c r="E119" s="229" t="s">
        <v>19</v>
      </c>
      <c r="F119" s="230" t="s">
        <v>156</v>
      </c>
      <c r="G119" s="228"/>
      <c r="H119" s="229" t="s">
        <v>19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155</v>
      </c>
      <c r="AU119" s="236" t="s">
        <v>81</v>
      </c>
      <c r="AV119" s="13" t="s">
        <v>79</v>
      </c>
      <c r="AW119" s="13" t="s">
        <v>33</v>
      </c>
      <c r="AX119" s="13" t="s">
        <v>71</v>
      </c>
      <c r="AY119" s="236" t="s">
        <v>141</v>
      </c>
    </row>
    <row r="120" spans="1:51" s="14" customFormat="1" ht="12">
      <c r="A120" s="14"/>
      <c r="B120" s="237"/>
      <c r="C120" s="238"/>
      <c r="D120" s="220" t="s">
        <v>155</v>
      </c>
      <c r="E120" s="239" t="s">
        <v>19</v>
      </c>
      <c r="F120" s="240" t="s">
        <v>157</v>
      </c>
      <c r="G120" s="238"/>
      <c r="H120" s="241">
        <v>5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155</v>
      </c>
      <c r="AU120" s="247" t="s">
        <v>81</v>
      </c>
      <c r="AV120" s="14" t="s">
        <v>81</v>
      </c>
      <c r="AW120" s="14" t="s">
        <v>33</v>
      </c>
      <c r="AX120" s="14" t="s">
        <v>79</v>
      </c>
      <c r="AY120" s="247" t="s">
        <v>141</v>
      </c>
    </row>
    <row r="121" spans="1:65" s="2" customFormat="1" ht="33" customHeight="1">
      <c r="A121" s="41"/>
      <c r="B121" s="42"/>
      <c r="C121" s="207" t="s">
        <v>81</v>
      </c>
      <c r="D121" s="207" t="s">
        <v>144</v>
      </c>
      <c r="E121" s="208" t="s">
        <v>158</v>
      </c>
      <c r="F121" s="209" t="s">
        <v>159</v>
      </c>
      <c r="G121" s="210" t="s">
        <v>147</v>
      </c>
      <c r="H121" s="211">
        <v>3</v>
      </c>
      <c r="I121" s="212"/>
      <c r="J121" s="213">
        <f>ROUND(I121*H121,2)</f>
        <v>0</v>
      </c>
      <c r="K121" s="209" t="s">
        <v>148</v>
      </c>
      <c r="L121" s="47"/>
      <c r="M121" s="214" t="s">
        <v>19</v>
      </c>
      <c r="N121" s="215" t="s">
        <v>42</v>
      </c>
      <c r="O121" s="87"/>
      <c r="P121" s="216">
        <f>O121*H121</f>
        <v>0</v>
      </c>
      <c r="Q121" s="216">
        <v>0.03963</v>
      </c>
      <c r="R121" s="216">
        <f>Q121*H121</f>
        <v>0.11889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149</v>
      </c>
      <c r="AT121" s="218" t="s">
        <v>144</v>
      </c>
      <c r="AU121" s="218" t="s">
        <v>81</v>
      </c>
      <c r="AY121" s="20" t="s">
        <v>141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79</v>
      </c>
      <c r="BK121" s="219">
        <f>ROUND(I121*H121,2)</f>
        <v>0</v>
      </c>
      <c r="BL121" s="20" t="s">
        <v>149</v>
      </c>
      <c r="BM121" s="218" t="s">
        <v>160</v>
      </c>
    </row>
    <row r="122" spans="1:47" s="2" customFormat="1" ht="12">
      <c r="A122" s="41"/>
      <c r="B122" s="42"/>
      <c r="C122" s="43"/>
      <c r="D122" s="220" t="s">
        <v>151</v>
      </c>
      <c r="E122" s="43"/>
      <c r="F122" s="221" t="s">
        <v>161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151</v>
      </c>
      <c r="AU122" s="20" t="s">
        <v>81</v>
      </c>
    </row>
    <row r="123" spans="1:47" s="2" customFormat="1" ht="12">
      <c r="A123" s="41"/>
      <c r="B123" s="42"/>
      <c r="C123" s="43"/>
      <c r="D123" s="225" t="s">
        <v>153</v>
      </c>
      <c r="E123" s="43"/>
      <c r="F123" s="226" t="s">
        <v>162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153</v>
      </c>
      <c r="AU123" s="20" t="s">
        <v>81</v>
      </c>
    </row>
    <row r="124" spans="1:51" s="13" customFormat="1" ht="12">
      <c r="A124" s="13"/>
      <c r="B124" s="227"/>
      <c r="C124" s="228"/>
      <c r="D124" s="220" t="s">
        <v>155</v>
      </c>
      <c r="E124" s="229" t="s">
        <v>19</v>
      </c>
      <c r="F124" s="230" t="s">
        <v>156</v>
      </c>
      <c r="G124" s="228"/>
      <c r="H124" s="229" t="s">
        <v>19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155</v>
      </c>
      <c r="AU124" s="236" t="s">
        <v>81</v>
      </c>
      <c r="AV124" s="13" t="s">
        <v>79</v>
      </c>
      <c r="AW124" s="13" t="s">
        <v>33</v>
      </c>
      <c r="AX124" s="13" t="s">
        <v>71</v>
      </c>
      <c r="AY124" s="236" t="s">
        <v>141</v>
      </c>
    </row>
    <row r="125" spans="1:51" s="14" customFormat="1" ht="12">
      <c r="A125" s="14"/>
      <c r="B125" s="237"/>
      <c r="C125" s="238"/>
      <c r="D125" s="220" t="s">
        <v>155</v>
      </c>
      <c r="E125" s="239" t="s">
        <v>19</v>
      </c>
      <c r="F125" s="240" t="s">
        <v>163</v>
      </c>
      <c r="G125" s="238"/>
      <c r="H125" s="241">
        <v>3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155</v>
      </c>
      <c r="AU125" s="247" t="s">
        <v>81</v>
      </c>
      <c r="AV125" s="14" t="s">
        <v>81</v>
      </c>
      <c r="AW125" s="14" t="s">
        <v>33</v>
      </c>
      <c r="AX125" s="14" t="s">
        <v>79</v>
      </c>
      <c r="AY125" s="247" t="s">
        <v>141</v>
      </c>
    </row>
    <row r="126" spans="1:65" s="2" customFormat="1" ht="33" customHeight="1">
      <c r="A126" s="41"/>
      <c r="B126" s="42"/>
      <c r="C126" s="207" t="s">
        <v>142</v>
      </c>
      <c r="D126" s="207" t="s">
        <v>144</v>
      </c>
      <c r="E126" s="208" t="s">
        <v>164</v>
      </c>
      <c r="F126" s="209" t="s">
        <v>165</v>
      </c>
      <c r="G126" s="210" t="s">
        <v>166</v>
      </c>
      <c r="H126" s="211">
        <v>0.134</v>
      </c>
      <c r="I126" s="212"/>
      <c r="J126" s="213">
        <f>ROUND(I126*H126,2)</f>
        <v>0</v>
      </c>
      <c r="K126" s="209" t="s">
        <v>148</v>
      </c>
      <c r="L126" s="47"/>
      <c r="M126" s="214" t="s">
        <v>19</v>
      </c>
      <c r="N126" s="215" t="s">
        <v>42</v>
      </c>
      <c r="O126" s="87"/>
      <c r="P126" s="216">
        <f>O126*H126</f>
        <v>0</v>
      </c>
      <c r="Q126" s="216">
        <v>0.01954</v>
      </c>
      <c r="R126" s="216">
        <f>Q126*H126</f>
        <v>0.00261836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149</v>
      </c>
      <c r="AT126" s="218" t="s">
        <v>144</v>
      </c>
      <c r="AU126" s="218" t="s">
        <v>81</v>
      </c>
      <c r="AY126" s="20" t="s">
        <v>141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79</v>
      </c>
      <c r="BK126" s="219">
        <f>ROUND(I126*H126,2)</f>
        <v>0</v>
      </c>
      <c r="BL126" s="20" t="s">
        <v>149</v>
      </c>
      <c r="BM126" s="218" t="s">
        <v>167</v>
      </c>
    </row>
    <row r="127" spans="1:47" s="2" customFormat="1" ht="12">
      <c r="A127" s="41"/>
      <c r="B127" s="42"/>
      <c r="C127" s="43"/>
      <c r="D127" s="220" t="s">
        <v>151</v>
      </c>
      <c r="E127" s="43"/>
      <c r="F127" s="221" t="s">
        <v>168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151</v>
      </c>
      <c r="AU127" s="20" t="s">
        <v>81</v>
      </c>
    </row>
    <row r="128" spans="1:47" s="2" customFormat="1" ht="12">
      <c r="A128" s="41"/>
      <c r="B128" s="42"/>
      <c r="C128" s="43"/>
      <c r="D128" s="225" t="s">
        <v>153</v>
      </c>
      <c r="E128" s="43"/>
      <c r="F128" s="226" t="s">
        <v>169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153</v>
      </c>
      <c r="AU128" s="20" t="s">
        <v>81</v>
      </c>
    </row>
    <row r="129" spans="1:51" s="13" customFormat="1" ht="12">
      <c r="A129" s="13"/>
      <c r="B129" s="227"/>
      <c r="C129" s="228"/>
      <c r="D129" s="220" t="s">
        <v>155</v>
      </c>
      <c r="E129" s="229" t="s">
        <v>19</v>
      </c>
      <c r="F129" s="230" t="s">
        <v>156</v>
      </c>
      <c r="G129" s="228"/>
      <c r="H129" s="229" t="s">
        <v>19</v>
      </c>
      <c r="I129" s="231"/>
      <c r="J129" s="228"/>
      <c r="K129" s="228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155</v>
      </c>
      <c r="AU129" s="236" t="s">
        <v>81</v>
      </c>
      <c r="AV129" s="13" t="s">
        <v>79</v>
      </c>
      <c r="AW129" s="13" t="s">
        <v>33</v>
      </c>
      <c r="AX129" s="13" t="s">
        <v>71</v>
      </c>
      <c r="AY129" s="236" t="s">
        <v>141</v>
      </c>
    </row>
    <row r="130" spans="1:51" s="13" customFormat="1" ht="12">
      <c r="A130" s="13"/>
      <c r="B130" s="227"/>
      <c r="C130" s="228"/>
      <c r="D130" s="220" t="s">
        <v>155</v>
      </c>
      <c r="E130" s="229" t="s">
        <v>19</v>
      </c>
      <c r="F130" s="230" t="s">
        <v>170</v>
      </c>
      <c r="G130" s="228"/>
      <c r="H130" s="229" t="s">
        <v>19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155</v>
      </c>
      <c r="AU130" s="236" t="s">
        <v>81</v>
      </c>
      <c r="AV130" s="13" t="s">
        <v>79</v>
      </c>
      <c r="AW130" s="13" t="s">
        <v>33</v>
      </c>
      <c r="AX130" s="13" t="s">
        <v>71</v>
      </c>
      <c r="AY130" s="236" t="s">
        <v>141</v>
      </c>
    </row>
    <row r="131" spans="1:51" s="14" customFormat="1" ht="12">
      <c r="A131" s="14"/>
      <c r="B131" s="237"/>
      <c r="C131" s="238"/>
      <c r="D131" s="220" t="s">
        <v>155</v>
      </c>
      <c r="E131" s="239" t="s">
        <v>19</v>
      </c>
      <c r="F131" s="240" t="s">
        <v>171</v>
      </c>
      <c r="G131" s="238"/>
      <c r="H131" s="241">
        <v>0.134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155</v>
      </c>
      <c r="AU131" s="247" t="s">
        <v>81</v>
      </c>
      <c r="AV131" s="14" t="s">
        <v>81</v>
      </c>
      <c r="AW131" s="14" t="s">
        <v>33</v>
      </c>
      <c r="AX131" s="14" t="s">
        <v>79</v>
      </c>
      <c r="AY131" s="247" t="s">
        <v>141</v>
      </c>
    </row>
    <row r="132" spans="1:65" s="2" customFormat="1" ht="24.15" customHeight="1">
      <c r="A132" s="41"/>
      <c r="B132" s="42"/>
      <c r="C132" s="248" t="s">
        <v>149</v>
      </c>
      <c r="D132" s="248" t="s">
        <v>172</v>
      </c>
      <c r="E132" s="249" t="s">
        <v>173</v>
      </c>
      <c r="F132" s="250" t="s">
        <v>174</v>
      </c>
      <c r="G132" s="251" t="s">
        <v>166</v>
      </c>
      <c r="H132" s="252">
        <v>0.145</v>
      </c>
      <c r="I132" s="253"/>
      <c r="J132" s="254">
        <f>ROUND(I132*H132,2)</f>
        <v>0</v>
      </c>
      <c r="K132" s="250" t="s">
        <v>148</v>
      </c>
      <c r="L132" s="255"/>
      <c r="M132" s="256" t="s">
        <v>19</v>
      </c>
      <c r="N132" s="257" t="s">
        <v>42</v>
      </c>
      <c r="O132" s="87"/>
      <c r="P132" s="216">
        <f>O132*H132</f>
        <v>0</v>
      </c>
      <c r="Q132" s="216">
        <v>1</v>
      </c>
      <c r="R132" s="216">
        <f>Q132*H132</f>
        <v>0.145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175</v>
      </c>
      <c r="AT132" s="218" t="s">
        <v>172</v>
      </c>
      <c r="AU132" s="218" t="s">
        <v>81</v>
      </c>
      <c r="AY132" s="20" t="s">
        <v>141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79</v>
      </c>
      <c r="BK132" s="219">
        <f>ROUND(I132*H132,2)</f>
        <v>0</v>
      </c>
      <c r="BL132" s="20" t="s">
        <v>149</v>
      </c>
      <c r="BM132" s="218" t="s">
        <v>176</v>
      </c>
    </row>
    <row r="133" spans="1:47" s="2" customFormat="1" ht="12">
      <c r="A133" s="41"/>
      <c r="B133" s="42"/>
      <c r="C133" s="43"/>
      <c r="D133" s="220" t="s">
        <v>151</v>
      </c>
      <c r="E133" s="43"/>
      <c r="F133" s="221" t="s">
        <v>174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151</v>
      </c>
      <c r="AU133" s="20" t="s">
        <v>81</v>
      </c>
    </row>
    <row r="134" spans="1:51" s="13" customFormat="1" ht="12">
      <c r="A134" s="13"/>
      <c r="B134" s="227"/>
      <c r="C134" s="228"/>
      <c r="D134" s="220" t="s">
        <v>155</v>
      </c>
      <c r="E134" s="229" t="s">
        <v>19</v>
      </c>
      <c r="F134" s="230" t="s">
        <v>177</v>
      </c>
      <c r="G134" s="228"/>
      <c r="H134" s="229" t="s">
        <v>19</v>
      </c>
      <c r="I134" s="231"/>
      <c r="J134" s="228"/>
      <c r="K134" s="228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155</v>
      </c>
      <c r="AU134" s="236" t="s">
        <v>81</v>
      </c>
      <c r="AV134" s="13" t="s">
        <v>79</v>
      </c>
      <c r="AW134" s="13" t="s">
        <v>33</v>
      </c>
      <c r="AX134" s="13" t="s">
        <v>71</v>
      </c>
      <c r="AY134" s="236" t="s">
        <v>141</v>
      </c>
    </row>
    <row r="135" spans="1:51" s="13" customFormat="1" ht="12">
      <c r="A135" s="13"/>
      <c r="B135" s="227"/>
      <c r="C135" s="228"/>
      <c r="D135" s="220" t="s">
        <v>155</v>
      </c>
      <c r="E135" s="229" t="s">
        <v>19</v>
      </c>
      <c r="F135" s="230" t="s">
        <v>178</v>
      </c>
      <c r="G135" s="228"/>
      <c r="H135" s="229" t="s">
        <v>19</v>
      </c>
      <c r="I135" s="231"/>
      <c r="J135" s="228"/>
      <c r="K135" s="228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155</v>
      </c>
      <c r="AU135" s="236" t="s">
        <v>81</v>
      </c>
      <c r="AV135" s="13" t="s">
        <v>79</v>
      </c>
      <c r="AW135" s="13" t="s">
        <v>33</v>
      </c>
      <c r="AX135" s="13" t="s">
        <v>71</v>
      </c>
      <c r="AY135" s="236" t="s">
        <v>141</v>
      </c>
    </row>
    <row r="136" spans="1:51" s="14" customFormat="1" ht="12">
      <c r="A136" s="14"/>
      <c r="B136" s="237"/>
      <c r="C136" s="238"/>
      <c r="D136" s="220" t="s">
        <v>155</v>
      </c>
      <c r="E136" s="239" t="s">
        <v>19</v>
      </c>
      <c r="F136" s="240" t="s">
        <v>179</v>
      </c>
      <c r="G136" s="238"/>
      <c r="H136" s="241">
        <v>0.145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7" t="s">
        <v>155</v>
      </c>
      <c r="AU136" s="247" t="s">
        <v>81</v>
      </c>
      <c r="AV136" s="14" t="s">
        <v>81</v>
      </c>
      <c r="AW136" s="14" t="s">
        <v>33</v>
      </c>
      <c r="AX136" s="14" t="s">
        <v>79</v>
      </c>
      <c r="AY136" s="247" t="s">
        <v>141</v>
      </c>
    </row>
    <row r="137" spans="1:65" s="2" customFormat="1" ht="37.8" customHeight="1">
      <c r="A137" s="41"/>
      <c r="B137" s="42"/>
      <c r="C137" s="207" t="s">
        <v>180</v>
      </c>
      <c r="D137" s="207" t="s">
        <v>144</v>
      </c>
      <c r="E137" s="208" t="s">
        <v>181</v>
      </c>
      <c r="F137" s="209" t="s">
        <v>182</v>
      </c>
      <c r="G137" s="210" t="s">
        <v>166</v>
      </c>
      <c r="H137" s="211">
        <v>0.075</v>
      </c>
      <c r="I137" s="212"/>
      <c r="J137" s="213">
        <f>ROUND(I137*H137,2)</f>
        <v>0</v>
      </c>
      <c r="K137" s="209" t="s">
        <v>148</v>
      </c>
      <c r="L137" s="47"/>
      <c r="M137" s="214" t="s">
        <v>19</v>
      </c>
      <c r="N137" s="215" t="s">
        <v>42</v>
      </c>
      <c r="O137" s="87"/>
      <c r="P137" s="216">
        <f>O137*H137</f>
        <v>0</v>
      </c>
      <c r="Q137" s="216">
        <v>0.01709</v>
      </c>
      <c r="R137" s="216">
        <f>Q137*H137</f>
        <v>0.0012817500000000001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149</v>
      </c>
      <c r="AT137" s="218" t="s">
        <v>144</v>
      </c>
      <c r="AU137" s="218" t="s">
        <v>81</v>
      </c>
      <c r="AY137" s="20" t="s">
        <v>141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79</v>
      </c>
      <c r="BK137" s="219">
        <f>ROUND(I137*H137,2)</f>
        <v>0</v>
      </c>
      <c r="BL137" s="20" t="s">
        <v>149</v>
      </c>
      <c r="BM137" s="218" t="s">
        <v>183</v>
      </c>
    </row>
    <row r="138" spans="1:47" s="2" customFormat="1" ht="12">
      <c r="A138" s="41"/>
      <c r="B138" s="42"/>
      <c r="C138" s="43"/>
      <c r="D138" s="220" t="s">
        <v>151</v>
      </c>
      <c r="E138" s="43"/>
      <c r="F138" s="221" t="s">
        <v>184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151</v>
      </c>
      <c r="AU138" s="20" t="s">
        <v>81</v>
      </c>
    </row>
    <row r="139" spans="1:47" s="2" customFormat="1" ht="12">
      <c r="A139" s="41"/>
      <c r="B139" s="42"/>
      <c r="C139" s="43"/>
      <c r="D139" s="225" t="s">
        <v>153</v>
      </c>
      <c r="E139" s="43"/>
      <c r="F139" s="226" t="s">
        <v>185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153</v>
      </c>
      <c r="AU139" s="20" t="s">
        <v>81</v>
      </c>
    </row>
    <row r="140" spans="1:51" s="13" customFormat="1" ht="12">
      <c r="A140" s="13"/>
      <c r="B140" s="227"/>
      <c r="C140" s="228"/>
      <c r="D140" s="220" t="s">
        <v>155</v>
      </c>
      <c r="E140" s="229" t="s">
        <v>19</v>
      </c>
      <c r="F140" s="230" t="s">
        <v>156</v>
      </c>
      <c r="G140" s="228"/>
      <c r="H140" s="229" t="s">
        <v>19</v>
      </c>
      <c r="I140" s="231"/>
      <c r="J140" s="228"/>
      <c r="K140" s="228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155</v>
      </c>
      <c r="AU140" s="236" t="s">
        <v>81</v>
      </c>
      <c r="AV140" s="13" t="s">
        <v>79</v>
      </c>
      <c r="AW140" s="13" t="s">
        <v>33</v>
      </c>
      <c r="AX140" s="13" t="s">
        <v>71</v>
      </c>
      <c r="AY140" s="236" t="s">
        <v>141</v>
      </c>
    </row>
    <row r="141" spans="1:51" s="13" customFormat="1" ht="12">
      <c r="A141" s="13"/>
      <c r="B141" s="227"/>
      <c r="C141" s="228"/>
      <c r="D141" s="220" t="s">
        <v>155</v>
      </c>
      <c r="E141" s="229" t="s">
        <v>19</v>
      </c>
      <c r="F141" s="230" t="s">
        <v>170</v>
      </c>
      <c r="G141" s="228"/>
      <c r="H141" s="229" t="s">
        <v>19</v>
      </c>
      <c r="I141" s="231"/>
      <c r="J141" s="228"/>
      <c r="K141" s="228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155</v>
      </c>
      <c r="AU141" s="236" t="s">
        <v>81</v>
      </c>
      <c r="AV141" s="13" t="s">
        <v>79</v>
      </c>
      <c r="AW141" s="13" t="s">
        <v>33</v>
      </c>
      <c r="AX141" s="13" t="s">
        <v>71</v>
      </c>
      <c r="AY141" s="236" t="s">
        <v>141</v>
      </c>
    </row>
    <row r="142" spans="1:51" s="14" customFormat="1" ht="12">
      <c r="A142" s="14"/>
      <c r="B142" s="237"/>
      <c r="C142" s="238"/>
      <c r="D142" s="220" t="s">
        <v>155</v>
      </c>
      <c r="E142" s="239" t="s">
        <v>19</v>
      </c>
      <c r="F142" s="240" t="s">
        <v>186</v>
      </c>
      <c r="G142" s="238"/>
      <c r="H142" s="241">
        <v>0.027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155</v>
      </c>
      <c r="AU142" s="247" t="s">
        <v>81</v>
      </c>
      <c r="AV142" s="14" t="s">
        <v>81</v>
      </c>
      <c r="AW142" s="14" t="s">
        <v>33</v>
      </c>
      <c r="AX142" s="14" t="s">
        <v>71</v>
      </c>
      <c r="AY142" s="247" t="s">
        <v>141</v>
      </c>
    </row>
    <row r="143" spans="1:51" s="14" customFormat="1" ht="12">
      <c r="A143" s="14"/>
      <c r="B143" s="237"/>
      <c r="C143" s="238"/>
      <c r="D143" s="220" t="s">
        <v>155</v>
      </c>
      <c r="E143" s="239" t="s">
        <v>19</v>
      </c>
      <c r="F143" s="240" t="s">
        <v>187</v>
      </c>
      <c r="G143" s="238"/>
      <c r="H143" s="241">
        <v>0.048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155</v>
      </c>
      <c r="AU143" s="247" t="s">
        <v>81</v>
      </c>
      <c r="AV143" s="14" t="s">
        <v>81</v>
      </c>
      <c r="AW143" s="14" t="s">
        <v>33</v>
      </c>
      <c r="AX143" s="14" t="s">
        <v>71</v>
      </c>
      <c r="AY143" s="247" t="s">
        <v>141</v>
      </c>
    </row>
    <row r="144" spans="1:51" s="15" customFormat="1" ht="12">
      <c r="A144" s="15"/>
      <c r="B144" s="258"/>
      <c r="C144" s="259"/>
      <c r="D144" s="220" t="s">
        <v>155</v>
      </c>
      <c r="E144" s="260" t="s">
        <v>19</v>
      </c>
      <c r="F144" s="261" t="s">
        <v>188</v>
      </c>
      <c r="G144" s="259"/>
      <c r="H144" s="262">
        <v>0.075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155</v>
      </c>
      <c r="AU144" s="268" t="s">
        <v>81</v>
      </c>
      <c r="AV144" s="15" t="s">
        <v>149</v>
      </c>
      <c r="AW144" s="15" t="s">
        <v>33</v>
      </c>
      <c r="AX144" s="15" t="s">
        <v>79</v>
      </c>
      <c r="AY144" s="268" t="s">
        <v>141</v>
      </c>
    </row>
    <row r="145" spans="1:65" s="2" customFormat="1" ht="24.15" customHeight="1">
      <c r="A145" s="41"/>
      <c r="B145" s="42"/>
      <c r="C145" s="248" t="s">
        <v>189</v>
      </c>
      <c r="D145" s="248" t="s">
        <v>172</v>
      </c>
      <c r="E145" s="249" t="s">
        <v>190</v>
      </c>
      <c r="F145" s="250" t="s">
        <v>191</v>
      </c>
      <c r="G145" s="251" t="s">
        <v>166</v>
      </c>
      <c r="H145" s="252">
        <v>0.029</v>
      </c>
      <c r="I145" s="253"/>
      <c r="J145" s="254">
        <f>ROUND(I145*H145,2)</f>
        <v>0</v>
      </c>
      <c r="K145" s="250" t="s">
        <v>148</v>
      </c>
      <c r="L145" s="255"/>
      <c r="M145" s="256" t="s">
        <v>19</v>
      </c>
      <c r="N145" s="257" t="s">
        <v>42</v>
      </c>
      <c r="O145" s="87"/>
      <c r="P145" s="216">
        <f>O145*H145</f>
        <v>0</v>
      </c>
      <c r="Q145" s="216">
        <v>1</v>
      </c>
      <c r="R145" s="216">
        <f>Q145*H145</f>
        <v>0.029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175</v>
      </c>
      <c r="AT145" s="218" t="s">
        <v>172</v>
      </c>
      <c r="AU145" s="218" t="s">
        <v>81</v>
      </c>
      <c r="AY145" s="20" t="s">
        <v>141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79</v>
      </c>
      <c r="BK145" s="219">
        <f>ROUND(I145*H145,2)</f>
        <v>0</v>
      </c>
      <c r="BL145" s="20" t="s">
        <v>149</v>
      </c>
      <c r="BM145" s="218" t="s">
        <v>192</v>
      </c>
    </row>
    <row r="146" spans="1:47" s="2" customFormat="1" ht="12">
      <c r="A146" s="41"/>
      <c r="B146" s="42"/>
      <c r="C146" s="43"/>
      <c r="D146" s="220" t="s">
        <v>151</v>
      </c>
      <c r="E146" s="43"/>
      <c r="F146" s="221" t="s">
        <v>191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151</v>
      </c>
      <c r="AU146" s="20" t="s">
        <v>81</v>
      </c>
    </row>
    <row r="147" spans="1:51" s="13" customFormat="1" ht="12">
      <c r="A147" s="13"/>
      <c r="B147" s="227"/>
      <c r="C147" s="228"/>
      <c r="D147" s="220" t="s">
        <v>155</v>
      </c>
      <c r="E147" s="229" t="s">
        <v>19</v>
      </c>
      <c r="F147" s="230" t="s">
        <v>177</v>
      </c>
      <c r="G147" s="228"/>
      <c r="H147" s="229" t="s">
        <v>19</v>
      </c>
      <c r="I147" s="231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155</v>
      </c>
      <c r="AU147" s="236" t="s">
        <v>81</v>
      </c>
      <c r="AV147" s="13" t="s">
        <v>79</v>
      </c>
      <c r="AW147" s="13" t="s">
        <v>33</v>
      </c>
      <c r="AX147" s="13" t="s">
        <v>71</v>
      </c>
      <c r="AY147" s="236" t="s">
        <v>141</v>
      </c>
    </row>
    <row r="148" spans="1:51" s="13" customFormat="1" ht="12">
      <c r="A148" s="13"/>
      <c r="B148" s="227"/>
      <c r="C148" s="228"/>
      <c r="D148" s="220" t="s">
        <v>155</v>
      </c>
      <c r="E148" s="229" t="s">
        <v>19</v>
      </c>
      <c r="F148" s="230" t="s">
        <v>178</v>
      </c>
      <c r="G148" s="228"/>
      <c r="H148" s="229" t="s">
        <v>19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155</v>
      </c>
      <c r="AU148" s="236" t="s">
        <v>81</v>
      </c>
      <c r="AV148" s="13" t="s">
        <v>79</v>
      </c>
      <c r="AW148" s="13" t="s">
        <v>33</v>
      </c>
      <c r="AX148" s="13" t="s">
        <v>71</v>
      </c>
      <c r="AY148" s="236" t="s">
        <v>141</v>
      </c>
    </row>
    <row r="149" spans="1:51" s="14" customFormat="1" ht="12">
      <c r="A149" s="14"/>
      <c r="B149" s="237"/>
      <c r="C149" s="238"/>
      <c r="D149" s="220" t="s">
        <v>155</v>
      </c>
      <c r="E149" s="239" t="s">
        <v>19</v>
      </c>
      <c r="F149" s="240" t="s">
        <v>193</v>
      </c>
      <c r="G149" s="238"/>
      <c r="H149" s="241">
        <v>0.029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155</v>
      </c>
      <c r="AU149" s="247" t="s">
        <v>81</v>
      </c>
      <c r="AV149" s="14" t="s">
        <v>81</v>
      </c>
      <c r="AW149" s="14" t="s">
        <v>33</v>
      </c>
      <c r="AX149" s="14" t="s">
        <v>79</v>
      </c>
      <c r="AY149" s="247" t="s">
        <v>141</v>
      </c>
    </row>
    <row r="150" spans="1:65" s="2" customFormat="1" ht="24.15" customHeight="1">
      <c r="A150" s="41"/>
      <c r="B150" s="42"/>
      <c r="C150" s="248" t="s">
        <v>194</v>
      </c>
      <c r="D150" s="248" t="s">
        <v>172</v>
      </c>
      <c r="E150" s="249" t="s">
        <v>195</v>
      </c>
      <c r="F150" s="250" t="s">
        <v>196</v>
      </c>
      <c r="G150" s="251" t="s">
        <v>166</v>
      </c>
      <c r="H150" s="252">
        <v>0.052</v>
      </c>
      <c r="I150" s="253"/>
      <c r="J150" s="254">
        <f>ROUND(I150*H150,2)</f>
        <v>0</v>
      </c>
      <c r="K150" s="250" t="s">
        <v>148</v>
      </c>
      <c r="L150" s="255"/>
      <c r="M150" s="256" t="s">
        <v>19</v>
      </c>
      <c r="N150" s="257" t="s">
        <v>42</v>
      </c>
      <c r="O150" s="87"/>
      <c r="P150" s="216">
        <f>O150*H150</f>
        <v>0</v>
      </c>
      <c r="Q150" s="216">
        <v>1</v>
      </c>
      <c r="R150" s="216">
        <f>Q150*H150</f>
        <v>0.052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175</v>
      </c>
      <c r="AT150" s="218" t="s">
        <v>172</v>
      </c>
      <c r="AU150" s="218" t="s">
        <v>81</v>
      </c>
      <c r="AY150" s="20" t="s">
        <v>141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79</v>
      </c>
      <c r="BK150" s="219">
        <f>ROUND(I150*H150,2)</f>
        <v>0</v>
      </c>
      <c r="BL150" s="20" t="s">
        <v>149</v>
      </c>
      <c r="BM150" s="218" t="s">
        <v>197</v>
      </c>
    </row>
    <row r="151" spans="1:47" s="2" customFormat="1" ht="12">
      <c r="A151" s="41"/>
      <c r="B151" s="42"/>
      <c r="C151" s="43"/>
      <c r="D151" s="220" t="s">
        <v>151</v>
      </c>
      <c r="E151" s="43"/>
      <c r="F151" s="221" t="s">
        <v>196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151</v>
      </c>
      <c r="AU151" s="20" t="s">
        <v>81</v>
      </c>
    </row>
    <row r="152" spans="1:51" s="13" customFormat="1" ht="12">
      <c r="A152" s="13"/>
      <c r="B152" s="227"/>
      <c r="C152" s="228"/>
      <c r="D152" s="220" t="s">
        <v>155</v>
      </c>
      <c r="E152" s="229" t="s">
        <v>19</v>
      </c>
      <c r="F152" s="230" t="s">
        <v>177</v>
      </c>
      <c r="G152" s="228"/>
      <c r="H152" s="229" t="s">
        <v>19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155</v>
      </c>
      <c r="AU152" s="236" t="s">
        <v>81</v>
      </c>
      <c r="AV152" s="13" t="s">
        <v>79</v>
      </c>
      <c r="AW152" s="13" t="s">
        <v>33</v>
      </c>
      <c r="AX152" s="13" t="s">
        <v>71</v>
      </c>
      <c r="AY152" s="236" t="s">
        <v>141</v>
      </c>
    </row>
    <row r="153" spans="1:51" s="13" customFormat="1" ht="12">
      <c r="A153" s="13"/>
      <c r="B153" s="227"/>
      <c r="C153" s="228"/>
      <c r="D153" s="220" t="s">
        <v>155</v>
      </c>
      <c r="E153" s="229" t="s">
        <v>19</v>
      </c>
      <c r="F153" s="230" t="s">
        <v>178</v>
      </c>
      <c r="G153" s="228"/>
      <c r="H153" s="229" t="s">
        <v>19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155</v>
      </c>
      <c r="AU153" s="236" t="s">
        <v>81</v>
      </c>
      <c r="AV153" s="13" t="s">
        <v>79</v>
      </c>
      <c r="AW153" s="13" t="s">
        <v>33</v>
      </c>
      <c r="AX153" s="13" t="s">
        <v>71</v>
      </c>
      <c r="AY153" s="236" t="s">
        <v>141</v>
      </c>
    </row>
    <row r="154" spans="1:51" s="14" customFormat="1" ht="12">
      <c r="A154" s="14"/>
      <c r="B154" s="237"/>
      <c r="C154" s="238"/>
      <c r="D154" s="220" t="s">
        <v>155</v>
      </c>
      <c r="E154" s="239" t="s">
        <v>19</v>
      </c>
      <c r="F154" s="240" t="s">
        <v>198</v>
      </c>
      <c r="G154" s="238"/>
      <c r="H154" s="241">
        <v>0.052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155</v>
      </c>
      <c r="AU154" s="247" t="s">
        <v>81</v>
      </c>
      <c r="AV154" s="14" t="s">
        <v>81</v>
      </c>
      <c r="AW154" s="14" t="s">
        <v>33</v>
      </c>
      <c r="AX154" s="14" t="s">
        <v>79</v>
      </c>
      <c r="AY154" s="247" t="s">
        <v>141</v>
      </c>
    </row>
    <row r="155" spans="1:65" s="2" customFormat="1" ht="24.15" customHeight="1">
      <c r="A155" s="41"/>
      <c r="B155" s="42"/>
      <c r="C155" s="207" t="s">
        <v>175</v>
      </c>
      <c r="D155" s="207" t="s">
        <v>144</v>
      </c>
      <c r="E155" s="208" t="s">
        <v>199</v>
      </c>
      <c r="F155" s="209" t="s">
        <v>200</v>
      </c>
      <c r="G155" s="210" t="s">
        <v>166</v>
      </c>
      <c r="H155" s="211">
        <v>0.453</v>
      </c>
      <c r="I155" s="212"/>
      <c r="J155" s="213">
        <f>ROUND(I155*H155,2)</f>
        <v>0</v>
      </c>
      <c r="K155" s="209" t="s">
        <v>148</v>
      </c>
      <c r="L155" s="47"/>
      <c r="M155" s="214" t="s">
        <v>19</v>
      </c>
      <c r="N155" s="215" t="s">
        <v>42</v>
      </c>
      <c r="O155" s="87"/>
      <c r="P155" s="216">
        <f>O155*H155</f>
        <v>0</v>
      </c>
      <c r="Q155" s="216">
        <v>1.09</v>
      </c>
      <c r="R155" s="216">
        <f>Q155*H155</f>
        <v>0.49377000000000004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149</v>
      </c>
      <c r="AT155" s="218" t="s">
        <v>144</v>
      </c>
      <c r="AU155" s="218" t="s">
        <v>81</v>
      </c>
      <c r="AY155" s="20" t="s">
        <v>141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79</v>
      </c>
      <c r="BK155" s="219">
        <f>ROUND(I155*H155,2)</f>
        <v>0</v>
      </c>
      <c r="BL155" s="20" t="s">
        <v>149</v>
      </c>
      <c r="BM155" s="218" t="s">
        <v>201</v>
      </c>
    </row>
    <row r="156" spans="1:47" s="2" customFormat="1" ht="12">
      <c r="A156" s="41"/>
      <c r="B156" s="42"/>
      <c r="C156" s="43"/>
      <c r="D156" s="220" t="s">
        <v>151</v>
      </c>
      <c r="E156" s="43"/>
      <c r="F156" s="221" t="s">
        <v>202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151</v>
      </c>
      <c r="AU156" s="20" t="s">
        <v>81</v>
      </c>
    </row>
    <row r="157" spans="1:47" s="2" customFormat="1" ht="12">
      <c r="A157" s="41"/>
      <c r="B157" s="42"/>
      <c r="C157" s="43"/>
      <c r="D157" s="225" t="s">
        <v>153</v>
      </c>
      <c r="E157" s="43"/>
      <c r="F157" s="226" t="s">
        <v>203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153</v>
      </c>
      <c r="AU157" s="20" t="s">
        <v>81</v>
      </c>
    </row>
    <row r="158" spans="1:51" s="13" customFormat="1" ht="12">
      <c r="A158" s="13"/>
      <c r="B158" s="227"/>
      <c r="C158" s="228"/>
      <c r="D158" s="220" t="s">
        <v>155</v>
      </c>
      <c r="E158" s="229" t="s">
        <v>19</v>
      </c>
      <c r="F158" s="230" t="s">
        <v>204</v>
      </c>
      <c r="G158" s="228"/>
      <c r="H158" s="229" t="s">
        <v>19</v>
      </c>
      <c r="I158" s="231"/>
      <c r="J158" s="228"/>
      <c r="K158" s="228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155</v>
      </c>
      <c r="AU158" s="236" t="s">
        <v>81</v>
      </c>
      <c r="AV158" s="13" t="s">
        <v>79</v>
      </c>
      <c r="AW158" s="13" t="s">
        <v>33</v>
      </c>
      <c r="AX158" s="13" t="s">
        <v>71</v>
      </c>
      <c r="AY158" s="236" t="s">
        <v>141</v>
      </c>
    </row>
    <row r="159" spans="1:51" s="13" customFormat="1" ht="12">
      <c r="A159" s="13"/>
      <c r="B159" s="227"/>
      <c r="C159" s="228"/>
      <c r="D159" s="220" t="s">
        <v>155</v>
      </c>
      <c r="E159" s="229" t="s">
        <v>19</v>
      </c>
      <c r="F159" s="230" t="s">
        <v>205</v>
      </c>
      <c r="G159" s="228"/>
      <c r="H159" s="229" t="s">
        <v>19</v>
      </c>
      <c r="I159" s="231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155</v>
      </c>
      <c r="AU159" s="236" t="s">
        <v>81</v>
      </c>
      <c r="AV159" s="13" t="s">
        <v>79</v>
      </c>
      <c r="AW159" s="13" t="s">
        <v>33</v>
      </c>
      <c r="AX159" s="13" t="s">
        <v>71</v>
      </c>
      <c r="AY159" s="236" t="s">
        <v>141</v>
      </c>
    </row>
    <row r="160" spans="1:51" s="14" customFormat="1" ht="12">
      <c r="A160" s="14"/>
      <c r="B160" s="237"/>
      <c r="C160" s="238"/>
      <c r="D160" s="220" t="s">
        <v>155</v>
      </c>
      <c r="E160" s="239" t="s">
        <v>19</v>
      </c>
      <c r="F160" s="240" t="s">
        <v>206</v>
      </c>
      <c r="G160" s="238"/>
      <c r="H160" s="241">
        <v>0.119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155</v>
      </c>
      <c r="AU160" s="247" t="s">
        <v>81</v>
      </c>
      <c r="AV160" s="14" t="s">
        <v>81</v>
      </c>
      <c r="AW160" s="14" t="s">
        <v>33</v>
      </c>
      <c r="AX160" s="14" t="s">
        <v>71</v>
      </c>
      <c r="AY160" s="247" t="s">
        <v>141</v>
      </c>
    </row>
    <row r="161" spans="1:51" s="14" customFormat="1" ht="12">
      <c r="A161" s="14"/>
      <c r="B161" s="237"/>
      <c r="C161" s="238"/>
      <c r="D161" s="220" t="s">
        <v>155</v>
      </c>
      <c r="E161" s="239" t="s">
        <v>19</v>
      </c>
      <c r="F161" s="240" t="s">
        <v>207</v>
      </c>
      <c r="G161" s="238"/>
      <c r="H161" s="241">
        <v>0.069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155</v>
      </c>
      <c r="AU161" s="247" t="s">
        <v>81</v>
      </c>
      <c r="AV161" s="14" t="s">
        <v>81</v>
      </c>
      <c r="AW161" s="14" t="s">
        <v>33</v>
      </c>
      <c r="AX161" s="14" t="s">
        <v>71</v>
      </c>
      <c r="AY161" s="247" t="s">
        <v>141</v>
      </c>
    </row>
    <row r="162" spans="1:51" s="14" customFormat="1" ht="12">
      <c r="A162" s="14"/>
      <c r="B162" s="237"/>
      <c r="C162" s="238"/>
      <c r="D162" s="220" t="s">
        <v>155</v>
      </c>
      <c r="E162" s="239" t="s">
        <v>19</v>
      </c>
      <c r="F162" s="240" t="s">
        <v>208</v>
      </c>
      <c r="G162" s="238"/>
      <c r="H162" s="241">
        <v>0.265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155</v>
      </c>
      <c r="AU162" s="247" t="s">
        <v>81</v>
      </c>
      <c r="AV162" s="14" t="s">
        <v>81</v>
      </c>
      <c r="AW162" s="14" t="s">
        <v>33</v>
      </c>
      <c r="AX162" s="14" t="s">
        <v>71</v>
      </c>
      <c r="AY162" s="247" t="s">
        <v>141</v>
      </c>
    </row>
    <row r="163" spans="1:51" s="15" customFormat="1" ht="12">
      <c r="A163" s="15"/>
      <c r="B163" s="258"/>
      <c r="C163" s="259"/>
      <c r="D163" s="220" t="s">
        <v>155</v>
      </c>
      <c r="E163" s="260" t="s">
        <v>19</v>
      </c>
      <c r="F163" s="261" t="s">
        <v>188</v>
      </c>
      <c r="G163" s="259"/>
      <c r="H163" s="262">
        <v>0.453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8" t="s">
        <v>155</v>
      </c>
      <c r="AU163" s="268" t="s">
        <v>81</v>
      </c>
      <c r="AV163" s="15" t="s">
        <v>149</v>
      </c>
      <c r="AW163" s="15" t="s">
        <v>33</v>
      </c>
      <c r="AX163" s="15" t="s">
        <v>79</v>
      </c>
      <c r="AY163" s="268" t="s">
        <v>141</v>
      </c>
    </row>
    <row r="164" spans="1:65" s="2" customFormat="1" ht="24.15" customHeight="1">
      <c r="A164" s="41"/>
      <c r="B164" s="42"/>
      <c r="C164" s="207" t="s">
        <v>209</v>
      </c>
      <c r="D164" s="207" t="s">
        <v>144</v>
      </c>
      <c r="E164" s="208" t="s">
        <v>210</v>
      </c>
      <c r="F164" s="209" t="s">
        <v>211</v>
      </c>
      <c r="G164" s="210" t="s">
        <v>166</v>
      </c>
      <c r="H164" s="211">
        <v>0.88</v>
      </c>
      <c r="I164" s="212"/>
      <c r="J164" s="213">
        <f>ROUND(I164*H164,2)</f>
        <v>0</v>
      </c>
      <c r="K164" s="209" t="s">
        <v>148</v>
      </c>
      <c r="L164" s="47"/>
      <c r="M164" s="214" t="s">
        <v>19</v>
      </c>
      <c r="N164" s="215" t="s">
        <v>42</v>
      </c>
      <c r="O164" s="87"/>
      <c r="P164" s="216">
        <f>O164*H164</f>
        <v>0</v>
      </c>
      <c r="Q164" s="216">
        <v>1.09</v>
      </c>
      <c r="R164" s="216">
        <f>Q164*H164</f>
        <v>0.9592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149</v>
      </c>
      <c r="AT164" s="218" t="s">
        <v>144</v>
      </c>
      <c r="AU164" s="218" t="s">
        <v>81</v>
      </c>
      <c r="AY164" s="20" t="s">
        <v>141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79</v>
      </c>
      <c r="BK164" s="219">
        <f>ROUND(I164*H164,2)</f>
        <v>0</v>
      </c>
      <c r="BL164" s="20" t="s">
        <v>149</v>
      </c>
      <c r="BM164" s="218" t="s">
        <v>212</v>
      </c>
    </row>
    <row r="165" spans="1:47" s="2" customFormat="1" ht="12">
      <c r="A165" s="41"/>
      <c r="B165" s="42"/>
      <c r="C165" s="43"/>
      <c r="D165" s="220" t="s">
        <v>151</v>
      </c>
      <c r="E165" s="43"/>
      <c r="F165" s="221" t="s">
        <v>213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151</v>
      </c>
      <c r="AU165" s="20" t="s">
        <v>81</v>
      </c>
    </row>
    <row r="166" spans="1:47" s="2" customFormat="1" ht="12">
      <c r="A166" s="41"/>
      <c r="B166" s="42"/>
      <c r="C166" s="43"/>
      <c r="D166" s="225" t="s">
        <v>153</v>
      </c>
      <c r="E166" s="43"/>
      <c r="F166" s="226" t="s">
        <v>214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153</v>
      </c>
      <c r="AU166" s="20" t="s">
        <v>81</v>
      </c>
    </row>
    <row r="167" spans="1:51" s="13" customFormat="1" ht="12">
      <c r="A167" s="13"/>
      <c r="B167" s="227"/>
      <c r="C167" s="228"/>
      <c r="D167" s="220" t="s">
        <v>155</v>
      </c>
      <c r="E167" s="229" t="s">
        <v>19</v>
      </c>
      <c r="F167" s="230" t="s">
        <v>204</v>
      </c>
      <c r="G167" s="228"/>
      <c r="H167" s="229" t="s">
        <v>19</v>
      </c>
      <c r="I167" s="231"/>
      <c r="J167" s="228"/>
      <c r="K167" s="228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155</v>
      </c>
      <c r="AU167" s="236" t="s">
        <v>81</v>
      </c>
      <c r="AV167" s="13" t="s">
        <v>79</v>
      </c>
      <c r="AW167" s="13" t="s">
        <v>33</v>
      </c>
      <c r="AX167" s="13" t="s">
        <v>71</v>
      </c>
      <c r="AY167" s="236" t="s">
        <v>141</v>
      </c>
    </row>
    <row r="168" spans="1:51" s="13" customFormat="1" ht="12">
      <c r="A168" s="13"/>
      <c r="B168" s="227"/>
      <c r="C168" s="228"/>
      <c r="D168" s="220" t="s">
        <v>155</v>
      </c>
      <c r="E168" s="229" t="s">
        <v>19</v>
      </c>
      <c r="F168" s="230" t="s">
        <v>205</v>
      </c>
      <c r="G168" s="228"/>
      <c r="H168" s="229" t="s">
        <v>19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155</v>
      </c>
      <c r="AU168" s="236" t="s">
        <v>81</v>
      </c>
      <c r="AV168" s="13" t="s">
        <v>79</v>
      </c>
      <c r="AW168" s="13" t="s">
        <v>33</v>
      </c>
      <c r="AX168" s="13" t="s">
        <v>71</v>
      </c>
      <c r="AY168" s="236" t="s">
        <v>141</v>
      </c>
    </row>
    <row r="169" spans="1:51" s="14" customFormat="1" ht="12">
      <c r="A169" s="14"/>
      <c r="B169" s="237"/>
      <c r="C169" s="238"/>
      <c r="D169" s="220" t="s">
        <v>155</v>
      </c>
      <c r="E169" s="239" t="s">
        <v>19</v>
      </c>
      <c r="F169" s="240" t="s">
        <v>215</v>
      </c>
      <c r="G169" s="238"/>
      <c r="H169" s="241">
        <v>0.085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155</v>
      </c>
      <c r="AU169" s="247" t="s">
        <v>81</v>
      </c>
      <c r="AV169" s="14" t="s">
        <v>81</v>
      </c>
      <c r="AW169" s="14" t="s">
        <v>33</v>
      </c>
      <c r="AX169" s="14" t="s">
        <v>71</v>
      </c>
      <c r="AY169" s="247" t="s">
        <v>141</v>
      </c>
    </row>
    <row r="170" spans="1:51" s="14" customFormat="1" ht="12">
      <c r="A170" s="14"/>
      <c r="B170" s="237"/>
      <c r="C170" s="238"/>
      <c r="D170" s="220" t="s">
        <v>155</v>
      </c>
      <c r="E170" s="239" t="s">
        <v>19</v>
      </c>
      <c r="F170" s="240" t="s">
        <v>216</v>
      </c>
      <c r="G170" s="238"/>
      <c r="H170" s="241">
        <v>0.147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7" t="s">
        <v>155</v>
      </c>
      <c r="AU170" s="247" t="s">
        <v>81</v>
      </c>
      <c r="AV170" s="14" t="s">
        <v>81</v>
      </c>
      <c r="AW170" s="14" t="s">
        <v>33</v>
      </c>
      <c r="AX170" s="14" t="s">
        <v>71</v>
      </c>
      <c r="AY170" s="247" t="s">
        <v>141</v>
      </c>
    </row>
    <row r="171" spans="1:51" s="14" customFormat="1" ht="12">
      <c r="A171" s="14"/>
      <c r="B171" s="237"/>
      <c r="C171" s="238"/>
      <c r="D171" s="220" t="s">
        <v>155</v>
      </c>
      <c r="E171" s="239" t="s">
        <v>19</v>
      </c>
      <c r="F171" s="240" t="s">
        <v>217</v>
      </c>
      <c r="G171" s="238"/>
      <c r="H171" s="241">
        <v>0.648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155</v>
      </c>
      <c r="AU171" s="247" t="s">
        <v>81</v>
      </c>
      <c r="AV171" s="14" t="s">
        <v>81</v>
      </c>
      <c r="AW171" s="14" t="s">
        <v>33</v>
      </c>
      <c r="AX171" s="14" t="s">
        <v>71</v>
      </c>
      <c r="AY171" s="247" t="s">
        <v>141</v>
      </c>
    </row>
    <row r="172" spans="1:51" s="15" customFormat="1" ht="12">
      <c r="A172" s="15"/>
      <c r="B172" s="258"/>
      <c r="C172" s="259"/>
      <c r="D172" s="220" t="s">
        <v>155</v>
      </c>
      <c r="E172" s="260" t="s">
        <v>19</v>
      </c>
      <c r="F172" s="261" t="s">
        <v>188</v>
      </c>
      <c r="G172" s="259"/>
      <c r="H172" s="262">
        <v>0.88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8" t="s">
        <v>155</v>
      </c>
      <c r="AU172" s="268" t="s">
        <v>81</v>
      </c>
      <c r="AV172" s="15" t="s">
        <v>149</v>
      </c>
      <c r="AW172" s="15" t="s">
        <v>33</v>
      </c>
      <c r="AX172" s="15" t="s">
        <v>79</v>
      </c>
      <c r="AY172" s="268" t="s">
        <v>141</v>
      </c>
    </row>
    <row r="173" spans="1:65" s="2" customFormat="1" ht="24.15" customHeight="1">
      <c r="A173" s="41"/>
      <c r="B173" s="42"/>
      <c r="C173" s="207" t="s">
        <v>218</v>
      </c>
      <c r="D173" s="207" t="s">
        <v>144</v>
      </c>
      <c r="E173" s="208" t="s">
        <v>219</v>
      </c>
      <c r="F173" s="209" t="s">
        <v>220</v>
      </c>
      <c r="G173" s="210" t="s">
        <v>221</v>
      </c>
      <c r="H173" s="211">
        <v>19.74</v>
      </c>
      <c r="I173" s="212"/>
      <c r="J173" s="213">
        <f>ROUND(I173*H173,2)</f>
        <v>0</v>
      </c>
      <c r="K173" s="209" t="s">
        <v>148</v>
      </c>
      <c r="L173" s="47"/>
      <c r="M173" s="214" t="s">
        <v>19</v>
      </c>
      <c r="N173" s="215" t="s">
        <v>42</v>
      </c>
      <c r="O173" s="87"/>
      <c r="P173" s="216">
        <f>O173*H173</f>
        <v>0</v>
      </c>
      <c r="Q173" s="216">
        <v>0.13319</v>
      </c>
      <c r="R173" s="216">
        <f>Q173*H173</f>
        <v>2.6291705999999997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149</v>
      </c>
      <c r="AT173" s="218" t="s">
        <v>144</v>
      </c>
      <c r="AU173" s="218" t="s">
        <v>81</v>
      </c>
      <c r="AY173" s="20" t="s">
        <v>141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79</v>
      </c>
      <c r="BK173" s="219">
        <f>ROUND(I173*H173,2)</f>
        <v>0</v>
      </c>
      <c r="BL173" s="20" t="s">
        <v>149</v>
      </c>
      <c r="BM173" s="218" t="s">
        <v>222</v>
      </c>
    </row>
    <row r="174" spans="1:47" s="2" customFormat="1" ht="12">
      <c r="A174" s="41"/>
      <c r="B174" s="42"/>
      <c r="C174" s="43"/>
      <c r="D174" s="220" t="s">
        <v>151</v>
      </c>
      <c r="E174" s="43"/>
      <c r="F174" s="221" t="s">
        <v>223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151</v>
      </c>
      <c r="AU174" s="20" t="s">
        <v>81</v>
      </c>
    </row>
    <row r="175" spans="1:47" s="2" customFormat="1" ht="12">
      <c r="A175" s="41"/>
      <c r="B175" s="42"/>
      <c r="C175" s="43"/>
      <c r="D175" s="225" t="s">
        <v>153</v>
      </c>
      <c r="E175" s="43"/>
      <c r="F175" s="226" t="s">
        <v>224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153</v>
      </c>
      <c r="AU175" s="20" t="s">
        <v>81</v>
      </c>
    </row>
    <row r="176" spans="1:51" s="13" customFormat="1" ht="12">
      <c r="A176" s="13"/>
      <c r="B176" s="227"/>
      <c r="C176" s="228"/>
      <c r="D176" s="220" t="s">
        <v>155</v>
      </c>
      <c r="E176" s="229" t="s">
        <v>19</v>
      </c>
      <c r="F176" s="230" t="s">
        <v>225</v>
      </c>
      <c r="G176" s="228"/>
      <c r="H176" s="229" t="s">
        <v>19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155</v>
      </c>
      <c r="AU176" s="236" t="s">
        <v>81</v>
      </c>
      <c r="AV176" s="13" t="s">
        <v>79</v>
      </c>
      <c r="AW176" s="13" t="s">
        <v>33</v>
      </c>
      <c r="AX176" s="13" t="s">
        <v>71</v>
      </c>
      <c r="AY176" s="236" t="s">
        <v>141</v>
      </c>
    </row>
    <row r="177" spans="1:51" s="14" customFormat="1" ht="12">
      <c r="A177" s="14"/>
      <c r="B177" s="237"/>
      <c r="C177" s="238"/>
      <c r="D177" s="220" t="s">
        <v>155</v>
      </c>
      <c r="E177" s="239" t="s">
        <v>19</v>
      </c>
      <c r="F177" s="240" t="s">
        <v>226</v>
      </c>
      <c r="G177" s="238"/>
      <c r="H177" s="241">
        <v>19.74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155</v>
      </c>
      <c r="AU177" s="247" t="s">
        <v>81</v>
      </c>
      <c r="AV177" s="14" t="s">
        <v>81</v>
      </c>
      <c r="AW177" s="14" t="s">
        <v>33</v>
      </c>
      <c r="AX177" s="14" t="s">
        <v>79</v>
      </c>
      <c r="AY177" s="247" t="s">
        <v>141</v>
      </c>
    </row>
    <row r="178" spans="1:65" s="2" customFormat="1" ht="24.15" customHeight="1">
      <c r="A178" s="41"/>
      <c r="B178" s="42"/>
      <c r="C178" s="207" t="s">
        <v>227</v>
      </c>
      <c r="D178" s="207" t="s">
        <v>144</v>
      </c>
      <c r="E178" s="208" t="s">
        <v>228</v>
      </c>
      <c r="F178" s="209" t="s">
        <v>229</v>
      </c>
      <c r="G178" s="210" t="s">
        <v>221</v>
      </c>
      <c r="H178" s="211">
        <v>13.62</v>
      </c>
      <c r="I178" s="212"/>
      <c r="J178" s="213">
        <f>ROUND(I178*H178,2)</f>
        <v>0</v>
      </c>
      <c r="K178" s="209" t="s">
        <v>148</v>
      </c>
      <c r="L178" s="47"/>
      <c r="M178" s="214" t="s">
        <v>19</v>
      </c>
      <c r="N178" s="215" t="s">
        <v>42</v>
      </c>
      <c r="O178" s="87"/>
      <c r="P178" s="216">
        <f>O178*H178</f>
        <v>0</v>
      </c>
      <c r="Q178" s="216">
        <v>0.27128</v>
      </c>
      <c r="R178" s="216">
        <f>Q178*H178</f>
        <v>3.6948336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149</v>
      </c>
      <c r="AT178" s="218" t="s">
        <v>144</v>
      </c>
      <c r="AU178" s="218" t="s">
        <v>81</v>
      </c>
      <c r="AY178" s="20" t="s">
        <v>141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79</v>
      </c>
      <c r="BK178" s="219">
        <f>ROUND(I178*H178,2)</f>
        <v>0</v>
      </c>
      <c r="BL178" s="20" t="s">
        <v>149</v>
      </c>
      <c r="BM178" s="218" t="s">
        <v>230</v>
      </c>
    </row>
    <row r="179" spans="1:47" s="2" customFormat="1" ht="12">
      <c r="A179" s="41"/>
      <c r="B179" s="42"/>
      <c r="C179" s="43"/>
      <c r="D179" s="220" t="s">
        <v>151</v>
      </c>
      <c r="E179" s="43"/>
      <c r="F179" s="221" t="s">
        <v>231</v>
      </c>
      <c r="G179" s="43"/>
      <c r="H179" s="43"/>
      <c r="I179" s="222"/>
      <c r="J179" s="43"/>
      <c r="K179" s="43"/>
      <c r="L179" s="47"/>
      <c r="M179" s="223"/>
      <c r="N179" s="22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151</v>
      </c>
      <c r="AU179" s="20" t="s">
        <v>81</v>
      </c>
    </row>
    <row r="180" spans="1:47" s="2" customFormat="1" ht="12">
      <c r="A180" s="41"/>
      <c r="B180" s="42"/>
      <c r="C180" s="43"/>
      <c r="D180" s="225" t="s">
        <v>153</v>
      </c>
      <c r="E180" s="43"/>
      <c r="F180" s="226" t="s">
        <v>232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153</v>
      </c>
      <c r="AU180" s="20" t="s">
        <v>81</v>
      </c>
    </row>
    <row r="181" spans="1:51" s="13" customFormat="1" ht="12">
      <c r="A181" s="13"/>
      <c r="B181" s="227"/>
      <c r="C181" s="228"/>
      <c r="D181" s="220" t="s">
        <v>155</v>
      </c>
      <c r="E181" s="229" t="s">
        <v>19</v>
      </c>
      <c r="F181" s="230" t="s">
        <v>225</v>
      </c>
      <c r="G181" s="228"/>
      <c r="H181" s="229" t="s">
        <v>19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155</v>
      </c>
      <c r="AU181" s="236" t="s">
        <v>81</v>
      </c>
      <c r="AV181" s="13" t="s">
        <v>79</v>
      </c>
      <c r="AW181" s="13" t="s">
        <v>33</v>
      </c>
      <c r="AX181" s="13" t="s">
        <v>71</v>
      </c>
      <c r="AY181" s="236" t="s">
        <v>141</v>
      </c>
    </row>
    <row r="182" spans="1:51" s="14" customFormat="1" ht="12">
      <c r="A182" s="14"/>
      <c r="B182" s="237"/>
      <c r="C182" s="238"/>
      <c r="D182" s="220" t="s">
        <v>155</v>
      </c>
      <c r="E182" s="239" t="s">
        <v>19</v>
      </c>
      <c r="F182" s="240" t="s">
        <v>233</v>
      </c>
      <c r="G182" s="238"/>
      <c r="H182" s="241">
        <v>13.62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155</v>
      </c>
      <c r="AU182" s="247" t="s">
        <v>81</v>
      </c>
      <c r="AV182" s="14" t="s">
        <v>81</v>
      </c>
      <c r="AW182" s="14" t="s">
        <v>33</v>
      </c>
      <c r="AX182" s="14" t="s">
        <v>79</v>
      </c>
      <c r="AY182" s="247" t="s">
        <v>141</v>
      </c>
    </row>
    <row r="183" spans="1:65" s="2" customFormat="1" ht="24.15" customHeight="1">
      <c r="A183" s="41"/>
      <c r="B183" s="42"/>
      <c r="C183" s="207" t="s">
        <v>234</v>
      </c>
      <c r="D183" s="207" t="s">
        <v>144</v>
      </c>
      <c r="E183" s="208" t="s">
        <v>235</v>
      </c>
      <c r="F183" s="209" t="s">
        <v>236</v>
      </c>
      <c r="G183" s="210" t="s">
        <v>221</v>
      </c>
      <c r="H183" s="211">
        <v>170.305</v>
      </c>
      <c r="I183" s="212"/>
      <c r="J183" s="213">
        <f>ROUND(I183*H183,2)</f>
        <v>0</v>
      </c>
      <c r="K183" s="209" t="s">
        <v>148</v>
      </c>
      <c r="L183" s="47"/>
      <c r="M183" s="214" t="s">
        <v>19</v>
      </c>
      <c r="N183" s="215" t="s">
        <v>42</v>
      </c>
      <c r="O183" s="87"/>
      <c r="P183" s="216">
        <f>O183*H183</f>
        <v>0</v>
      </c>
      <c r="Q183" s="216">
        <v>0.06172</v>
      </c>
      <c r="R183" s="216">
        <f>Q183*H183</f>
        <v>10.5112246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149</v>
      </c>
      <c r="AT183" s="218" t="s">
        <v>144</v>
      </c>
      <c r="AU183" s="218" t="s">
        <v>81</v>
      </c>
      <c r="AY183" s="20" t="s">
        <v>141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79</v>
      </c>
      <c r="BK183" s="219">
        <f>ROUND(I183*H183,2)</f>
        <v>0</v>
      </c>
      <c r="BL183" s="20" t="s">
        <v>149</v>
      </c>
      <c r="BM183" s="218" t="s">
        <v>237</v>
      </c>
    </row>
    <row r="184" spans="1:47" s="2" customFormat="1" ht="12">
      <c r="A184" s="41"/>
      <c r="B184" s="42"/>
      <c r="C184" s="43"/>
      <c r="D184" s="220" t="s">
        <v>151</v>
      </c>
      <c r="E184" s="43"/>
      <c r="F184" s="221" t="s">
        <v>238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151</v>
      </c>
      <c r="AU184" s="20" t="s">
        <v>81</v>
      </c>
    </row>
    <row r="185" spans="1:47" s="2" customFormat="1" ht="12">
      <c r="A185" s="41"/>
      <c r="B185" s="42"/>
      <c r="C185" s="43"/>
      <c r="D185" s="225" t="s">
        <v>153</v>
      </c>
      <c r="E185" s="43"/>
      <c r="F185" s="226" t="s">
        <v>239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153</v>
      </c>
      <c r="AU185" s="20" t="s">
        <v>81</v>
      </c>
    </row>
    <row r="186" spans="1:51" s="13" customFormat="1" ht="12">
      <c r="A186" s="13"/>
      <c r="B186" s="227"/>
      <c r="C186" s="228"/>
      <c r="D186" s="220" t="s">
        <v>155</v>
      </c>
      <c r="E186" s="229" t="s">
        <v>19</v>
      </c>
      <c r="F186" s="230" t="s">
        <v>156</v>
      </c>
      <c r="G186" s="228"/>
      <c r="H186" s="229" t="s">
        <v>19</v>
      </c>
      <c r="I186" s="231"/>
      <c r="J186" s="228"/>
      <c r="K186" s="228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155</v>
      </c>
      <c r="AU186" s="236" t="s">
        <v>81</v>
      </c>
      <c r="AV186" s="13" t="s">
        <v>79</v>
      </c>
      <c r="AW186" s="13" t="s">
        <v>33</v>
      </c>
      <c r="AX186" s="13" t="s">
        <v>71</v>
      </c>
      <c r="AY186" s="236" t="s">
        <v>141</v>
      </c>
    </row>
    <row r="187" spans="1:51" s="13" customFormat="1" ht="12">
      <c r="A187" s="13"/>
      <c r="B187" s="227"/>
      <c r="C187" s="228"/>
      <c r="D187" s="220" t="s">
        <v>155</v>
      </c>
      <c r="E187" s="229" t="s">
        <v>19</v>
      </c>
      <c r="F187" s="230" t="s">
        <v>240</v>
      </c>
      <c r="G187" s="228"/>
      <c r="H187" s="229" t="s">
        <v>19</v>
      </c>
      <c r="I187" s="231"/>
      <c r="J187" s="228"/>
      <c r="K187" s="228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155</v>
      </c>
      <c r="AU187" s="236" t="s">
        <v>81</v>
      </c>
      <c r="AV187" s="13" t="s">
        <v>79</v>
      </c>
      <c r="AW187" s="13" t="s">
        <v>33</v>
      </c>
      <c r="AX187" s="13" t="s">
        <v>71</v>
      </c>
      <c r="AY187" s="236" t="s">
        <v>141</v>
      </c>
    </row>
    <row r="188" spans="1:51" s="14" customFormat="1" ht="12">
      <c r="A188" s="14"/>
      <c r="B188" s="237"/>
      <c r="C188" s="238"/>
      <c r="D188" s="220" t="s">
        <v>155</v>
      </c>
      <c r="E188" s="239" t="s">
        <v>19</v>
      </c>
      <c r="F188" s="240" t="s">
        <v>241</v>
      </c>
      <c r="G188" s="238"/>
      <c r="H188" s="241">
        <v>39.609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155</v>
      </c>
      <c r="AU188" s="247" t="s">
        <v>81</v>
      </c>
      <c r="AV188" s="14" t="s">
        <v>81</v>
      </c>
      <c r="AW188" s="14" t="s">
        <v>33</v>
      </c>
      <c r="AX188" s="14" t="s">
        <v>71</v>
      </c>
      <c r="AY188" s="247" t="s">
        <v>141</v>
      </c>
    </row>
    <row r="189" spans="1:51" s="14" customFormat="1" ht="12">
      <c r="A189" s="14"/>
      <c r="B189" s="237"/>
      <c r="C189" s="238"/>
      <c r="D189" s="220" t="s">
        <v>155</v>
      </c>
      <c r="E189" s="239" t="s">
        <v>19</v>
      </c>
      <c r="F189" s="240" t="s">
        <v>242</v>
      </c>
      <c r="G189" s="238"/>
      <c r="H189" s="241">
        <v>29.331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155</v>
      </c>
      <c r="AU189" s="247" t="s">
        <v>81</v>
      </c>
      <c r="AV189" s="14" t="s">
        <v>81</v>
      </c>
      <c r="AW189" s="14" t="s">
        <v>33</v>
      </c>
      <c r="AX189" s="14" t="s">
        <v>71</v>
      </c>
      <c r="AY189" s="247" t="s">
        <v>141</v>
      </c>
    </row>
    <row r="190" spans="1:51" s="14" customFormat="1" ht="12">
      <c r="A190" s="14"/>
      <c r="B190" s="237"/>
      <c r="C190" s="238"/>
      <c r="D190" s="220" t="s">
        <v>155</v>
      </c>
      <c r="E190" s="239" t="s">
        <v>19</v>
      </c>
      <c r="F190" s="240" t="s">
        <v>243</v>
      </c>
      <c r="G190" s="238"/>
      <c r="H190" s="241">
        <v>101.365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155</v>
      </c>
      <c r="AU190" s="247" t="s">
        <v>81</v>
      </c>
      <c r="AV190" s="14" t="s">
        <v>81</v>
      </c>
      <c r="AW190" s="14" t="s">
        <v>33</v>
      </c>
      <c r="AX190" s="14" t="s">
        <v>71</v>
      </c>
      <c r="AY190" s="247" t="s">
        <v>141</v>
      </c>
    </row>
    <row r="191" spans="1:51" s="15" customFormat="1" ht="12">
      <c r="A191" s="15"/>
      <c r="B191" s="258"/>
      <c r="C191" s="259"/>
      <c r="D191" s="220" t="s">
        <v>155</v>
      </c>
      <c r="E191" s="260" t="s">
        <v>19</v>
      </c>
      <c r="F191" s="261" t="s">
        <v>188</v>
      </c>
      <c r="G191" s="259"/>
      <c r="H191" s="262">
        <v>170.305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8" t="s">
        <v>155</v>
      </c>
      <c r="AU191" s="268" t="s">
        <v>81</v>
      </c>
      <c r="AV191" s="15" t="s">
        <v>149</v>
      </c>
      <c r="AW191" s="15" t="s">
        <v>33</v>
      </c>
      <c r="AX191" s="15" t="s">
        <v>79</v>
      </c>
      <c r="AY191" s="268" t="s">
        <v>141</v>
      </c>
    </row>
    <row r="192" spans="1:65" s="2" customFormat="1" ht="24.15" customHeight="1">
      <c r="A192" s="41"/>
      <c r="B192" s="42"/>
      <c r="C192" s="207" t="s">
        <v>244</v>
      </c>
      <c r="D192" s="207" t="s">
        <v>144</v>
      </c>
      <c r="E192" s="208" t="s">
        <v>245</v>
      </c>
      <c r="F192" s="209" t="s">
        <v>246</v>
      </c>
      <c r="G192" s="210" t="s">
        <v>221</v>
      </c>
      <c r="H192" s="211">
        <v>176.643</v>
      </c>
      <c r="I192" s="212"/>
      <c r="J192" s="213">
        <f>ROUND(I192*H192,2)</f>
        <v>0</v>
      </c>
      <c r="K192" s="209" t="s">
        <v>148</v>
      </c>
      <c r="L192" s="47"/>
      <c r="M192" s="214" t="s">
        <v>19</v>
      </c>
      <c r="N192" s="215" t="s">
        <v>42</v>
      </c>
      <c r="O192" s="87"/>
      <c r="P192" s="216">
        <f>O192*H192</f>
        <v>0</v>
      </c>
      <c r="Q192" s="216">
        <v>0.07921</v>
      </c>
      <c r="R192" s="216">
        <f>Q192*H192</f>
        <v>13.99189203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149</v>
      </c>
      <c r="AT192" s="218" t="s">
        <v>144</v>
      </c>
      <c r="AU192" s="218" t="s">
        <v>81</v>
      </c>
      <c r="AY192" s="20" t="s">
        <v>141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79</v>
      </c>
      <c r="BK192" s="219">
        <f>ROUND(I192*H192,2)</f>
        <v>0</v>
      </c>
      <c r="BL192" s="20" t="s">
        <v>149</v>
      </c>
      <c r="BM192" s="218" t="s">
        <v>247</v>
      </c>
    </row>
    <row r="193" spans="1:47" s="2" customFormat="1" ht="12">
      <c r="A193" s="41"/>
      <c r="B193" s="42"/>
      <c r="C193" s="43"/>
      <c r="D193" s="220" t="s">
        <v>151</v>
      </c>
      <c r="E193" s="43"/>
      <c r="F193" s="221" t="s">
        <v>248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151</v>
      </c>
      <c r="AU193" s="20" t="s">
        <v>81</v>
      </c>
    </row>
    <row r="194" spans="1:47" s="2" customFormat="1" ht="12">
      <c r="A194" s="41"/>
      <c r="B194" s="42"/>
      <c r="C194" s="43"/>
      <c r="D194" s="225" t="s">
        <v>153</v>
      </c>
      <c r="E194" s="43"/>
      <c r="F194" s="226" t="s">
        <v>249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153</v>
      </c>
      <c r="AU194" s="20" t="s">
        <v>81</v>
      </c>
    </row>
    <row r="195" spans="1:51" s="13" customFormat="1" ht="12">
      <c r="A195" s="13"/>
      <c r="B195" s="227"/>
      <c r="C195" s="228"/>
      <c r="D195" s="220" t="s">
        <v>155</v>
      </c>
      <c r="E195" s="229" t="s">
        <v>19</v>
      </c>
      <c r="F195" s="230" t="s">
        <v>156</v>
      </c>
      <c r="G195" s="228"/>
      <c r="H195" s="229" t="s">
        <v>19</v>
      </c>
      <c r="I195" s="231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155</v>
      </c>
      <c r="AU195" s="236" t="s">
        <v>81</v>
      </c>
      <c r="AV195" s="13" t="s">
        <v>79</v>
      </c>
      <c r="AW195" s="13" t="s">
        <v>33</v>
      </c>
      <c r="AX195" s="13" t="s">
        <v>71</v>
      </c>
      <c r="AY195" s="236" t="s">
        <v>141</v>
      </c>
    </row>
    <row r="196" spans="1:51" s="13" customFormat="1" ht="12">
      <c r="A196" s="13"/>
      <c r="B196" s="227"/>
      <c r="C196" s="228"/>
      <c r="D196" s="220" t="s">
        <v>155</v>
      </c>
      <c r="E196" s="229" t="s">
        <v>19</v>
      </c>
      <c r="F196" s="230" t="s">
        <v>240</v>
      </c>
      <c r="G196" s="228"/>
      <c r="H196" s="229" t="s">
        <v>19</v>
      </c>
      <c r="I196" s="231"/>
      <c r="J196" s="228"/>
      <c r="K196" s="228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155</v>
      </c>
      <c r="AU196" s="236" t="s">
        <v>81</v>
      </c>
      <c r="AV196" s="13" t="s">
        <v>79</v>
      </c>
      <c r="AW196" s="13" t="s">
        <v>33</v>
      </c>
      <c r="AX196" s="13" t="s">
        <v>71</v>
      </c>
      <c r="AY196" s="236" t="s">
        <v>141</v>
      </c>
    </row>
    <row r="197" spans="1:51" s="14" customFormat="1" ht="12">
      <c r="A197" s="14"/>
      <c r="B197" s="237"/>
      <c r="C197" s="238"/>
      <c r="D197" s="220" t="s">
        <v>155</v>
      </c>
      <c r="E197" s="239" t="s">
        <v>19</v>
      </c>
      <c r="F197" s="240" t="s">
        <v>250</v>
      </c>
      <c r="G197" s="238"/>
      <c r="H197" s="241">
        <v>74.675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155</v>
      </c>
      <c r="AU197" s="247" t="s">
        <v>81</v>
      </c>
      <c r="AV197" s="14" t="s">
        <v>81</v>
      </c>
      <c r="AW197" s="14" t="s">
        <v>33</v>
      </c>
      <c r="AX197" s="14" t="s">
        <v>71</v>
      </c>
      <c r="AY197" s="247" t="s">
        <v>141</v>
      </c>
    </row>
    <row r="198" spans="1:51" s="14" customFormat="1" ht="12">
      <c r="A198" s="14"/>
      <c r="B198" s="237"/>
      <c r="C198" s="238"/>
      <c r="D198" s="220" t="s">
        <v>155</v>
      </c>
      <c r="E198" s="239" t="s">
        <v>19</v>
      </c>
      <c r="F198" s="240" t="s">
        <v>251</v>
      </c>
      <c r="G198" s="238"/>
      <c r="H198" s="241">
        <v>59.405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155</v>
      </c>
      <c r="AU198" s="247" t="s">
        <v>81</v>
      </c>
      <c r="AV198" s="14" t="s">
        <v>81</v>
      </c>
      <c r="AW198" s="14" t="s">
        <v>33</v>
      </c>
      <c r="AX198" s="14" t="s">
        <v>71</v>
      </c>
      <c r="AY198" s="247" t="s">
        <v>141</v>
      </c>
    </row>
    <row r="199" spans="1:51" s="14" customFormat="1" ht="12">
      <c r="A199" s="14"/>
      <c r="B199" s="237"/>
      <c r="C199" s="238"/>
      <c r="D199" s="220" t="s">
        <v>155</v>
      </c>
      <c r="E199" s="239" t="s">
        <v>19</v>
      </c>
      <c r="F199" s="240" t="s">
        <v>252</v>
      </c>
      <c r="G199" s="238"/>
      <c r="H199" s="241">
        <v>42.563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155</v>
      </c>
      <c r="AU199" s="247" t="s">
        <v>81</v>
      </c>
      <c r="AV199" s="14" t="s">
        <v>81</v>
      </c>
      <c r="AW199" s="14" t="s">
        <v>33</v>
      </c>
      <c r="AX199" s="14" t="s">
        <v>71</v>
      </c>
      <c r="AY199" s="247" t="s">
        <v>141</v>
      </c>
    </row>
    <row r="200" spans="1:51" s="15" customFormat="1" ht="12">
      <c r="A200" s="15"/>
      <c r="B200" s="258"/>
      <c r="C200" s="259"/>
      <c r="D200" s="220" t="s">
        <v>155</v>
      </c>
      <c r="E200" s="260" t="s">
        <v>19</v>
      </c>
      <c r="F200" s="261" t="s">
        <v>188</v>
      </c>
      <c r="G200" s="259"/>
      <c r="H200" s="262">
        <v>176.643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8" t="s">
        <v>155</v>
      </c>
      <c r="AU200" s="268" t="s">
        <v>81</v>
      </c>
      <c r="AV200" s="15" t="s">
        <v>149</v>
      </c>
      <c r="AW200" s="15" t="s">
        <v>33</v>
      </c>
      <c r="AX200" s="15" t="s">
        <v>79</v>
      </c>
      <c r="AY200" s="268" t="s">
        <v>141</v>
      </c>
    </row>
    <row r="201" spans="1:65" s="2" customFormat="1" ht="24.15" customHeight="1">
      <c r="A201" s="41"/>
      <c r="B201" s="42"/>
      <c r="C201" s="207" t="s">
        <v>253</v>
      </c>
      <c r="D201" s="207" t="s">
        <v>144</v>
      </c>
      <c r="E201" s="208" t="s">
        <v>254</v>
      </c>
      <c r="F201" s="209" t="s">
        <v>255</v>
      </c>
      <c r="G201" s="210" t="s">
        <v>256</v>
      </c>
      <c r="H201" s="211">
        <v>192</v>
      </c>
      <c r="I201" s="212"/>
      <c r="J201" s="213">
        <f>ROUND(I201*H201,2)</f>
        <v>0</v>
      </c>
      <c r="K201" s="209" t="s">
        <v>148</v>
      </c>
      <c r="L201" s="47"/>
      <c r="M201" s="214" t="s">
        <v>19</v>
      </c>
      <c r="N201" s="215" t="s">
        <v>42</v>
      </c>
      <c r="O201" s="87"/>
      <c r="P201" s="216">
        <f>O201*H201</f>
        <v>0</v>
      </c>
      <c r="Q201" s="216">
        <v>0.00013</v>
      </c>
      <c r="R201" s="216">
        <f>Q201*H201</f>
        <v>0.024959999999999996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149</v>
      </c>
      <c r="AT201" s="218" t="s">
        <v>144</v>
      </c>
      <c r="AU201" s="218" t="s">
        <v>81</v>
      </c>
      <c r="AY201" s="20" t="s">
        <v>141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79</v>
      </c>
      <c r="BK201" s="219">
        <f>ROUND(I201*H201,2)</f>
        <v>0</v>
      </c>
      <c r="BL201" s="20" t="s">
        <v>149</v>
      </c>
      <c r="BM201" s="218" t="s">
        <v>257</v>
      </c>
    </row>
    <row r="202" spans="1:47" s="2" customFormat="1" ht="12">
      <c r="A202" s="41"/>
      <c r="B202" s="42"/>
      <c r="C202" s="43"/>
      <c r="D202" s="220" t="s">
        <v>151</v>
      </c>
      <c r="E202" s="43"/>
      <c r="F202" s="221" t="s">
        <v>258</v>
      </c>
      <c r="G202" s="43"/>
      <c r="H202" s="43"/>
      <c r="I202" s="222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151</v>
      </c>
      <c r="AU202" s="20" t="s">
        <v>81</v>
      </c>
    </row>
    <row r="203" spans="1:47" s="2" customFormat="1" ht="12">
      <c r="A203" s="41"/>
      <c r="B203" s="42"/>
      <c r="C203" s="43"/>
      <c r="D203" s="225" t="s">
        <v>153</v>
      </c>
      <c r="E203" s="43"/>
      <c r="F203" s="226" t="s">
        <v>259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153</v>
      </c>
      <c r="AU203" s="20" t="s">
        <v>81</v>
      </c>
    </row>
    <row r="204" spans="1:51" s="13" customFormat="1" ht="12">
      <c r="A204" s="13"/>
      <c r="B204" s="227"/>
      <c r="C204" s="228"/>
      <c r="D204" s="220" t="s">
        <v>155</v>
      </c>
      <c r="E204" s="229" t="s">
        <v>19</v>
      </c>
      <c r="F204" s="230" t="s">
        <v>156</v>
      </c>
      <c r="G204" s="228"/>
      <c r="H204" s="229" t="s">
        <v>19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155</v>
      </c>
      <c r="AU204" s="236" t="s">
        <v>81</v>
      </c>
      <c r="AV204" s="13" t="s">
        <v>79</v>
      </c>
      <c r="AW204" s="13" t="s">
        <v>33</v>
      </c>
      <c r="AX204" s="13" t="s">
        <v>71</v>
      </c>
      <c r="AY204" s="236" t="s">
        <v>141</v>
      </c>
    </row>
    <row r="205" spans="1:51" s="13" customFormat="1" ht="12">
      <c r="A205" s="13"/>
      <c r="B205" s="227"/>
      <c r="C205" s="228"/>
      <c r="D205" s="220" t="s">
        <v>155</v>
      </c>
      <c r="E205" s="229" t="s">
        <v>19</v>
      </c>
      <c r="F205" s="230" t="s">
        <v>260</v>
      </c>
      <c r="G205" s="228"/>
      <c r="H205" s="229" t="s">
        <v>19</v>
      </c>
      <c r="I205" s="231"/>
      <c r="J205" s="228"/>
      <c r="K205" s="228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155</v>
      </c>
      <c r="AU205" s="236" t="s">
        <v>81</v>
      </c>
      <c r="AV205" s="13" t="s">
        <v>79</v>
      </c>
      <c r="AW205" s="13" t="s">
        <v>33</v>
      </c>
      <c r="AX205" s="13" t="s">
        <v>71</v>
      </c>
      <c r="AY205" s="236" t="s">
        <v>141</v>
      </c>
    </row>
    <row r="206" spans="1:51" s="14" customFormat="1" ht="12">
      <c r="A206" s="14"/>
      <c r="B206" s="237"/>
      <c r="C206" s="238"/>
      <c r="D206" s="220" t="s">
        <v>155</v>
      </c>
      <c r="E206" s="239" t="s">
        <v>19</v>
      </c>
      <c r="F206" s="240" t="s">
        <v>261</v>
      </c>
      <c r="G206" s="238"/>
      <c r="H206" s="241">
        <v>174.9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155</v>
      </c>
      <c r="AU206" s="247" t="s">
        <v>81</v>
      </c>
      <c r="AV206" s="14" t="s">
        <v>81</v>
      </c>
      <c r="AW206" s="14" t="s">
        <v>33</v>
      </c>
      <c r="AX206" s="14" t="s">
        <v>71</v>
      </c>
      <c r="AY206" s="247" t="s">
        <v>141</v>
      </c>
    </row>
    <row r="207" spans="1:51" s="14" customFormat="1" ht="12">
      <c r="A207" s="14"/>
      <c r="B207" s="237"/>
      <c r="C207" s="238"/>
      <c r="D207" s="220" t="s">
        <v>155</v>
      </c>
      <c r="E207" s="239" t="s">
        <v>19</v>
      </c>
      <c r="F207" s="240" t="s">
        <v>262</v>
      </c>
      <c r="G207" s="238"/>
      <c r="H207" s="241">
        <v>17.1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155</v>
      </c>
      <c r="AU207" s="247" t="s">
        <v>81</v>
      </c>
      <c r="AV207" s="14" t="s">
        <v>81</v>
      </c>
      <c r="AW207" s="14" t="s">
        <v>33</v>
      </c>
      <c r="AX207" s="14" t="s">
        <v>71</v>
      </c>
      <c r="AY207" s="247" t="s">
        <v>141</v>
      </c>
    </row>
    <row r="208" spans="1:51" s="15" customFormat="1" ht="12">
      <c r="A208" s="15"/>
      <c r="B208" s="258"/>
      <c r="C208" s="259"/>
      <c r="D208" s="220" t="s">
        <v>155</v>
      </c>
      <c r="E208" s="260" t="s">
        <v>19</v>
      </c>
      <c r="F208" s="261" t="s">
        <v>188</v>
      </c>
      <c r="G208" s="259"/>
      <c r="H208" s="262">
        <v>192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8" t="s">
        <v>155</v>
      </c>
      <c r="AU208" s="268" t="s">
        <v>81</v>
      </c>
      <c r="AV208" s="15" t="s">
        <v>149</v>
      </c>
      <c r="AW208" s="15" t="s">
        <v>33</v>
      </c>
      <c r="AX208" s="15" t="s">
        <v>79</v>
      </c>
      <c r="AY208" s="268" t="s">
        <v>141</v>
      </c>
    </row>
    <row r="209" spans="1:65" s="2" customFormat="1" ht="24.15" customHeight="1">
      <c r="A209" s="41"/>
      <c r="B209" s="42"/>
      <c r="C209" s="207" t="s">
        <v>8</v>
      </c>
      <c r="D209" s="207" t="s">
        <v>144</v>
      </c>
      <c r="E209" s="208" t="s">
        <v>263</v>
      </c>
      <c r="F209" s="209" t="s">
        <v>264</v>
      </c>
      <c r="G209" s="210" t="s">
        <v>256</v>
      </c>
      <c r="H209" s="211">
        <v>72.6</v>
      </c>
      <c r="I209" s="212"/>
      <c r="J209" s="213">
        <f>ROUND(I209*H209,2)</f>
        <v>0</v>
      </c>
      <c r="K209" s="209" t="s">
        <v>148</v>
      </c>
      <c r="L209" s="47"/>
      <c r="M209" s="214" t="s">
        <v>19</v>
      </c>
      <c r="N209" s="215" t="s">
        <v>42</v>
      </c>
      <c r="O209" s="87"/>
      <c r="P209" s="216">
        <f>O209*H209</f>
        <v>0</v>
      </c>
      <c r="Q209" s="216">
        <v>0.0002</v>
      </c>
      <c r="R209" s="216">
        <f>Q209*H209</f>
        <v>0.01452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149</v>
      </c>
      <c r="AT209" s="218" t="s">
        <v>144</v>
      </c>
      <c r="AU209" s="218" t="s">
        <v>81</v>
      </c>
      <c r="AY209" s="20" t="s">
        <v>141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79</v>
      </c>
      <c r="BK209" s="219">
        <f>ROUND(I209*H209,2)</f>
        <v>0</v>
      </c>
      <c r="BL209" s="20" t="s">
        <v>149</v>
      </c>
      <c r="BM209" s="218" t="s">
        <v>265</v>
      </c>
    </row>
    <row r="210" spans="1:47" s="2" customFormat="1" ht="12">
      <c r="A210" s="41"/>
      <c r="B210" s="42"/>
      <c r="C210" s="43"/>
      <c r="D210" s="220" t="s">
        <v>151</v>
      </c>
      <c r="E210" s="43"/>
      <c r="F210" s="221" t="s">
        <v>266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151</v>
      </c>
      <c r="AU210" s="20" t="s">
        <v>81</v>
      </c>
    </row>
    <row r="211" spans="1:47" s="2" customFormat="1" ht="12">
      <c r="A211" s="41"/>
      <c r="B211" s="42"/>
      <c r="C211" s="43"/>
      <c r="D211" s="225" t="s">
        <v>153</v>
      </c>
      <c r="E211" s="43"/>
      <c r="F211" s="226" t="s">
        <v>267</v>
      </c>
      <c r="G211" s="43"/>
      <c r="H211" s="43"/>
      <c r="I211" s="222"/>
      <c r="J211" s="43"/>
      <c r="K211" s="43"/>
      <c r="L211" s="47"/>
      <c r="M211" s="223"/>
      <c r="N211" s="22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153</v>
      </c>
      <c r="AU211" s="20" t="s">
        <v>81</v>
      </c>
    </row>
    <row r="212" spans="1:51" s="13" customFormat="1" ht="12">
      <c r="A212" s="13"/>
      <c r="B212" s="227"/>
      <c r="C212" s="228"/>
      <c r="D212" s="220" t="s">
        <v>155</v>
      </c>
      <c r="E212" s="229" t="s">
        <v>19</v>
      </c>
      <c r="F212" s="230" t="s">
        <v>156</v>
      </c>
      <c r="G212" s="228"/>
      <c r="H212" s="229" t="s">
        <v>19</v>
      </c>
      <c r="I212" s="231"/>
      <c r="J212" s="228"/>
      <c r="K212" s="228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155</v>
      </c>
      <c r="AU212" s="236" t="s">
        <v>81</v>
      </c>
      <c r="AV212" s="13" t="s">
        <v>79</v>
      </c>
      <c r="AW212" s="13" t="s">
        <v>33</v>
      </c>
      <c r="AX212" s="13" t="s">
        <v>71</v>
      </c>
      <c r="AY212" s="236" t="s">
        <v>141</v>
      </c>
    </row>
    <row r="213" spans="1:51" s="14" customFormat="1" ht="12">
      <c r="A213" s="14"/>
      <c r="B213" s="237"/>
      <c r="C213" s="238"/>
      <c r="D213" s="220" t="s">
        <v>155</v>
      </c>
      <c r="E213" s="239" t="s">
        <v>19</v>
      </c>
      <c r="F213" s="240" t="s">
        <v>268</v>
      </c>
      <c r="G213" s="238"/>
      <c r="H213" s="241">
        <v>72.6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155</v>
      </c>
      <c r="AU213" s="247" t="s">
        <v>81</v>
      </c>
      <c r="AV213" s="14" t="s">
        <v>81</v>
      </c>
      <c r="AW213" s="14" t="s">
        <v>33</v>
      </c>
      <c r="AX213" s="14" t="s">
        <v>79</v>
      </c>
      <c r="AY213" s="247" t="s">
        <v>141</v>
      </c>
    </row>
    <row r="214" spans="1:65" s="2" customFormat="1" ht="24.15" customHeight="1">
      <c r="A214" s="41"/>
      <c r="B214" s="42"/>
      <c r="C214" s="207" t="s">
        <v>269</v>
      </c>
      <c r="D214" s="207" t="s">
        <v>144</v>
      </c>
      <c r="E214" s="208" t="s">
        <v>270</v>
      </c>
      <c r="F214" s="209" t="s">
        <v>271</v>
      </c>
      <c r="G214" s="210" t="s">
        <v>221</v>
      </c>
      <c r="H214" s="211">
        <v>37.05</v>
      </c>
      <c r="I214" s="212"/>
      <c r="J214" s="213">
        <f>ROUND(I214*H214,2)</f>
        <v>0</v>
      </c>
      <c r="K214" s="209" t="s">
        <v>148</v>
      </c>
      <c r="L214" s="47"/>
      <c r="M214" s="214" t="s">
        <v>19</v>
      </c>
      <c r="N214" s="215" t="s">
        <v>42</v>
      </c>
      <c r="O214" s="87"/>
      <c r="P214" s="216">
        <f>O214*H214</f>
        <v>0</v>
      </c>
      <c r="Q214" s="216">
        <v>0.1733</v>
      </c>
      <c r="R214" s="216">
        <f>Q214*H214</f>
        <v>6.420765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149</v>
      </c>
      <c r="AT214" s="218" t="s">
        <v>144</v>
      </c>
      <c r="AU214" s="218" t="s">
        <v>81</v>
      </c>
      <c r="AY214" s="20" t="s">
        <v>141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20" t="s">
        <v>79</v>
      </c>
      <c r="BK214" s="219">
        <f>ROUND(I214*H214,2)</f>
        <v>0</v>
      </c>
      <c r="BL214" s="20" t="s">
        <v>149</v>
      </c>
      <c r="BM214" s="218" t="s">
        <v>272</v>
      </c>
    </row>
    <row r="215" spans="1:47" s="2" customFormat="1" ht="12">
      <c r="A215" s="41"/>
      <c r="B215" s="42"/>
      <c r="C215" s="43"/>
      <c r="D215" s="220" t="s">
        <v>151</v>
      </c>
      <c r="E215" s="43"/>
      <c r="F215" s="221" t="s">
        <v>273</v>
      </c>
      <c r="G215" s="43"/>
      <c r="H215" s="43"/>
      <c r="I215" s="222"/>
      <c r="J215" s="43"/>
      <c r="K215" s="43"/>
      <c r="L215" s="47"/>
      <c r="M215" s="223"/>
      <c r="N215" s="22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151</v>
      </c>
      <c r="AU215" s="20" t="s">
        <v>81</v>
      </c>
    </row>
    <row r="216" spans="1:47" s="2" customFormat="1" ht="12">
      <c r="A216" s="41"/>
      <c r="B216" s="42"/>
      <c r="C216" s="43"/>
      <c r="D216" s="225" t="s">
        <v>153</v>
      </c>
      <c r="E216" s="43"/>
      <c r="F216" s="226" t="s">
        <v>274</v>
      </c>
      <c r="G216" s="43"/>
      <c r="H216" s="43"/>
      <c r="I216" s="222"/>
      <c r="J216" s="43"/>
      <c r="K216" s="43"/>
      <c r="L216" s="47"/>
      <c r="M216" s="223"/>
      <c r="N216" s="22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153</v>
      </c>
      <c r="AU216" s="20" t="s">
        <v>81</v>
      </c>
    </row>
    <row r="217" spans="1:51" s="13" customFormat="1" ht="12">
      <c r="A217" s="13"/>
      <c r="B217" s="227"/>
      <c r="C217" s="228"/>
      <c r="D217" s="220" t="s">
        <v>155</v>
      </c>
      <c r="E217" s="229" t="s">
        <v>19</v>
      </c>
      <c r="F217" s="230" t="s">
        <v>275</v>
      </c>
      <c r="G217" s="228"/>
      <c r="H217" s="229" t="s">
        <v>19</v>
      </c>
      <c r="I217" s="231"/>
      <c r="J217" s="228"/>
      <c r="K217" s="228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155</v>
      </c>
      <c r="AU217" s="236" t="s">
        <v>81</v>
      </c>
      <c r="AV217" s="13" t="s">
        <v>79</v>
      </c>
      <c r="AW217" s="13" t="s">
        <v>33</v>
      </c>
      <c r="AX217" s="13" t="s">
        <v>71</v>
      </c>
      <c r="AY217" s="236" t="s">
        <v>141</v>
      </c>
    </row>
    <row r="218" spans="1:51" s="13" customFormat="1" ht="12">
      <c r="A218" s="13"/>
      <c r="B218" s="227"/>
      <c r="C218" s="228"/>
      <c r="D218" s="220" t="s">
        <v>155</v>
      </c>
      <c r="E218" s="229" t="s">
        <v>19</v>
      </c>
      <c r="F218" s="230" t="s">
        <v>276</v>
      </c>
      <c r="G218" s="228"/>
      <c r="H218" s="229" t="s">
        <v>19</v>
      </c>
      <c r="I218" s="231"/>
      <c r="J218" s="228"/>
      <c r="K218" s="228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155</v>
      </c>
      <c r="AU218" s="236" t="s">
        <v>81</v>
      </c>
      <c r="AV218" s="13" t="s">
        <v>79</v>
      </c>
      <c r="AW218" s="13" t="s">
        <v>33</v>
      </c>
      <c r="AX218" s="13" t="s">
        <v>71</v>
      </c>
      <c r="AY218" s="236" t="s">
        <v>141</v>
      </c>
    </row>
    <row r="219" spans="1:51" s="14" customFormat="1" ht="12">
      <c r="A219" s="14"/>
      <c r="B219" s="237"/>
      <c r="C219" s="238"/>
      <c r="D219" s="220" t="s">
        <v>155</v>
      </c>
      <c r="E219" s="239" t="s">
        <v>19</v>
      </c>
      <c r="F219" s="240" t="s">
        <v>277</v>
      </c>
      <c r="G219" s="238"/>
      <c r="H219" s="241">
        <v>27.03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155</v>
      </c>
      <c r="AU219" s="247" t="s">
        <v>81</v>
      </c>
      <c r="AV219" s="14" t="s">
        <v>81</v>
      </c>
      <c r="AW219" s="14" t="s">
        <v>33</v>
      </c>
      <c r="AX219" s="14" t="s">
        <v>71</v>
      </c>
      <c r="AY219" s="247" t="s">
        <v>141</v>
      </c>
    </row>
    <row r="220" spans="1:51" s="14" customFormat="1" ht="12">
      <c r="A220" s="14"/>
      <c r="B220" s="237"/>
      <c r="C220" s="238"/>
      <c r="D220" s="220" t="s">
        <v>155</v>
      </c>
      <c r="E220" s="239" t="s">
        <v>19</v>
      </c>
      <c r="F220" s="240" t="s">
        <v>278</v>
      </c>
      <c r="G220" s="238"/>
      <c r="H220" s="241">
        <v>10.02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155</v>
      </c>
      <c r="AU220" s="247" t="s">
        <v>81</v>
      </c>
      <c r="AV220" s="14" t="s">
        <v>81</v>
      </c>
      <c r="AW220" s="14" t="s">
        <v>33</v>
      </c>
      <c r="AX220" s="14" t="s">
        <v>71</v>
      </c>
      <c r="AY220" s="247" t="s">
        <v>141</v>
      </c>
    </row>
    <row r="221" spans="1:51" s="15" customFormat="1" ht="12">
      <c r="A221" s="15"/>
      <c r="B221" s="258"/>
      <c r="C221" s="259"/>
      <c r="D221" s="220" t="s">
        <v>155</v>
      </c>
      <c r="E221" s="260" t="s">
        <v>19</v>
      </c>
      <c r="F221" s="261" t="s">
        <v>188</v>
      </c>
      <c r="G221" s="259"/>
      <c r="H221" s="262">
        <v>37.05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8" t="s">
        <v>155</v>
      </c>
      <c r="AU221" s="268" t="s">
        <v>81</v>
      </c>
      <c r="AV221" s="15" t="s">
        <v>149</v>
      </c>
      <c r="AW221" s="15" t="s">
        <v>33</v>
      </c>
      <c r="AX221" s="15" t="s">
        <v>79</v>
      </c>
      <c r="AY221" s="268" t="s">
        <v>141</v>
      </c>
    </row>
    <row r="222" spans="1:65" s="2" customFormat="1" ht="16.5" customHeight="1">
      <c r="A222" s="41"/>
      <c r="B222" s="42"/>
      <c r="C222" s="207" t="s">
        <v>279</v>
      </c>
      <c r="D222" s="207" t="s">
        <v>144</v>
      </c>
      <c r="E222" s="208" t="s">
        <v>280</v>
      </c>
      <c r="F222" s="209" t="s">
        <v>281</v>
      </c>
      <c r="G222" s="210" t="s">
        <v>221</v>
      </c>
      <c r="H222" s="211">
        <v>41.894</v>
      </c>
      <c r="I222" s="212"/>
      <c r="J222" s="213">
        <f>ROUND(I222*H222,2)</f>
        <v>0</v>
      </c>
      <c r="K222" s="209" t="s">
        <v>148</v>
      </c>
      <c r="L222" s="47"/>
      <c r="M222" s="214" t="s">
        <v>19</v>
      </c>
      <c r="N222" s="215" t="s">
        <v>42</v>
      </c>
      <c r="O222" s="87"/>
      <c r="P222" s="216">
        <f>O222*H222</f>
        <v>0</v>
      </c>
      <c r="Q222" s="216">
        <v>0.08341</v>
      </c>
      <c r="R222" s="216">
        <f>Q222*H222</f>
        <v>3.4943785399999996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149</v>
      </c>
      <c r="AT222" s="218" t="s">
        <v>144</v>
      </c>
      <c r="AU222" s="218" t="s">
        <v>81</v>
      </c>
      <c r="AY222" s="20" t="s">
        <v>141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79</v>
      </c>
      <c r="BK222" s="219">
        <f>ROUND(I222*H222,2)</f>
        <v>0</v>
      </c>
      <c r="BL222" s="20" t="s">
        <v>149</v>
      </c>
      <c r="BM222" s="218" t="s">
        <v>282</v>
      </c>
    </row>
    <row r="223" spans="1:47" s="2" customFormat="1" ht="12">
      <c r="A223" s="41"/>
      <c r="B223" s="42"/>
      <c r="C223" s="43"/>
      <c r="D223" s="220" t="s">
        <v>151</v>
      </c>
      <c r="E223" s="43"/>
      <c r="F223" s="221" t="s">
        <v>283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151</v>
      </c>
      <c r="AU223" s="20" t="s">
        <v>81</v>
      </c>
    </row>
    <row r="224" spans="1:47" s="2" customFormat="1" ht="12">
      <c r="A224" s="41"/>
      <c r="B224" s="42"/>
      <c r="C224" s="43"/>
      <c r="D224" s="225" t="s">
        <v>153</v>
      </c>
      <c r="E224" s="43"/>
      <c r="F224" s="226" t="s">
        <v>284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153</v>
      </c>
      <c r="AU224" s="20" t="s">
        <v>81</v>
      </c>
    </row>
    <row r="225" spans="1:51" s="13" customFormat="1" ht="12">
      <c r="A225" s="13"/>
      <c r="B225" s="227"/>
      <c r="C225" s="228"/>
      <c r="D225" s="220" t="s">
        <v>155</v>
      </c>
      <c r="E225" s="229" t="s">
        <v>19</v>
      </c>
      <c r="F225" s="230" t="s">
        <v>156</v>
      </c>
      <c r="G225" s="228"/>
      <c r="H225" s="229" t="s">
        <v>19</v>
      </c>
      <c r="I225" s="231"/>
      <c r="J225" s="228"/>
      <c r="K225" s="228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155</v>
      </c>
      <c r="AU225" s="236" t="s">
        <v>81</v>
      </c>
      <c r="AV225" s="13" t="s">
        <v>79</v>
      </c>
      <c r="AW225" s="13" t="s">
        <v>33</v>
      </c>
      <c r="AX225" s="13" t="s">
        <v>71</v>
      </c>
      <c r="AY225" s="236" t="s">
        <v>141</v>
      </c>
    </row>
    <row r="226" spans="1:51" s="13" customFormat="1" ht="12">
      <c r="A226" s="13"/>
      <c r="B226" s="227"/>
      <c r="C226" s="228"/>
      <c r="D226" s="220" t="s">
        <v>155</v>
      </c>
      <c r="E226" s="229" t="s">
        <v>19</v>
      </c>
      <c r="F226" s="230" t="s">
        <v>285</v>
      </c>
      <c r="G226" s="228"/>
      <c r="H226" s="229" t="s">
        <v>19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155</v>
      </c>
      <c r="AU226" s="236" t="s">
        <v>81</v>
      </c>
      <c r="AV226" s="13" t="s">
        <v>79</v>
      </c>
      <c r="AW226" s="13" t="s">
        <v>33</v>
      </c>
      <c r="AX226" s="13" t="s">
        <v>71</v>
      </c>
      <c r="AY226" s="236" t="s">
        <v>141</v>
      </c>
    </row>
    <row r="227" spans="1:51" s="14" customFormat="1" ht="12">
      <c r="A227" s="14"/>
      <c r="B227" s="237"/>
      <c r="C227" s="238"/>
      <c r="D227" s="220" t="s">
        <v>155</v>
      </c>
      <c r="E227" s="239" t="s">
        <v>19</v>
      </c>
      <c r="F227" s="240" t="s">
        <v>286</v>
      </c>
      <c r="G227" s="238"/>
      <c r="H227" s="241">
        <v>41.894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155</v>
      </c>
      <c r="AU227" s="247" t="s">
        <v>81</v>
      </c>
      <c r="AV227" s="14" t="s">
        <v>81</v>
      </c>
      <c r="AW227" s="14" t="s">
        <v>33</v>
      </c>
      <c r="AX227" s="14" t="s">
        <v>79</v>
      </c>
      <c r="AY227" s="247" t="s">
        <v>141</v>
      </c>
    </row>
    <row r="228" spans="1:63" s="12" customFormat="1" ht="22.8" customHeight="1">
      <c r="A228" s="12"/>
      <c r="B228" s="191"/>
      <c r="C228" s="192"/>
      <c r="D228" s="193" t="s">
        <v>70</v>
      </c>
      <c r="E228" s="205" t="s">
        <v>287</v>
      </c>
      <c r="F228" s="205" t="s">
        <v>288</v>
      </c>
      <c r="G228" s="192"/>
      <c r="H228" s="192"/>
      <c r="I228" s="195"/>
      <c r="J228" s="206">
        <f>BK228</f>
        <v>0</v>
      </c>
      <c r="K228" s="192"/>
      <c r="L228" s="197"/>
      <c r="M228" s="198"/>
      <c r="N228" s="199"/>
      <c r="O228" s="199"/>
      <c r="P228" s="200">
        <f>SUM(P229:P246)</f>
        <v>0</v>
      </c>
      <c r="Q228" s="199"/>
      <c r="R228" s="200">
        <f>SUM(R229:R246)</f>
        <v>10.269024799999999</v>
      </c>
      <c r="S228" s="199"/>
      <c r="T228" s="201">
        <f>SUM(T229:T246)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2" t="s">
        <v>79</v>
      </c>
      <c r="AT228" s="203" t="s">
        <v>70</v>
      </c>
      <c r="AU228" s="203" t="s">
        <v>79</v>
      </c>
      <c r="AY228" s="202" t="s">
        <v>141</v>
      </c>
      <c r="BK228" s="204">
        <f>SUM(BK229:BK246)</f>
        <v>0</v>
      </c>
    </row>
    <row r="229" spans="1:65" s="2" customFormat="1" ht="33" customHeight="1">
      <c r="A229" s="41"/>
      <c r="B229" s="42"/>
      <c r="C229" s="207" t="s">
        <v>289</v>
      </c>
      <c r="D229" s="207" t="s">
        <v>144</v>
      </c>
      <c r="E229" s="208" t="s">
        <v>290</v>
      </c>
      <c r="F229" s="209" t="s">
        <v>291</v>
      </c>
      <c r="G229" s="210" t="s">
        <v>221</v>
      </c>
      <c r="H229" s="211">
        <v>289.82</v>
      </c>
      <c r="I229" s="212"/>
      <c r="J229" s="213">
        <f>ROUND(I229*H229,2)</f>
        <v>0</v>
      </c>
      <c r="K229" s="209" t="s">
        <v>292</v>
      </c>
      <c r="L229" s="47"/>
      <c r="M229" s="214" t="s">
        <v>19</v>
      </c>
      <c r="N229" s="215" t="s">
        <v>42</v>
      </c>
      <c r="O229" s="87"/>
      <c r="P229" s="216">
        <f>O229*H229</f>
        <v>0</v>
      </c>
      <c r="Q229" s="216">
        <v>0.03044</v>
      </c>
      <c r="R229" s="216">
        <f>Q229*H229</f>
        <v>8.822120799999999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149</v>
      </c>
      <c r="AT229" s="218" t="s">
        <v>144</v>
      </c>
      <c r="AU229" s="218" t="s">
        <v>81</v>
      </c>
      <c r="AY229" s="20" t="s">
        <v>141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79</v>
      </c>
      <c r="BK229" s="219">
        <f>ROUND(I229*H229,2)</f>
        <v>0</v>
      </c>
      <c r="BL229" s="20" t="s">
        <v>149</v>
      </c>
      <c r="BM229" s="218" t="s">
        <v>293</v>
      </c>
    </row>
    <row r="230" spans="1:47" s="2" customFormat="1" ht="12">
      <c r="A230" s="41"/>
      <c r="B230" s="42"/>
      <c r="C230" s="43"/>
      <c r="D230" s="220" t="s">
        <v>151</v>
      </c>
      <c r="E230" s="43"/>
      <c r="F230" s="221" t="s">
        <v>291</v>
      </c>
      <c r="G230" s="43"/>
      <c r="H230" s="43"/>
      <c r="I230" s="222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151</v>
      </c>
      <c r="AU230" s="20" t="s">
        <v>81</v>
      </c>
    </row>
    <row r="231" spans="1:51" s="13" customFormat="1" ht="12">
      <c r="A231" s="13"/>
      <c r="B231" s="227"/>
      <c r="C231" s="228"/>
      <c r="D231" s="220" t="s">
        <v>155</v>
      </c>
      <c r="E231" s="229" t="s">
        <v>19</v>
      </c>
      <c r="F231" s="230" t="s">
        <v>156</v>
      </c>
      <c r="G231" s="228"/>
      <c r="H231" s="229" t="s">
        <v>19</v>
      </c>
      <c r="I231" s="231"/>
      <c r="J231" s="228"/>
      <c r="K231" s="228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155</v>
      </c>
      <c r="AU231" s="236" t="s">
        <v>81</v>
      </c>
      <c r="AV231" s="13" t="s">
        <v>79</v>
      </c>
      <c r="AW231" s="13" t="s">
        <v>33</v>
      </c>
      <c r="AX231" s="13" t="s">
        <v>71</v>
      </c>
      <c r="AY231" s="236" t="s">
        <v>141</v>
      </c>
    </row>
    <row r="232" spans="1:51" s="13" customFormat="1" ht="12">
      <c r="A232" s="13"/>
      <c r="B232" s="227"/>
      <c r="C232" s="228"/>
      <c r="D232" s="220" t="s">
        <v>155</v>
      </c>
      <c r="E232" s="229" t="s">
        <v>19</v>
      </c>
      <c r="F232" s="230" t="s">
        <v>294</v>
      </c>
      <c r="G232" s="228"/>
      <c r="H232" s="229" t="s">
        <v>19</v>
      </c>
      <c r="I232" s="231"/>
      <c r="J232" s="228"/>
      <c r="K232" s="228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155</v>
      </c>
      <c r="AU232" s="236" t="s">
        <v>81</v>
      </c>
      <c r="AV232" s="13" t="s">
        <v>79</v>
      </c>
      <c r="AW232" s="13" t="s">
        <v>33</v>
      </c>
      <c r="AX232" s="13" t="s">
        <v>71</v>
      </c>
      <c r="AY232" s="236" t="s">
        <v>141</v>
      </c>
    </row>
    <row r="233" spans="1:51" s="13" customFormat="1" ht="12">
      <c r="A233" s="13"/>
      <c r="B233" s="227"/>
      <c r="C233" s="228"/>
      <c r="D233" s="220" t="s">
        <v>155</v>
      </c>
      <c r="E233" s="229" t="s">
        <v>19</v>
      </c>
      <c r="F233" s="230" t="s">
        <v>295</v>
      </c>
      <c r="G233" s="228"/>
      <c r="H233" s="229" t="s">
        <v>19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155</v>
      </c>
      <c r="AU233" s="236" t="s">
        <v>81</v>
      </c>
      <c r="AV233" s="13" t="s">
        <v>79</v>
      </c>
      <c r="AW233" s="13" t="s">
        <v>33</v>
      </c>
      <c r="AX233" s="13" t="s">
        <v>71</v>
      </c>
      <c r="AY233" s="236" t="s">
        <v>141</v>
      </c>
    </row>
    <row r="234" spans="1:51" s="14" customFormat="1" ht="12">
      <c r="A234" s="14"/>
      <c r="B234" s="237"/>
      <c r="C234" s="238"/>
      <c r="D234" s="220" t="s">
        <v>155</v>
      </c>
      <c r="E234" s="239" t="s">
        <v>19</v>
      </c>
      <c r="F234" s="240" t="s">
        <v>296</v>
      </c>
      <c r="G234" s="238"/>
      <c r="H234" s="241">
        <v>289.82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155</v>
      </c>
      <c r="AU234" s="247" t="s">
        <v>81</v>
      </c>
      <c r="AV234" s="14" t="s">
        <v>81</v>
      </c>
      <c r="AW234" s="14" t="s">
        <v>33</v>
      </c>
      <c r="AX234" s="14" t="s">
        <v>79</v>
      </c>
      <c r="AY234" s="247" t="s">
        <v>141</v>
      </c>
    </row>
    <row r="235" spans="1:65" s="2" customFormat="1" ht="24.15" customHeight="1">
      <c r="A235" s="41"/>
      <c r="B235" s="42"/>
      <c r="C235" s="207" t="s">
        <v>297</v>
      </c>
      <c r="D235" s="207" t="s">
        <v>144</v>
      </c>
      <c r="E235" s="208" t="s">
        <v>298</v>
      </c>
      <c r="F235" s="209" t="s">
        <v>299</v>
      </c>
      <c r="G235" s="210" t="s">
        <v>221</v>
      </c>
      <c r="H235" s="211">
        <v>289.82</v>
      </c>
      <c r="I235" s="212"/>
      <c r="J235" s="213">
        <f>ROUND(I235*H235,2)</f>
        <v>0</v>
      </c>
      <c r="K235" s="209" t="s">
        <v>148</v>
      </c>
      <c r="L235" s="47"/>
      <c r="M235" s="214" t="s">
        <v>19</v>
      </c>
      <c r="N235" s="215" t="s">
        <v>42</v>
      </c>
      <c r="O235" s="87"/>
      <c r="P235" s="216">
        <f>O235*H235</f>
        <v>0</v>
      </c>
      <c r="Q235" s="216">
        <v>0.00195</v>
      </c>
      <c r="R235" s="216">
        <f>Q235*H235</f>
        <v>0.565149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149</v>
      </c>
      <c r="AT235" s="218" t="s">
        <v>144</v>
      </c>
      <c r="AU235" s="218" t="s">
        <v>81</v>
      </c>
      <c r="AY235" s="20" t="s">
        <v>141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79</v>
      </c>
      <c r="BK235" s="219">
        <f>ROUND(I235*H235,2)</f>
        <v>0</v>
      </c>
      <c r="BL235" s="20" t="s">
        <v>149</v>
      </c>
      <c r="BM235" s="218" t="s">
        <v>300</v>
      </c>
    </row>
    <row r="236" spans="1:47" s="2" customFormat="1" ht="12">
      <c r="A236" s="41"/>
      <c r="B236" s="42"/>
      <c r="C236" s="43"/>
      <c r="D236" s="220" t="s">
        <v>151</v>
      </c>
      <c r="E236" s="43"/>
      <c r="F236" s="221" t="s">
        <v>301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151</v>
      </c>
      <c r="AU236" s="20" t="s">
        <v>81</v>
      </c>
    </row>
    <row r="237" spans="1:47" s="2" customFormat="1" ht="12">
      <c r="A237" s="41"/>
      <c r="B237" s="42"/>
      <c r="C237" s="43"/>
      <c r="D237" s="225" t="s">
        <v>153</v>
      </c>
      <c r="E237" s="43"/>
      <c r="F237" s="226" t="s">
        <v>302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153</v>
      </c>
      <c r="AU237" s="20" t="s">
        <v>81</v>
      </c>
    </row>
    <row r="238" spans="1:51" s="13" customFormat="1" ht="12">
      <c r="A238" s="13"/>
      <c r="B238" s="227"/>
      <c r="C238" s="228"/>
      <c r="D238" s="220" t="s">
        <v>155</v>
      </c>
      <c r="E238" s="229" t="s">
        <v>19</v>
      </c>
      <c r="F238" s="230" t="s">
        <v>156</v>
      </c>
      <c r="G238" s="228"/>
      <c r="H238" s="229" t="s">
        <v>19</v>
      </c>
      <c r="I238" s="231"/>
      <c r="J238" s="228"/>
      <c r="K238" s="228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155</v>
      </c>
      <c r="AU238" s="236" t="s">
        <v>81</v>
      </c>
      <c r="AV238" s="13" t="s">
        <v>79</v>
      </c>
      <c r="AW238" s="13" t="s">
        <v>33</v>
      </c>
      <c r="AX238" s="13" t="s">
        <v>71</v>
      </c>
      <c r="AY238" s="236" t="s">
        <v>141</v>
      </c>
    </row>
    <row r="239" spans="1:51" s="13" customFormat="1" ht="12">
      <c r="A239" s="13"/>
      <c r="B239" s="227"/>
      <c r="C239" s="228"/>
      <c r="D239" s="220" t="s">
        <v>155</v>
      </c>
      <c r="E239" s="229" t="s">
        <v>19</v>
      </c>
      <c r="F239" s="230" t="s">
        <v>294</v>
      </c>
      <c r="G239" s="228"/>
      <c r="H239" s="229" t="s">
        <v>19</v>
      </c>
      <c r="I239" s="231"/>
      <c r="J239" s="228"/>
      <c r="K239" s="228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155</v>
      </c>
      <c r="AU239" s="236" t="s">
        <v>81</v>
      </c>
      <c r="AV239" s="13" t="s">
        <v>79</v>
      </c>
      <c r="AW239" s="13" t="s">
        <v>33</v>
      </c>
      <c r="AX239" s="13" t="s">
        <v>71</v>
      </c>
      <c r="AY239" s="236" t="s">
        <v>141</v>
      </c>
    </row>
    <row r="240" spans="1:51" s="13" customFormat="1" ht="12">
      <c r="A240" s="13"/>
      <c r="B240" s="227"/>
      <c r="C240" s="228"/>
      <c r="D240" s="220" t="s">
        <v>155</v>
      </c>
      <c r="E240" s="229" t="s">
        <v>19</v>
      </c>
      <c r="F240" s="230" t="s">
        <v>295</v>
      </c>
      <c r="G240" s="228"/>
      <c r="H240" s="229" t="s">
        <v>19</v>
      </c>
      <c r="I240" s="231"/>
      <c r="J240" s="228"/>
      <c r="K240" s="228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155</v>
      </c>
      <c r="AU240" s="236" t="s">
        <v>81</v>
      </c>
      <c r="AV240" s="13" t="s">
        <v>79</v>
      </c>
      <c r="AW240" s="13" t="s">
        <v>33</v>
      </c>
      <c r="AX240" s="13" t="s">
        <v>71</v>
      </c>
      <c r="AY240" s="236" t="s">
        <v>141</v>
      </c>
    </row>
    <row r="241" spans="1:51" s="14" customFormat="1" ht="12">
      <c r="A241" s="14"/>
      <c r="B241" s="237"/>
      <c r="C241" s="238"/>
      <c r="D241" s="220" t="s">
        <v>155</v>
      </c>
      <c r="E241" s="239" t="s">
        <v>19</v>
      </c>
      <c r="F241" s="240" t="s">
        <v>296</v>
      </c>
      <c r="G241" s="238"/>
      <c r="H241" s="241">
        <v>289.82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155</v>
      </c>
      <c r="AU241" s="247" t="s">
        <v>81</v>
      </c>
      <c r="AV241" s="14" t="s">
        <v>81</v>
      </c>
      <c r="AW241" s="14" t="s">
        <v>33</v>
      </c>
      <c r="AX241" s="14" t="s">
        <v>79</v>
      </c>
      <c r="AY241" s="247" t="s">
        <v>141</v>
      </c>
    </row>
    <row r="242" spans="1:65" s="2" customFormat="1" ht="24.15" customHeight="1">
      <c r="A242" s="41"/>
      <c r="B242" s="42"/>
      <c r="C242" s="207" t="s">
        <v>303</v>
      </c>
      <c r="D242" s="207" t="s">
        <v>144</v>
      </c>
      <c r="E242" s="208" t="s">
        <v>304</v>
      </c>
      <c r="F242" s="209" t="s">
        <v>305</v>
      </c>
      <c r="G242" s="210" t="s">
        <v>256</v>
      </c>
      <c r="H242" s="211">
        <v>42.7</v>
      </c>
      <c r="I242" s="212"/>
      <c r="J242" s="213">
        <f>ROUND(I242*H242,2)</f>
        <v>0</v>
      </c>
      <c r="K242" s="209" t="s">
        <v>148</v>
      </c>
      <c r="L242" s="47"/>
      <c r="M242" s="214" t="s">
        <v>19</v>
      </c>
      <c r="N242" s="215" t="s">
        <v>42</v>
      </c>
      <c r="O242" s="87"/>
      <c r="P242" s="216">
        <f>O242*H242</f>
        <v>0</v>
      </c>
      <c r="Q242" s="216">
        <v>0.02065</v>
      </c>
      <c r="R242" s="216">
        <f>Q242*H242</f>
        <v>0.8817550000000002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149</v>
      </c>
      <c r="AT242" s="218" t="s">
        <v>144</v>
      </c>
      <c r="AU242" s="218" t="s">
        <v>81</v>
      </c>
      <c r="AY242" s="20" t="s">
        <v>141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79</v>
      </c>
      <c r="BK242" s="219">
        <f>ROUND(I242*H242,2)</f>
        <v>0</v>
      </c>
      <c r="BL242" s="20" t="s">
        <v>149</v>
      </c>
      <c r="BM242" s="218" t="s">
        <v>306</v>
      </c>
    </row>
    <row r="243" spans="1:47" s="2" customFormat="1" ht="12">
      <c r="A243" s="41"/>
      <c r="B243" s="42"/>
      <c r="C243" s="43"/>
      <c r="D243" s="220" t="s">
        <v>151</v>
      </c>
      <c r="E243" s="43"/>
      <c r="F243" s="221" t="s">
        <v>307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151</v>
      </c>
      <c r="AU243" s="20" t="s">
        <v>81</v>
      </c>
    </row>
    <row r="244" spans="1:47" s="2" customFormat="1" ht="12">
      <c r="A244" s="41"/>
      <c r="B244" s="42"/>
      <c r="C244" s="43"/>
      <c r="D244" s="225" t="s">
        <v>153</v>
      </c>
      <c r="E244" s="43"/>
      <c r="F244" s="226" t="s">
        <v>308</v>
      </c>
      <c r="G244" s="43"/>
      <c r="H244" s="43"/>
      <c r="I244" s="222"/>
      <c r="J244" s="43"/>
      <c r="K244" s="43"/>
      <c r="L244" s="47"/>
      <c r="M244" s="223"/>
      <c r="N244" s="22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153</v>
      </c>
      <c r="AU244" s="20" t="s">
        <v>81</v>
      </c>
    </row>
    <row r="245" spans="1:51" s="13" customFormat="1" ht="12">
      <c r="A245" s="13"/>
      <c r="B245" s="227"/>
      <c r="C245" s="228"/>
      <c r="D245" s="220" t="s">
        <v>155</v>
      </c>
      <c r="E245" s="229" t="s">
        <v>19</v>
      </c>
      <c r="F245" s="230" t="s">
        <v>156</v>
      </c>
      <c r="G245" s="228"/>
      <c r="H245" s="229" t="s">
        <v>19</v>
      </c>
      <c r="I245" s="231"/>
      <c r="J245" s="228"/>
      <c r="K245" s="228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155</v>
      </c>
      <c r="AU245" s="236" t="s">
        <v>81</v>
      </c>
      <c r="AV245" s="13" t="s">
        <v>79</v>
      </c>
      <c r="AW245" s="13" t="s">
        <v>33</v>
      </c>
      <c r="AX245" s="13" t="s">
        <v>71</v>
      </c>
      <c r="AY245" s="236" t="s">
        <v>141</v>
      </c>
    </row>
    <row r="246" spans="1:51" s="14" customFormat="1" ht="12">
      <c r="A246" s="14"/>
      <c r="B246" s="237"/>
      <c r="C246" s="238"/>
      <c r="D246" s="220" t="s">
        <v>155</v>
      </c>
      <c r="E246" s="239" t="s">
        <v>19</v>
      </c>
      <c r="F246" s="240" t="s">
        <v>309</v>
      </c>
      <c r="G246" s="238"/>
      <c r="H246" s="241">
        <v>42.7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155</v>
      </c>
      <c r="AU246" s="247" t="s">
        <v>81</v>
      </c>
      <c r="AV246" s="14" t="s">
        <v>81</v>
      </c>
      <c r="AW246" s="14" t="s">
        <v>33</v>
      </c>
      <c r="AX246" s="14" t="s">
        <v>79</v>
      </c>
      <c r="AY246" s="247" t="s">
        <v>141</v>
      </c>
    </row>
    <row r="247" spans="1:63" s="12" customFormat="1" ht="22.8" customHeight="1">
      <c r="A247" s="12"/>
      <c r="B247" s="191"/>
      <c r="C247" s="192"/>
      <c r="D247" s="193" t="s">
        <v>70</v>
      </c>
      <c r="E247" s="205" t="s">
        <v>310</v>
      </c>
      <c r="F247" s="205" t="s">
        <v>311</v>
      </c>
      <c r="G247" s="192"/>
      <c r="H247" s="192"/>
      <c r="I247" s="195"/>
      <c r="J247" s="206">
        <f>BK247</f>
        <v>0</v>
      </c>
      <c r="K247" s="192"/>
      <c r="L247" s="197"/>
      <c r="M247" s="198"/>
      <c r="N247" s="199"/>
      <c r="O247" s="199"/>
      <c r="P247" s="200">
        <f>SUM(P248:P290)</f>
        <v>0</v>
      </c>
      <c r="Q247" s="199"/>
      <c r="R247" s="200">
        <f>SUM(R248:R290)</f>
        <v>1.5200900000000002</v>
      </c>
      <c r="S247" s="199"/>
      <c r="T247" s="201">
        <f>SUM(T248:T290)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2" t="s">
        <v>79</v>
      </c>
      <c r="AT247" s="203" t="s">
        <v>70</v>
      </c>
      <c r="AU247" s="203" t="s">
        <v>79</v>
      </c>
      <c r="AY247" s="202" t="s">
        <v>141</v>
      </c>
      <c r="BK247" s="204">
        <f>SUM(BK248:BK290)</f>
        <v>0</v>
      </c>
    </row>
    <row r="248" spans="1:65" s="2" customFormat="1" ht="21.75" customHeight="1">
      <c r="A248" s="41"/>
      <c r="B248" s="42"/>
      <c r="C248" s="207" t="s">
        <v>7</v>
      </c>
      <c r="D248" s="207" t="s">
        <v>144</v>
      </c>
      <c r="E248" s="208" t="s">
        <v>312</v>
      </c>
      <c r="F248" s="209" t="s">
        <v>313</v>
      </c>
      <c r="G248" s="210" t="s">
        <v>147</v>
      </c>
      <c r="H248" s="211">
        <v>25</v>
      </c>
      <c r="I248" s="212"/>
      <c r="J248" s="213">
        <f>ROUND(I248*H248,2)</f>
        <v>0</v>
      </c>
      <c r="K248" s="209" t="s">
        <v>148</v>
      </c>
      <c r="L248" s="47"/>
      <c r="M248" s="214" t="s">
        <v>19</v>
      </c>
      <c r="N248" s="215" t="s">
        <v>42</v>
      </c>
      <c r="O248" s="87"/>
      <c r="P248" s="216">
        <f>O248*H248</f>
        <v>0</v>
      </c>
      <c r="Q248" s="216">
        <v>0.04684</v>
      </c>
      <c r="R248" s="216">
        <f>Q248*H248</f>
        <v>1.171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149</v>
      </c>
      <c r="AT248" s="218" t="s">
        <v>144</v>
      </c>
      <c r="AU248" s="218" t="s">
        <v>81</v>
      </c>
      <c r="AY248" s="20" t="s">
        <v>141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20" t="s">
        <v>79</v>
      </c>
      <c r="BK248" s="219">
        <f>ROUND(I248*H248,2)</f>
        <v>0</v>
      </c>
      <c r="BL248" s="20" t="s">
        <v>149</v>
      </c>
      <c r="BM248" s="218" t="s">
        <v>314</v>
      </c>
    </row>
    <row r="249" spans="1:47" s="2" customFormat="1" ht="12">
      <c r="A249" s="41"/>
      <c r="B249" s="42"/>
      <c r="C249" s="43"/>
      <c r="D249" s="220" t="s">
        <v>151</v>
      </c>
      <c r="E249" s="43"/>
      <c r="F249" s="221" t="s">
        <v>315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151</v>
      </c>
      <c r="AU249" s="20" t="s">
        <v>81</v>
      </c>
    </row>
    <row r="250" spans="1:47" s="2" customFormat="1" ht="12">
      <c r="A250" s="41"/>
      <c r="B250" s="42"/>
      <c r="C250" s="43"/>
      <c r="D250" s="225" t="s">
        <v>153</v>
      </c>
      <c r="E250" s="43"/>
      <c r="F250" s="226" t="s">
        <v>316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153</v>
      </c>
      <c r="AU250" s="20" t="s">
        <v>81</v>
      </c>
    </row>
    <row r="251" spans="1:51" s="13" customFormat="1" ht="12">
      <c r="A251" s="13"/>
      <c r="B251" s="227"/>
      <c r="C251" s="228"/>
      <c r="D251" s="220" t="s">
        <v>155</v>
      </c>
      <c r="E251" s="229" t="s">
        <v>19</v>
      </c>
      <c r="F251" s="230" t="s">
        <v>156</v>
      </c>
      <c r="G251" s="228"/>
      <c r="H251" s="229" t="s">
        <v>19</v>
      </c>
      <c r="I251" s="231"/>
      <c r="J251" s="228"/>
      <c r="K251" s="228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155</v>
      </c>
      <c r="AU251" s="236" t="s">
        <v>81</v>
      </c>
      <c r="AV251" s="13" t="s">
        <v>79</v>
      </c>
      <c r="AW251" s="13" t="s">
        <v>33</v>
      </c>
      <c r="AX251" s="13" t="s">
        <v>71</v>
      </c>
      <c r="AY251" s="236" t="s">
        <v>141</v>
      </c>
    </row>
    <row r="252" spans="1:51" s="14" customFormat="1" ht="12">
      <c r="A252" s="14"/>
      <c r="B252" s="237"/>
      <c r="C252" s="238"/>
      <c r="D252" s="220" t="s">
        <v>155</v>
      </c>
      <c r="E252" s="239" t="s">
        <v>19</v>
      </c>
      <c r="F252" s="240" t="s">
        <v>317</v>
      </c>
      <c r="G252" s="238"/>
      <c r="H252" s="241">
        <v>4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155</v>
      </c>
      <c r="AU252" s="247" t="s">
        <v>81</v>
      </c>
      <c r="AV252" s="14" t="s">
        <v>81</v>
      </c>
      <c r="AW252" s="14" t="s">
        <v>33</v>
      </c>
      <c r="AX252" s="14" t="s">
        <v>71</v>
      </c>
      <c r="AY252" s="247" t="s">
        <v>141</v>
      </c>
    </row>
    <row r="253" spans="1:51" s="14" customFormat="1" ht="12">
      <c r="A253" s="14"/>
      <c r="B253" s="237"/>
      <c r="C253" s="238"/>
      <c r="D253" s="220" t="s">
        <v>155</v>
      </c>
      <c r="E253" s="239" t="s">
        <v>19</v>
      </c>
      <c r="F253" s="240" t="s">
        <v>318</v>
      </c>
      <c r="G253" s="238"/>
      <c r="H253" s="241">
        <v>6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155</v>
      </c>
      <c r="AU253" s="247" t="s">
        <v>81</v>
      </c>
      <c r="AV253" s="14" t="s">
        <v>81</v>
      </c>
      <c r="AW253" s="14" t="s">
        <v>33</v>
      </c>
      <c r="AX253" s="14" t="s">
        <v>71</v>
      </c>
      <c r="AY253" s="247" t="s">
        <v>141</v>
      </c>
    </row>
    <row r="254" spans="1:51" s="14" customFormat="1" ht="12">
      <c r="A254" s="14"/>
      <c r="B254" s="237"/>
      <c r="C254" s="238"/>
      <c r="D254" s="220" t="s">
        <v>155</v>
      </c>
      <c r="E254" s="239" t="s">
        <v>19</v>
      </c>
      <c r="F254" s="240" t="s">
        <v>319</v>
      </c>
      <c r="G254" s="238"/>
      <c r="H254" s="241">
        <v>10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155</v>
      </c>
      <c r="AU254" s="247" t="s">
        <v>81</v>
      </c>
      <c r="AV254" s="14" t="s">
        <v>81</v>
      </c>
      <c r="AW254" s="14" t="s">
        <v>33</v>
      </c>
      <c r="AX254" s="14" t="s">
        <v>71</v>
      </c>
      <c r="AY254" s="247" t="s">
        <v>141</v>
      </c>
    </row>
    <row r="255" spans="1:51" s="14" customFormat="1" ht="12">
      <c r="A255" s="14"/>
      <c r="B255" s="237"/>
      <c r="C255" s="238"/>
      <c r="D255" s="220" t="s">
        <v>155</v>
      </c>
      <c r="E255" s="239" t="s">
        <v>19</v>
      </c>
      <c r="F255" s="240" t="s">
        <v>320</v>
      </c>
      <c r="G255" s="238"/>
      <c r="H255" s="241">
        <v>3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7" t="s">
        <v>155</v>
      </c>
      <c r="AU255" s="247" t="s">
        <v>81</v>
      </c>
      <c r="AV255" s="14" t="s">
        <v>81</v>
      </c>
      <c r="AW255" s="14" t="s">
        <v>33</v>
      </c>
      <c r="AX255" s="14" t="s">
        <v>71</v>
      </c>
      <c r="AY255" s="247" t="s">
        <v>141</v>
      </c>
    </row>
    <row r="256" spans="1:51" s="14" customFormat="1" ht="12">
      <c r="A256" s="14"/>
      <c r="B256" s="237"/>
      <c r="C256" s="238"/>
      <c r="D256" s="220" t="s">
        <v>155</v>
      </c>
      <c r="E256" s="239" t="s">
        <v>19</v>
      </c>
      <c r="F256" s="240" t="s">
        <v>321</v>
      </c>
      <c r="G256" s="238"/>
      <c r="H256" s="241">
        <v>2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155</v>
      </c>
      <c r="AU256" s="247" t="s">
        <v>81</v>
      </c>
      <c r="AV256" s="14" t="s">
        <v>81</v>
      </c>
      <c r="AW256" s="14" t="s">
        <v>33</v>
      </c>
      <c r="AX256" s="14" t="s">
        <v>71</v>
      </c>
      <c r="AY256" s="247" t="s">
        <v>141</v>
      </c>
    </row>
    <row r="257" spans="1:51" s="15" customFormat="1" ht="12">
      <c r="A257" s="15"/>
      <c r="B257" s="258"/>
      <c r="C257" s="259"/>
      <c r="D257" s="220" t="s">
        <v>155</v>
      </c>
      <c r="E257" s="260" t="s">
        <v>19</v>
      </c>
      <c r="F257" s="261" t="s">
        <v>188</v>
      </c>
      <c r="G257" s="259"/>
      <c r="H257" s="262">
        <v>25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8" t="s">
        <v>155</v>
      </c>
      <c r="AU257" s="268" t="s">
        <v>81</v>
      </c>
      <c r="AV257" s="15" t="s">
        <v>149</v>
      </c>
      <c r="AW257" s="15" t="s">
        <v>33</v>
      </c>
      <c r="AX257" s="15" t="s">
        <v>79</v>
      </c>
      <c r="AY257" s="268" t="s">
        <v>141</v>
      </c>
    </row>
    <row r="258" spans="1:65" s="2" customFormat="1" ht="33" customHeight="1">
      <c r="A258" s="41"/>
      <c r="B258" s="42"/>
      <c r="C258" s="248" t="s">
        <v>322</v>
      </c>
      <c r="D258" s="248" t="s">
        <v>172</v>
      </c>
      <c r="E258" s="249" t="s">
        <v>323</v>
      </c>
      <c r="F258" s="250" t="s">
        <v>324</v>
      </c>
      <c r="G258" s="251" t="s">
        <v>147</v>
      </c>
      <c r="H258" s="252">
        <v>6</v>
      </c>
      <c r="I258" s="253"/>
      <c r="J258" s="254">
        <f>ROUND(I258*H258,2)</f>
        <v>0</v>
      </c>
      <c r="K258" s="250" t="s">
        <v>148</v>
      </c>
      <c r="L258" s="255"/>
      <c r="M258" s="256" t="s">
        <v>19</v>
      </c>
      <c r="N258" s="257" t="s">
        <v>42</v>
      </c>
      <c r="O258" s="87"/>
      <c r="P258" s="216">
        <f>O258*H258</f>
        <v>0</v>
      </c>
      <c r="Q258" s="216">
        <v>0.01553</v>
      </c>
      <c r="R258" s="216">
        <f>Q258*H258</f>
        <v>0.09318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175</v>
      </c>
      <c r="AT258" s="218" t="s">
        <v>172</v>
      </c>
      <c r="AU258" s="218" t="s">
        <v>81</v>
      </c>
      <c r="AY258" s="20" t="s">
        <v>141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79</v>
      </c>
      <c r="BK258" s="219">
        <f>ROUND(I258*H258,2)</f>
        <v>0</v>
      </c>
      <c r="BL258" s="20" t="s">
        <v>149</v>
      </c>
      <c r="BM258" s="218" t="s">
        <v>325</v>
      </c>
    </row>
    <row r="259" spans="1:47" s="2" customFormat="1" ht="12">
      <c r="A259" s="41"/>
      <c r="B259" s="42"/>
      <c r="C259" s="43"/>
      <c r="D259" s="220" t="s">
        <v>151</v>
      </c>
      <c r="E259" s="43"/>
      <c r="F259" s="221" t="s">
        <v>324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151</v>
      </c>
      <c r="AU259" s="20" t="s">
        <v>81</v>
      </c>
    </row>
    <row r="260" spans="1:51" s="14" customFormat="1" ht="12">
      <c r="A260" s="14"/>
      <c r="B260" s="237"/>
      <c r="C260" s="238"/>
      <c r="D260" s="220" t="s">
        <v>155</v>
      </c>
      <c r="E260" s="239" t="s">
        <v>19</v>
      </c>
      <c r="F260" s="240" t="s">
        <v>326</v>
      </c>
      <c r="G260" s="238"/>
      <c r="H260" s="241">
        <v>6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155</v>
      </c>
      <c r="AU260" s="247" t="s">
        <v>81</v>
      </c>
      <c r="AV260" s="14" t="s">
        <v>81</v>
      </c>
      <c r="AW260" s="14" t="s">
        <v>33</v>
      </c>
      <c r="AX260" s="14" t="s">
        <v>79</v>
      </c>
      <c r="AY260" s="247" t="s">
        <v>141</v>
      </c>
    </row>
    <row r="261" spans="1:65" s="2" customFormat="1" ht="33" customHeight="1">
      <c r="A261" s="41"/>
      <c r="B261" s="42"/>
      <c r="C261" s="248" t="s">
        <v>327</v>
      </c>
      <c r="D261" s="248" t="s">
        <v>172</v>
      </c>
      <c r="E261" s="249" t="s">
        <v>328</v>
      </c>
      <c r="F261" s="250" t="s">
        <v>329</v>
      </c>
      <c r="G261" s="251" t="s">
        <v>147</v>
      </c>
      <c r="H261" s="252">
        <v>2</v>
      </c>
      <c r="I261" s="253"/>
      <c r="J261" s="254">
        <f>ROUND(I261*H261,2)</f>
        <v>0</v>
      </c>
      <c r="K261" s="250" t="s">
        <v>148</v>
      </c>
      <c r="L261" s="255"/>
      <c r="M261" s="256" t="s">
        <v>19</v>
      </c>
      <c r="N261" s="257" t="s">
        <v>42</v>
      </c>
      <c r="O261" s="87"/>
      <c r="P261" s="216">
        <f>O261*H261</f>
        <v>0</v>
      </c>
      <c r="Q261" s="216">
        <v>0.01489</v>
      </c>
      <c r="R261" s="216">
        <f>Q261*H261</f>
        <v>0.02978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175</v>
      </c>
      <c r="AT261" s="218" t="s">
        <v>172</v>
      </c>
      <c r="AU261" s="218" t="s">
        <v>81</v>
      </c>
      <c r="AY261" s="20" t="s">
        <v>141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79</v>
      </c>
      <c r="BK261" s="219">
        <f>ROUND(I261*H261,2)</f>
        <v>0</v>
      </c>
      <c r="BL261" s="20" t="s">
        <v>149</v>
      </c>
      <c r="BM261" s="218" t="s">
        <v>330</v>
      </c>
    </row>
    <row r="262" spans="1:47" s="2" customFormat="1" ht="12">
      <c r="A262" s="41"/>
      <c r="B262" s="42"/>
      <c r="C262" s="43"/>
      <c r="D262" s="220" t="s">
        <v>151</v>
      </c>
      <c r="E262" s="43"/>
      <c r="F262" s="221" t="s">
        <v>329</v>
      </c>
      <c r="G262" s="43"/>
      <c r="H262" s="43"/>
      <c r="I262" s="222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151</v>
      </c>
      <c r="AU262" s="20" t="s">
        <v>81</v>
      </c>
    </row>
    <row r="263" spans="1:51" s="14" customFormat="1" ht="12">
      <c r="A263" s="14"/>
      <c r="B263" s="237"/>
      <c r="C263" s="238"/>
      <c r="D263" s="220" t="s">
        <v>155</v>
      </c>
      <c r="E263" s="239" t="s">
        <v>19</v>
      </c>
      <c r="F263" s="240" t="s">
        <v>331</v>
      </c>
      <c r="G263" s="238"/>
      <c r="H263" s="241">
        <v>2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155</v>
      </c>
      <c r="AU263" s="247" t="s">
        <v>81</v>
      </c>
      <c r="AV263" s="14" t="s">
        <v>81</v>
      </c>
      <c r="AW263" s="14" t="s">
        <v>33</v>
      </c>
      <c r="AX263" s="14" t="s">
        <v>79</v>
      </c>
      <c r="AY263" s="247" t="s">
        <v>141</v>
      </c>
    </row>
    <row r="264" spans="1:65" s="2" customFormat="1" ht="33" customHeight="1">
      <c r="A264" s="41"/>
      <c r="B264" s="42"/>
      <c r="C264" s="248" t="s">
        <v>332</v>
      </c>
      <c r="D264" s="248" t="s">
        <v>172</v>
      </c>
      <c r="E264" s="249" t="s">
        <v>333</v>
      </c>
      <c r="F264" s="250" t="s">
        <v>334</v>
      </c>
      <c r="G264" s="251" t="s">
        <v>147</v>
      </c>
      <c r="H264" s="252">
        <v>1</v>
      </c>
      <c r="I264" s="253"/>
      <c r="J264" s="254">
        <f>ROUND(I264*H264,2)</f>
        <v>0</v>
      </c>
      <c r="K264" s="250" t="s">
        <v>148</v>
      </c>
      <c r="L264" s="255"/>
      <c r="M264" s="256" t="s">
        <v>19</v>
      </c>
      <c r="N264" s="257" t="s">
        <v>42</v>
      </c>
      <c r="O264" s="87"/>
      <c r="P264" s="216">
        <f>O264*H264</f>
        <v>0</v>
      </c>
      <c r="Q264" s="216">
        <v>0.01624</v>
      </c>
      <c r="R264" s="216">
        <f>Q264*H264</f>
        <v>0.01624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175</v>
      </c>
      <c r="AT264" s="218" t="s">
        <v>172</v>
      </c>
      <c r="AU264" s="218" t="s">
        <v>81</v>
      </c>
      <c r="AY264" s="20" t="s">
        <v>141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79</v>
      </c>
      <c r="BK264" s="219">
        <f>ROUND(I264*H264,2)</f>
        <v>0</v>
      </c>
      <c r="BL264" s="20" t="s">
        <v>149</v>
      </c>
      <c r="BM264" s="218" t="s">
        <v>335</v>
      </c>
    </row>
    <row r="265" spans="1:47" s="2" customFormat="1" ht="12">
      <c r="A265" s="41"/>
      <c r="B265" s="42"/>
      <c r="C265" s="43"/>
      <c r="D265" s="220" t="s">
        <v>151</v>
      </c>
      <c r="E265" s="43"/>
      <c r="F265" s="221" t="s">
        <v>334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151</v>
      </c>
      <c r="AU265" s="20" t="s">
        <v>81</v>
      </c>
    </row>
    <row r="266" spans="1:51" s="14" customFormat="1" ht="12">
      <c r="A266" s="14"/>
      <c r="B266" s="237"/>
      <c r="C266" s="238"/>
      <c r="D266" s="220" t="s">
        <v>155</v>
      </c>
      <c r="E266" s="239" t="s">
        <v>19</v>
      </c>
      <c r="F266" s="240" t="s">
        <v>336</v>
      </c>
      <c r="G266" s="238"/>
      <c r="H266" s="241">
        <v>1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155</v>
      </c>
      <c r="AU266" s="247" t="s">
        <v>81</v>
      </c>
      <c r="AV266" s="14" t="s">
        <v>81</v>
      </c>
      <c r="AW266" s="14" t="s">
        <v>33</v>
      </c>
      <c r="AX266" s="14" t="s">
        <v>79</v>
      </c>
      <c r="AY266" s="247" t="s">
        <v>141</v>
      </c>
    </row>
    <row r="267" spans="1:65" s="2" customFormat="1" ht="33" customHeight="1">
      <c r="A267" s="41"/>
      <c r="B267" s="42"/>
      <c r="C267" s="248" t="s">
        <v>337</v>
      </c>
      <c r="D267" s="248" t="s">
        <v>172</v>
      </c>
      <c r="E267" s="249" t="s">
        <v>338</v>
      </c>
      <c r="F267" s="250" t="s">
        <v>339</v>
      </c>
      <c r="G267" s="251" t="s">
        <v>147</v>
      </c>
      <c r="H267" s="252">
        <v>1</v>
      </c>
      <c r="I267" s="253"/>
      <c r="J267" s="254">
        <f>ROUND(I267*H267,2)</f>
        <v>0</v>
      </c>
      <c r="K267" s="250" t="s">
        <v>148</v>
      </c>
      <c r="L267" s="255"/>
      <c r="M267" s="256" t="s">
        <v>19</v>
      </c>
      <c r="N267" s="257" t="s">
        <v>42</v>
      </c>
      <c r="O267" s="87"/>
      <c r="P267" s="216">
        <f>O267*H267</f>
        <v>0</v>
      </c>
      <c r="Q267" s="216">
        <v>0.01325</v>
      </c>
      <c r="R267" s="216">
        <f>Q267*H267</f>
        <v>0.01325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175</v>
      </c>
      <c r="AT267" s="218" t="s">
        <v>172</v>
      </c>
      <c r="AU267" s="218" t="s">
        <v>81</v>
      </c>
      <c r="AY267" s="20" t="s">
        <v>141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79</v>
      </c>
      <c r="BK267" s="219">
        <f>ROUND(I267*H267,2)</f>
        <v>0</v>
      </c>
      <c r="BL267" s="20" t="s">
        <v>149</v>
      </c>
      <c r="BM267" s="218" t="s">
        <v>340</v>
      </c>
    </row>
    <row r="268" spans="1:47" s="2" customFormat="1" ht="12">
      <c r="A268" s="41"/>
      <c r="B268" s="42"/>
      <c r="C268" s="43"/>
      <c r="D268" s="220" t="s">
        <v>151</v>
      </c>
      <c r="E268" s="43"/>
      <c r="F268" s="221" t="s">
        <v>339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151</v>
      </c>
      <c r="AU268" s="20" t="s">
        <v>81</v>
      </c>
    </row>
    <row r="269" spans="1:51" s="14" customFormat="1" ht="12">
      <c r="A269" s="14"/>
      <c r="B269" s="237"/>
      <c r="C269" s="238"/>
      <c r="D269" s="220" t="s">
        <v>155</v>
      </c>
      <c r="E269" s="239" t="s">
        <v>19</v>
      </c>
      <c r="F269" s="240" t="s">
        <v>336</v>
      </c>
      <c r="G269" s="238"/>
      <c r="H269" s="241">
        <v>1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155</v>
      </c>
      <c r="AU269" s="247" t="s">
        <v>81</v>
      </c>
      <c r="AV269" s="14" t="s">
        <v>81</v>
      </c>
      <c r="AW269" s="14" t="s">
        <v>33</v>
      </c>
      <c r="AX269" s="14" t="s">
        <v>79</v>
      </c>
      <c r="AY269" s="247" t="s">
        <v>141</v>
      </c>
    </row>
    <row r="270" spans="1:65" s="2" customFormat="1" ht="33" customHeight="1">
      <c r="A270" s="41"/>
      <c r="B270" s="42"/>
      <c r="C270" s="248" t="s">
        <v>341</v>
      </c>
      <c r="D270" s="248" t="s">
        <v>172</v>
      </c>
      <c r="E270" s="249" t="s">
        <v>342</v>
      </c>
      <c r="F270" s="250" t="s">
        <v>343</v>
      </c>
      <c r="G270" s="251" t="s">
        <v>147</v>
      </c>
      <c r="H270" s="252">
        <v>3</v>
      </c>
      <c r="I270" s="253"/>
      <c r="J270" s="254">
        <f>ROUND(I270*H270,2)</f>
        <v>0</v>
      </c>
      <c r="K270" s="250" t="s">
        <v>148</v>
      </c>
      <c r="L270" s="255"/>
      <c r="M270" s="256" t="s">
        <v>19</v>
      </c>
      <c r="N270" s="257" t="s">
        <v>42</v>
      </c>
      <c r="O270" s="87"/>
      <c r="P270" s="216">
        <f>O270*H270</f>
        <v>0</v>
      </c>
      <c r="Q270" s="216">
        <v>0.01521</v>
      </c>
      <c r="R270" s="216">
        <f>Q270*H270</f>
        <v>0.04563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175</v>
      </c>
      <c r="AT270" s="218" t="s">
        <v>172</v>
      </c>
      <c r="AU270" s="218" t="s">
        <v>81</v>
      </c>
      <c r="AY270" s="20" t="s">
        <v>141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79</v>
      </c>
      <c r="BK270" s="219">
        <f>ROUND(I270*H270,2)</f>
        <v>0</v>
      </c>
      <c r="BL270" s="20" t="s">
        <v>149</v>
      </c>
      <c r="BM270" s="218" t="s">
        <v>344</v>
      </c>
    </row>
    <row r="271" spans="1:47" s="2" customFormat="1" ht="12">
      <c r="A271" s="41"/>
      <c r="B271" s="42"/>
      <c r="C271" s="43"/>
      <c r="D271" s="220" t="s">
        <v>151</v>
      </c>
      <c r="E271" s="43"/>
      <c r="F271" s="221" t="s">
        <v>343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151</v>
      </c>
      <c r="AU271" s="20" t="s">
        <v>81</v>
      </c>
    </row>
    <row r="272" spans="1:51" s="14" customFormat="1" ht="12">
      <c r="A272" s="14"/>
      <c r="B272" s="237"/>
      <c r="C272" s="238"/>
      <c r="D272" s="220" t="s">
        <v>155</v>
      </c>
      <c r="E272" s="239" t="s">
        <v>19</v>
      </c>
      <c r="F272" s="240" t="s">
        <v>345</v>
      </c>
      <c r="G272" s="238"/>
      <c r="H272" s="241">
        <v>3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7" t="s">
        <v>155</v>
      </c>
      <c r="AU272" s="247" t="s">
        <v>81</v>
      </c>
      <c r="AV272" s="14" t="s">
        <v>81</v>
      </c>
      <c r="AW272" s="14" t="s">
        <v>33</v>
      </c>
      <c r="AX272" s="14" t="s">
        <v>79</v>
      </c>
      <c r="AY272" s="247" t="s">
        <v>141</v>
      </c>
    </row>
    <row r="273" spans="1:65" s="2" customFormat="1" ht="33" customHeight="1">
      <c r="A273" s="41"/>
      <c r="B273" s="42"/>
      <c r="C273" s="248" t="s">
        <v>346</v>
      </c>
      <c r="D273" s="248" t="s">
        <v>172</v>
      </c>
      <c r="E273" s="249" t="s">
        <v>347</v>
      </c>
      <c r="F273" s="250" t="s">
        <v>348</v>
      </c>
      <c r="G273" s="251" t="s">
        <v>147</v>
      </c>
      <c r="H273" s="252">
        <v>4</v>
      </c>
      <c r="I273" s="253"/>
      <c r="J273" s="254">
        <f>ROUND(I273*H273,2)</f>
        <v>0</v>
      </c>
      <c r="K273" s="250" t="s">
        <v>148</v>
      </c>
      <c r="L273" s="255"/>
      <c r="M273" s="256" t="s">
        <v>19</v>
      </c>
      <c r="N273" s="257" t="s">
        <v>42</v>
      </c>
      <c r="O273" s="87"/>
      <c r="P273" s="216">
        <f>O273*H273</f>
        <v>0</v>
      </c>
      <c r="Q273" s="216">
        <v>0.01272</v>
      </c>
      <c r="R273" s="216">
        <f>Q273*H273</f>
        <v>0.05088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175</v>
      </c>
      <c r="AT273" s="218" t="s">
        <v>172</v>
      </c>
      <c r="AU273" s="218" t="s">
        <v>81</v>
      </c>
      <c r="AY273" s="20" t="s">
        <v>141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79</v>
      </c>
      <c r="BK273" s="219">
        <f>ROUND(I273*H273,2)</f>
        <v>0</v>
      </c>
      <c r="BL273" s="20" t="s">
        <v>149</v>
      </c>
      <c r="BM273" s="218" t="s">
        <v>349</v>
      </c>
    </row>
    <row r="274" spans="1:47" s="2" customFormat="1" ht="12">
      <c r="A274" s="41"/>
      <c r="B274" s="42"/>
      <c r="C274" s="43"/>
      <c r="D274" s="220" t="s">
        <v>151</v>
      </c>
      <c r="E274" s="43"/>
      <c r="F274" s="221" t="s">
        <v>348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151</v>
      </c>
      <c r="AU274" s="20" t="s">
        <v>81</v>
      </c>
    </row>
    <row r="275" spans="1:51" s="14" customFormat="1" ht="12">
      <c r="A275" s="14"/>
      <c r="B275" s="237"/>
      <c r="C275" s="238"/>
      <c r="D275" s="220" t="s">
        <v>155</v>
      </c>
      <c r="E275" s="239" t="s">
        <v>19</v>
      </c>
      <c r="F275" s="240" t="s">
        <v>350</v>
      </c>
      <c r="G275" s="238"/>
      <c r="H275" s="241">
        <v>4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155</v>
      </c>
      <c r="AU275" s="247" t="s">
        <v>81</v>
      </c>
      <c r="AV275" s="14" t="s">
        <v>81</v>
      </c>
      <c r="AW275" s="14" t="s">
        <v>33</v>
      </c>
      <c r="AX275" s="14" t="s">
        <v>79</v>
      </c>
      <c r="AY275" s="247" t="s">
        <v>141</v>
      </c>
    </row>
    <row r="276" spans="1:65" s="2" customFormat="1" ht="37.8" customHeight="1">
      <c r="A276" s="41"/>
      <c r="B276" s="42"/>
      <c r="C276" s="248" t="s">
        <v>351</v>
      </c>
      <c r="D276" s="248" t="s">
        <v>172</v>
      </c>
      <c r="E276" s="249" t="s">
        <v>352</v>
      </c>
      <c r="F276" s="250" t="s">
        <v>353</v>
      </c>
      <c r="G276" s="251" t="s">
        <v>147</v>
      </c>
      <c r="H276" s="252">
        <v>3</v>
      </c>
      <c r="I276" s="253"/>
      <c r="J276" s="254">
        <f>ROUND(I276*H276,2)</f>
        <v>0</v>
      </c>
      <c r="K276" s="250" t="s">
        <v>292</v>
      </c>
      <c r="L276" s="255"/>
      <c r="M276" s="256" t="s">
        <v>19</v>
      </c>
      <c r="N276" s="257" t="s">
        <v>42</v>
      </c>
      <c r="O276" s="87"/>
      <c r="P276" s="216">
        <f>O276*H276</f>
        <v>0</v>
      </c>
      <c r="Q276" s="216">
        <v>0.01272</v>
      </c>
      <c r="R276" s="216">
        <f>Q276*H276</f>
        <v>0.03816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175</v>
      </c>
      <c r="AT276" s="218" t="s">
        <v>172</v>
      </c>
      <c r="AU276" s="218" t="s">
        <v>81</v>
      </c>
      <c r="AY276" s="20" t="s">
        <v>141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79</v>
      </c>
      <c r="BK276" s="219">
        <f>ROUND(I276*H276,2)</f>
        <v>0</v>
      </c>
      <c r="BL276" s="20" t="s">
        <v>149</v>
      </c>
      <c r="BM276" s="218" t="s">
        <v>354</v>
      </c>
    </row>
    <row r="277" spans="1:47" s="2" customFormat="1" ht="12">
      <c r="A277" s="41"/>
      <c r="B277" s="42"/>
      <c r="C277" s="43"/>
      <c r="D277" s="220" t="s">
        <v>151</v>
      </c>
      <c r="E277" s="43"/>
      <c r="F277" s="221" t="s">
        <v>353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151</v>
      </c>
      <c r="AU277" s="20" t="s">
        <v>81</v>
      </c>
    </row>
    <row r="278" spans="1:51" s="14" customFormat="1" ht="12">
      <c r="A278" s="14"/>
      <c r="B278" s="237"/>
      <c r="C278" s="238"/>
      <c r="D278" s="220" t="s">
        <v>155</v>
      </c>
      <c r="E278" s="239" t="s">
        <v>19</v>
      </c>
      <c r="F278" s="240" t="s">
        <v>345</v>
      </c>
      <c r="G278" s="238"/>
      <c r="H278" s="241">
        <v>3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155</v>
      </c>
      <c r="AU278" s="247" t="s">
        <v>81</v>
      </c>
      <c r="AV278" s="14" t="s">
        <v>81</v>
      </c>
      <c r="AW278" s="14" t="s">
        <v>33</v>
      </c>
      <c r="AX278" s="14" t="s">
        <v>79</v>
      </c>
      <c r="AY278" s="247" t="s">
        <v>141</v>
      </c>
    </row>
    <row r="279" spans="1:65" s="2" customFormat="1" ht="33" customHeight="1">
      <c r="A279" s="41"/>
      <c r="B279" s="42"/>
      <c r="C279" s="248" t="s">
        <v>355</v>
      </c>
      <c r="D279" s="248" t="s">
        <v>172</v>
      </c>
      <c r="E279" s="249" t="s">
        <v>356</v>
      </c>
      <c r="F279" s="250" t="s">
        <v>357</v>
      </c>
      <c r="G279" s="251" t="s">
        <v>147</v>
      </c>
      <c r="H279" s="252">
        <v>2</v>
      </c>
      <c r="I279" s="253"/>
      <c r="J279" s="254">
        <f>ROUND(I279*H279,2)</f>
        <v>0</v>
      </c>
      <c r="K279" s="250" t="s">
        <v>148</v>
      </c>
      <c r="L279" s="255"/>
      <c r="M279" s="256" t="s">
        <v>19</v>
      </c>
      <c r="N279" s="257" t="s">
        <v>42</v>
      </c>
      <c r="O279" s="87"/>
      <c r="P279" s="216">
        <f>O279*H279</f>
        <v>0</v>
      </c>
      <c r="Q279" s="216">
        <v>0.01249</v>
      </c>
      <c r="R279" s="216">
        <f>Q279*H279</f>
        <v>0.02498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175</v>
      </c>
      <c r="AT279" s="218" t="s">
        <v>172</v>
      </c>
      <c r="AU279" s="218" t="s">
        <v>81</v>
      </c>
      <c r="AY279" s="20" t="s">
        <v>141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79</v>
      </c>
      <c r="BK279" s="219">
        <f>ROUND(I279*H279,2)</f>
        <v>0</v>
      </c>
      <c r="BL279" s="20" t="s">
        <v>149</v>
      </c>
      <c r="BM279" s="218" t="s">
        <v>358</v>
      </c>
    </row>
    <row r="280" spans="1:47" s="2" customFormat="1" ht="12">
      <c r="A280" s="41"/>
      <c r="B280" s="42"/>
      <c r="C280" s="43"/>
      <c r="D280" s="220" t="s">
        <v>151</v>
      </c>
      <c r="E280" s="43"/>
      <c r="F280" s="221" t="s">
        <v>357</v>
      </c>
      <c r="G280" s="43"/>
      <c r="H280" s="43"/>
      <c r="I280" s="222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151</v>
      </c>
      <c r="AU280" s="20" t="s">
        <v>81</v>
      </c>
    </row>
    <row r="281" spans="1:51" s="14" customFormat="1" ht="12">
      <c r="A281" s="14"/>
      <c r="B281" s="237"/>
      <c r="C281" s="238"/>
      <c r="D281" s="220" t="s">
        <v>155</v>
      </c>
      <c r="E281" s="239" t="s">
        <v>19</v>
      </c>
      <c r="F281" s="240" t="s">
        <v>331</v>
      </c>
      <c r="G281" s="238"/>
      <c r="H281" s="241">
        <v>2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155</v>
      </c>
      <c r="AU281" s="247" t="s">
        <v>81</v>
      </c>
      <c r="AV281" s="14" t="s">
        <v>81</v>
      </c>
      <c r="AW281" s="14" t="s">
        <v>33</v>
      </c>
      <c r="AX281" s="14" t="s">
        <v>79</v>
      </c>
      <c r="AY281" s="247" t="s">
        <v>141</v>
      </c>
    </row>
    <row r="282" spans="1:65" s="2" customFormat="1" ht="33" customHeight="1">
      <c r="A282" s="41"/>
      <c r="B282" s="42"/>
      <c r="C282" s="248" t="s">
        <v>359</v>
      </c>
      <c r="D282" s="248" t="s">
        <v>172</v>
      </c>
      <c r="E282" s="249" t="s">
        <v>360</v>
      </c>
      <c r="F282" s="250" t="s">
        <v>361</v>
      </c>
      <c r="G282" s="251" t="s">
        <v>147</v>
      </c>
      <c r="H282" s="252">
        <v>1</v>
      </c>
      <c r="I282" s="253"/>
      <c r="J282" s="254">
        <f>ROUND(I282*H282,2)</f>
        <v>0</v>
      </c>
      <c r="K282" s="250" t="s">
        <v>292</v>
      </c>
      <c r="L282" s="255"/>
      <c r="M282" s="256" t="s">
        <v>19</v>
      </c>
      <c r="N282" s="257" t="s">
        <v>42</v>
      </c>
      <c r="O282" s="87"/>
      <c r="P282" s="216">
        <f>O282*H282</f>
        <v>0</v>
      </c>
      <c r="Q282" s="216">
        <v>0.01249</v>
      </c>
      <c r="R282" s="216">
        <f>Q282*H282</f>
        <v>0.01249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175</v>
      </c>
      <c r="AT282" s="218" t="s">
        <v>172</v>
      </c>
      <c r="AU282" s="218" t="s">
        <v>81</v>
      </c>
      <c r="AY282" s="20" t="s">
        <v>141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20" t="s">
        <v>79</v>
      </c>
      <c r="BK282" s="219">
        <f>ROUND(I282*H282,2)</f>
        <v>0</v>
      </c>
      <c r="BL282" s="20" t="s">
        <v>149</v>
      </c>
      <c r="BM282" s="218" t="s">
        <v>362</v>
      </c>
    </row>
    <row r="283" spans="1:47" s="2" customFormat="1" ht="12">
      <c r="A283" s="41"/>
      <c r="B283" s="42"/>
      <c r="C283" s="43"/>
      <c r="D283" s="220" t="s">
        <v>151</v>
      </c>
      <c r="E283" s="43"/>
      <c r="F283" s="221" t="s">
        <v>361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151</v>
      </c>
      <c r="AU283" s="20" t="s">
        <v>81</v>
      </c>
    </row>
    <row r="284" spans="1:51" s="14" customFormat="1" ht="12">
      <c r="A284" s="14"/>
      <c r="B284" s="237"/>
      <c r="C284" s="238"/>
      <c r="D284" s="220" t="s">
        <v>155</v>
      </c>
      <c r="E284" s="239" t="s">
        <v>19</v>
      </c>
      <c r="F284" s="240" t="s">
        <v>336</v>
      </c>
      <c r="G284" s="238"/>
      <c r="H284" s="241">
        <v>1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155</v>
      </c>
      <c r="AU284" s="247" t="s">
        <v>81</v>
      </c>
      <c r="AV284" s="14" t="s">
        <v>81</v>
      </c>
      <c r="AW284" s="14" t="s">
        <v>33</v>
      </c>
      <c r="AX284" s="14" t="s">
        <v>79</v>
      </c>
      <c r="AY284" s="247" t="s">
        <v>141</v>
      </c>
    </row>
    <row r="285" spans="1:65" s="2" customFormat="1" ht="33" customHeight="1">
      <c r="A285" s="41"/>
      <c r="B285" s="42"/>
      <c r="C285" s="248" t="s">
        <v>363</v>
      </c>
      <c r="D285" s="248" t="s">
        <v>172</v>
      </c>
      <c r="E285" s="249" t="s">
        <v>364</v>
      </c>
      <c r="F285" s="250" t="s">
        <v>365</v>
      </c>
      <c r="G285" s="251" t="s">
        <v>147</v>
      </c>
      <c r="H285" s="252">
        <v>1</v>
      </c>
      <c r="I285" s="253"/>
      <c r="J285" s="254">
        <f>ROUND(I285*H285,2)</f>
        <v>0</v>
      </c>
      <c r="K285" s="250" t="s">
        <v>148</v>
      </c>
      <c r="L285" s="255"/>
      <c r="M285" s="256" t="s">
        <v>19</v>
      </c>
      <c r="N285" s="257" t="s">
        <v>42</v>
      </c>
      <c r="O285" s="87"/>
      <c r="P285" s="216">
        <f>O285*H285</f>
        <v>0</v>
      </c>
      <c r="Q285" s="216">
        <v>0.01225</v>
      </c>
      <c r="R285" s="216">
        <f>Q285*H285</f>
        <v>0.01225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175</v>
      </c>
      <c r="AT285" s="218" t="s">
        <v>172</v>
      </c>
      <c r="AU285" s="218" t="s">
        <v>81</v>
      </c>
      <c r="AY285" s="20" t="s">
        <v>141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79</v>
      </c>
      <c r="BK285" s="219">
        <f>ROUND(I285*H285,2)</f>
        <v>0</v>
      </c>
      <c r="BL285" s="20" t="s">
        <v>149</v>
      </c>
      <c r="BM285" s="218" t="s">
        <v>366</v>
      </c>
    </row>
    <row r="286" spans="1:47" s="2" customFormat="1" ht="12">
      <c r="A286" s="41"/>
      <c r="B286" s="42"/>
      <c r="C286" s="43"/>
      <c r="D286" s="220" t="s">
        <v>151</v>
      </c>
      <c r="E286" s="43"/>
      <c r="F286" s="221" t="s">
        <v>365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151</v>
      </c>
      <c r="AU286" s="20" t="s">
        <v>81</v>
      </c>
    </row>
    <row r="287" spans="1:51" s="14" customFormat="1" ht="12">
      <c r="A287" s="14"/>
      <c r="B287" s="237"/>
      <c r="C287" s="238"/>
      <c r="D287" s="220" t="s">
        <v>155</v>
      </c>
      <c r="E287" s="239" t="s">
        <v>19</v>
      </c>
      <c r="F287" s="240" t="s">
        <v>336</v>
      </c>
      <c r="G287" s="238"/>
      <c r="H287" s="241">
        <v>1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155</v>
      </c>
      <c r="AU287" s="247" t="s">
        <v>81</v>
      </c>
      <c r="AV287" s="14" t="s">
        <v>81</v>
      </c>
      <c r="AW287" s="14" t="s">
        <v>33</v>
      </c>
      <c r="AX287" s="14" t="s">
        <v>79</v>
      </c>
      <c r="AY287" s="247" t="s">
        <v>141</v>
      </c>
    </row>
    <row r="288" spans="1:65" s="2" customFormat="1" ht="37.8" customHeight="1">
      <c r="A288" s="41"/>
      <c r="B288" s="42"/>
      <c r="C288" s="248" t="s">
        <v>367</v>
      </c>
      <c r="D288" s="248" t="s">
        <v>172</v>
      </c>
      <c r="E288" s="249" t="s">
        <v>368</v>
      </c>
      <c r="F288" s="250" t="s">
        <v>369</v>
      </c>
      <c r="G288" s="251" t="s">
        <v>147</v>
      </c>
      <c r="H288" s="252">
        <v>1</v>
      </c>
      <c r="I288" s="253"/>
      <c r="J288" s="254">
        <f>ROUND(I288*H288,2)</f>
        <v>0</v>
      </c>
      <c r="K288" s="250" t="s">
        <v>292</v>
      </c>
      <c r="L288" s="255"/>
      <c r="M288" s="256" t="s">
        <v>19</v>
      </c>
      <c r="N288" s="257" t="s">
        <v>42</v>
      </c>
      <c r="O288" s="87"/>
      <c r="P288" s="216">
        <f>O288*H288</f>
        <v>0</v>
      </c>
      <c r="Q288" s="216">
        <v>0.01225</v>
      </c>
      <c r="R288" s="216">
        <f>Q288*H288</f>
        <v>0.01225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175</v>
      </c>
      <c r="AT288" s="218" t="s">
        <v>172</v>
      </c>
      <c r="AU288" s="218" t="s">
        <v>81</v>
      </c>
      <c r="AY288" s="20" t="s">
        <v>141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79</v>
      </c>
      <c r="BK288" s="219">
        <f>ROUND(I288*H288,2)</f>
        <v>0</v>
      </c>
      <c r="BL288" s="20" t="s">
        <v>149</v>
      </c>
      <c r="BM288" s="218" t="s">
        <v>370</v>
      </c>
    </row>
    <row r="289" spans="1:47" s="2" customFormat="1" ht="12">
      <c r="A289" s="41"/>
      <c r="B289" s="42"/>
      <c r="C289" s="43"/>
      <c r="D289" s="220" t="s">
        <v>151</v>
      </c>
      <c r="E289" s="43"/>
      <c r="F289" s="221" t="s">
        <v>369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151</v>
      </c>
      <c r="AU289" s="20" t="s">
        <v>81</v>
      </c>
    </row>
    <row r="290" spans="1:51" s="14" customFormat="1" ht="12">
      <c r="A290" s="14"/>
      <c r="B290" s="237"/>
      <c r="C290" s="238"/>
      <c r="D290" s="220" t="s">
        <v>155</v>
      </c>
      <c r="E290" s="239" t="s">
        <v>19</v>
      </c>
      <c r="F290" s="240" t="s">
        <v>336</v>
      </c>
      <c r="G290" s="238"/>
      <c r="H290" s="241">
        <v>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155</v>
      </c>
      <c r="AU290" s="247" t="s">
        <v>81</v>
      </c>
      <c r="AV290" s="14" t="s">
        <v>81</v>
      </c>
      <c r="AW290" s="14" t="s">
        <v>33</v>
      </c>
      <c r="AX290" s="14" t="s">
        <v>79</v>
      </c>
      <c r="AY290" s="247" t="s">
        <v>141</v>
      </c>
    </row>
    <row r="291" spans="1:63" s="12" customFormat="1" ht="22.8" customHeight="1">
      <c r="A291" s="12"/>
      <c r="B291" s="191"/>
      <c r="C291" s="192"/>
      <c r="D291" s="193" t="s">
        <v>70</v>
      </c>
      <c r="E291" s="205" t="s">
        <v>371</v>
      </c>
      <c r="F291" s="205" t="s">
        <v>372</v>
      </c>
      <c r="G291" s="192"/>
      <c r="H291" s="192"/>
      <c r="I291" s="195"/>
      <c r="J291" s="206">
        <f>BK291</f>
        <v>0</v>
      </c>
      <c r="K291" s="192"/>
      <c r="L291" s="197"/>
      <c r="M291" s="198"/>
      <c r="N291" s="199"/>
      <c r="O291" s="199"/>
      <c r="P291" s="200">
        <f>SUM(P292:P519)</f>
        <v>0</v>
      </c>
      <c r="Q291" s="199"/>
      <c r="R291" s="200">
        <f>SUM(R292:R519)</f>
        <v>43.35812610000001</v>
      </c>
      <c r="S291" s="199"/>
      <c r="T291" s="201">
        <f>SUM(T292:T519)</f>
        <v>0.03482268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2" t="s">
        <v>79</v>
      </c>
      <c r="AT291" s="203" t="s">
        <v>70</v>
      </c>
      <c r="AU291" s="203" t="s">
        <v>79</v>
      </c>
      <c r="AY291" s="202" t="s">
        <v>141</v>
      </c>
      <c r="BK291" s="204">
        <f>SUM(BK292:BK519)</f>
        <v>0</v>
      </c>
    </row>
    <row r="292" spans="1:65" s="2" customFormat="1" ht="24.15" customHeight="1">
      <c r="A292" s="41"/>
      <c r="B292" s="42"/>
      <c r="C292" s="207" t="s">
        <v>373</v>
      </c>
      <c r="D292" s="207" t="s">
        <v>144</v>
      </c>
      <c r="E292" s="208" t="s">
        <v>374</v>
      </c>
      <c r="F292" s="209" t="s">
        <v>375</v>
      </c>
      <c r="G292" s="210" t="s">
        <v>256</v>
      </c>
      <c r="H292" s="211">
        <v>105.6</v>
      </c>
      <c r="I292" s="212"/>
      <c r="J292" s="213">
        <f>ROUND(I292*H292,2)</f>
        <v>0</v>
      </c>
      <c r="K292" s="209" t="s">
        <v>148</v>
      </c>
      <c r="L292" s="47"/>
      <c r="M292" s="214" t="s">
        <v>19</v>
      </c>
      <c r="N292" s="215" t="s">
        <v>42</v>
      </c>
      <c r="O292" s="87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149</v>
      </c>
      <c r="AT292" s="218" t="s">
        <v>144</v>
      </c>
      <c r="AU292" s="218" t="s">
        <v>81</v>
      </c>
      <c r="AY292" s="20" t="s">
        <v>141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79</v>
      </c>
      <c r="BK292" s="219">
        <f>ROUND(I292*H292,2)</f>
        <v>0</v>
      </c>
      <c r="BL292" s="20" t="s">
        <v>149</v>
      </c>
      <c r="BM292" s="218" t="s">
        <v>376</v>
      </c>
    </row>
    <row r="293" spans="1:47" s="2" customFormat="1" ht="12">
      <c r="A293" s="41"/>
      <c r="B293" s="42"/>
      <c r="C293" s="43"/>
      <c r="D293" s="220" t="s">
        <v>151</v>
      </c>
      <c r="E293" s="43"/>
      <c r="F293" s="221" t="s">
        <v>377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151</v>
      </c>
      <c r="AU293" s="20" t="s">
        <v>81</v>
      </c>
    </row>
    <row r="294" spans="1:47" s="2" customFormat="1" ht="12">
      <c r="A294" s="41"/>
      <c r="B294" s="42"/>
      <c r="C294" s="43"/>
      <c r="D294" s="225" t="s">
        <v>153</v>
      </c>
      <c r="E294" s="43"/>
      <c r="F294" s="226" t="s">
        <v>378</v>
      </c>
      <c r="G294" s="43"/>
      <c r="H294" s="43"/>
      <c r="I294" s="222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153</v>
      </c>
      <c r="AU294" s="20" t="s">
        <v>81</v>
      </c>
    </row>
    <row r="295" spans="1:51" s="13" customFormat="1" ht="12">
      <c r="A295" s="13"/>
      <c r="B295" s="227"/>
      <c r="C295" s="228"/>
      <c r="D295" s="220" t="s">
        <v>155</v>
      </c>
      <c r="E295" s="229" t="s">
        <v>19</v>
      </c>
      <c r="F295" s="230" t="s">
        <v>379</v>
      </c>
      <c r="G295" s="228"/>
      <c r="H295" s="229" t="s">
        <v>19</v>
      </c>
      <c r="I295" s="231"/>
      <c r="J295" s="228"/>
      <c r="K295" s="228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155</v>
      </c>
      <c r="AU295" s="236" t="s">
        <v>81</v>
      </c>
      <c r="AV295" s="13" t="s">
        <v>79</v>
      </c>
      <c r="AW295" s="13" t="s">
        <v>33</v>
      </c>
      <c r="AX295" s="13" t="s">
        <v>71</v>
      </c>
      <c r="AY295" s="236" t="s">
        <v>141</v>
      </c>
    </row>
    <row r="296" spans="1:51" s="13" customFormat="1" ht="12">
      <c r="A296" s="13"/>
      <c r="B296" s="227"/>
      <c r="C296" s="228"/>
      <c r="D296" s="220" t="s">
        <v>155</v>
      </c>
      <c r="E296" s="229" t="s">
        <v>19</v>
      </c>
      <c r="F296" s="230" t="s">
        <v>380</v>
      </c>
      <c r="G296" s="228"/>
      <c r="H296" s="229" t="s">
        <v>19</v>
      </c>
      <c r="I296" s="231"/>
      <c r="J296" s="228"/>
      <c r="K296" s="228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155</v>
      </c>
      <c r="AU296" s="236" t="s">
        <v>81</v>
      </c>
      <c r="AV296" s="13" t="s">
        <v>79</v>
      </c>
      <c r="AW296" s="13" t="s">
        <v>33</v>
      </c>
      <c r="AX296" s="13" t="s">
        <v>71</v>
      </c>
      <c r="AY296" s="236" t="s">
        <v>141</v>
      </c>
    </row>
    <row r="297" spans="1:51" s="14" customFormat="1" ht="12">
      <c r="A297" s="14"/>
      <c r="B297" s="237"/>
      <c r="C297" s="238"/>
      <c r="D297" s="220" t="s">
        <v>155</v>
      </c>
      <c r="E297" s="239" t="s">
        <v>19</v>
      </c>
      <c r="F297" s="240" t="s">
        <v>381</v>
      </c>
      <c r="G297" s="238"/>
      <c r="H297" s="241">
        <v>105.6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155</v>
      </c>
      <c r="AU297" s="247" t="s">
        <v>81</v>
      </c>
      <c r="AV297" s="14" t="s">
        <v>81</v>
      </c>
      <c r="AW297" s="14" t="s">
        <v>33</v>
      </c>
      <c r="AX297" s="14" t="s">
        <v>79</v>
      </c>
      <c r="AY297" s="247" t="s">
        <v>141</v>
      </c>
    </row>
    <row r="298" spans="1:65" s="2" customFormat="1" ht="16.5" customHeight="1">
      <c r="A298" s="41"/>
      <c r="B298" s="42"/>
      <c r="C298" s="248" t="s">
        <v>382</v>
      </c>
      <c r="D298" s="248" t="s">
        <v>172</v>
      </c>
      <c r="E298" s="249" t="s">
        <v>383</v>
      </c>
      <c r="F298" s="250" t="s">
        <v>384</v>
      </c>
      <c r="G298" s="251" t="s">
        <v>256</v>
      </c>
      <c r="H298" s="252">
        <v>110.88</v>
      </c>
      <c r="I298" s="253"/>
      <c r="J298" s="254">
        <f>ROUND(I298*H298,2)</f>
        <v>0</v>
      </c>
      <c r="K298" s="250" t="s">
        <v>292</v>
      </c>
      <c r="L298" s="255"/>
      <c r="M298" s="256" t="s">
        <v>19</v>
      </c>
      <c r="N298" s="257" t="s">
        <v>42</v>
      </c>
      <c r="O298" s="87"/>
      <c r="P298" s="216">
        <f>O298*H298</f>
        <v>0</v>
      </c>
      <c r="Q298" s="216">
        <v>0.0001</v>
      </c>
      <c r="R298" s="216">
        <f>Q298*H298</f>
        <v>0.011088</v>
      </c>
      <c r="S298" s="216">
        <v>0</v>
      </c>
      <c r="T298" s="21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8" t="s">
        <v>175</v>
      </c>
      <c r="AT298" s="218" t="s">
        <v>172</v>
      </c>
      <c r="AU298" s="218" t="s">
        <v>81</v>
      </c>
      <c r="AY298" s="20" t="s">
        <v>141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20" t="s">
        <v>79</v>
      </c>
      <c r="BK298" s="219">
        <f>ROUND(I298*H298,2)</f>
        <v>0</v>
      </c>
      <c r="BL298" s="20" t="s">
        <v>149</v>
      </c>
      <c r="BM298" s="218" t="s">
        <v>385</v>
      </c>
    </row>
    <row r="299" spans="1:47" s="2" customFormat="1" ht="12">
      <c r="A299" s="41"/>
      <c r="B299" s="42"/>
      <c r="C299" s="43"/>
      <c r="D299" s="220" t="s">
        <v>151</v>
      </c>
      <c r="E299" s="43"/>
      <c r="F299" s="221" t="s">
        <v>384</v>
      </c>
      <c r="G299" s="43"/>
      <c r="H299" s="43"/>
      <c r="I299" s="222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151</v>
      </c>
      <c r="AU299" s="20" t="s">
        <v>81</v>
      </c>
    </row>
    <row r="300" spans="1:51" s="14" customFormat="1" ht="12">
      <c r="A300" s="14"/>
      <c r="B300" s="237"/>
      <c r="C300" s="238"/>
      <c r="D300" s="220" t="s">
        <v>155</v>
      </c>
      <c r="E300" s="239" t="s">
        <v>19</v>
      </c>
      <c r="F300" s="240" t="s">
        <v>386</v>
      </c>
      <c r="G300" s="238"/>
      <c r="H300" s="241">
        <v>105.6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155</v>
      </c>
      <c r="AU300" s="247" t="s">
        <v>81</v>
      </c>
      <c r="AV300" s="14" t="s">
        <v>81</v>
      </c>
      <c r="AW300" s="14" t="s">
        <v>33</v>
      </c>
      <c r="AX300" s="14" t="s">
        <v>79</v>
      </c>
      <c r="AY300" s="247" t="s">
        <v>141</v>
      </c>
    </row>
    <row r="301" spans="1:51" s="14" customFormat="1" ht="12">
      <c r="A301" s="14"/>
      <c r="B301" s="237"/>
      <c r="C301" s="238"/>
      <c r="D301" s="220" t="s">
        <v>155</v>
      </c>
      <c r="E301" s="238"/>
      <c r="F301" s="240" t="s">
        <v>387</v>
      </c>
      <c r="G301" s="238"/>
      <c r="H301" s="241">
        <v>110.88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155</v>
      </c>
      <c r="AU301" s="247" t="s">
        <v>81</v>
      </c>
      <c r="AV301" s="14" t="s">
        <v>81</v>
      </c>
      <c r="AW301" s="14" t="s">
        <v>4</v>
      </c>
      <c r="AX301" s="14" t="s">
        <v>79</v>
      </c>
      <c r="AY301" s="247" t="s">
        <v>141</v>
      </c>
    </row>
    <row r="302" spans="1:65" s="2" customFormat="1" ht="24.15" customHeight="1">
      <c r="A302" s="41"/>
      <c r="B302" s="42"/>
      <c r="C302" s="207" t="s">
        <v>388</v>
      </c>
      <c r="D302" s="207" t="s">
        <v>144</v>
      </c>
      <c r="E302" s="208" t="s">
        <v>389</v>
      </c>
      <c r="F302" s="209" t="s">
        <v>390</v>
      </c>
      <c r="G302" s="210" t="s">
        <v>221</v>
      </c>
      <c r="H302" s="211">
        <v>313.35</v>
      </c>
      <c r="I302" s="212"/>
      <c r="J302" s="213">
        <f>ROUND(I302*H302,2)</f>
        <v>0</v>
      </c>
      <c r="K302" s="209" t="s">
        <v>148</v>
      </c>
      <c r="L302" s="47"/>
      <c r="M302" s="214" t="s">
        <v>19</v>
      </c>
      <c r="N302" s="215" t="s">
        <v>42</v>
      </c>
      <c r="O302" s="87"/>
      <c r="P302" s="216">
        <f>O302*H302</f>
        <v>0</v>
      </c>
      <c r="Q302" s="216">
        <v>0.00026</v>
      </c>
      <c r="R302" s="216">
        <f>Q302*H302</f>
        <v>0.081471</v>
      </c>
      <c r="S302" s="216">
        <v>0</v>
      </c>
      <c r="T302" s="21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18" t="s">
        <v>149</v>
      </c>
      <c r="AT302" s="218" t="s">
        <v>144</v>
      </c>
      <c r="AU302" s="218" t="s">
        <v>81</v>
      </c>
      <c r="AY302" s="20" t="s">
        <v>141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20" t="s">
        <v>79</v>
      </c>
      <c r="BK302" s="219">
        <f>ROUND(I302*H302,2)</f>
        <v>0</v>
      </c>
      <c r="BL302" s="20" t="s">
        <v>149</v>
      </c>
      <c r="BM302" s="218" t="s">
        <v>391</v>
      </c>
    </row>
    <row r="303" spans="1:47" s="2" customFormat="1" ht="12">
      <c r="A303" s="41"/>
      <c r="B303" s="42"/>
      <c r="C303" s="43"/>
      <c r="D303" s="220" t="s">
        <v>151</v>
      </c>
      <c r="E303" s="43"/>
      <c r="F303" s="221" t="s">
        <v>392</v>
      </c>
      <c r="G303" s="43"/>
      <c r="H303" s="43"/>
      <c r="I303" s="222"/>
      <c r="J303" s="43"/>
      <c r="K303" s="43"/>
      <c r="L303" s="47"/>
      <c r="M303" s="223"/>
      <c r="N303" s="22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151</v>
      </c>
      <c r="AU303" s="20" t="s">
        <v>81</v>
      </c>
    </row>
    <row r="304" spans="1:47" s="2" customFormat="1" ht="12">
      <c r="A304" s="41"/>
      <c r="B304" s="42"/>
      <c r="C304" s="43"/>
      <c r="D304" s="225" t="s">
        <v>153</v>
      </c>
      <c r="E304" s="43"/>
      <c r="F304" s="226" t="s">
        <v>393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153</v>
      </c>
      <c r="AU304" s="20" t="s">
        <v>81</v>
      </c>
    </row>
    <row r="305" spans="1:51" s="13" customFormat="1" ht="12">
      <c r="A305" s="13"/>
      <c r="B305" s="227"/>
      <c r="C305" s="228"/>
      <c r="D305" s="220" t="s">
        <v>155</v>
      </c>
      <c r="E305" s="229" t="s">
        <v>19</v>
      </c>
      <c r="F305" s="230" t="s">
        <v>156</v>
      </c>
      <c r="G305" s="228"/>
      <c r="H305" s="229" t="s">
        <v>19</v>
      </c>
      <c r="I305" s="231"/>
      <c r="J305" s="228"/>
      <c r="K305" s="228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155</v>
      </c>
      <c r="AU305" s="236" t="s">
        <v>81</v>
      </c>
      <c r="AV305" s="13" t="s">
        <v>79</v>
      </c>
      <c r="AW305" s="13" t="s">
        <v>33</v>
      </c>
      <c r="AX305" s="13" t="s">
        <v>71</v>
      </c>
      <c r="AY305" s="236" t="s">
        <v>141</v>
      </c>
    </row>
    <row r="306" spans="1:51" s="14" customFormat="1" ht="12">
      <c r="A306" s="14"/>
      <c r="B306" s="237"/>
      <c r="C306" s="238"/>
      <c r="D306" s="220" t="s">
        <v>155</v>
      </c>
      <c r="E306" s="239" t="s">
        <v>19</v>
      </c>
      <c r="F306" s="240" t="s">
        <v>394</v>
      </c>
      <c r="G306" s="238"/>
      <c r="H306" s="241">
        <v>313.35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155</v>
      </c>
      <c r="AU306" s="247" t="s">
        <v>81</v>
      </c>
      <c r="AV306" s="14" t="s">
        <v>81</v>
      </c>
      <c r="AW306" s="14" t="s">
        <v>33</v>
      </c>
      <c r="AX306" s="14" t="s">
        <v>79</v>
      </c>
      <c r="AY306" s="247" t="s">
        <v>141</v>
      </c>
    </row>
    <row r="307" spans="1:65" s="2" customFormat="1" ht="24.15" customHeight="1">
      <c r="A307" s="41"/>
      <c r="B307" s="42"/>
      <c r="C307" s="207" t="s">
        <v>395</v>
      </c>
      <c r="D307" s="207" t="s">
        <v>144</v>
      </c>
      <c r="E307" s="208" t="s">
        <v>396</v>
      </c>
      <c r="F307" s="209" t="s">
        <v>397</v>
      </c>
      <c r="G307" s="210" t="s">
        <v>221</v>
      </c>
      <c r="H307" s="211">
        <v>1261.606</v>
      </c>
      <c r="I307" s="212"/>
      <c r="J307" s="213">
        <f>ROUND(I307*H307,2)</f>
        <v>0</v>
      </c>
      <c r="K307" s="209" t="s">
        <v>148</v>
      </c>
      <c r="L307" s="47"/>
      <c r="M307" s="214" t="s">
        <v>19</v>
      </c>
      <c r="N307" s="215" t="s">
        <v>42</v>
      </c>
      <c r="O307" s="87"/>
      <c r="P307" s="216">
        <f>O307*H307</f>
        <v>0</v>
      </c>
      <c r="Q307" s="216">
        <v>0.00026</v>
      </c>
      <c r="R307" s="216">
        <f>Q307*H307</f>
        <v>0.32801756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149</v>
      </c>
      <c r="AT307" s="218" t="s">
        <v>144</v>
      </c>
      <c r="AU307" s="218" t="s">
        <v>81</v>
      </c>
      <c r="AY307" s="20" t="s">
        <v>141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20" t="s">
        <v>79</v>
      </c>
      <c r="BK307" s="219">
        <f>ROUND(I307*H307,2)</f>
        <v>0</v>
      </c>
      <c r="BL307" s="20" t="s">
        <v>149</v>
      </c>
      <c r="BM307" s="218" t="s">
        <v>398</v>
      </c>
    </row>
    <row r="308" spans="1:47" s="2" customFormat="1" ht="12">
      <c r="A308" s="41"/>
      <c r="B308" s="42"/>
      <c r="C308" s="43"/>
      <c r="D308" s="220" t="s">
        <v>151</v>
      </c>
      <c r="E308" s="43"/>
      <c r="F308" s="221" t="s">
        <v>399</v>
      </c>
      <c r="G308" s="43"/>
      <c r="H308" s="43"/>
      <c r="I308" s="222"/>
      <c r="J308" s="43"/>
      <c r="K308" s="43"/>
      <c r="L308" s="47"/>
      <c r="M308" s="223"/>
      <c r="N308" s="22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20" t="s">
        <v>151</v>
      </c>
      <c r="AU308" s="20" t="s">
        <v>81</v>
      </c>
    </row>
    <row r="309" spans="1:47" s="2" customFormat="1" ht="12">
      <c r="A309" s="41"/>
      <c r="B309" s="42"/>
      <c r="C309" s="43"/>
      <c r="D309" s="225" t="s">
        <v>153</v>
      </c>
      <c r="E309" s="43"/>
      <c r="F309" s="226" t="s">
        <v>400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153</v>
      </c>
      <c r="AU309" s="20" t="s">
        <v>81</v>
      </c>
    </row>
    <row r="310" spans="1:51" s="13" customFormat="1" ht="12">
      <c r="A310" s="13"/>
      <c r="B310" s="227"/>
      <c r="C310" s="228"/>
      <c r="D310" s="220" t="s">
        <v>155</v>
      </c>
      <c r="E310" s="229" t="s">
        <v>19</v>
      </c>
      <c r="F310" s="230" t="s">
        <v>156</v>
      </c>
      <c r="G310" s="228"/>
      <c r="H310" s="229" t="s">
        <v>19</v>
      </c>
      <c r="I310" s="231"/>
      <c r="J310" s="228"/>
      <c r="K310" s="228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155</v>
      </c>
      <c r="AU310" s="236" t="s">
        <v>81</v>
      </c>
      <c r="AV310" s="13" t="s">
        <v>79</v>
      </c>
      <c r="AW310" s="13" t="s">
        <v>33</v>
      </c>
      <c r="AX310" s="13" t="s">
        <v>71</v>
      </c>
      <c r="AY310" s="236" t="s">
        <v>141</v>
      </c>
    </row>
    <row r="311" spans="1:51" s="14" customFormat="1" ht="12">
      <c r="A311" s="14"/>
      <c r="B311" s="237"/>
      <c r="C311" s="238"/>
      <c r="D311" s="220" t="s">
        <v>155</v>
      </c>
      <c r="E311" s="239" t="s">
        <v>19</v>
      </c>
      <c r="F311" s="240" t="s">
        <v>401</v>
      </c>
      <c r="G311" s="238"/>
      <c r="H311" s="241">
        <v>96.954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7" t="s">
        <v>155</v>
      </c>
      <c r="AU311" s="247" t="s">
        <v>81</v>
      </c>
      <c r="AV311" s="14" t="s">
        <v>81</v>
      </c>
      <c r="AW311" s="14" t="s">
        <v>33</v>
      </c>
      <c r="AX311" s="14" t="s">
        <v>71</v>
      </c>
      <c r="AY311" s="247" t="s">
        <v>141</v>
      </c>
    </row>
    <row r="312" spans="1:51" s="14" customFormat="1" ht="12">
      <c r="A312" s="14"/>
      <c r="B312" s="237"/>
      <c r="C312" s="238"/>
      <c r="D312" s="220" t="s">
        <v>155</v>
      </c>
      <c r="E312" s="239" t="s">
        <v>19</v>
      </c>
      <c r="F312" s="240" t="s">
        <v>402</v>
      </c>
      <c r="G312" s="238"/>
      <c r="H312" s="241">
        <v>66.68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155</v>
      </c>
      <c r="AU312" s="247" t="s">
        <v>81</v>
      </c>
      <c r="AV312" s="14" t="s">
        <v>81</v>
      </c>
      <c r="AW312" s="14" t="s">
        <v>33</v>
      </c>
      <c r="AX312" s="14" t="s">
        <v>71</v>
      </c>
      <c r="AY312" s="247" t="s">
        <v>141</v>
      </c>
    </row>
    <row r="313" spans="1:51" s="14" customFormat="1" ht="12">
      <c r="A313" s="14"/>
      <c r="B313" s="237"/>
      <c r="C313" s="238"/>
      <c r="D313" s="220" t="s">
        <v>155</v>
      </c>
      <c r="E313" s="239" t="s">
        <v>19</v>
      </c>
      <c r="F313" s="240" t="s">
        <v>403</v>
      </c>
      <c r="G313" s="238"/>
      <c r="H313" s="241">
        <v>20.997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7" t="s">
        <v>155</v>
      </c>
      <c r="AU313" s="247" t="s">
        <v>81</v>
      </c>
      <c r="AV313" s="14" t="s">
        <v>81</v>
      </c>
      <c r="AW313" s="14" t="s">
        <v>33</v>
      </c>
      <c r="AX313" s="14" t="s">
        <v>71</v>
      </c>
      <c r="AY313" s="247" t="s">
        <v>141</v>
      </c>
    </row>
    <row r="314" spans="1:51" s="14" customFormat="1" ht="12">
      <c r="A314" s="14"/>
      <c r="B314" s="237"/>
      <c r="C314" s="238"/>
      <c r="D314" s="220" t="s">
        <v>155</v>
      </c>
      <c r="E314" s="239" t="s">
        <v>19</v>
      </c>
      <c r="F314" s="240" t="s">
        <v>404</v>
      </c>
      <c r="G314" s="238"/>
      <c r="H314" s="241">
        <v>45.993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7" t="s">
        <v>155</v>
      </c>
      <c r="AU314" s="247" t="s">
        <v>81</v>
      </c>
      <c r="AV314" s="14" t="s">
        <v>81</v>
      </c>
      <c r="AW314" s="14" t="s">
        <v>33</v>
      </c>
      <c r="AX314" s="14" t="s">
        <v>71</v>
      </c>
      <c r="AY314" s="247" t="s">
        <v>141</v>
      </c>
    </row>
    <row r="315" spans="1:51" s="14" customFormat="1" ht="12">
      <c r="A315" s="14"/>
      <c r="B315" s="237"/>
      <c r="C315" s="238"/>
      <c r="D315" s="220" t="s">
        <v>155</v>
      </c>
      <c r="E315" s="239" t="s">
        <v>19</v>
      </c>
      <c r="F315" s="240" t="s">
        <v>405</v>
      </c>
      <c r="G315" s="238"/>
      <c r="H315" s="241">
        <v>40.403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7" t="s">
        <v>155</v>
      </c>
      <c r="AU315" s="247" t="s">
        <v>81</v>
      </c>
      <c r="AV315" s="14" t="s">
        <v>81</v>
      </c>
      <c r="AW315" s="14" t="s">
        <v>33</v>
      </c>
      <c r="AX315" s="14" t="s">
        <v>71</v>
      </c>
      <c r="AY315" s="247" t="s">
        <v>141</v>
      </c>
    </row>
    <row r="316" spans="1:51" s="14" customFormat="1" ht="12">
      <c r="A316" s="14"/>
      <c r="B316" s="237"/>
      <c r="C316" s="238"/>
      <c r="D316" s="220" t="s">
        <v>155</v>
      </c>
      <c r="E316" s="239" t="s">
        <v>19</v>
      </c>
      <c r="F316" s="240" t="s">
        <v>406</v>
      </c>
      <c r="G316" s="238"/>
      <c r="H316" s="241">
        <v>51.337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155</v>
      </c>
      <c r="AU316" s="247" t="s">
        <v>81</v>
      </c>
      <c r="AV316" s="14" t="s">
        <v>81</v>
      </c>
      <c r="AW316" s="14" t="s">
        <v>33</v>
      </c>
      <c r="AX316" s="14" t="s">
        <v>71</v>
      </c>
      <c r="AY316" s="247" t="s">
        <v>141</v>
      </c>
    </row>
    <row r="317" spans="1:51" s="14" customFormat="1" ht="12">
      <c r="A317" s="14"/>
      <c r="B317" s="237"/>
      <c r="C317" s="238"/>
      <c r="D317" s="220" t="s">
        <v>155</v>
      </c>
      <c r="E317" s="239" t="s">
        <v>19</v>
      </c>
      <c r="F317" s="240" t="s">
        <v>407</v>
      </c>
      <c r="G317" s="238"/>
      <c r="H317" s="241">
        <v>14.732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155</v>
      </c>
      <c r="AU317" s="247" t="s">
        <v>81</v>
      </c>
      <c r="AV317" s="14" t="s">
        <v>81</v>
      </c>
      <c r="AW317" s="14" t="s">
        <v>33</v>
      </c>
      <c r="AX317" s="14" t="s">
        <v>71</v>
      </c>
      <c r="AY317" s="247" t="s">
        <v>141</v>
      </c>
    </row>
    <row r="318" spans="1:51" s="14" customFormat="1" ht="12">
      <c r="A318" s="14"/>
      <c r="B318" s="237"/>
      <c r="C318" s="238"/>
      <c r="D318" s="220" t="s">
        <v>155</v>
      </c>
      <c r="E318" s="239" t="s">
        <v>19</v>
      </c>
      <c r="F318" s="240" t="s">
        <v>408</v>
      </c>
      <c r="G318" s="238"/>
      <c r="H318" s="241">
        <v>16.441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7" t="s">
        <v>155</v>
      </c>
      <c r="AU318" s="247" t="s">
        <v>81</v>
      </c>
      <c r="AV318" s="14" t="s">
        <v>81</v>
      </c>
      <c r="AW318" s="14" t="s">
        <v>33</v>
      </c>
      <c r="AX318" s="14" t="s">
        <v>71</v>
      </c>
      <c r="AY318" s="247" t="s">
        <v>141</v>
      </c>
    </row>
    <row r="319" spans="1:51" s="14" customFormat="1" ht="12">
      <c r="A319" s="14"/>
      <c r="B319" s="237"/>
      <c r="C319" s="238"/>
      <c r="D319" s="220" t="s">
        <v>155</v>
      </c>
      <c r="E319" s="239" t="s">
        <v>19</v>
      </c>
      <c r="F319" s="240" t="s">
        <v>409</v>
      </c>
      <c r="G319" s="238"/>
      <c r="H319" s="241">
        <v>20.337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7" t="s">
        <v>155</v>
      </c>
      <c r="AU319" s="247" t="s">
        <v>81</v>
      </c>
      <c r="AV319" s="14" t="s">
        <v>81</v>
      </c>
      <c r="AW319" s="14" t="s">
        <v>33</v>
      </c>
      <c r="AX319" s="14" t="s">
        <v>71</v>
      </c>
      <c r="AY319" s="247" t="s">
        <v>141</v>
      </c>
    </row>
    <row r="320" spans="1:51" s="14" customFormat="1" ht="12">
      <c r="A320" s="14"/>
      <c r="B320" s="237"/>
      <c r="C320" s="238"/>
      <c r="D320" s="220" t="s">
        <v>155</v>
      </c>
      <c r="E320" s="239" t="s">
        <v>19</v>
      </c>
      <c r="F320" s="240" t="s">
        <v>410</v>
      </c>
      <c r="G320" s="238"/>
      <c r="H320" s="241">
        <v>68.569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7" t="s">
        <v>155</v>
      </c>
      <c r="AU320" s="247" t="s">
        <v>81</v>
      </c>
      <c r="AV320" s="14" t="s">
        <v>81</v>
      </c>
      <c r="AW320" s="14" t="s">
        <v>33</v>
      </c>
      <c r="AX320" s="14" t="s">
        <v>71</v>
      </c>
      <c r="AY320" s="247" t="s">
        <v>141</v>
      </c>
    </row>
    <row r="321" spans="1:51" s="14" customFormat="1" ht="12">
      <c r="A321" s="14"/>
      <c r="B321" s="237"/>
      <c r="C321" s="238"/>
      <c r="D321" s="220" t="s">
        <v>155</v>
      </c>
      <c r="E321" s="239" t="s">
        <v>19</v>
      </c>
      <c r="F321" s="240" t="s">
        <v>411</v>
      </c>
      <c r="G321" s="238"/>
      <c r="H321" s="241">
        <v>26.144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7" t="s">
        <v>155</v>
      </c>
      <c r="AU321" s="247" t="s">
        <v>81</v>
      </c>
      <c r="AV321" s="14" t="s">
        <v>81</v>
      </c>
      <c r="AW321" s="14" t="s">
        <v>33</v>
      </c>
      <c r="AX321" s="14" t="s">
        <v>71</v>
      </c>
      <c r="AY321" s="247" t="s">
        <v>141</v>
      </c>
    </row>
    <row r="322" spans="1:51" s="14" customFormat="1" ht="12">
      <c r="A322" s="14"/>
      <c r="B322" s="237"/>
      <c r="C322" s="238"/>
      <c r="D322" s="220" t="s">
        <v>155</v>
      </c>
      <c r="E322" s="239" t="s">
        <v>19</v>
      </c>
      <c r="F322" s="240" t="s">
        <v>412</v>
      </c>
      <c r="G322" s="238"/>
      <c r="H322" s="241">
        <v>34.335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155</v>
      </c>
      <c r="AU322" s="247" t="s">
        <v>81</v>
      </c>
      <c r="AV322" s="14" t="s">
        <v>81</v>
      </c>
      <c r="AW322" s="14" t="s">
        <v>33</v>
      </c>
      <c r="AX322" s="14" t="s">
        <v>71</v>
      </c>
      <c r="AY322" s="247" t="s">
        <v>141</v>
      </c>
    </row>
    <row r="323" spans="1:51" s="14" customFormat="1" ht="12">
      <c r="A323" s="14"/>
      <c r="B323" s="237"/>
      <c r="C323" s="238"/>
      <c r="D323" s="220" t="s">
        <v>155</v>
      </c>
      <c r="E323" s="239" t="s">
        <v>19</v>
      </c>
      <c r="F323" s="240" t="s">
        <v>413</v>
      </c>
      <c r="G323" s="238"/>
      <c r="H323" s="241">
        <v>16.502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155</v>
      </c>
      <c r="AU323" s="247" t="s">
        <v>81</v>
      </c>
      <c r="AV323" s="14" t="s">
        <v>81</v>
      </c>
      <c r="AW323" s="14" t="s">
        <v>33</v>
      </c>
      <c r="AX323" s="14" t="s">
        <v>71</v>
      </c>
      <c r="AY323" s="247" t="s">
        <v>141</v>
      </c>
    </row>
    <row r="324" spans="1:51" s="14" customFormat="1" ht="12">
      <c r="A324" s="14"/>
      <c r="B324" s="237"/>
      <c r="C324" s="238"/>
      <c r="D324" s="220" t="s">
        <v>155</v>
      </c>
      <c r="E324" s="239" t="s">
        <v>19</v>
      </c>
      <c r="F324" s="240" t="s">
        <v>414</v>
      </c>
      <c r="G324" s="238"/>
      <c r="H324" s="241">
        <v>87.731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155</v>
      </c>
      <c r="AU324" s="247" t="s">
        <v>81</v>
      </c>
      <c r="AV324" s="14" t="s">
        <v>81</v>
      </c>
      <c r="AW324" s="14" t="s">
        <v>33</v>
      </c>
      <c r="AX324" s="14" t="s">
        <v>71</v>
      </c>
      <c r="AY324" s="247" t="s">
        <v>141</v>
      </c>
    </row>
    <row r="325" spans="1:51" s="14" customFormat="1" ht="12">
      <c r="A325" s="14"/>
      <c r="B325" s="237"/>
      <c r="C325" s="238"/>
      <c r="D325" s="220" t="s">
        <v>155</v>
      </c>
      <c r="E325" s="239" t="s">
        <v>19</v>
      </c>
      <c r="F325" s="240" t="s">
        <v>415</v>
      </c>
      <c r="G325" s="238"/>
      <c r="H325" s="241">
        <v>85.715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155</v>
      </c>
      <c r="AU325" s="247" t="s">
        <v>81</v>
      </c>
      <c r="AV325" s="14" t="s">
        <v>81</v>
      </c>
      <c r="AW325" s="14" t="s">
        <v>33</v>
      </c>
      <c r="AX325" s="14" t="s">
        <v>71</v>
      </c>
      <c r="AY325" s="247" t="s">
        <v>141</v>
      </c>
    </row>
    <row r="326" spans="1:51" s="14" customFormat="1" ht="12">
      <c r="A326" s="14"/>
      <c r="B326" s="237"/>
      <c r="C326" s="238"/>
      <c r="D326" s="220" t="s">
        <v>155</v>
      </c>
      <c r="E326" s="239" t="s">
        <v>19</v>
      </c>
      <c r="F326" s="240" t="s">
        <v>416</v>
      </c>
      <c r="G326" s="238"/>
      <c r="H326" s="241">
        <v>21.987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155</v>
      </c>
      <c r="AU326" s="247" t="s">
        <v>81</v>
      </c>
      <c r="AV326" s="14" t="s">
        <v>81</v>
      </c>
      <c r="AW326" s="14" t="s">
        <v>33</v>
      </c>
      <c r="AX326" s="14" t="s">
        <v>71</v>
      </c>
      <c r="AY326" s="247" t="s">
        <v>141</v>
      </c>
    </row>
    <row r="327" spans="1:51" s="14" customFormat="1" ht="12">
      <c r="A327" s="14"/>
      <c r="B327" s="237"/>
      <c r="C327" s="238"/>
      <c r="D327" s="220" t="s">
        <v>155</v>
      </c>
      <c r="E327" s="239" t="s">
        <v>19</v>
      </c>
      <c r="F327" s="240" t="s">
        <v>417</v>
      </c>
      <c r="G327" s="238"/>
      <c r="H327" s="241">
        <v>59.68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155</v>
      </c>
      <c r="AU327" s="247" t="s">
        <v>81</v>
      </c>
      <c r="AV327" s="14" t="s">
        <v>81</v>
      </c>
      <c r="AW327" s="14" t="s">
        <v>33</v>
      </c>
      <c r="AX327" s="14" t="s">
        <v>71</v>
      </c>
      <c r="AY327" s="247" t="s">
        <v>141</v>
      </c>
    </row>
    <row r="328" spans="1:51" s="14" customFormat="1" ht="12">
      <c r="A328" s="14"/>
      <c r="B328" s="237"/>
      <c r="C328" s="238"/>
      <c r="D328" s="220" t="s">
        <v>155</v>
      </c>
      <c r="E328" s="239" t="s">
        <v>19</v>
      </c>
      <c r="F328" s="240" t="s">
        <v>418</v>
      </c>
      <c r="G328" s="238"/>
      <c r="H328" s="241">
        <v>19.431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155</v>
      </c>
      <c r="AU328" s="247" t="s">
        <v>81</v>
      </c>
      <c r="AV328" s="14" t="s">
        <v>81</v>
      </c>
      <c r="AW328" s="14" t="s">
        <v>33</v>
      </c>
      <c r="AX328" s="14" t="s">
        <v>71</v>
      </c>
      <c r="AY328" s="247" t="s">
        <v>141</v>
      </c>
    </row>
    <row r="329" spans="1:51" s="14" customFormat="1" ht="12">
      <c r="A329" s="14"/>
      <c r="B329" s="237"/>
      <c r="C329" s="238"/>
      <c r="D329" s="220" t="s">
        <v>155</v>
      </c>
      <c r="E329" s="239" t="s">
        <v>19</v>
      </c>
      <c r="F329" s="240" t="s">
        <v>419</v>
      </c>
      <c r="G329" s="238"/>
      <c r="H329" s="241">
        <v>22.317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155</v>
      </c>
      <c r="AU329" s="247" t="s">
        <v>81</v>
      </c>
      <c r="AV329" s="14" t="s">
        <v>81</v>
      </c>
      <c r="AW329" s="14" t="s">
        <v>33</v>
      </c>
      <c r="AX329" s="14" t="s">
        <v>71</v>
      </c>
      <c r="AY329" s="247" t="s">
        <v>141</v>
      </c>
    </row>
    <row r="330" spans="1:51" s="14" customFormat="1" ht="12">
      <c r="A330" s="14"/>
      <c r="B330" s="237"/>
      <c r="C330" s="238"/>
      <c r="D330" s="220" t="s">
        <v>155</v>
      </c>
      <c r="E330" s="239" t="s">
        <v>19</v>
      </c>
      <c r="F330" s="240" t="s">
        <v>420</v>
      </c>
      <c r="G330" s="238"/>
      <c r="H330" s="241">
        <v>85.452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155</v>
      </c>
      <c r="AU330" s="247" t="s">
        <v>81</v>
      </c>
      <c r="AV330" s="14" t="s">
        <v>81</v>
      </c>
      <c r="AW330" s="14" t="s">
        <v>33</v>
      </c>
      <c r="AX330" s="14" t="s">
        <v>71</v>
      </c>
      <c r="AY330" s="247" t="s">
        <v>141</v>
      </c>
    </row>
    <row r="331" spans="1:51" s="14" customFormat="1" ht="12">
      <c r="A331" s="14"/>
      <c r="B331" s="237"/>
      <c r="C331" s="238"/>
      <c r="D331" s="220" t="s">
        <v>155</v>
      </c>
      <c r="E331" s="239" t="s">
        <v>19</v>
      </c>
      <c r="F331" s="240" t="s">
        <v>421</v>
      </c>
      <c r="G331" s="238"/>
      <c r="H331" s="241">
        <v>19.761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155</v>
      </c>
      <c r="AU331" s="247" t="s">
        <v>81</v>
      </c>
      <c r="AV331" s="14" t="s">
        <v>81</v>
      </c>
      <c r="AW331" s="14" t="s">
        <v>33</v>
      </c>
      <c r="AX331" s="14" t="s">
        <v>71</v>
      </c>
      <c r="AY331" s="247" t="s">
        <v>141</v>
      </c>
    </row>
    <row r="332" spans="1:51" s="14" customFormat="1" ht="12">
      <c r="A332" s="14"/>
      <c r="B332" s="237"/>
      <c r="C332" s="238"/>
      <c r="D332" s="220" t="s">
        <v>155</v>
      </c>
      <c r="E332" s="239" t="s">
        <v>19</v>
      </c>
      <c r="F332" s="240" t="s">
        <v>422</v>
      </c>
      <c r="G332" s="238"/>
      <c r="H332" s="241">
        <v>22.317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155</v>
      </c>
      <c r="AU332" s="247" t="s">
        <v>81</v>
      </c>
      <c r="AV332" s="14" t="s">
        <v>81</v>
      </c>
      <c r="AW332" s="14" t="s">
        <v>33</v>
      </c>
      <c r="AX332" s="14" t="s">
        <v>71</v>
      </c>
      <c r="AY332" s="247" t="s">
        <v>141</v>
      </c>
    </row>
    <row r="333" spans="1:51" s="14" customFormat="1" ht="12">
      <c r="A333" s="14"/>
      <c r="B333" s="237"/>
      <c r="C333" s="238"/>
      <c r="D333" s="220" t="s">
        <v>155</v>
      </c>
      <c r="E333" s="239" t="s">
        <v>19</v>
      </c>
      <c r="F333" s="240" t="s">
        <v>423</v>
      </c>
      <c r="G333" s="238"/>
      <c r="H333" s="241">
        <v>86.415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7" t="s">
        <v>155</v>
      </c>
      <c r="AU333" s="247" t="s">
        <v>81</v>
      </c>
      <c r="AV333" s="14" t="s">
        <v>81</v>
      </c>
      <c r="AW333" s="14" t="s">
        <v>33</v>
      </c>
      <c r="AX333" s="14" t="s">
        <v>71</v>
      </c>
      <c r="AY333" s="247" t="s">
        <v>141</v>
      </c>
    </row>
    <row r="334" spans="1:51" s="14" customFormat="1" ht="12">
      <c r="A334" s="14"/>
      <c r="B334" s="237"/>
      <c r="C334" s="238"/>
      <c r="D334" s="220" t="s">
        <v>155</v>
      </c>
      <c r="E334" s="239" t="s">
        <v>19</v>
      </c>
      <c r="F334" s="240" t="s">
        <v>424</v>
      </c>
      <c r="G334" s="238"/>
      <c r="H334" s="241">
        <v>15.722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155</v>
      </c>
      <c r="AU334" s="247" t="s">
        <v>81</v>
      </c>
      <c r="AV334" s="14" t="s">
        <v>81</v>
      </c>
      <c r="AW334" s="14" t="s">
        <v>33</v>
      </c>
      <c r="AX334" s="14" t="s">
        <v>71</v>
      </c>
      <c r="AY334" s="247" t="s">
        <v>141</v>
      </c>
    </row>
    <row r="335" spans="1:51" s="14" customFormat="1" ht="12">
      <c r="A335" s="14"/>
      <c r="B335" s="237"/>
      <c r="C335" s="238"/>
      <c r="D335" s="220" t="s">
        <v>155</v>
      </c>
      <c r="E335" s="239" t="s">
        <v>19</v>
      </c>
      <c r="F335" s="240" t="s">
        <v>425</v>
      </c>
      <c r="G335" s="238"/>
      <c r="H335" s="241">
        <v>141.511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7" t="s">
        <v>155</v>
      </c>
      <c r="AU335" s="247" t="s">
        <v>81</v>
      </c>
      <c r="AV335" s="14" t="s">
        <v>81</v>
      </c>
      <c r="AW335" s="14" t="s">
        <v>33</v>
      </c>
      <c r="AX335" s="14" t="s">
        <v>71</v>
      </c>
      <c r="AY335" s="247" t="s">
        <v>141</v>
      </c>
    </row>
    <row r="336" spans="1:51" s="14" customFormat="1" ht="12">
      <c r="A336" s="14"/>
      <c r="B336" s="237"/>
      <c r="C336" s="238"/>
      <c r="D336" s="220" t="s">
        <v>155</v>
      </c>
      <c r="E336" s="239" t="s">
        <v>19</v>
      </c>
      <c r="F336" s="240" t="s">
        <v>426</v>
      </c>
      <c r="G336" s="238"/>
      <c r="H336" s="241">
        <v>7.915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155</v>
      </c>
      <c r="AU336" s="247" t="s">
        <v>81</v>
      </c>
      <c r="AV336" s="14" t="s">
        <v>81</v>
      </c>
      <c r="AW336" s="14" t="s">
        <v>33</v>
      </c>
      <c r="AX336" s="14" t="s">
        <v>71</v>
      </c>
      <c r="AY336" s="247" t="s">
        <v>141</v>
      </c>
    </row>
    <row r="337" spans="1:51" s="14" customFormat="1" ht="12">
      <c r="A337" s="14"/>
      <c r="B337" s="237"/>
      <c r="C337" s="238"/>
      <c r="D337" s="220" t="s">
        <v>155</v>
      </c>
      <c r="E337" s="239" t="s">
        <v>19</v>
      </c>
      <c r="F337" s="240" t="s">
        <v>427</v>
      </c>
      <c r="G337" s="238"/>
      <c r="H337" s="241">
        <v>17.781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155</v>
      </c>
      <c r="AU337" s="247" t="s">
        <v>81</v>
      </c>
      <c r="AV337" s="14" t="s">
        <v>81</v>
      </c>
      <c r="AW337" s="14" t="s">
        <v>33</v>
      </c>
      <c r="AX337" s="14" t="s">
        <v>71</v>
      </c>
      <c r="AY337" s="247" t="s">
        <v>141</v>
      </c>
    </row>
    <row r="338" spans="1:51" s="14" customFormat="1" ht="12">
      <c r="A338" s="14"/>
      <c r="B338" s="237"/>
      <c r="C338" s="238"/>
      <c r="D338" s="220" t="s">
        <v>155</v>
      </c>
      <c r="E338" s="239" t="s">
        <v>19</v>
      </c>
      <c r="F338" s="240" t="s">
        <v>428</v>
      </c>
      <c r="G338" s="238"/>
      <c r="H338" s="241">
        <v>21.327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155</v>
      </c>
      <c r="AU338" s="247" t="s">
        <v>81</v>
      </c>
      <c r="AV338" s="14" t="s">
        <v>81</v>
      </c>
      <c r="AW338" s="14" t="s">
        <v>33</v>
      </c>
      <c r="AX338" s="14" t="s">
        <v>71</v>
      </c>
      <c r="AY338" s="247" t="s">
        <v>141</v>
      </c>
    </row>
    <row r="339" spans="1:51" s="14" customFormat="1" ht="12">
      <c r="A339" s="14"/>
      <c r="B339" s="237"/>
      <c r="C339" s="238"/>
      <c r="D339" s="220" t="s">
        <v>155</v>
      </c>
      <c r="E339" s="239" t="s">
        <v>19</v>
      </c>
      <c r="F339" s="240" t="s">
        <v>429</v>
      </c>
      <c r="G339" s="238"/>
      <c r="H339" s="241">
        <v>27.12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155</v>
      </c>
      <c r="AU339" s="247" t="s">
        <v>81</v>
      </c>
      <c r="AV339" s="14" t="s">
        <v>81</v>
      </c>
      <c r="AW339" s="14" t="s">
        <v>33</v>
      </c>
      <c r="AX339" s="14" t="s">
        <v>71</v>
      </c>
      <c r="AY339" s="247" t="s">
        <v>141</v>
      </c>
    </row>
    <row r="340" spans="1:51" s="15" customFormat="1" ht="12">
      <c r="A340" s="15"/>
      <c r="B340" s="258"/>
      <c r="C340" s="259"/>
      <c r="D340" s="220" t="s">
        <v>155</v>
      </c>
      <c r="E340" s="260" t="s">
        <v>19</v>
      </c>
      <c r="F340" s="261" t="s">
        <v>188</v>
      </c>
      <c r="G340" s="259"/>
      <c r="H340" s="262">
        <v>1261.606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8" t="s">
        <v>155</v>
      </c>
      <c r="AU340" s="268" t="s">
        <v>81</v>
      </c>
      <c r="AV340" s="15" t="s">
        <v>149</v>
      </c>
      <c r="AW340" s="15" t="s">
        <v>33</v>
      </c>
      <c r="AX340" s="15" t="s">
        <v>79</v>
      </c>
      <c r="AY340" s="268" t="s">
        <v>141</v>
      </c>
    </row>
    <row r="341" spans="1:65" s="2" customFormat="1" ht="21.75" customHeight="1">
      <c r="A341" s="41"/>
      <c r="B341" s="42"/>
      <c r="C341" s="207" t="s">
        <v>430</v>
      </c>
      <c r="D341" s="207" t="s">
        <v>144</v>
      </c>
      <c r="E341" s="208" t="s">
        <v>431</v>
      </c>
      <c r="F341" s="209" t="s">
        <v>432</v>
      </c>
      <c r="G341" s="210" t="s">
        <v>221</v>
      </c>
      <c r="H341" s="211">
        <v>390.132</v>
      </c>
      <c r="I341" s="212"/>
      <c r="J341" s="213">
        <f>ROUND(I341*H341,2)</f>
        <v>0</v>
      </c>
      <c r="K341" s="209" t="s">
        <v>148</v>
      </c>
      <c r="L341" s="47"/>
      <c r="M341" s="214" t="s">
        <v>19</v>
      </c>
      <c r="N341" s="215" t="s">
        <v>42</v>
      </c>
      <c r="O341" s="87"/>
      <c r="P341" s="216">
        <f>O341*H341</f>
        <v>0</v>
      </c>
      <c r="Q341" s="216">
        <v>0.00438</v>
      </c>
      <c r="R341" s="216">
        <f>Q341*H341</f>
        <v>1.70877816</v>
      </c>
      <c r="S341" s="216">
        <v>0</v>
      </c>
      <c r="T341" s="21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8" t="s">
        <v>149</v>
      </c>
      <c r="AT341" s="218" t="s">
        <v>144</v>
      </c>
      <c r="AU341" s="218" t="s">
        <v>81</v>
      </c>
      <c r="AY341" s="20" t="s">
        <v>141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20" t="s">
        <v>79</v>
      </c>
      <c r="BK341" s="219">
        <f>ROUND(I341*H341,2)</f>
        <v>0</v>
      </c>
      <c r="BL341" s="20" t="s">
        <v>149</v>
      </c>
      <c r="BM341" s="218" t="s">
        <v>433</v>
      </c>
    </row>
    <row r="342" spans="1:47" s="2" customFormat="1" ht="12">
      <c r="A342" s="41"/>
      <c r="B342" s="42"/>
      <c r="C342" s="43"/>
      <c r="D342" s="220" t="s">
        <v>151</v>
      </c>
      <c r="E342" s="43"/>
      <c r="F342" s="221" t="s">
        <v>434</v>
      </c>
      <c r="G342" s="43"/>
      <c r="H342" s="43"/>
      <c r="I342" s="222"/>
      <c r="J342" s="43"/>
      <c r="K342" s="43"/>
      <c r="L342" s="47"/>
      <c r="M342" s="223"/>
      <c r="N342" s="22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151</v>
      </c>
      <c r="AU342" s="20" t="s">
        <v>81</v>
      </c>
    </row>
    <row r="343" spans="1:47" s="2" customFormat="1" ht="12">
      <c r="A343" s="41"/>
      <c r="B343" s="42"/>
      <c r="C343" s="43"/>
      <c r="D343" s="225" t="s">
        <v>153</v>
      </c>
      <c r="E343" s="43"/>
      <c r="F343" s="226" t="s">
        <v>435</v>
      </c>
      <c r="G343" s="43"/>
      <c r="H343" s="43"/>
      <c r="I343" s="222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153</v>
      </c>
      <c r="AU343" s="20" t="s">
        <v>81</v>
      </c>
    </row>
    <row r="344" spans="1:51" s="13" customFormat="1" ht="12">
      <c r="A344" s="13"/>
      <c r="B344" s="227"/>
      <c r="C344" s="228"/>
      <c r="D344" s="220" t="s">
        <v>155</v>
      </c>
      <c r="E344" s="229" t="s">
        <v>19</v>
      </c>
      <c r="F344" s="230" t="s">
        <v>156</v>
      </c>
      <c r="G344" s="228"/>
      <c r="H344" s="229" t="s">
        <v>19</v>
      </c>
      <c r="I344" s="231"/>
      <c r="J344" s="228"/>
      <c r="K344" s="228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155</v>
      </c>
      <c r="AU344" s="236" t="s">
        <v>81</v>
      </c>
      <c r="AV344" s="13" t="s">
        <v>79</v>
      </c>
      <c r="AW344" s="13" t="s">
        <v>33</v>
      </c>
      <c r="AX344" s="13" t="s">
        <v>71</v>
      </c>
      <c r="AY344" s="236" t="s">
        <v>141</v>
      </c>
    </row>
    <row r="345" spans="1:51" s="13" customFormat="1" ht="12">
      <c r="A345" s="13"/>
      <c r="B345" s="227"/>
      <c r="C345" s="228"/>
      <c r="D345" s="220" t="s">
        <v>155</v>
      </c>
      <c r="E345" s="229" t="s">
        <v>19</v>
      </c>
      <c r="F345" s="230" t="s">
        <v>436</v>
      </c>
      <c r="G345" s="228"/>
      <c r="H345" s="229" t="s">
        <v>19</v>
      </c>
      <c r="I345" s="231"/>
      <c r="J345" s="228"/>
      <c r="K345" s="228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155</v>
      </c>
      <c r="AU345" s="236" t="s">
        <v>81</v>
      </c>
      <c r="AV345" s="13" t="s">
        <v>79</v>
      </c>
      <c r="AW345" s="13" t="s">
        <v>33</v>
      </c>
      <c r="AX345" s="13" t="s">
        <v>71</v>
      </c>
      <c r="AY345" s="236" t="s">
        <v>141</v>
      </c>
    </row>
    <row r="346" spans="1:51" s="14" customFormat="1" ht="12">
      <c r="A346" s="14"/>
      <c r="B346" s="237"/>
      <c r="C346" s="238"/>
      <c r="D346" s="220" t="s">
        <v>155</v>
      </c>
      <c r="E346" s="239" t="s">
        <v>19</v>
      </c>
      <c r="F346" s="240" t="s">
        <v>437</v>
      </c>
      <c r="G346" s="238"/>
      <c r="H346" s="241">
        <v>27.612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155</v>
      </c>
      <c r="AU346" s="247" t="s">
        <v>81</v>
      </c>
      <c r="AV346" s="14" t="s">
        <v>81</v>
      </c>
      <c r="AW346" s="14" t="s">
        <v>33</v>
      </c>
      <c r="AX346" s="14" t="s">
        <v>71</v>
      </c>
      <c r="AY346" s="247" t="s">
        <v>141</v>
      </c>
    </row>
    <row r="347" spans="1:51" s="14" customFormat="1" ht="12">
      <c r="A347" s="14"/>
      <c r="B347" s="237"/>
      <c r="C347" s="238"/>
      <c r="D347" s="220" t="s">
        <v>155</v>
      </c>
      <c r="E347" s="239" t="s">
        <v>19</v>
      </c>
      <c r="F347" s="240" t="s">
        <v>438</v>
      </c>
      <c r="G347" s="238"/>
      <c r="H347" s="241">
        <v>7.59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155</v>
      </c>
      <c r="AU347" s="247" t="s">
        <v>81</v>
      </c>
      <c r="AV347" s="14" t="s">
        <v>81</v>
      </c>
      <c r="AW347" s="14" t="s">
        <v>33</v>
      </c>
      <c r="AX347" s="14" t="s">
        <v>71</v>
      </c>
      <c r="AY347" s="247" t="s">
        <v>141</v>
      </c>
    </row>
    <row r="348" spans="1:51" s="14" customFormat="1" ht="12">
      <c r="A348" s="14"/>
      <c r="B348" s="237"/>
      <c r="C348" s="238"/>
      <c r="D348" s="220" t="s">
        <v>155</v>
      </c>
      <c r="E348" s="239" t="s">
        <v>19</v>
      </c>
      <c r="F348" s="240" t="s">
        <v>439</v>
      </c>
      <c r="G348" s="238"/>
      <c r="H348" s="241">
        <v>35.105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155</v>
      </c>
      <c r="AU348" s="247" t="s">
        <v>81</v>
      </c>
      <c r="AV348" s="14" t="s">
        <v>81</v>
      </c>
      <c r="AW348" s="14" t="s">
        <v>33</v>
      </c>
      <c r="AX348" s="14" t="s">
        <v>71</v>
      </c>
      <c r="AY348" s="247" t="s">
        <v>141</v>
      </c>
    </row>
    <row r="349" spans="1:51" s="14" customFormat="1" ht="12">
      <c r="A349" s="14"/>
      <c r="B349" s="237"/>
      <c r="C349" s="238"/>
      <c r="D349" s="220" t="s">
        <v>155</v>
      </c>
      <c r="E349" s="239" t="s">
        <v>19</v>
      </c>
      <c r="F349" s="240" t="s">
        <v>440</v>
      </c>
      <c r="G349" s="238"/>
      <c r="H349" s="241">
        <v>11.055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155</v>
      </c>
      <c r="AU349" s="247" t="s">
        <v>81</v>
      </c>
      <c r="AV349" s="14" t="s">
        <v>81</v>
      </c>
      <c r="AW349" s="14" t="s">
        <v>33</v>
      </c>
      <c r="AX349" s="14" t="s">
        <v>71</v>
      </c>
      <c r="AY349" s="247" t="s">
        <v>141</v>
      </c>
    </row>
    <row r="350" spans="1:51" s="14" customFormat="1" ht="12">
      <c r="A350" s="14"/>
      <c r="B350" s="237"/>
      <c r="C350" s="238"/>
      <c r="D350" s="220" t="s">
        <v>155</v>
      </c>
      <c r="E350" s="239" t="s">
        <v>19</v>
      </c>
      <c r="F350" s="240" t="s">
        <v>441</v>
      </c>
      <c r="G350" s="238"/>
      <c r="H350" s="241">
        <v>24.701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155</v>
      </c>
      <c r="AU350" s="247" t="s">
        <v>81</v>
      </c>
      <c r="AV350" s="14" t="s">
        <v>81</v>
      </c>
      <c r="AW350" s="14" t="s">
        <v>33</v>
      </c>
      <c r="AX350" s="14" t="s">
        <v>71</v>
      </c>
      <c r="AY350" s="247" t="s">
        <v>141</v>
      </c>
    </row>
    <row r="351" spans="1:51" s="14" customFormat="1" ht="12">
      <c r="A351" s="14"/>
      <c r="B351" s="237"/>
      <c r="C351" s="238"/>
      <c r="D351" s="220" t="s">
        <v>155</v>
      </c>
      <c r="E351" s="239" t="s">
        <v>19</v>
      </c>
      <c r="F351" s="240" t="s">
        <v>442</v>
      </c>
      <c r="G351" s="238"/>
      <c r="H351" s="241">
        <v>38.679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7" t="s">
        <v>155</v>
      </c>
      <c r="AU351" s="247" t="s">
        <v>81</v>
      </c>
      <c r="AV351" s="14" t="s">
        <v>81</v>
      </c>
      <c r="AW351" s="14" t="s">
        <v>33</v>
      </c>
      <c r="AX351" s="14" t="s">
        <v>71</v>
      </c>
      <c r="AY351" s="247" t="s">
        <v>141</v>
      </c>
    </row>
    <row r="352" spans="1:51" s="14" customFormat="1" ht="12">
      <c r="A352" s="14"/>
      <c r="B352" s="237"/>
      <c r="C352" s="238"/>
      <c r="D352" s="220" t="s">
        <v>155</v>
      </c>
      <c r="E352" s="239" t="s">
        <v>19</v>
      </c>
      <c r="F352" s="240" t="s">
        <v>443</v>
      </c>
      <c r="G352" s="238"/>
      <c r="H352" s="241">
        <v>26.6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7" t="s">
        <v>155</v>
      </c>
      <c r="AU352" s="247" t="s">
        <v>81</v>
      </c>
      <c r="AV352" s="14" t="s">
        <v>81</v>
      </c>
      <c r="AW352" s="14" t="s">
        <v>33</v>
      </c>
      <c r="AX352" s="14" t="s">
        <v>71</v>
      </c>
      <c r="AY352" s="247" t="s">
        <v>141</v>
      </c>
    </row>
    <row r="353" spans="1:51" s="13" customFormat="1" ht="12">
      <c r="A353" s="13"/>
      <c r="B353" s="227"/>
      <c r="C353" s="228"/>
      <c r="D353" s="220" t="s">
        <v>155</v>
      </c>
      <c r="E353" s="229" t="s">
        <v>19</v>
      </c>
      <c r="F353" s="230" t="s">
        <v>444</v>
      </c>
      <c r="G353" s="228"/>
      <c r="H353" s="229" t="s">
        <v>19</v>
      </c>
      <c r="I353" s="231"/>
      <c r="J353" s="228"/>
      <c r="K353" s="228"/>
      <c r="L353" s="232"/>
      <c r="M353" s="233"/>
      <c r="N353" s="234"/>
      <c r="O353" s="234"/>
      <c r="P353" s="234"/>
      <c r="Q353" s="234"/>
      <c r="R353" s="234"/>
      <c r="S353" s="234"/>
      <c r="T353" s="23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6" t="s">
        <v>155</v>
      </c>
      <c r="AU353" s="236" t="s">
        <v>81</v>
      </c>
      <c r="AV353" s="13" t="s">
        <v>79</v>
      </c>
      <c r="AW353" s="13" t="s">
        <v>33</v>
      </c>
      <c r="AX353" s="13" t="s">
        <v>71</v>
      </c>
      <c r="AY353" s="236" t="s">
        <v>141</v>
      </c>
    </row>
    <row r="354" spans="1:51" s="14" customFormat="1" ht="12">
      <c r="A354" s="14"/>
      <c r="B354" s="237"/>
      <c r="C354" s="238"/>
      <c r="D354" s="220" t="s">
        <v>155</v>
      </c>
      <c r="E354" s="239" t="s">
        <v>19</v>
      </c>
      <c r="F354" s="240" t="s">
        <v>445</v>
      </c>
      <c r="G354" s="238"/>
      <c r="H354" s="241">
        <v>42.24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155</v>
      </c>
      <c r="AU354" s="247" t="s">
        <v>81</v>
      </c>
      <c r="AV354" s="14" t="s">
        <v>81</v>
      </c>
      <c r="AW354" s="14" t="s">
        <v>33</v>
      </c>
      <c r="AX354" s="14" t="s">
        <v>71</v>
      </c>
      <c r="AY354" s="247" t="s">
        <v>141</v>
      </c>
    </row>
    <row r="355" spans="1:51" s="13" customFormat="1" ht="12">
      <c r="A355" s="13"/>
      <c r="B355" s="227"/>
      <c r="C355" s="228"/>
      <c r="D355" s="220" t="s">
        <v>155</v>
      </c>
      <c r="E355" s="229" t="s">
        <v>19</v>
      </c>
      <c r="F355" s="230" t="s">
        <v>446</v>
      </c>
      <c r="G355" s="228"/>
      <c r="H355" s="229" t="s">
        <v>19</v>
      </c>
      <c r="I355" s="231"/>
      <c r="J355" s="228"/>
      <c r="K355" s="228"/>
      <c r="L355" s="232"/>
      <c r="M355" s="233"/>
      <c r="N355" s="234"/>
      <c r="O355" s="234"/>
      <c r="P355" s="234"/>
      <c r="Q355" s="234"/>
      <c r="R355" s="234"/>
      <c r="S355" s="234"/>
      <c r="T355" s="23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6" t="s">
        <v>155</v>
      </c>
      <c r="AU355" s="236" t="s">
        <v>81</v>
      </c>
      <c r="AV355" s="13" t="s">
        <v>79</v>
      </c>
      <c r="AW355" s="13" t="s">
        <v>33</v>
      </c>
      <c r="AX355" s="13" t="s">
        <v>71</v>
      </c>
      <c r="AY355" s="236" t="s">
        <v>141</v>
      </c>
    </row>
    <row r="356" spans="1:51" s="14" customFormat="1" ht="12">
      <c r="A356" s="14"/>
      <c r="B356" s="237"/>
      <c r="C356" s="238"/>
      <c r="D356" s="220" t="s">
        <v>155</v>
      </c>
      <c r="E356" s="239" t="s">
        <v>19</v>
      </c>
      <c r="F356" s="240" t="s">
        <v>447</v>
      </c>
      <c r="G356" s="238"/>
      <c r="H356" s="241">
        <v>77.55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155</v>
      </c>
      <c r="AU356" s="247" t="s">
        <v>81</v>
      </c>
      <c r="AV356" s="14" t="s">
        <v>81</v>
      </c>
      <c r="AW356" s="14" t="s">
        <v>33</v>
      </c>
      <c r="AX356" s="14" t="s">
        <v>71</v>
      </c>
      <c r="AY356" s="247" t="s">
        <v>141</v>
      </c>
    </row>
    <row r="357" spans="1:51" s="14" customFormat="1" ht="12">
      <c r="A357" s="14"/>
      <c r="B357" s="237"/>
      <c r="C357" s="238"/>
      <c r="D357" s="220" t="s">
        <v>155</v>
      </c>
      <c r="E357" s="239" t="s">
        <v>19</v>
      </c>
      <c r="F357" s="240" t="s">
        <v>448</v>
      </c>
      <c r="G357" s="238"/>
      <c r="H357" s="241">
        <v>99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155</v>
      </c>
      <c r="AU357" s="247" t="s">
        <v>81</v>
      </c>
      <c r="AV357" s="14" t="s">
        <v>81</v>
      </c>
      <c r="AW357" s="14" t="s">
        <v>33</v>
      </c>
      <c r="AX357" s="14" t="s">
        <v>71</v>
      </c>
      <c r="AY357" s="247" t="s">
        <v>141</v>
      </c>
    </row>
    <row r="358" spans="1:51" s="15" customFormat="1" ht="12">
      <c r="A358" s="15"/>
      <c r="B358" s="258"/>
      <c r="C358" s="259"/>
      <c r="D358" s="220" t="s">
        <v>155</v>
      </c>
      <c r="E358" s="260" t="s">
        <v>19</v>
      </c>
      <c r="F358" s="261" t="s">
        <v>188</v>
      </c>
      <c r="G358" s="259"/>
      <c r="H358" s="262">
        <v>390.132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8" t="s">
        <v>155</v>
      </c>
      <c r="AU358" s="268" t="s">
        <v>81</v>
      </c>
      <c r="AV358" s="15" t="s">
        <v>149</v>
      </c>
      <c r="AW358" s="15" t="s">
        <v>33</v>
      </c>
      <c r="AX358" s="15" t="s">
        <v>79</v>
      </c>
      <c r="AY358" s="268" t="s">
        <v>141</v>
      </c>
    </row>
    <row r="359" spans="1:65" s="2" customFormat="1" ht="33" customHeight="1">
      <c r="A359" s="41"/>
      <c r="B359" s="42"/>
      <c r="C359" s="207" t="s">
        <v>449</v>
      </c>
      <c r="D359" s="207" t="s">
        <v>144</v>
      </c>
      <c r="E359" s="208" t="s">
        <v>450</v>
      </c>
      <c r="F359" s="209" t="s">
        <v>451</v>
      </c>
      <c r="G359" s="210" t="s">
        <v>256</v>
      </c>
      <c r="H359" s="211">
        <v>425.65</v>
      </c>
      <c r="I359" s="212"/>
      <c r="J359" s="213">
        <f>ROUND(I359*H359,2)</f>
        <v>0</v>
      </c>
      <c r="K359" s="209" t="s">
        <v>148</v>
      </c>
      <c r="L359" s="47"/>
      <c r="M359" s="214" t="s">
        <v>19</v>
      </c>
      <c r="N359" s="215" t="s">
        <v>42</v>
      </c>
      <c r="O359" s="87"/>
      <c r="P359" s="216">
        <f>O359*H359</f>
        <v>0</v>
      </c>
      <c r="Q359" s="216">
        <v>2E-05</v>
      </c>
      <c r="R359" s="216">
        <f>Q359*H359</f>
        <v>0.008513</v>
      </c>
      <c r="S359" s="216">
        <v>0</v>
      </c>
      <c r="T359" s="217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149</v>
      </c>
      <c r="AT359" s="218" t="s">
        <v>144</v>
      </c>
      <c r="AU359" s="218" t="s">
        <v>81</v>
      </c>
      <c r="AY359" s="20" t="s">
        <v>141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20" t="s">
        <v>79</v>
      </c>
      <c r="BK359" s="219">
        <f>ROUND(I359*H359,2)</f>
        <v>0</v>
      </c>
      <c r="BL359" s="20" t="s">
        <v>149</v>
      </c>
      <c r="BM359" s="218" t="s">
        <v>452</v>
      </c>
    </row>
    <row r="360" spans="1:47" s="2" customFormat="1" ht="12">
      <c r="A360" s="41"/>
      <c r="B360" s="42"/>
      <c r="C360" s="43"/>
      <c r="D360" s="220" t="s">
        <v>151</v>
      </c>
      <c r="E360" s="43"/>
      <c r="F360" s="221" t="s">
        <v>453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151</v>
      </c>
      <c r="AU360" s="20" t="s">
        <v>81</v>
      </c>
    </row>
    <row r="361" spans="1:47" s="2" customFormat="1" ht="12">
      <c r="A361" s="41"/>
      <c r="B361" s="42"/>
      <c r="C361" s="43"/>
      <c r="D361" s="225" t="s">
        <v>153</v>
      </c>
      <c r="E361" s="43"/>
      <c r="F361" s="226" t="s">
        <v>454</v>
      </c>
      <c r="G361" s="43"/>
      <c r="H361" s="43"/>
      <c r="I361" s="222"/>
      <c r="J361" s="43"/>
      <c r="K361" s="43"/>
      <c r="L361" s="47"/>
      <c r="M361" s="223"/>
      <c r="N361" s="224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153</v>
      </c>
      <c r="AU361" s="20" t="s">
        <v>81</v>
      </c>
    </row>
    <row r="362" spans="1:51" s="13" customFormat="1" ht="12">
      <c r="A362" s="13"/>
      <c r="B362" s="227"/>
      <c r="C362" s="228"/>
      <c r="D362" s="220" t="s">
        <v>155</v>
      </c>
      <c r="E362" s="229" t="s">
        <v>19</v>
      </c>
      <c r="F362" s="230" t="s">
        <v>225</v>
      </c>
      <c r="G362" s="228"/>
      <c r="H362" s="229" t="s">
        <v>19</v>
      </c>
      <c r="I362" s="231"/>
      <c r="J362" s="228"/>
      <c r="K362" s="228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155</v>
      </c>
      <c r="AU362" s="236" t="s">
        <v>81</v>
      </c>
      <c r="AV362" s="13" t="s">
        <v>79</v>
      </c>
      <c r="AW362" s="13" t="s">
        <v>33</v>
      </c>
      <c r="AX362" s="13" t="s">
        <v>71</v>
      </c>
      <c r="AY362" s="236" t="s">
        <v>141</v>
      </c>
    </row>
    <row r="363" spans="1:51" s="14" customFormat="1" ht="12">
      <c r="A363" s="14"/>
      <c r="B363" s="237"/>
      <c r="C363" s="238"/>
      <c r="D363" s="220" t="s">
        <v>155</v>
      </c>
      <c r="E363" s="239" t="s">
        <v>19</v>
      </c>
      <c r="F363" s="240" t="s">
        <v>455</v>
      </c>
      <c r="G363" s="238"/>
      <c r="H363" s="241">
        <v>296.55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155</v>
      </c>
      <c r="AU363" s="247" t="s">
        <v>81</v>
      </c>
      <c r="AV363" s="14" t="s">
        <v>81</v>
      </c>
      <c r="AW363" s="14" t="s">
        <v>33</v>
      </c>
      <c r="AX363" s="14" t="s">
        <v>71</v>
      </c>
      <c r="AY363" s="247" t="s">
        <v>141</v>
      </c>
    </row>
    <row r="364" spans="1:51" s="14" customFormat="1" ht="12">
      <c r="A364" s="14"/>
      <c r="B364" s="237"/>
      <c r="C364" s="238"/>
      <c r="D364" s="220" t="s">
        <v>155</v>
      </c>
      <c r="E364" s="239" t="s">
        <v>19</v>
      </c>
      <c r="F364" s="240" t="s">
        <v>456</v>
      </c>
      <c r="G364" s="238"/>
      <c r="H364" s="241">
        <v>129.1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7" t="s">
        <v>155</v>
      </c>
      <c r="AU364" s="247" t="s">
        <v>81</v>
      </c>
      <c r="AV364" s="14" t="s">
        <v>81</v>
      </c>
      <c r="AW364" s="14" t="s">
        <v>33</v>
      </c>
      <c r="AX364" s="14" t="s">
        <v>71</v>
      </c>
      <c r="AY364" s="247" t="s">
        <v>141</v>
      </c>
    </row>
    <row r="365" spans="1:51" s="15" customFormat="1" ht="12">
      <c r="A365" s="15"/>
      <c r="B365" s="258"/>
      <c r="C365" s="259"/>
      <c r="D365" s="220" t="s">
        <v>155</v>
      </c>
      <c r="E365" s="260" t="s">
        <v>19</v>
      </c>
      <c r="F365" s="261" t="s">
        <v>188</v>
      </c>
      <c r="G365" s="259"/>
      <c r="H365" s="262">
        <v>425.65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8" t="s">
        <v>155</v>
      </c>
      <c r="AU365" s="268" t="s">
        <v>81</v>
      </c>
      <c r="AV365" s="15" t="s">
        <v>149</v>
      </c>
      <c r="AW365" s="15" t="s">
        <v>33</v>
      </c>
      <c r="AX365" s="15" t="s">
        <v>79</v>
      </c>
      <c r="AY365" s="268" t="s">
        <v>141</v>
      </c>
    </row>
    <row r="366" spans="1:65" s="2" customFormat="1" ht="24.15" customHeight="1">
      <c r="A366" s="41"/>
      <c r="B366" s="42"/>
      <c r="C366" s="207" t="s">
        <v>457</v>
      </c>
      <c r="D366" s="207" t="s">
        <v>144</v>
      </c>
      <c r="E366" s="208" t="s">
        <v>458</v>
      </c>
      <c r="F366" s="209" t="s">
        <v>459</v>
      </c>
      <c r="G366" s="210" t="s">
        <v>221</v>
      </c>
      <c r="H366" s="211">
        <v>313.35</v>
      </c>
      <c r="I366" s="212"/>
      <c r="J366" s="213">
        <f>ROUND(I366*H366,2)</f>
        <v>0</v>
      </c>
      <c r="K366" s="209" t="s">
        <v>148</v>
      </c>
      <c r="L366" s="47"/>
      <c r="M366" s="214" t="s">
        <v>19</v>
      </c>
      <c r="N366" s="215" t="s">
        <v>42</v>
      </c>
      <c r="O366" s="87"/>
      <c r="P366" s="216">
        <f>O366*H366</f>
        <v>0</v>
      </c>
      <c r="Q366" s="216">
        <v>0.0169</v>
      </c>
      <c r="R366" s="216">
        <f>Q366*H366</f>
        <v>5.295615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149</v>
      </c>
      <c r="AT366" s="218" t="s">
        <v>144</v>
      </c>
      <c r="AU366" s="218" t="s">
        <v>81</v>
      </c>
      <c r="AY366" s="20" t="s">
        <v>141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20" t="s">
        <v>79</v>
      </c>
      <c r="BK366" s="219">
        <f>ROUND(I366*H366,2)</f>
        <v>0</v>
      </c>
      <c r="BL366" s="20" t="s">
        <v>149</v>
      </c>
      <c r="BM366" s="218" t="s">
        <v>460</v>
      </c>
    </row>
    <row r="367" spans="1:47" s="2" customFormat="1" ht="12">
      <c r="A367" s="41"/>
      <c r="B367" s="42"/>
      <c r="C367" s="43"/>
      <c r="D367" s="220" t="s">
        <v>151</v>
      </c>
      <c r="E367" s="43"/>
      <c r="F367" s="221" t="s">
        <v>461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151</v>
      </c>
      <c r="AU367" s="20" t="s">
        <v>81</v>
      </c>
    </row>
    <row r="368" spans="1:47" s="2" customFormat="1" ht="12">
      <c r="A368" s="41"/>
      <c r="B368" s="42"/>
      <c r="C368" s="43"/>
      <c r="D368" s="225" t="s">
        <v>153</v>
      </c>
      <c r="E368" s="43"/>
      <c r="F368" s="226" t="s">
        <v>462</v>
      </c>
      <c r="G368" s="43"/>
      <c r="H368" s="43"/>
      <c r="I368" s="222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153</v>
      </c>
      <c r="AU368" s="20" t="s">
        <v>81</v>
      </c>
    </row>
    <row r="369" spans="1:51" s="13" customFormat="1" ht="12">
      <c r="A369" s="13"/>
      <c r="B369" s="227"/>
      <c r="C369" s="228"/>
      <c r="D369" s="220" t="s">
        <v>155</v>
      </c>
      <c r="E369" s="229" t="s">
        <v>19</v>
      </c>
      <c r="F369" s="230" t="s">
        <v>156</v>
      </c>
      <c r="G369" s="228"/>
      <c r="H369" s="229" t="s">
        <v>19</v>
      </c>
      <c r="I369" s="231"/>
      <c r="J369" s="228"/>
      <c r="K369" s="228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155</v>
      </c>
      <c r="AU369" s="236" t="s">
        <v>81</v>
      </c>
      <c r="AV369" s="13" t="s">
        <v>79</v>
      </c>
      <c r="AW369" s="13" t="s">
        <v>33</v>
      </c>
      <c r="AX369" s="13" t="s">
        <v>71</v>
      </c>
      <c r="AY369" s="236" t="s">
        <v>141</v>
      </c>
    </row>
    <row r="370" spans="1:51" s="14" customFormat="1" ht="12">
      <c r="A370" s="14"/>
      <c r="B370" s="237"/>
      <c r="C370" s="238"/>
      <c r="D370" s="220" t="s">
        <v>155</v>
      </c>
      <c r="E370" s="239" t="s">
        <v>19</v>
      </c>
      <c r="F370" s="240" t="s">
        <v>394</v>
      </c>
      <c r="G370" s="238"/>
      <c r="H370" s="241">
        <v>313.35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155</v>
      </c>
      <c r="AU370" s="247" t="s">
        <v>81</v>
      </c>
      <c r="AV370" s="14" t="s">
        <v>81</v>
      </c>
      <c r="AW370" s="14" t="s">
        <v>33</v>
      </c>
      <c r="AX370" s="14" t="s">
        <v>79</v>
      </c>
      <c r="AY370" s="247" t="s">
        <v>141</v>
      </c>
    </row>
    <row r="371" spans="1:65" s="2" customFormat="1" ht="24.15" customHeight="1">
      <c r="A371" s="41"/>
      <c r="B371" s="42"/>
      <c r="C371" s="207" t="s">
        <v>463</v>
      </c>
      <c r="D371" s="207" t="s">
        <v>144</v>
      </c>
      <c r="E371" s="208" t="s">
        <v>464</v>
      </c>
      <c r="F371" s="209" t="s">
        <v>465</v>
      </c>
      <c r="G371" s="210" t="s">
        <v>221</v>
      </c>
      <c r="H371" s="211">
        <v>257.042</v>
      </c>
      <c r="I371" s="212"/>
      <c r="J371" s="213">
        <f>ROUND(I371*H371,2)</f>
        <v>0</v>
      </c>
      <c r="K371" s="209" t="s">
        <v>148</v>
      </c>
      <c r="L371" s="47"/>
      <c r="M371" s="214" t="s">
        <v>19</v>
      </c>
      <c r="N371" s="215" t="s">
        <v>42</v>
      </c>
      <c r="O371" s="87"/>
      <c r="P371" s="216">
        <f>O371*H371</f>
        <v>0</v>
      </c>
      <c r="Q371" s="216">
        <v>0.0156</v>
      </c>
      <c r="R371" s="216">
        <f>Q371*H371</f>
        <v>4.0098552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149</v>
      </c>
      <c r="AT371" s="218" t="s">
        <v>144</v>
      </c>
      <c r="AU371" s="218" t="s">
        <v>81</v>
      </c>
      <c r="AY371" s="20" t="s">
        <v>141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0" t="s">
        <v>79</v>
      </c>
      <c r="BK371" s="219">
        <f>ROUND(I371*H371,2)</f>
        <v>0</v>
      </c>
      <c r="BL371" s="20" t="s">
        <v>149</v>
      </c>
      <c r="BM371" s="218" t="s">
        <v>466</v>
      </c>
    </row>
    <row r="372" spans="1:47" s="2" customFormat="1" ht="12">
      <c r="A372" s="41"/>
      <c r="B372" s="42"/>
      <c r="C372" s="43"/>
      <c r="D372" s="220" t="s">
        <v>151</v>
      </c>
      <c r="E372" s="43"/>
      <c r="F372" s="221" t="s">
        <v>467</v>
      </c>
      <c r="G372" s="43"/>
      <c r="H372" s="43"/>
      <c r="I372" s="222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151</v>
      </c>
      <c r="AU372" s="20" t="s">
        <v>81</v>
      </c>
    </row>
    <row r="373" spans="1:47" s="2" customFormat="1" ht="12">
      <c r="A373" s="41"/>
      <c r="B373" s="42"/>
      <c r="C373" s="43"/>
      <c r="D373" s="225" t="s">
        <v>153</v>
      </c>
      <c r="E373" s="43"/>
      <c r="F373" s="226" t="s">
        <v>468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153</v>
      </c>
      <c r="AU373" s="20" t="s">
        <v>81</v>
      </c>
    </row>
    <row r="374" spans="1:51" s="13" customFormat="1" ht="12">
      <c r="A374" s="13"/>
      <c r="B374" s="227"/>
      <c r="C374" s="228"/>
      <c r="D374" s="220" t="s">
        <v>155</v>
      </c>
      <c r="E374" s="229" t="s">
        <v>19</v>
      </c>
      <c r="F374" s="230" t="s">
        <v>156</v>
      </c>
      <c r="G374" s="228"/>
      <c r="H374" s="229" t="s">
        <v>19</v>
      </c>
      <c r="I374" s="231"/>
      <c r="J374" s="228"/>
      <c r="K374" s="228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155</v>
      </c>
      <c r="AU374" s="236" t="s">
        <v>81</v>
      </c>
      <c r="AV374" s="13" t="s">
        <v>79</v>
      </c>
      <c r="AW374" s="13" t="s">
        <v>33</v>
      </c>
      <c r="AX374" s="13" t="s">
        <v>71</v>
      </c>
      <c r="AY374" s="236" t="s">
        <v>141</v>
      </c>
    </row>
    <row r="375" spans="1:51" s="13" customFormat="1" ht="12">
      <c r="A375" s="13"/>
      <c r="B375" s="227"/>
      <c r="C375" s="228"/>
      <c r="D375" s="220" t="s">
        <v>155</v>
      </c>
      <c r="E375" s="229" t="s">
        <v>19</v>
      </c>
      <c r="F375" s="230" t="s">
        <v>436</v>
      </c>
      <c r="G375" s="228"/>
      <c r="H375" s="229" t="s">
        <v>19</v>
      </c>
      <c r="I375" s="231"/>
      <c r="J375" s="228"/>
      <c r="K375" s="228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155</v>
      </c>
      <c r="AU375" s="236" t="s">
        <v>81</v>
      </c>
      <c r="AV375" s="13" t="s">
        <v>79</v>
      </c>
      <c r="AW375" s="13" t="s">
        <v>33</v>
      </c>
      <c r="AX375" s="13" t="s">
        <v>71</v>
      </c>
      <c r="AY375" s="236" t="s">
        <v>141</v>
      </c>
    </row>
    <row r="376" spans="1:51" s="14" customFormat="1" ht="12">
      <c r="A376" s="14"/>
      <c r="B376" s="237"/>
      <c r="C376" s="238"/>
      <c r="D376" s="220" t="s">
        <v>155</v>
      </c>
      <c r="E376" s="239" t="s">
        <v>19</v>
      </c>
      <c r="F376" s="240" t="s">
        <v>437</v>
      </c>
      <c r="G376" s="238"/>
      <c r="H376" s="241">
        <v>27.612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7" t="s">
        <v>155</v>
      </c>
      <c r="AU376" s="247" t="s">
        <v>81</v>
      </c>
      <c r="AV376" s="14" t="s">
        <v>81</v>
      </c>
      <c r="AW376" s="14" t="s">
        <v>33</v>
      </c>
      <c r="AX376" s="14" t="s">
        <v>71</v>
      </c>
      <c r="AY376" s="247" t="s">
        <v>141</v>
      </c>
    </row>
    <row r="377" spans="1:51" s="14" customFormat="1" ht="12">
      <c r="A377" s="14"/>
      <c r="B377" s="237"/>
      <c r="C377" s="238"/>
      <c r="D377" s="220" t="s">
        <v>155</v>
      </c>
      <c r="E377" s="239" t="s">
        <v>19</v>
      </c>
      <c r="F377" s="240" t="s">
        <v>438</v>
      </c>
      <c r="G377" s="238"/>
      <c r="H377" s="241">
        <v>7.59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155</v>
      </c>
      <c r="AU377" s="247" t="s">
        <v>81</v>
      </c>
      <c r="AV377" s="14" t="s">
        <v>81</v>
      </c>
      <c r="AW377" s="14" t="s">
        <v>33</v>
      </c>
      <c r="AX377" s="14" t="s">
        <v>71</v>
      </c>
      <c r="AY377" s="247" t="s">
        <v>141</v>
      </c>
    </row>
    <row r="378" spans="1:51" s="14" customFormat="1" ht="12">
      <c r="A378" s="14"/>
      <c r="B378" s="237"/>
      <c r="C378" s="238"/>
      <c r="D378" s="220" t="s">
        <v>155</v>
      </c>
      <c r="E378" s="239" t="s">
        <v>19</v>
      </c>
      <c r="F378" s="240" t="s">
        <v>439</v>
      </c>
      <c r="G378" s="238"/>
      <c r="H378" s="241">
        <v>35.105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155</v>
      </c>
      <c r="AU378" s="247" t="s">
        <v>81</v>
      </c>
      <c r="AV378" s="14" t="s">
        <v>81</v>
      </c>
      <c r="AW378" s="14" t="s">
        <v>33</v>
      </c>
      <c r="AX378" s="14" t="s">
        <v>71</v>
      </c>
      <c r="AY378" s="247" t="s">
        <v>141</v>
      </c>
    </row>
    <row r="379" spans="1:51" s="14" customFormat="1" ht="12">
      <c r="A379" s="14"/>
      <c r="B379" s="237"/>
      <c r="C379" s="238"/>
      <c r="D379" s="220" t="s">
        <v>155</v>
      </c>
      <c r="E379" s="239" t="s">
        <v>19</v>
      </c>
      <c r="F379" s="240" t="s">
        <v>440</v>
      </c>
      <c r="G379" s="238"/>
      <c r="H379" s="241">
        <v>11.055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7" t="s">
        <v>155</v>
      </c>
      <c r="AU379" s="247" t="s">
        <v>81</v>
      </c>
      <c r="AV379" s="14" t="s">
        <v>81</v>
      </c>
      <c r="AW379" s="14" t="s">
        <v>33</v>
      </c>
      <c r="AX379" s="14" t="s">
        <v>71</v>
      </c>
      <c r="AY379" s="247" t="s">
        <v>141</v>
      </c>
    </row>
    <row r="380" spans="1:51" s="14" customFormat="1" ht="12">
      <c r="A380" s="14"/>
      <c r="B380" s="237"/>
      <c r="C380" s="238"/>
      <c r="D380" s="220" t="s">
        <v>155</v>
      </c>
      <c r="E380" s="239" t="s">
        <v>19</v>
      </c>
      <c r="F380" s="240" t="s">
        <v>441</v>
      </c>
      <c r="G380" s="238"/>
      <c r="H380" s="241">
        <v>24.701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7" t="s">
        <v>155</v>
      </c>
      <c r="AU380" s="247" t="s">
        <v>81</v>
      </c>
      <c r="AV380" s="14" t="s">
        <v>81</v>
      </c>
      <c r="AW380" s="14" t="s">
        <v>33</v>
      </c>
      <c r="AX380" s="14" t="s">
        <v>71</v>
      </c>
      <c r="AY380" s="247" t="s">
        <v>141</v>
      </c>
    </row>
    <row r="381" spans="1:51" s="14" customFormat="1" ht="12">
      <c r="A381" s="14"/>
      <c r="B381" s="237"/>
      <c r="C381" s="238"/>
      <c r="D381" s="220" t="s">
        <v>155</v>
      </c>
      <c r="E381" s="239" t="s">
        <v>19</v>
      </c>
      <c r="F381" s="240" t="s">
        <v>442</v>
      </c>
      <c r="G381" s="238"/>
      <c r="H381" s="241">
        <v>38.679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155</v>
      </c>
      <c r="AU381" s="247" t="s">
        <v>81</v>
      </c>
      <c r="AV381" s="14" t="s">
        <v>81</v>
      </c>
      <c r="AW381" s="14" t="s">
        <v>33</v>
      </c>
      <c r="AX381" s="14" t="s">
        <v>71</v>
      </c>
      <c r="AY381" s="247" t="s">
        <v>141</v>
      </c>
    </row>
    <row r="382" spans="1:51" s="14" customFormat="1" ht="12">
      <c r="A382" s="14"/>
      <c r="B382" s="237"/>
      <c r="C382" s="238"/>
      <c r="D382" s="220" t="s">
        <v>155</v>
      </c>
      <c r="E382" s="239" t="s">
        <v>19</v>
      </c>
      <c r="F382" s="240" t="s">
        <v>469</v>
      </c>
      <c r="G382" s="238"/>
      <c r="H382" s="241">
        <v>13.3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7" t="s">
        <v>155</v>
      </c>
      <c r="AU382" s="247" t="s">
        <v>81</v>
      </c>
      <c r="AV382" s="14" t="s">
        <v>81</v>
      </c>
      <c r="AW382" s="14" t="s">
        <v>33</v>
      </c>
      <c r="AX382" s="14" t="s">
        <v>71</v>
      </c>
      <c r="AY382" s="247" t="s">
        <v>141</v>
      </c>
    </row>
    <row r="383" spans="1:51" s="14" customFormat="1" ht="12">
      <c r="A383" s="14"/>
      <c r="B383" s="237"/>
      <c r="C383" s="238"/>
      <c r="D383" s="220" t="s">
        <v>155</v>
      </c>
      <c r="E383" s="239" t="s">
        <v>19</v>
      </c>
      <c r="F383" s="240" t="s">
        <v>448</v>
      </c>
      <c r="G383" s="238"/>
      <c r="H383" s="241">
        <v>99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7" t="s">
        <v>155</v>
      </c>
      <c r="AU383" s="247" t="s">
        <v>81</v>
      </c>
      <c r="AV383" s="14" t="s">
        <v>81</v>
      </c>
      <c r="AW383" s="14" t="s">
        <v>33</v>
      </c>
      <c r="AX383" s="14" t="s">
        <v>71</v>
      </c>
      <c r="AY383" s="247" t="s">
        <v>141</v>
      </c>
    </row>
    <row r="384" spans="1:51" s="15" customFormat="1" ht="12">
      <c r="A384" s="15"/>
      <c r="B384" s="258"/>
      <c r="C384" s="259"/>
      <c r="D384" s="220" t="s">
        <v>155</v>
      </c>
      <c r="E384" s="260" t="s">
        <v>19</v>
      </c>
      <c r="F384" s="261" t="s">
        <v>188</v>
      </c>
      <c r="G384" s="259"/>
      <c r="H384" s="262">
        <v>257.042</v>
      </c>
      <c r="I384" s="263"/>
      <c r="J384" s="259"/>
      <c r="K384" s="259"/>
      <c r="L384" s="264"/>
      <c r="M384" s="265"/>
      <c r="N384" s="266"/>
      <c r="O384" s="266"/>
      <c r="P384" s="266"/>
      <c r="Q384" s="266"/>
      <c r="R384" s="266"/>
      <c r="S384" s="266"/>
      <c r="T384" s="267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8" t="s">
        <v>155</v>
      </c>
      <c r="AU384" s="268" t="s">
        <v>81</v>
      </c>
      <c r="AV384" s="15" t="s">
        <v>149</v>
      </c>
      <c r="AW384" s="15" t="s">
        <v>33</v>
      </c>
      <c r="AX384" s="15" t="s">
        <v>79</v>
      </c>
      <c r="AY384" s="268" t="s">
        <v>141</v>
      </c>
    </row>
    <row r="385" spans="1:65" s="2" customFormat="1" ht="16.5" customHeight="1">
      <c r="A385" s="41"/>
      <c r="B385" s="42"/>
      <c r="C385" s="207" t="s">
        <v>470</v>
      </c>
      <c r="D385" s="207" t="s">
        <v>144</v>
      </c>
      <c r="E385" s="208" t="s">
        <v>471</v>
      </c>
      <c r="F385" s="209" t="s">
        <v>472</v>
      </c>
      <c r="G385" s="210" t="s">
        <v>221</v>
      </c>
      <c r="H385" s="211">
        <v>643.391</v>
      </c>
      <c r="I385" s="212"/>
      <c r="J385" s="213">
        <f>ROUND(I385*H385,2)</f>
        <v>0</v>
      </c>
      <c r="K385" s="209" t="s">
        <v>148</v>
      </c>
      <c r="L385" s="47"/>
      <c r="M385" s="214" t="s">
        <v>19</v>
      </c>
      <c r="N385" s="215" t="s">
        <v>42</v>
      </c>
      <c r="O385" s="87"/>
      <c r="P385" s="216">
        <f>O385*H385</f>
        <v>0</v>
      </c>
      <c r="Q385" s="216">
        <v>0.004</v>
      </c>
      <c r="R385" s="216">
        <f>Q385*H385</f>
        <v>2.5735639999999997</v>
      </c>
      <c r="S385" s="216">
        <v>0</v>
      </c>
      <c r="T385" s="217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18" t="s">
        <v>149</v>
      </c>
      <c r="AT385" s="218" t="s">
        <v>144</v>
      </c>
      <c r="AU385" s="218" t="s">
        <v>81</v>
      </c>
      <c r="AY385" s="20" t="s">
        <v>141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20" t="s">
        <v>79</v>
      </c>
      <c r="BK385" s="219">
        <f>ROUND(I385*H385,2)</f>
        <v>0</v>
      </c>
      <c r="BL385" s="20" t="s">
        <v>149</v>
      </c>
      <c r="BM385" s="218" t="s">
        <v>473</v>
      </c>
    </row>
    <row r="386" spans="1:47" s="2" customFormat="1" ht="12">
      <c r="A386" s="41"/>
      <c r="B386" s="42"/>
      <c r="C386" s="43"/>
      <c r="D386" s="220" t="s">
        <v>151</v>
      </c>
      <c r="E386" s="43"/>
      <c r="F386" s="221" t="s">
        <v>474</v>
      </c>
      <c r="G386" s="43"/>
      <c r="H386" s="43"/>
      <c r="I386" s="222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151</v>
      </c>
      <c r="AU386" s="20" t="s">
        <v>81</v>
      </c>
    </row>
    <row r="387" spans="1:47" s="2" customFormat="1" ht="12">
      <c r="A387" s="41"/>
      <c r="B387" s="42"/>
      <c r="C387" s="43"/>
      <c r="D387" s="225" t="s">
        <v>153</v>
      </c>
      <c r="E387" s="43"/>
      <c r="F387" s="226" t="s">
        <v>475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153</v>
      </c>
      <c r="AU387" s="20" t="s">
        <v>81</v>
      </c>
    </row>
    <row r="388" spans="1:51" s="13" customFormat="1" ht="12">
      <c r="A388" s="13"/>
      <c r="B388" s="227"/>
      <c r="C388" s="228"/>
      <c r="D388" s="220" t="s">
        <v>155</v>
      </c>
      <c r="E388" s="229" t="s">
        <v>19</v>
      </c>
      <c r="F388" s="230" t="s">
        <v>156</v>
      </c>
      <c r="G388" s="228"/>
      <c r="H388" s="229" t="s">
        <v>19</v>
      </c>
      <c r="I388" s="231"/>
      <c r="J388" s="228"/>
      <c r="K388" s="228"/>
      <c r="L388" s="232"/>
      <c r="M388" s="233"/>
      <c r="N388" s="234"/>
      <c r="O388" s="234"/>
      <c r="P388" s="234"/>
      <c r="Q388" s="234"/>
      <c r="R388" s="234"/>
      <c r="S388" s="234"/>
      <c r="T388" s="23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6" t="s">
        <v>155</v>
      </c>
      <c r="AU388" s="236" t="s">
        <v>81</v>
      </c>
      <c r="AV388" s="13" t="s">
        <v>79</v>
      </c>
      <c r="AW388" s="13" t="s">
        <v>33</v>
      </c>
      <c r="AX388" s="13" t="s">
        <v>71</v>
      </c>
      <c r="AY388" s="236" t="s">
        <v>141</v>
      </c>
    </row>
    <row r="389" spans="1:51" s="14" customFormat="1" ht="12">
      <c r="A389" s="14"/>
      <c r="B389" s="237"/>
      <c r="C389" s="238"/>
      <c r="D389" s="220" t="s">
        <v>155</v>
      </c>
      <c r="E389" s="239" t="s">
        <v>19</v>
      </c>
      <c r="F389" s="240" t="s">
        <v>401</v>
      </c>
      <c r="G389" s="238"/>
      <c r="H389" s="241">
        <v>96.954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7" t="s">
        <v>155</v>
      </c>
      <c r="AU389" s="247" t="s">
        <v>81</v>
      </c>
      <c r="AV389" s="14" t="s">
        <v>81</v>
      </c>
      <c r="AW389" s="14" t="s">
        <v>33</v>
      </c>
      <c r="AX389" s="14" t="s">
        <v>71</v>
      </c>
      <c r="AY389" s="247" t="s">
        <v>141</v>
      </c>
    </row>
    <row r="390" spans="1:51" s="14" customFormat="1" ht="12">
      <c r="A390" s="14"/>
      <c r="B390" s="237"/>
      <c r="C390" s="238"/>
      <c r="D390" s="220" t="s">
        <v>155</v>
      </c>
      <c r="E390" s="239" t="s">
        <v>19</v>
      </c>
      <c r="F390" s="240" t="s">
        <v>402</v>
      </c>
      <c r="G390" s="238"/>
      <c r="H390" s="241">
        <v>66.68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7" t="s">
        <v>155</v>
      </c>
      <c r="AU390" s="247" t="s">
        <v>81</v>
      </c>
      <c r="AV390" s="14" t="s">
        <v>81</v>
      </c>
      <c r="AW390" s="14" t="s">
        <v>33</v>
      </c>
      <c r="AX390" s="14" t="s">
        <v>71</v>
      </c>
      <c r="AY390" s="247" t="s">
        <v>141</v>
      </c>
    </row>
    <row r="391" spans="1:51" s="14" customFormat="1" ht="12">
      <c r="A391" s="14"/>
      <c r="B391" s="237"/>
      <c r="C391" s="238"/>
      <c r="D391" s="220" t="s">
        <v>155</v>
      </c>
      <c r="E391" s="239" t="s">
        <v>19</v>
      </c>
      <c r="F391" s="240" t="s">
        <v>403</v>
      </c>
      <c r="G391" s="238"/>
      <c r="H391" s="241">
        <v>20.997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7" t="s">
        <v>155</v>
      </c>
      <c r="AU391" s="247" t="s">
        <v>81</v>
      </c>
      <c r="AV391" s="14" t="s">
        <v>81</v>
      </c>
      <c r="AW391" s="14" t="s">
        <v>33</v>
      </c>
      <c r="AX391" s="14" t="s">
        <v>71</v>
      </c>
      <c r="AY391" s="247" t="s">
        <v>141</v>
      </c>
    </row>
    <row r="392" spans="1:51" s="14" customFormat="1" ht="12">
      <c r="A392" s="14"/>
      <c r="B392" s="237"/>
      <c r="C392" s="238"/>
      <c r="D392" s="220" t="s">
        <v>155</v>
      </c>
      <c r="E392" s="239" t="s">
        <v>19</v>
      </c>
      <c r="F392" s="240" t="s">
        <v>404</v>
      </c>
      <c r="G392" s="238"/>
      <c r="H392" s="241">
        <v>45.993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7" t="s">
        <v>155</v>
      </c>
      <c r="AU392" s="247" t="s">
        <v>81</v>
      </c>
      <c r="AV392" s="14" t="s">
        <v>81</v>
      </c>
      <c r="AW392" s="14" t="s">
        <v>33</v>
      </c>
      <c r="AX392" s="14" t="s">
        <v>71</v>
      </c>
      <c r="AY392" s="247" t="s">
        <v>141</v>
      </c>
    </row>
    <row r="393" spans="1:51" s="14" customFormat="1" ht="12">
      <c r="A393" s="14"/>
      <c r="B393" s="237"/>
      <c r="C393" s="238"/>
      <c r="D393" s="220" t="s">
        <v>155</v>
      </c>
      <c r="E393" s="239" t="s">
        <v>19</v>
      </c>
      <c r="F393" s="240" t="s">
        <v>405</v>
      </c>
      <c r="G393" s="238"/>
      <c r="H393" s="241">
        <v>40.403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155</v>
      </c>
      <c r="AU393" s="247" t="s">
        <v>81</v>
      </c>
      <c r="AV393" s="14" t="s">
        <v>81</v>
      </c>
      <c r="AW393" s="14" t="s">
        <v>33</v>
      </c>
      <c r="AX393" s="14" t="s">
        <v>71</v>
      </c>
      <c r="AY393" s="247" t="s">
        <v>141</v>
      </c>
    </row>
    <row r="394" spans="1:51" s="14" customFormat="1" ht="12">
      <c r="A394" s="14"/>
      <c r="B394" s="237"/>
      <c r="C394" s="238"/>
      <c r="D394" s="220" t="s">
        <v>155</v>
      </c>
      <c r="E394" s="239" t="s">
        <v>19</v>
      </c>
      <c r="F394" s="240" t="s">
        <v>406</v>
      </c>
      <c r="G394" s="238"/>
      <c r="H394" s="241">
        <v>51.337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155</v>
      </c>
      <c r="AU394" s="247" t="s">
        <v>81</v>
      </c>
      <c r="AV394" s="14" t="s">
        <v>81</v>
      </c>
      <c r="AW394" s="14" t="s">
        <v>33</v>
      </c>
      <c r="AX394" s="14" t="s">
        <v>71</v>
      </c>
      <c r="AY394" s="247" t="s">
        <v>141</v>
      </c>
    </row>
    <row r="395" spans="1:51" s="14" customFormat="1" ht="12">
      <c r="A395" s="14"/>
      <c r="B395" s="237"/>
      <c r="C395" s="238"/>
      <c r="D395" s="220" t="s">
        <v>155</v>
      </c>
      <c r="E395" s="239" t="s">
        <v>19</v>
      </c>
      <c r="F395" s="240" t="s">
        <v>407</v>
      </c>
      <c r="G395" s="238"/>
      <c r="H395" s="241">
        <v>14.732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7" t="s">
        <v>155</v>
      </c>
      <c r="AU395" s="247" t="s">
        <v>81</v>
      </c>
      <c r="AV395" s="14" t="s">
        <v>81</v>
      </c>
      <c r="AW395" s="14" t="s">
        <v>33</v>
      </c>
      <c r="AX395" s="14" t="s">
        <v>71</v>
      </c>
      <c r="AY395" s="247" t="s">
        <v>141</v>
      </c>
    </row>
    <row r="396" spans="1:51" s="14" customFormat="1" ht="12">
      <c r="A396" s="14"/>
      <c r="B396" s="237"/>
      <c r="C396" s="238"/>
      <c r="D396" s="220" t="s">
        <v>155</v>
      </c>
      <c r="E396" s="239" t="s">
        <v>19</v>
      </c>
      <c r="F396" s="240" t="s">
        <v>408</v>
      </c>
      <c r="G396" s="238"/>
      <c r="H396" s="241">
        <v>16.441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7" t="s">
        <v>155</v>
      </c>
      <c r="AU396" s="247" t="s">
        <v>81</v>
      </c>
      <c r="AV396" s="14" t="s">
        <v>81</v>
      </c>
      <c r="AW396" s="14" t="s">
        <v>33</v>
      </c>
      <c r="AX396" s="14" t="s">
        <v>71</v>
      </c>
      <c r="AY396" s="247" t="s">
        <v>141</v>
      </c>
    </row>
    <row r="397" spans="1:51" s="14" customFormat="1" ht="12">
      <c r="A397" s="14"/>
      <c r="B397" s="237"/>
      <c r="C397" s="238"/>
      <c r="D397" s="220" t="s">
        <v>155</v>
      </c>
      <c r="E397" s="239" t="s">
        <v>19</v>
      </c>
      <c r="F397" s="240" t="s">
        <v>409</v>
      </c>
      <c r="G397" s="238"/>
      <c r="H397" s="241">
        <v>20.337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7" t="s">
        <v>155</v>
      </c>
      <c r="AU397" s="247" t="s">
        <v>81</v>
      </c>
      <c r="AV397" s="14" t="s">
        <v>81</v>
      </c>
      <c r="AW397" s="14" t="s">
        <v>33</v>
      </c>
      <c r="AX397" s="14" t="s">
        <v>71</v>
      </c>
      <c r="AY397" s="247" t="s">
        <v>141</v>
      </c>
    </row>
    <row r="398" spans="1:51" s="14" customFormat="1" ht="12">
      <c r="A398" s="14"/>
      <c r="B398" s="237"/>
      <c r="C398" s="238"/>
      <c r="D398" s="220" t="s">
        <v>155</v>
      </c>
      <c r="E398" s="239" t="s">
        <v>19</v>
      </c>
      <c r="F398" s="240" t="s">
        <v>410</v>
      </c>
      <c r="G398" s="238"/>
      <c r="H398" s="241">
        <v>68.569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7" t="s">
        <v>155</v>
      </c>
      <c r="AU398" s="247" t="s">
        <v>81</v>
      </c>
      <c r="AV398" s="14" t="s">
        <v>81</v>
      </c>
      <c r="AW398" s="14" t="s">
        <v>33</v>
      </c>
      <c r="AX398" s="14" t="s">
        <v>71</v>
      </c>
      <c r="AY398" s="247" t="s">
        <v>141</v>
      </c>
    </row>
    <row r="399" spans="1:51" s="14" customFormat="1" ht="12">
      <c r="A399" s="14"/>
      <c r="B399" s="237"/>
      <c r="C399" s="238"/>
      <c r="D399" s="220" t="s">
        <v>155</v>
      </c>
      <c r="E399" s="239" t="s">
        <v>19</v>
      </c>
      <c r="F399" s="240" t="s">
        <v>411</v>
      </c>
      <c r="G399" s="238"/>
      <c r="H399" s="241">
        <v>26.144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155</v>
      </c>
      <c r="AU399" s="247" t="s">
        <v>81</v>
      </c>
      <c r="AV399" s="14" t="s">
        <v>81</v>
      </c>
      <c r="AW399" s="14" t="s">
        <v>33</v>
      </c>
      <c r="AX399" s="14" t="s">
        <v>71</v>
      </c>
      <c r="AY399" s="247" t="s">
        <v>141</v>
      </c>
    </row>
    <row r="400" spans="1:51" s="14" customFormat="1" ht="12">
      <c r="A400" s="14"/>
      <c r="B400" s="237"/>
      <c r="C400" s="238"/>
      <c r="D400" s="220" t="s">
        <v>155</v>
      </c>
      <c r="E400" s="239" t="s">
        <v>19</v>
      </c>
      <c r="F400" s="240" t="s">
        <v>412</v>
      </c>
      <c r="G400" s="238"/>
      <c r="H400" s="241">
        <v>34.335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155</v>
      </c>
      <c r="AU400" s="247" t="s">
        <v>81</v>
      </c>
      <c r="AV400" s="14" t="s">
        <v>81</v>
      </c>
      <c r="AW400" s="14" t="s">
        <v>33</v>
      </c>
      <c r="AX400" s="14" t="s">
        <v>71</v>
      </c>
      <c r="AY400" s="247" t="s">
        <v>141</v>
      </c>
    </row>
    <row r="401" spans="1:51" s="14" customFormat="1" ht="12">
      <c r="A401" s="14"/>
      <c r="B401" s="237"/>
      <c r="C401" s="238"/>
      <c r="D401" s="220" t="s">
        <v>155</v>
      </c>
      <c r="E401" s="239" t="s">
        <v>19</v>
      </c>
      <c r="F401" s="240" t="s">
        <v>413</v>
      </c>
      <c r="G401" s="238"/>
      <c r="H401" s="241">
        <v>16.502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7" t="s">
        <v>155</v>
      </c>
      <c r="AU401" s="247" t="s">
        <v>81</v>
      </c>
      <c r="AV401" s="14" t="s">
        <v>81</v>
      </c>
      <c r="AW401" s="14" t="s">
        <v>33</v>
      </c>
      <c r="AX401" s="14" t="s">
        <v>71</v>
      </c>
      <c r="AY401" s="247" t="s">
        <v>141</v>
      </c>
    </row>
    <row r="402" spans="1:51" s="14" customFormat="1" ht="12">
      <c r="A402" s="14"/>
      <c r="B402" s="237"/>
      <c r="C402" s="238"/>
      <c r="D402" s="220" t="s">
        <v>155</v>
      </c>
      <c r="E402" s="239" t="s">
        <v>19</v>
      </c>
      <c r="F402" s="240" t="s">
        <v>414</v>
      </c>
      <c r="G402" s="238"/>
      <c r="H402" s="241">
        <v>87.731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7" t="s">
        <v>155</v>
      </c>
      <c r="AU402" s="247" t="s">
        <v>81</v>
      </c>
      <c r="AV402" s="14" t="s">
        <v>81</v>
      </c>
      <c r="AW402" s="14" t="s">
        <v>33</v>
      </c>
      <c r="AX402" s="14" t="s">
        <v>71</v>
      </c>
      <c r="AY402" s="247" t="s">
        <v>141</v>
      </c>
    </row>
    <row r="403" spans="1:51" s="14" customFormat="1" ht="12">
      <c r="A403" s="14"/>
      <c r="B403" s="237"/>
      <c r="C403" s="238"/>
      <c r="D403" s="220" t="s">
        <v>155</v>
      </c>
      <c r="E403" s="239" t="s">
        <v>19</v>
      </c>
      <c r="F403" s="240" t="s">
        <v>415</v>
      </c>
      <c r="G403" s="238"/>
      <c r="H403" s="241">
        <v>85.715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7" t="s">
        <v>155</v>
      </c>
      <c r="AU403" s="247" t="s">
        <v>81</v>
      </c>
      <c r="AV403" s="14" t="s">
        <v>81</v>
      </c>
      <c r="AW403" s="14" t="s">
        <v>33</v>
      </c>
      <c r="AX403" s="14" t="s">
        <v>71</v>
      </c>
      <c r="AY403" s="247" t="s">
        <v>141</v>
      </c>
    </row>
    <row r="404" spans="1:51" s="14" customFormat="1" ht="12">
      <c r="A404" s="14"/>
      <c r="B404" s="237"/>
      <c r="C404" s="238"/>
      <c r="D404" s="220" t="s">
        <v>155</v>
      </c>
      <c r="E404" s="239" t="s">
        <v>19</v>
      </c>
      <c r="F404" s="240" t="s">
        <v>416</v>
      </c>
      <c r="G404" s="238"/>
      <c r="H404" s="241">
        <v>21.987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155</v>
      </c>
      <c r="AU404" s="247" t="s">
        <v>81</v>
      </c>
      <c r="AV404" s="14" t="s">
        <v>81</v>
      </c>
      <c r="AW404" s="14" t="s">
        <v>33</v>
      </c>
      <c r="AX404" s="14" t="s">
        <v>71</v>
      </c>
      <c r="AY404" s="247" t="s">
        <v>141</v>
      </c>
    </row>
    <row r="405" spans="1:51" s="14" customFormat="1" ht="12">
      <c r="A405" s="14"/>
      <c r="B405" s="237"/>
      <c r="C405" s="238"/>
      <c r="D405" s="220" t="s">
        <v>155</v>
      </c>
      <c r="E405" s="239" t="s">
        <v>19</v>
      </c>
      <c r="F405" s="240" t="s">
        <v>417</v>
      </c>
      <c r="G405" s="238"/>
      <c r="H405" s="241">
        <v>59.68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155</v>
      </c>
      <c r="AU405" s="247" t="s">
        <v>81</v>
      </c>
      <c r="AV405" s="14" t="s">
        <v>81</v>
      </c>
      <c r="AW405" s="14" t="s">
        <v>33</v>
      </c>
      <c r="AX405" s="14" t="s">
        <v>71</v>
      </c>
      <c r="AY405" s="247" t="s">
        <v>141</v>
      </c>
    </row>
    <row r="406" spans="1:51" s="14" customFormat="1" ht="12">
      <c r="A406" s="14"/>
      <c r="B406" s="237"/>
      <c r="C406" s="238"/>
      <c r="D406" s="220" t="s">
        <v>155</v>
      </c>
      <c r="E406" s="239" t="s">
        <v>19</v>
      </c>
      <c r="F406" s="240" t="s">
        <v>418</v>
      </c>
      <c r="G406" s="238"/>
      <c r="H406" s="241">
        <v>19.431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7" t="s">
        <v>155</v>
      </c>
      <c r="AU406" s="247" t="s">
        <v>81</v>
      </c>
      <c r="AV406" s="14" t="s">
        <v>81</v>
      </c>
      <c r="AW406" s="14" t="s">
        <v>33</v>
      </c>
      <c r="AX406" s="14" t="s">
        <v>71</v>
      </c>
      <c r="AY406" s="247" t="s">
        <v>141</v>
      </c>
    </row>
    <row r="407" spans="1:51" s="14" customFormat="1" ht="12">
      <c r="A407" s="14"/>
      <c r="B407" s="237"/>
      <c r="C407" s="238"/>
      <c r="D407" s="220" t="s">
        <v>155</v>
      </c>
      <c r="E407" s="239" t="s">
        <v>19</v>
      </c>
      <c r="F407" s="240" t="s">
        <v>419</v>
      </c>
      <c r="G407" s="238"/>
      <c r="H407" s="241">
        <v>22.317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7" t="s">
        <v>155</v>
      </c>
      <c r="AU407" s="247" t="s">
        <v>81</v>
      </c>
      <c r="AV407" s="14" t="s">
        <v>81</v>
      </c>
      <c r="AW407" s="14" t="s">
        <v>33</v>
      </c>
      <c r="AX407" s="14" t="s">
        <v>71</v>
      </c>
      <c r="AY407" s="247" t="s">
        <v>141</v>
      </c>
    </row>
    <row r="408" spans="1:51" s="14" customFormat="1" ht="12">
      <c r="A408" s="14"/>
      <c r="B408" s="237"/>
      <c r="C408" s="238"/>
      <c r="D408" s="220" t="s">
        <v>155</v>
      </c>
      <c r="E408" s="239" t="s">
        <v>19</v>
      </c>
      <c r="F408" s="240" t="s">
        <v>420</v>
      </c>
      <c r="G408" s="238"/>
      <c r="H408" s="241">
        <v>85.452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7" t="s">
        <v>155</v>
      </c>
      <c r="AU408" s="247" t="s">
        <v>81</v>
      </c>
      <c r="AV408" s="14" t="s">
        <v>81</v>
      </c>
      <c r="AW408" s="14" t="s">
        <v>33</v>
      </c>
      <c r="AX408" s="14" t="s">
        <v>71</v>
      </c>
      <c r="AY408" s="247" t="s">
        <v>141</v>
      </c>
    </row>
    <row r="409" spans="1:51" s="14" customFormat="1" ht="12">
      <c r="A409" s="14"/>
      <c r="B409" s="237"/>
      <c r="C409" s="238"/>
      <c r="D409" s="220" t="s">
        <v>155</v>
      </c>
      <c r="E409" s="239" t="s">
        <v>19</v>
      </c>
      <c r="F409" s="240" t="s">
        <v>421</v>
      </c>
      <c r="G409" s="238"/>
      <c r="H409" s="241">
        <v>19.761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155</v>
      </c>
      <c r="AU409" s="247" t="s">
        <v>81</v>
      </c>
      <c r="AV409" s="14" t="s">
        <v>81</v>
      </c>
      <c r="AW409" s="14" t="s">
        <v>33</v>
      </c>
      <c r="AX409" s="14" t="s">
        <v>71</v>
      </c>
      <c r="AY409" s="247" t="s">
        <v>141</v>
      </c>
    </row>
    <row r="410" spans="1:51" s="14" customFormat="1" ht="12">
      <c r="A410" s="14"/>
      <c r="B410" s="237"/>
      <c r="C410" s="238"/>
      <c r="D410" s="220" t="s">
        <v>155</v>
      </c>
      <c r="E410" s="239" t="s">
        <v>19</v>
      </c>
      <c r="F410" s="240" t="s">
        <v>422</v>
      </c>
      <c r="G410" s="238"/>
      <c r="H410" s="241">
        <v>22.317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155</v>
      </c>
      <c r="AU410" s="247" t="s">
        <v>81</v>
      </c>
      <c r="AV410" s="14" t="s">
        <v>81</v>
      </c>
      <c r="AW410" s="14" t="s">
        <v>33</v>
      </c>
      <c r="AX410" s="14" t="s">
        <v>71</v>
      </c>
      <c r="AY410" s="247" t="s">
        <v>141</v>
      </c>
    </row>
    <row r="411" spans="1:51" s="14" customFormat="1" ht="12">
      <c r="A411" s="14"/>
      <c r="B411" s="237"/>
      <c r="C411" s="238"/>
      <c r="D411" s="220" t="s">
        <v>155</v>
      </c>
      <c r="E411" s="239" t="s">
        <v>19</v>
      </c>
      <c r="F411" s="240" t="s">
        <v>423</v>
      </c>
      <c r="G411" s="238"/>
      <c r="H411" s="241">
        <v>86.415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155</v>
      </c>
      <c r="AU411" s="247" t="s">
        <v>81</v>
      </c>
      <c r="AV411" s="14" t="s">
        <v>81</v>
      </c>
      <c r="AW411" s="14" t="s">
        <v>33</v>
      </c>
      <c r="AX411" s="14" t="s">
        <v>71</v>
      </c>
      <c r="AY411" s="247" t="s">
        <v>141</v>
      </c>
    </row>
    <row r="412" spans="1:51" s="14" customFormat="1" ht="12">
      <c r="A412" s="14"/>
      <c r="B412" s="237"/>
      <c r="C412" s="238"/>
      <c r="D412" s="220" t="s">
        <v>155</v>
      </c>
      <c r="E412" s="239" t="s">
        <v>19</v>
      </c>
      <c r="F412" s="240" t="s">
        <v>424</v>
      </c>
      <c r="G412" s="238"/>
      <c r="H412" s="241">
        <v>15.722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7" t="s">
        <v>155</v>
      </c>
      <c r="AU412" s="247" t="s">
        <v>81</v>
      </c>
      <c r="AV412" s="14" t="s">
        <v>81</v>
      </c>
      <c r="AW412" s="14" t="s">
        <v>33</v>
      </c>
      <c r="AX412" s="14" t="s">
        <v>71</v>
      </c>
      <c r="AY412" s="247" t="s">
        <v>141</v>
      </c>
    </row>
    <row r="413" spans="1:51" s="14" customFormat="1" ht="12">
      <c r="A413" s="14"/>
      <c r="B413" s="237"/>
      <c r="C413" s="238"/>
      <c r="D413" s="220" t="s">
        <v>155</v>
      </c>
      <c r="E413" s="239" t="s">
        <v>19</v>
      </c>
      <c r="F413" s="240" t="s">
        <v>425</v>
      </c>
      <c r="G413" s="238"/>
      <c r="H413" s="241">
        <v>141.511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7" t="s">
        <v>155</v>
      </c>
      <c r="AU413" s="247" t="s">
        <v>81</v>
      </c>
      <c r="AV413" s="14" t="s">
        <v>81</v>
      </c>
      <c r="AW413" s="14" t="s">
        <v>33</v>
      </c>
      <c r="AX413" s="14" t="s">
        <v>71</v>
      </c>
      <c r="AY413" s="247" t="s">
        <v>141</v>
      </c>
    </row>
    <row r="414" spans="1:51" s="14" customFormat="1" ht="12">
      <c r="A414" s="14"/>
      <c r="B414" s="237"/>
      <c r="C414" s="238"/>
      <c r="D414" s="220" t="s">
        <v>155</v>
      </c>
      <c r="E414" s="239" t="s">
        <v>19</v>
      </c>
      <c r="F414" s="240" t="s">
        <v>426</v>
      </c>
      <c r="G414" s="238"/>
      <c r="H414" s="241">
        <v>7.915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155</v>
      </c>
      <c r="AU414" s="247" t="s">
        <v>81</v>
      </c>
      <c r="AV414" s="14" t="s">
        <v>81</v>
      </c>
      <c r="AW414" s="14" t="s">
        <v>33</v>
      </c>
      <c r="AX414" s="14" t="s">
        <v>71</v>
      </c>
      <c r="AY414" s="247" t="s">
        <v>141</v>
      </c>
    </row>
    <row r="415" spans="1:51" s="14" customFormat="1" ht="12">
      <c r="A415" s="14"/>
      <c r="B415" s="237"/>
      <c r="C415" s="238"/>
      <c r="D415" s="220" t="s">
        <v>155</v>
      </c>
      <c r="E415" s="239" t="s">
        <v>19</v>
      </c>
      <c r="F415" s="240" t="s">
        <v>427</v>
      </c>
      <c r="G415" s="238"/>
      <c r="H415" s="241">
        <v>17.781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7" t="s">
        <v>155</v>
      </c>
      <c r="AU415" s="247" t="s">
        <v>81</v>
      </c>
      <c r="AV415" s="14" t="s">
        <v>81</v>
      </c>
      <c r="AW415" s="14" t="s">
        <v>33</v>
      </c>
      <c r="AX415" s="14" t="s">
        <v>71</v>
      </c>
      <c r="AY415" s="247" t="s">
        <v>141</v>
      </c>
    </row>
    <row r="416" spans="1:51" s="14" customFormat="1" ht="12">
      <c r="A416" s="14"/>
      <c r="B416" s="237"/>
      <c r="C416" s="238"/>
      <c r="D416" s="220" t="s">
        <v>155</v>
      </c>
      <c r="E416" s="239" t="s">
        <v>19</v>
      </c>
      <c r="F416" s="240" t="s">
        <v>428</v>
      </c>
      <c r="G416" s="238"/>
      <c r="H416" s="241">
        <v>21.327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7" t="s">
        <v>155</v>
      </c>
      <c r="AU416" s="247" t="s">
        <v>81</v>
      </c>
      <c r="AV416" s="14" t="s">
        <v>81</v>
      </c>
      <c r="AW416" s="14" t="s">
        <v>33</v>
      </c>
      <c r="AX416" s="14" t="s">
        <v>71</v>
      </c>
      <c r="AY416" s="247" t="s">
        <v>141</v>
      </c>
    </row>
    <row r="417" spans="1:51" s="14" customFormat="1" ht="12">
      <c r="A417" s="14"/>
      <c r="B417" s="237"/>
      <c r="C417" s="238"/>
      <c r="D417" s="220" t="s">
        <v>155</v>
      </c>
      <c r="E417" s="239" t="s">
        <v>19</v>
      </c>
      <c r="F417" s="240" t="s">
        <v>429</v>
      </c>
      <c r="G417" s="238"/>
      <c r="H417" s="241">
        <v>27.12</v>
      </c>
      <c r="I417" s="242"/>
      <c r="J417" s="238"/>
      <c r="K417" s="238"/>
      <c r="L417" s="243"/>
      <c r="M417" s="244"/>
      <c r="N417" s="245"/>
      <c r="O417" s="245"/>
      <c r="P417" s="245"/>
      <c r="Q417" s="245"/>
      <c r="R417" s="245"/>
      <c r="S417" s="245"/>
      <c r="T417" s="24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7" t="s">
        <v>155</v>
      </c>
      <c r="AU417" s="247" t="s">
        <v>81</v>
      </c>
      <c r="AV417" s="14" t="s">
        <v>81</v>
      </c>
      <c r="AW417" s="14" t="s">
        <v>33</v>
      </c>
      <c r="AX417" s="14" t="s">
        <v>71</v>
      </c>
      <c r="AY417" s="247" t="s">
        <v>141</v>
      </c>
    </row>
    <row r="418" spans="1:51" s="16" customFormat="1" ht="12">
      <c r="A418" s="16"/>
      <c r="B418" s="269"/>
      <c r="C418" s="270"/>
      <c r="D418" s="220" t="s">
        <v>155</v>
      </c>
      <c r="E418" s="271" t="s">
        <v>19</v>
      </c>
      <c r="F418" s="272" t="s">
        <v>476</v>
      </c>
      <c r="G418" s="270"/>
      <c r="H418" s="273">
        <v>1261.606</v>
      </c>
      <c r="I418" s="274"/>
      <c r="J418" s="270"/>
      <c r="K418" s="270"/>
      <c r="L418" s="275"/>
      <c r="M418" s="276"/>
      <c r="N418" s="277"/>
      <c r="O418" s="277"/>
      <c r="P418" s="277"/>
      <c r="Q418" s="277"/>
      <c r="R418" s="277"/>
      <c r="S418" s="277"/>
      <c r="T418" s="278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T418" s="279" t="s">
        <v>155</v>
      </c>
      <c r="AU418" s="279" t="s">
        <v>81</v>
      </c>
      <c r="AV418" s="16" t="s">
        <v>142</v>
      </c>
      <c r="AW418" s="16" t="s">
        <v>33</v>
      </c>
      <c r="AX418" s="16" t="s">
        <v>71</v>
      </c>
      <c r="AY418" s="279" t="s">
        <v>141</v>
      </c>
    </row>
    <row r="419" spans="1:51" s="14" customFormat="1" ht="12">
      <c r="A419" s="14"/>
      <c r="B419" s="237"/>
      <c r="C419" s="238"/>
      <c r="D419" s="220" t="s">
        <v>155</v>
      </c>
      <c r="E419" s="239" t="s">
        <v>19</v>
      </c>
      <c r="F419" s="240" t="s">
        <v>477</v>
      </c>
      <c r="G419" s="238"/>
      <c r="H419" s="241">
        <v>-618.215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7" t="s">
        <v>155</v>
      </c>
      <c r="AU419" s="247" t="s">
        <v>81</v>
      </c>
      <c r="AV419" s="14" t="s">
        <v>81</v>
      </c>
      <c r="AW419" s="14" t="s">
        <v>33</v>
      </c>
      <c r="AX419" s="14" t="s">
        <v>71</v>
      </c>
      <c r="AY419" s="247" t="s">
        <v>141</v>
      </c>
    </row>
    <row r="420" spans="1:51" s="15" customFormat="1" ht="12">
      <c r="A420" s="15"/>
      <c r="B420" s="258"/>
      <c r="C420" s="259"/>
      <c r="D420" s="220" t="s">
        <v>155</v>
      </c>
      <c r="E420" s="260" t="s">
        <v>19</v>
      </c>
      <c r="F420" s="261" t="s">
        <v>188</v>
      </c>
      <c r="G420" s="259"/>
      <c r="H420" s="262">
        <v>643.391</v>
      </c>
      <c r="I420" s="263"/>
      <c r="J420" s="259"/>
      <c r="K420" s="259"/>
      <c r="L420" s="264"/>
      <c r="M420" s="265"/>
      <c r="N420" s="266"/>
      <c r="O420" s="266"/>
      <c r="P420" s="266"/>
      <c r="Q420" s="266"/>
      <c r="R420" s="266"/>
      <c r="S420" s="266"/>
      <c r="T420" s="267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8" t="s">
        <v>155</v>
      </c>
      <c r="AU420" s="268" t="s">
        <v>81</v>
      </c>
      <c r="AV420" s="15" t="s">
        <v>149</v>
      </c>
      <c r="AW420" s="15" t="s">
        <v>33</v>
      </c>
      <c r="AX420" s="15" t="s">
        <v>79</v>
      </c>
      <c r="AY420" s="268" t="s">
        <v>141</v>
      </c>
    </row>
    <row r="421" spans="1:65" s="2" customFormat="1" ht="24.15" customHeight="1">
      <c r="A421" s="41"/>
      <c r="B421" s="42"/>
      <c r="C421" s="207" t="s">
        <v>478</v>
      </c>
      <c r="D421" s="207" t="s">
        <v>144</v>
      </c>
      <c r="E421" s="208" t="s">
        <v>479</v>
      </c>
      <c r="F421" s="209" t="s">
        <v>480</v>
      </c>
      <c r="G421" s="210" t="s">
        <v>221</v>
      </c>
      <c r="H421" s="211">
        <v>1116.883</v>
      </c>
      <c r="I421" s="212"/>
      <c r="J421" s="213">
        <f>ROUND(I421*H421,2)</f>
        <v>0</v>
      </c>
      <c r="K421" s="209" t="s">
        <v>148</v>
      </c>
      <c r="L421" s="47"/>
      <c r="M421" s="214" t="s">
        <v>19</v>
      </c>
      <c r="N421" s="215" t="s">
        <v>42</v>
      </c>
      <c r="O421" s="87"/>
      <c r="P421" s="216">
        <f>O421*H421</f>
        <v>0</v>
      </c>
      <c r="Q421" s="216">
        <v>0.0136</v>
      </c>
      <c r="R421" s="216">
        <f>Q421*H421</f>
        <v>15.1896088</v>
      </c>
      <c r="S421" s="216">
        <v>0</v>
      </c>
      <c r="T421" s="217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8" t="s">
        <v>149</v>
      </c>
      <c r="AT421" s="218" t="s">
        <v>144</v>
      </c>
      <c r="AU421" s="218" t="s">
        <v>81</v>
      </c>
      <c r="AY421" s="20" t="s">
        <v>141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20" t="s">
        <v>79</v>
      </c>
      <c r="BK421" s="219">
        <f>ROUND(I421*H421,2)</f>
        <v>0</v>
      </c>
      <c r="BL421" s="20" t="s">
        <v>149</v>
      </c>
      <c r="BM421" s="218" t="s">
        <v>481</v>
      </c>
    </row>
    <row r="422" spans="1:47" s="2" customFormat="1" ht="12">
      <c r="A422" s="41"/>
      <c r="B422" s="42"/>
      <c r="C422" s="43"/>
      <c r="D422" s="220" t="s">
        <v>151</v>
      </c>
      <c r="E422" s="43"/>
      <c r="F422" s="221" t="s">
        <v>482</v>
      </c>
      <c r="G422" s="43"/>
      <c r="H422" s="43"/>
      <c r="I422" s="222"/>
      <c r="J422" s="43"/>
      <c r="K422" s="43"/>
      <c r="L422" s="47"/>
      <c r="M422" s="223"/>
      <c r="N422" s="224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20" t="s">
        <v>151</v>
      </c>
      <c r="AU422" s="20" t="s">
        <v>81</v>
      </c>
    </row>
    <row r="423" spans="1:47" s="2" customFormat="1" ht="12">
      <c r="A423" s="41"/>
      <c r="B423" s="42"/>
      <c r="C423" s="43"/>
      <c r="D423" s="225" t="s">
        <v>153</v>
      </c>
      <c r="E423" s="43"/>
      <c r="F423" s="226" t="s">
        <v>483</v>
      </c>
      <c r="G423" s="43"/>
      <c r="H423" s="43"/>
      <c r="I423" s="222"/>
      <c r="J423" s="43"/>
      <c r="K423" s="43"/>
      <c r="L423" s="47"/>
      <c r="M423" s="223"/>
      <c r="N423" s="224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20" t="s">
        <v>153</v>
      </c>
      <c r="AU423" s="20" t="s">
        <v>81</v>
      </c>
    </row>
    <row r="424" spans="1:51" s="13" customFormat="1" ht="12">
      <c r="A424" s="13"/>
      <c r="B424" s="227"/>
      <c r="C424" s="228"/>
      <c r="D424" s="220" t="s">
        <v>155</v>
      </c>
      <c r="E424" s="229" t="s">
        <v>19</v>
      </c>
      <c r="F424" s="230" t="s">
        <v>156</v>
      </c>
      <c r="G424" s="228"/>
      <c r="H424" s="229" t="s">
        <v>19</v>
      </c>
      <c r="I424" s="231"/>
      <c r="J424" s="228"/>
      <c r="K424" s="228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155</v>
      </c>
      <c r="AU424" s="236" t="s">
        <v>81</v>
      </c>
      <c r="AV424" s="13" t="s">
        <v>79</v>
      </c>
      <c r="AW424" s="13" t="s">
        <v>33</v>
      </c>
      <c r="AX424" s="13" t="s">
        <v>71</v>
      </c>
      <c r="AY424" s="236" t="s">
        <v>141</v>
      </c>
    </row>
    <row r="425" spans="1:51" s="14" customFormat="1" ht="12">
      <c r="A425" s="14"/>
      <c r="B425" s="237"/>
      <c r="C425" s="238"/>
      <c r="D425" s="220" t="s">
        <v>155</v>
      </c>
      <c r="E425" s="239" t="s">
        <v>19</v>
      </c>
      <c r="F425" s="240" t="s">
        <v>401</v>
      </c>
      <c r="G425" s="238"/>
      <c r="H425" s="241">
        <v>96.954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7" t="s">
        <v>155</v>
      </c>
      <c r="AU425" s="247" t="s">
        <v>81</v>
      </c>
      <c r="AV425" s="14" t="s">
        <v>81</v>
      </c>
      <c r="AW425" s="14" t="s">
        <v>33</v>
      </c>
      <c r="AX425" s="14" t="s">
        <v>71</v>
      </c>
      <c r="AY425" s="247" t="s">
        <v>141</v>
      </c>
    </row>
    <row r="426" spans="1:51" s="14" customFormat="1" ht="12">
      <c r="A426" s="14"/>
      <c r="B426" s="237"/>
      <c r="C426" s="238"/>
      <c r="D426" s="220" t="s">
        <v>155</v>
      </c>
      <c r="E426" s="239" t="s">
        <v>19</v>
      </c>
      <c r="F426" s="240" t="s">
        <v>402</v>
      </c>
      <c r="G426" s="238"/>
      <c r="H426" s="241">
        <v>66.68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7" t="s">
        <v>155</v>
      </c>
      <c r="AU426" s="247" t="s">
        <v>81</v>
      </c>
      <c r="AV426" s="14" t="s">
        <v>81</v>
      </c>
      <c r="AW426" s="14" t="s">
        <v>33</v>
      </c>
      <c r="AX426" s="14" t="s">
        <v>71</v>
      </c>
      <c r="AY426" s="247" t="s">
        <v>141</v>
      </c>
    </row>
    <row r="427" spans="1:51" s="14" customFormat="1" ht="12">
      <c r="A427" s="14"/>
      <c r="B427" s="237"/>
      <c r="C427" s="238"/>
      <c r="D427" s="220" t="s">
        <v>155</v>
      </c>
      <c r="E427" s="239" t="s">
        <v>19</v>
      </c>
      <c r="F427" s="240" t="s">
        <v>403</v>
      </c>
      <c r="G427" s="238"/>
      <c r="H427" s="241">
        <v>20.997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7" t="s">
        <v>155</v>
      </c>
      <c r="AU427" s="247" t="s">
        <v>81</v>
      </c>
      <c r="AV427" s="14" t="s">
        <v>81</v>
      </c>
      <c r="AW427" s="14" t="s">
        <v>33</v>
      </c>
      <c r="AX427" s="14" t="s">
        <v>71</v>
      </c>
      <c r="AY427" s="247" t="s">
        <v>141</v>
      </c>
    </row>
    <row r="428" spans="1:51" s="14" customFormat="1" ht="12">
      <c r="A428" s="14"/>
      <c r="B428" s="237"/>
      <c r="C428" s="238"/>
      <c r="D428" s="220" t="s">
        <v>155</v>
      </c>
      <c r="E428" s="239" t="s">
        <v>19</v>
      </c>
      <c r="F428" s="240" t="s">
        <v>404</v>
      </c>
      <c r="G428" s="238"/>
      <c r="H428" s="241">
        <v>45.993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155</v>
      </c>
      <c r="AU428" s="247" t="s">
        <v>81</v>
      </c>
      <c r="AV428" s="14" t="s">
        <v>81</v>
      </c>
      <c r="AW428" s="14" t="s">
        <v>33</v>
      </c>
      <c r="AX428" s="14" t="s">
        <v>71</v>
      </c>
      <c r="AY428" s="247" t="s">
        <v>141</v>
      </c>
    </row>
    <row r="429" spans="1:51" s="14" customFormat="1" ht="12">
      <c r="A429" s="14"/>
      <c r="B429" s="237"/>
      <c r="C429" s="238"/>
      <c r="D429" s="220" t="s">
        <v>155</v>
      </c>
      <c r="E429" s="239" t="s">
        <v>19</v>
      </c>
      <c r="F429" s="240" t="s">
        <v>405</v>
      </c>
      <c r="G429" s="238"/>
      <c r="H429" s="241">
        <v>40.403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7" t="s">
        <v>155</v>
      </c>
      <c r="AU429" s="247" t="s">
        <v>81</v>
      </c>
      <c r="AV429" s="14" t="s">
        <v>81</v>
      </c>
      <c r="AW429" s="14" t="s">
        <v>33</v>
      </c>
      <c r="AX429" s="14" t="s">
        <v>71</v>
      </c>
      <c r="AY429" s="247" t="s">
        <v>141</v>
      </c>
    </row>
    <row r="430" spans="1:51" s="14" customFormat="1" ht="12">
      <c r="A430" s="14"/>
      <c r="B430" s="237"/>
      <c r="C430" s="238"/>
      <c r="D430" s="220" t="s">
        <v>155</v>
      </c>
      <c r="E430" s="239" t="s">
        <v>19</v>
      </c>
      <c r="F430" s="240" t="s">
        <v>406</v>
      </c>
      <c r="G430" s="238"/>
      <c r="H430" s="241">
        <v>51.337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7" t="s">
        <v>155</v>
      </c>
      <c r="AU430" s="247" t="s">
        <v>81</v>
      </c>
      <c r="AV430" s="14" t="s">
        <v>81</v>
      </c>
      <c r="AW430" s="14" t="s">
        <v>33</v>
      </c>
      <c r="AX430" s="14" t="s">
        <v>71</v>
      </c>
      <c r="AY430" s="247" t="s">
        <v>141</v>
      </c>
    </row>
    <row r="431" spans="1:51" s="14" customFormat="1" ht="12">
      <c r="A431" s="14"/>
      <c r="B431" s="237"/>
      <c r="C431" s="238"/>
      <c r="D431" s="220" t="s">
        <v>155</v>
      </c>
      <c r="E431" s="239" t="s">
        <v>19</v>
      </c>
      <c r="F431" s="240" t="s">
        <v>407</v>
      </c>
      <c r="G431" s="238"/>
      <c r="H431" s="241">
        <v>14.732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155</v>
      </c>
      <c r="AU431" s="247" t="s">
        <v>81</v>
      </c>
      <c r="AV431" s="14" t="s">
        <v>81</v>
      </c>
      <c r="AW431" s="14" t="s">
        <v>33</v>
      </c>
      <c r="AX431" s="14" t="s">
        <v>71</v>
      </c>
      <c r="AY431" s="247" t="s">
        <v>141</v>
      </c>
    </row>
    <row r="432" spans="1:51" s="14" customFormat="1" ht="12">
      <c r="A432" s="14"/>
      <c r="B432" s="237"/>
      <c r="C432" s="238"/>
      <c r="D432" s="220" t="s">
        <v>155</v>
      </c>
      <c r="E432" s="239" t="s">
        <v>19</v>
      </c>
      <c r="F432" s="240" t="s">
        <v>408</v>
      </c>
      <c r="G432" s="238"/>
      <c r="H432" s="241">
        <v>16.441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7" t="s">
        <v>155</v>
      </c>
      <c r="AU432" s="247" t="s">
        <v>81</v>
      </c>
      <c r="AV432" s="14" t="s">
        <v>81</v>
      </c>
      <c r="AW432" s="14" t="s">
        <v>33</v>
      </c>
      <c r="AX432" s="14" t="s">
        <v>71</v>
      </c>
      <c r="AY432" s="247" t="s">
        <v>141</v>
      </c>
    </row>
    <row r="433" spans="1:51" s="14" customFormat="1" ht="12">
      <c r="A433" s="14"/>
      <c r="B433" s="237"/>
      <c r="C433" s="238"/>
      <c r="D433" s="220" t="s">
        <v>155</v>
      </c>
      <c r="E433" s="239" t="s">
        <v>19</v>
      </c>
      <c r="F433" s="240" t="s">
        <v>409</v>
      </c>
      <c r="G433" s="238"/>
      <c r="H433" s="241">
        <v>20.337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155</v>
      </c>
      <c r="AU433" s="247" t="s">
        <v>81</v>
      </c>
      <c r="AV433" s="14" t="s">
        <v>81</v>
      </c>
      <c r="AW433" s="14" t="s">
        <v>33</v>
      </c>
      <c r="AX433" s="14" t="s">
        <v>71</v>
      </c>
      <c r="AY433" s="247" t="s">
        <v>141</v>
      </c>
    </row>
    <row r="434" spans="1:51" s="14" customFormat="1" ht="12">
      <c r="A434" s="14"/>
      <c r="B434" s="237"/>
      <c r="C434" s="238"/>
      <c r="D434" s="220" t="s">
        <v>155</v>
      </c>
      <c r="E434" s="239" t="s">
        <v>19</v>
      </c>
      <c r="F434" s="240" t="s">
        <v>410</v>
      </c>
      <c r="G434" s="238"/>
      <c r="H434" s="241">
        <v>68.569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7" t="s">
        <v>155</v>
      </c>
      <c r="AU434" s="247" t="s">
        <v>81</v>
      </c>
      <c r="AV434" s="14" t="s">
        <v>81</v>
      </c>
      <c r="AW434" s="14" t="s">
        <v>33</v>
      </c>
      <c r="AX434" s="14" t="s">
        <v>71</v>
      </c>
      <c r="AY434" s="247" t="s">
        <v>141</v>
      </c>
    </row>
    <row r="435" spans="1:51" s="14" customFormat="1" ht="12">
      <c r="A435" s="14"/>
      <c r="B435" s="237"/>
      <c r="C435" s="238"/>
      <c r="D435" s="220" t="s">
        <v>155</v>
      </c>
      <c r="E435" s="239" t="s">
        <v>19</v>
      </c>
      <c r="F435" s="240" t="s">
        <v>411</v>
      </c>
      <c r="G435" s="238"/>
      <c r="H435" s="241">
        <v>26.144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155</v>
      </c>
      <c r="AU435" s="247" t="s">
        <v>81</v>
      </c>
      <c r="AV435" s="14" t="s">
        <v>81</v>
      </c>
      <c r="AW435" s="14" t="s">
        <v>33</v>
      </c>
      <c r="AX435" s="14" t="s">
        <v>71</v>
      </c>
      <c r="AY435" s="247" t="s">
        <v>141</v>
      </c>
    </row>
    <row r="436" spans="1:51" s="14" customFormat="1" ht="12">
      <c r="A436" s="14"/>
      <c r="B436" s="237"/>
      <c r="C436" s="238"/>
      <c r="D436" s="220" t="s">
        <v>155</v>
      </c>
      <c r="E436" s="239" t="s">
        <v>19</v>
      </c>
      <c r="F436" s="240" t="s">
        <v>412</v>
      </c>
      <c r="G436" s="238"/>
      <c r="H436" s="241">
        <v>34.335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7" t="s">
        <v>155</v>
      </c>
      <c r="AU436" s="247" t="s">
        <v>81</v>
      </c>
      <c r="AV436" s="14" t="s">
        <v>81</v>
      </c>
      <c r="AW436" s="14" t="s">
        <v>33</v>
      </c>
      <c r="AX436" s="14" t="s">
        <v>71</v>
      </c>
      <c r="AY436" s="247" t="s">
        <v>141</v>
      </c>
    </row>
    <row r="437" spans="1:51" s="14" customFormat="1" ht="12">
      <c r="A437" s="14"/>
      <c r="B437" s="237"/>
      <c r="C437" s="238"/>
      <c r="D437" s="220" t="s">
        <v>155</v>
      </c>
      <c r="E437" s="239" t="s">
        <v>19</v>
      </c>
      <c r="F437" s="240" t="s">
        <v>413</v>
      </c>
      <c r="G437" s="238"/>
      <c r="H437" s="241">
        <v>16.502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7" t="s">
        <v>155</v>
      </c>
      <c r="AU437" s="247" t="s">
        <v>81</v>
      </c>
      <c r="AV437" s="14" t="s">
        <v>81</v>
      </c>
      <c r="AW437" s="14" t="s">
        <v>33</v>
      </c>
      <c r="AX437" s="14" t="s">
        <v>71</v>
      </c>
      <c r="AY437" s="247" t="s">
        <v>141</v>
      </c>
    </row>
    <row r="438" spans="1:51" s="14" customFormat="1" ht="12">
      <c r="A438" s="14"/>
      <c r="B438" s="237"/>
      <c r="C438" s="238"/>
      <c r="D438" s="220" t="s">
        <v>155</v>
      </c>
      <c r="E438" s="239" t="s">
        <v>19</v>
      </c>
      <c r="F438" s="240" t="s">
        <v>414</v>
      </c>
      <c r="G438" s="238"/>
      <c r="H438" s="241">
        <v>87.731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7" t="s">
        <v>155</v>
      </c>
      <c r="AU438" s="247" t="s">
        <v>81</v>
      </c>
      <c r="AV438" s="14" t="s">
        <v>81</v>
      </c>
      <c r="AW438" s="14" t="s">
        <v>33</v>
      </c>
      <c r="AX438" s="14" t="s">
        <v>71</v>
      </c>
      <c r="AY438" s="247" t="s">
        <v>141</v>
      </c>
    </row>
    <row r="439" spans="1:51" s="14" customFormat="1" ht="12">
      <c r="A439" s="14"/>
      <c r="B439" s="237"/>
      <c r="C439" s="238"/>
      <c r="D439" s="220" t="s">
        <v>155</v>
      </c>
      <c r="E439" s="239" t="s">
        <v>19</v>
      </c>
      <c r="F439" s="240" t="s">
        <v>415</v>
      </c>
      <c r="G439" s="238"/>
      <c r="H439" s="241">
        <v>85.715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155</v>
      </c>
      <c r="AU439" s="247" t="s">
        <v>81</v>
      </c>
      <c r="AV439" s="14" t="s">
        <v>81</v>
      </c>
      <c r="AW439" s="14" t="s">
        <v>33</v>
      </c>
      <c r="AX439" s="14" t="s">
        <v>71</v>
      </c>
      <c r="AY439" s="247" t="s">
        <v>141</v>
      </c>
    </row>
    <row r="440" spans="1:51" s="14" customFormat="1" ht="12">
      <c r="A440" s="14"/>
      <c r="B440" s="237"/>
      <c r="C440" s="238"/>
      <c r="D440" s="220" t="s">
        <v>155</v>
      </c>
      <c r="E440" s="239" t="s">
        <v>19</v>
      </c>
      <c r="F440" s="240" t="s">
        <v>416</v>
      </c>
      <c r="G440" s="238"/>
      <c r="H440" s="241">
        <v>21.987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7" t="s">
        <v>155</v>
      </c>
      <c r="AU440" s="247" t="s">
        <v>81</v>
      </c>
      <c r="AV440" s="14" t="s">
        <v>81</v>
      </c>
      <c r="AW440" s="14" t="s">
        <v>33</v>
      </c>
      <c r="AX440" s="14" t="s">
        <v>71</v>
      </c>
      <c r="AY440" s="247" t="s">
        <v>141</v>
      </c>
    </row>
    <row r="441" spans="1:51" s="14" customFormat="1" ht="12">
      <c r="A441" s="14"/>
      <c r="B441" s="237"/>
      <c r="C441" s="238"/>
      <c r="D441" s="220" t="s">
        <v>155</v>
      </c>
      <c r="E441" s="239" t="s">
        <v>19</v>
      </c>
      <c r="F441" s="240" t="s">
        <v>417</v>
      </c>
      <c r="G441" s="238"/>
      <c r="H441" s="241">
        <v>59.68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7" t="s">
        <v>155</v>
      </c>
      <c r="AU441" s="247" t="s">
        <v>81</v>
      </c>
      <c r="AV441" s="14" t="s">
        <v>81</v>
      </c>
      <c r="AW441" s="14" t="s">
        <v>33</v>
      </c>
      <c r="AX441" s="14" t="s">
        <v>71</v>
      </c>
      <c r="AY441" s="247" t="s">
        <v>141</v>
      </c>
    </row>
    <row r="442" spans="1:51" s="14" customFormat="1" ht="12">
      <c r="A442" s="14"/>
      <c r="B442" s="237"/>
      <c r="C442" s="238"/>
      <c r="D442" s="220" t="s">
        <v>155</v>
      </c>
      <c r="E442" s="239" t="s">
        <v>19</v>
      </c>
      <c r="F442" s="240" t="s">
        <v>418</v>
      </c>
      <c r="G442" s="238"/>
      <c r="H442" s="241">
        <v>19.431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7" t="s">
        <v>155</v>
      </c>
      <c r="AU442" s="247" t="s">
        <v>81</v>
      </c>
      <c r="AV442" s="14" t="s">
        <v>81</v>
      </c>
      <c r="AW442" s="14" t="s">
        <v>33</v>
      </c>
      <c r="AX442" s="14" t="s">
        <v>71</v>
      </c>
      <c r="AY442" s="247" t="s">
        <v>141</v>
      </c>
    </row>
    <row r="443" spans="1:51" s="14" customFormat="1" ht="12">
      <c r="A443" s="14"/>
      <c r="B443" s="237"/>
      <c r="C443" s="238"/>
      <c r="D443" s="220" t="s">
        <v>155</v>
      </c>
      <c r="E443" s="239" t="s">
        <v>19</v>
      </c>
      <c r="F443" s="240" t="s">
        <v>419</v>
      </c>
      <c r="G443" s="238"/>
      <c r="H443" s="241">
        <v>22.317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155</v>
      </c>
      <c r="AU443" s="247" t="s">
        <v>81</v>
      </c>
      <c r="AV443" s="14" t="s">
        <v>81</v>
      </c>
      <c r="AW443" s="14" t="s">
        <v>33</v>
      </c>
      <c r="AX443" s="14" t="s">
        <v>71</v>
      </c>
      <c r="AY443" s="247" t="s">
        <v>141</v>
      </c>
    </row>
    <row r="444" spans="1:51" s="14" customFormat="1" ht="12">
      <c r="A444" s="14"/>
      <c r="B444" s="237"/>
      <c r="C444" s="238"/>
      <c r="D444" s="220" t="s">
        <v>155</v>
      </c>
      <c r="E444" s="239" t="s">
        <v>19</v>
      </c>
      <c r="F444" s="240" t="s">
        <v>420</v>
      </c>
      <c r="G444" s="238"/>
      <c r="H444" s="241">
        <v>85.452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7" t="s">
        <v>155</v>
      </c>
      <c r="AU444" s="247" t="s">
        <v>81</v>
      </c>
      <c r="AV444" s="14" t="s">
        <v>81</v>
      </c>
      <c r="AW444" s="14" t="s">
        <v>33</v>
      </c>
      <c r="AX444" s="14" t="s">
        <v>71</v>
      </c>
      <c r="AY444" s="247" t="s">
        <v>141</v>
      </c>
    </row>
    <row r="445" spans="1:51" s="14" customFormat="1" ht="12">
      <c r="A445" s="14"/>
      <c r="B445" s="237"/>
      <c r="C445" s="238"/>
      <c r="D445" s="220" t="s">
        <v>155</v>
      </c>
      <c r="E445" s="239" t="s">
        <v>19</v>
      </c>
      <c r="F445" s="240" t="s">
        <v>421</v>
      </c>
      <c r="G445" s="238"/>
      <c r="H445" s="241">
        <v>19.761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7" t="s">
        <v>155</v>
      </c>
      <c r="AU445" s="247" t="s">
        <v>81</v>
      </c>
      <c r="AV445" s="14" t="s">
        <v>81</v>
      </c>
      <c r="AW445" s="14" t="s">
        <v>33</v>
      </c>
      <c r="AX445" s="14" t="s">
        <v>71</v>
      </c>
      <c r="AY445" s="247" t="s">
        <v>141</v>
      </c>
    </row>
    <row r="446" spans="1:51" s="14" customFormat="1" ht="12">
      <c r="A446" s="14"/>
      <c r="B446" s="237"/>
      <c r="C446" s="238"/>
      <c r="D446" s="220" t="s">
        <v>155</v>
      </c>
      <c r="E446" s="239" t="s">
        <v>19</v>
      </c>
      <c r="F446" s="240" t="s">
        <v>422</v>
      </c>
      <c r="G446" s="238"/>
      <c r="H446" s="241">
        <v>22.317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7" t="s">
        <v>155</v>
      </c>
      <c r="AU446" s="247" t="s">
        <v>81</v>
      </c>
      <c r="AV446" s="14" t="s">
        <v>81</v>
      </c>
      <c r="AW446" s="14" t="s">
        <v>33</v>
      </c>
      <c r="AX446" s="14" t="s">
        <v>71</v>
      </c>
      <c r="AY446" s="247" t="s">
        <v>141</v>
      </c>
    </row>
    <row r="447" spans="1:51" s="14" customFormat="1" ht="12">
      <c r="A447" s="14"/>
      <c r="B447" s="237"/>
      <c r="C447" s="238"/>
      <c r="D447" s="220" t="s">
        <v>155</v>
      </c>
      <c r="E447" s="239" t="s">
        <v>19</v>
      </c>
      <c r="F447" s="240" t="s">
        <v>423</v>
      </c>
      <c r="G447" s="238"/>
      <c r="H447" s="241">
        <v>86.415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7" t="s">
        <v>155</v>
      </c>
      <c r="AU447" s="247" t="s">
        <v>81</v>
      </c>
      <c r="AV447" s="14" t="s">
        <v>81</v>
      </c>
      <c r="AW447" s="14" t="s">
        <v>33</v>
      </c>
      <c r="AX447" s="14" t="s">
        <v>71</v>
      </c>
      <c r="AY447" s="247" t="s">
        <v>141</v>
      </c>
    </row>
    <row r="448" spans="1:51" s="14" customFormat="1" ht="12">
      <c r="A448" s="14"/>
      <c r="B448" s="237"/>
      <c r="C448" s="238"/>
      <c r="D448" s="220" t="s">
        <v>155</v>
      </c>
      <c r="E448" s="239" t="s">
        <v>19</v>
      </c>
      <c r="F448" s="240" t="s">
        <v>424</v>
      </c>
      <c r="G448" s="238"/>
      <c r="H448" s="241">
        <v>15.722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7" t="s">
        <v>155</v>
      </c>
      <c r="AU448" s="247" t="s">
        <v>81</v>
      </c>
      <c r="AV448" s="14" t="s">
        <v>81</v>
      </c>
      <c r="AW448" s="14" t="s">
        <v>33</v>
      </c>
      <c r="AX448" s="14" t="s">
        <v>71</v>
      </c>
      <c r="AY448" s="247" t="s">
        <v>141</v>
      </c>
    </row>
    <row r="449" spans="1:51" s="14" customFormat="1" ht="12">
      <c r="A449" s="14"/>
      <c r="B449" s="237"/>
      <c r="C449" s="238"/>
      <c r="D449" s="220" t="s">
        <v>155</v>
      </c>
      <c r="E449" s="239" t="s">
        <v>19</v>
      </c>
      <c r="F449" s="240" t="s">
        <v>425</v>
      </c>
      <c r="G449" s="238"/>
      <c r="H449" s="241">
        <v>141.511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7" t="s">
        <v>155</v>
      </c>
      <c r="AU449" s="247" t="s">
        <v>81</v>
      </c>
      <c r="AV449" s="14" t="s">
        <v>81</v>
      </c>
      <c r="AW449" s="14" t="s">
        <v>33</v>
      </c>
      <c r="AX449" s="14" t="s">
        <v>71</v>
      </c>
      <c r="AY449" s="247" t="s">
        <v>141</v>
      </c>
    </row>
    <row r="450" spans="1:51" s="14" customFormat="1" ht="12">
      <c r="A450" s="14"/>
      <c r="B450" s="237"/>
      <c r="C450" s="238"/>
      <c r="D450" s="220" t="s">
        <v>155</v>
      </c>
      <c r="E450" s="239" t="s">
        <v>19</v>
      </c>
      <c r="F450" s="240" t="s">
        <v>426</v>
      </c>
      <c r="G450" s="238"/>
      <c r="H450" s="241">
        <v>7.915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7" t="s">
        <v>155</v>
      </c>
      <c r="AU450" s="247" t="s">
        <v>81</v>
      </c>
      <c r="AV450" s="14" t="s">
        <v>81</v>
      </c>
      <c r="AW450" s="14" t="s">
        <v>33</v>
      </c>
      <c r="AX450" s="14" t="s">
        <v>71</v>
      </c>
      <c r="AY450" s="247" t="s">
        <v>141</v>
      </c>
    </row>
    <row r="451" spans="1:51" s="14" customFormat="1" ht="12">
      <c r="A451" s="14"/>
      <c r="B451" s="237"/>
      <c r="C451" s="238"/>
      <c r="D451" s="220" t="s">
        <v>155</v>
      </c>
      <c r="E451" s="239" t="s">
        <v>19</v>
      </c>
      <c r="F451" s="240" t="s">
        <v>427</v>
      </c>
      <c r="G451" s="238"/>
      <c r="H451" s="241">
        <v>17.781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155</v>
      </c>
      <c r="AU451" s="247" t="s">
        <v>81</v>
      </c>
      <c r="AV451" s="14" t="s">
        <v>81</v>
      </c>
      <c r="AW451" s="14" t="s">
        <v>33</v>
      </c>
      <c r="AX451" s="14" t="s">
        <v>71</v>
      </c>
      <c r="AY451" s="247" t="s">
        <v>141</v>
      </c>
    </row>
    <row r="452" spans="1:51" s="14" customFormat="1" ht="12">
      <c r="A452" s="14"/>
      <c r="B452" s="237"/>
      <c r="C452" s="238"/>
      <c r="D452" s="220" t="s">
        <v>155</v>
      </c>
      <c r="E452" s="239" t="s">
        <v>19</v>
      </c>
      <c r="F452" s="240" t="s">
        <v>428</v>
      </c>
      <c r="G452" s="238"/>
      <c r="H452" s="241">
        <v>21.327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7" t="s">
        <v>155</v>
      </c>
      <c r="AU452" s="247" t="s">
        <v>81</v>
      </c>
      <c r="AV452" s="14" t="s">
        <v>81</v>
      </c>
      <c r="AW452" s="14" t="s">
        <v>33</v>
      </c>
      <c r="AX452" s="14" t="s">
        <v>71</v>
      </c>
      <c r="AY452" s="247" t="s">
        <v>141</v>
      </c>
    </row>
    <row r="453" spans="1:51" s="14" customFormat="1" ht="12">
      <c r="A453" s="14"/>
      <c r="B453" s="237"/>
      <c r="C453" s="238"/>
      <c r="D453" s="220" t="s">
        <v>155</v>
      </c>
      <c r="E453" s="239" t="s">
        <v>19</v>
      </c>
      <c r="F453" s="240" t="s">
        <v>429</v>
      </c>
      <c r="G453" s="238"/>
      <c r="H453" s="241">
        <v>27.12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7" t="s">
        <v>155</v>
      </c>
      <c r="AU453" s="247" t="s">
        <v>81</v>
      </c>
      <c r="AV453" s="14" t="s">
        <v>81</v>
      </c>
      <c r="AW453" s="14" t="s">
        <v>33</v>
      </c>
      <c r="AX453" s="14" t="s">
        <v>71</v>
      </c>
      <c r="AY453" s="247" t="s">
        <v>141</v>
      </c>
    </row>
    <row r="454" spans="1:51" s="16" customFormat="1" ht="12">
      <c r="A454" s="16"/>
      <c r="B454" s="269"/>
      <c r="C454" s="270"/>
      <c r="D454" s="220" t="s">
        <v>155</v>
      </c>
      <c r="E454" s="271" t="s">
        <v>19</v>
      </c>
      <c r="F454" s="272" t="s">
        <v>476</v>
      </c>
      <c r="G454" s="270"/>
      <c r="H454" s="273">
        <v>1261.606</v>
      </c>
      <c r="I454" s="274"/>
      <c r="J454" s="270"/>
      <c r="K454" s="270"/>
      <c r="L454" s="275"/>
      <c r="M454" s="276"/>
      <c r="N454" s="277"/>
      <c r="O454" s="277"/>
      <c r="P454" s="277"/>
      <c r="Q454" s="277"/>
      <c r="R454" s="277"/>
      <c r="S454" s="277"/>
      <c r="T454" s="278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T454" s="279" t="s">
        <v>155</v>
      </c>
      <c r="AU454" s="279" t="s">
        <v>81</v>
      </c>
      <c r="AV454" s="16" t="s">
        <v>142</v>
      </c>
      <c r="AW454" s="16" t="s">
        <v>33</v>
      </c>
      <c r="AX454" s="16" t="s">
        <v>71</v>
      </c>
      <c r="AY454" s="279" t="s">
        <v>141</v>
      </c>
    </row>
    <row r="455" spans="1:51" s="14" customFormat="1" ht="12">
      <c r="A455" s="14"/>
      <c r="B455" s="237"/>
      <c r="C455" s="238"/>
      <c r="D455" s="220" t="s">
        <v>155</v>
      </c>
      <c r="E455" s="239" t="s">
        <v>19</v>
      </c>
      <c r="F455" s="240" t="s">
        <v>484</v>
      </c>
      <c r="G455" s="238"/>
      <c r="H455" s="241">
        <v>-144.723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7" t="s">
        <v>155</v>
      </c>
      <c r="AU455" s="247" t="s">
        <v>81</v>
      </c>
      <c r="AV455" s="14" t="s">
        <v>81</v>
      </c>
      <c r="AW455" s="14" t="s">
        <v>33</v>
      </c>
      <c r="AX455" s="14" t="s">
        <v>71</v>
      </c>
      <c r="AY455" s="247" t="s">
        <v>141</v>
      </c>
    </row>
    <row r="456" spans="1:51" s="15" customFormat="1" ht="12">
      <c r="A456" s="15"/>
      <c r="B456" s="258"/>
      <c r="C456" s="259"/>
      <c r="D456" s="220" t="s">
        <v>155</v>
      </c>
      <c r="E456" s="260" t="s">
        <v>19</v>
      </c>
      <c r="F456" s="261" t="s">
        <v>188</v>
      </c>
      <c r="G456" s="259"/>
      <c r="H456" s="262">
        <v>1116.883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8" t="s">
        <v>155</v>
      </c>
      <c r="AU456" s="268" t="s">
        <v>81</v>
      </c>
      <c r="AV456" s="15" t="s">
        <v>149</v>
      </c>
      <c r="AW456" s="15" t="s">
        <v>33</v>
      </c>
      <c r="AX456" s="15" t="s">
        <v>79</v>
      </c>
      <c r="AY456" s="268" t="s">
        <v>141</v>
      </c>
    </row>
    <row r="457" spans="1:65" s="2" customFormat="1" ht="24.15" customHeight="1">
      <c r="A457" s="41"/>
      <c r="B457" s="42"/>
      <c r="C457" s="207" t="s">
        <v>485</v>
      </c>
      <c r="D457" s="207" t="s">
        <v>144</v>
      </c>
      <c r="E457" s="208" t="s">
        <v>486</v>
      </c>
      <c r="F457" s="209" t="s">
        <v>487</v>
      </c>
      <c r="G457" s="210" t="s">
        <v>221</v>
      </c>
      <c r="H457" s="211">
        <v>1261.606</v>
      </c>
      <c r="I457" s="212"/>
      <c r="J457" s="213">
        <f>ROUND(I457*H457,2)</f>
        <v>0</v>
      </c>
      <c r="K457" s="209" t="s">
        <v>148</v>
      </c>
      <c r="L457" s="47"/>
      <c r="M457" s="214" t="s">
        <v>19</v>
      </c>
      <c r="N457" s="215" t="s">
        <v>42</v>
      </c>
      <c r="O457" s="87"/>
      <c r="P457" s="216">
        <f>O457*H457</f>
        <v>0</v>
      </c>
      <c r="Q457" s="216">
        <v>0.0068</v>
      </c>
      <c r="R457" s="216">
        <f>Q457*H457</f>
        <v>8.578920799999999</v>
      </c>
      <c r="S457" s="216">
        <v>0</v>
      </c>
      <c r="T457" s="21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18" t="s">
        <v>149</v>
      </c>
      <c r="AT457" s="218" t="s">
        <v>144</v>
      </c>
      <c r="AU457" s="218" t="s">
        <v>81</v>
      </c>
      <c r="AY457" s="20" t="s">
        <v>141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20" t="s">
        <v>79</v>
      </c>
      <c r="BK457" s="219">
        <f>ROUND(I457*H457,2)</f>
        <v>0</v>
      </c>
      <c r="BL457" s="20" t="s">
        <v>149</v>
      </c>
      <c r="BM457" s="218" t="s">
        <v>488</v>
      </c>
    </row>
    <row r="458" spans="1:47" s="2" customFormat="1" ht="12">
      <c r="A458" s="41"/>
      <c r="B458" s="42"/>
      <c r="C458" s="43"/>
      <c r="D458" s="220" t="s">
        <v>151</v>
      </c>
      <c r="E458" s="43"/>
      <c r="F458" s="221" t="s">
        <v>489</v>
      </c>
      <c r="G458" s="43"/>
      <c r="H458" s="43"/>
      <c r="I458" s="222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151</v>
      </c>
      <c r="AU458" s="20" t="s">
        <v>81</v>
      </c>
    </row>
    <row r="459" spans="1:47" s="2" customFormat="1" ht="12">
      <c r="A459" s="41"/>
      <c r="B459" s="42"/>
      <c r="C459" s="43"/>
      <c r="D459" s="225" t="s">
        <v>153</v>
      </c>
      <c r="E459" s="43"/>
      <c r="F459" s="226" t="s">
        <v>490</v>
      </c>
      <c r="G459" s="43"/>
      <c r="H459" s="43"/>
      <c r="I459" s="222"/>
      <c r="J459" s="43"/>
      <c r="K459" s="43"/>
      <c r="L459" s="47"/>
      <c r="M459" s="223"/>
      <c r="N459" s="22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153</v>
      </c>
      <c r="AU459" s="20" t="s">
        <v>81</v>
      </c>
    </row>
    <row r="460" spans="1:51" s="13" customFormat="1" ht="12">
      <c r="A460" s="13"/>
      <c r="B460" s="227"/>
      <c r="C460" s="228"/>
      <c r="D460" s="220" t="s">
        <v>155</v>
      </c>
      <c r="E460" s="229" t="s">
        <v>19</v>
      </c>
      <c r="F460" s="230" t="s">
        <v>156</v>
      </c>
      <c r="G460" s="228"/>
      <c r="H460" s="229" t="s">
        <v>19</v>
      </c>
      <c r="I460" s="231"/>
      <c r="J460" s="228"/>
      <c r="K460" s="228"/>
      <c r="L460" s="232"/>
      <c r="M460" s="233"/>
      <c r="N460" s="234"/>
      <c r="O460" s="234"/>
      <c r="P460" s="234"/>
      <c r="Q460" s="234"/>
      <c r="R460" s="234"/>
      <c r="S460" s="234"/>
      <c r="T460" s="23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6" t="s">
        <v>155</v>
      </c>
      <c r="AU460" s="236" t="s">
        <v>81</v>
      </c>
      <c r="AV460" s="13" t="s">
        <v>79</v>
      </c>
      <c r="AW460" s="13" t="s">
        <v>33</v>
      </c>
      <c r="AX460" s="13" t="s">
        <v>71</v>
      </c>
      <c r="AY460" s="236" t="s">
        <v>141</v>
      </c>
    </row>
    <row r="461" spans="1:51" s="14" customFormat="1" ht="12">
      <c r="A461" s="14"/>
      <c r="B461" s="237"/>
      <c r="C461" s="238"/>
      <c r="D461" s="220" t="s">
        <v>155</v>
      </c>
      <c r="E461" s="239" t="s">
        <v>19</v>
      </c>
      <c r="F461" s="240" t="s">
        <v>401</v>
      </c>
      <c r="G461" s="238"/>
      <c r="H461" s="241">
        <v>96.954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7" t="s">
        <v>155</v>
      </c>
      <c r="AU461" s="247" t="s">
        <v>81</v>
      </c>
      <c r="AV461" s="14" t="s">
        <v>81</v>
      </c>
      <c r="AW461" s="14" t="s">
        <v>33</v>
      </c>
      <c r="AX461" s="14" t="s">
        <v>71</v>
      </c>
      <c r="AY461" s="247" t="s">
        <v>141</v>
      </c>
    </row>
    <row r="462" spans="1:51" s="14" customFormat="1" ht="12">
      <c r="A462" s="14"/>
      <c r="B462" s="237"/>
      <c r="C462" s="238"/>
      <c r="D462" s="220" t="s">
        <v>155</v>
      </c>
      <c r="E462" s="239" t="s">
        <v>19</v>
      </c>
      <c r="F462" s="240" t="s">
        <v>402</v>
      </c>
      <c r="G462" s="238"/>
      <c r="H462" s="241">
        <v>66.68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155</v>
      </c>
      <c r="AU462" s="247" t="s">
        <v>81</v>
      </c>
      <c r="AV462" s="14" t="s">
        <v>81</v>
      </c>
      <c r="AW462" s="14" t="s">
        <v>33</v>
      </c>
      <c r="AX462" s="14" t="s">
        <v>71</v>
      </c>
      <c r="AY462" s="247" t="s">
        <v>141</v>
      </c>
    </row>
    <row r="463" spans="1:51" s="14" customFormat="1" ht="12">
      <c r="A463" s="14"/>
      <c r="B463" s="237"/>
      <c r="C463" s="238"/>
      <c r="D463" s="220" t="s">
        <v>155</v>
      </c>
      <c r="E463" s="239" t="s">
        <v>19</v>
      </c>
      <c r="F463" s="240" t="s">
        <v>403</v>
      </c>
      <c r="G463" s="238"/>
      <c r="H463" s="241">
        <v>20.997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155</v>
      </c>
      <c r="AU463" s="247" t="s">
        <v>81</v>
      </c>
      <c r="AV463" s="14" t="s">
        <v>81</v>
      </c>
      <c r="AW463" s="14" t="s">
        <v>33</v>
      </c>
      <c r="AX463" s="14" t="s">
        <v>71</v>
      </c>
      <c r="AY463" s="247" t="s">
        <v>141</v>
      </c>
    </row>
    <row r="464" spans="1:51" s="14" customFormat="1" ht="12">
      <c r="A464" s="14"/>
      <c r="B464" s="237"/>
      <c r="C464" s="238"/>
      <c r="D464" s="220" t="s">
        <v>155</v>
      </c>
      <c r="E464" s="239" t="s">
        <v>19</v>
      </c>
      <c r="F464" s="240" t="s">
        <v>404</v>
      </c>
      <c r="G464" s="238"/>
      <c r="H464" s="241">
        <v>45.993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7" t="s">
        <v>155</v>
      </c>
      <c r="AU464" s="247" t="s">
        <v>81</v>
      </c>
      <c r="AV464" s="14" t="s">
        <v>81</v>
      </c>
      <c r="AW464" s="14" t="s">
        <v>33</v>
      </c>
      <c r="AX464" s="14" t="s">
        <v>71</v>
      </c>
      <c r="AY464" s="247" t="s">
        <v>141</v>
      </c>
    </row>
    <row r="465" spans="1:51" s="14" customFormat="1" ht="12">
      <c r="A465" s="14"/>
      <c r="B465" s="237"/>
      <c r="C465" s="238"/>
      <c r="D465" s="220" t="s">
        <v>155</v>
      </c>
      <c r="E465" s="239" t="s">
        <v>19</v>
      </c>
      <c r="F465" s="240" t="s">
        <v>405</v>
      </c>
      <c r="G465" s="238"/>
      <c r="H465" s="241">
        <v>40.403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155</v>
      </c>
      <c r="AU465" s="247" t="s">
        <v>81</v>
      </c>
      <c r="AV465" s="14" t="s">
        <v>81</v>
      </c>
      <c r="AW465" s="14" t="s">
        <v>33</v>
      </c>
      <c r="AX465" s="14" t="s">
        <v>71</v>
      </c>
      <c r="AY465" s="247" t="s">
        <v>141</v>
      </c>
    </row>
    <row r="466" spans="1:51" s="14" customFormat="1" ht="12">
      <c r="A466" s="14"/>
      <c r="B466" s="237"/>
      <c r="C466" s="238"/>
      <c r="D466" s="220" t="s">
        <v>155</v>
      </c>
      <c r="E466" s="239" t="s">
        <v>19</v>
      </c>
      <c r="F466" s="240" t="s">
        <v>406</v>
      </c>
      <c r="G466" s="238"/>
      <c r="H466" s="241">
        <v>51.337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7" t="s">
        <v>155</v>
      </c>
      <c r="AU466" s="247" t="s">
        <v>81</v>
      </c>
      <c r="AV466" s="14" t="s">
        <v>81</v>
      </c>
      <c r="AW466" s="14" t="s">
        <v>33</v>
      </c>
      <c r="AX466" s="14" t="s">
        <v>71</v>
      </c>
      <c r="AY466" s="247" t="s">
        <v>141</v>
      </c>
    </row>
    <row r="467" spans="1:51" s="14" customFormat="1" ht="12">
      <c r="A467" s="14"/>
      <c r="B467" s="237"/>
      <c r="C467" s="238"/>
      <c r="D467" s="220" t="s">
        <v>155</v>
      </c>
      <c r="E467" s="239" t="s">
        <v>19</v>
      </c>
      <c r="F467" s="240" t="s">
        <v>407</v>
      </c>
      <c r="G467" s="238"/>
      <c r="H467" s="241">
        <v>14.732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7" t="s">
        <v>155</v>
      </c>
      <c r="AU467" s="247" t="s">
        <v>81</v>
      </c>
      <c r="AV467" s="14" t="s">
        <v>81</v>
      </c>
      <c r="AW467" s="14" t="s">
        <v>33</v>
      </c>
      <c r="AX467" s="14" t="s">
        <v>71</v>
      </c>
      <c r="AY467" s="247" t="s">
        <v>141</v>
      </c>
    </row>
    <row r="468" spans="1:51" s="14" customFormat="1" ht="12">
      <c r="A468" s="14"/>
      <c r="B468" s="237"/>
      <c r="C468" s="238"/>
      <c r="D468" s="220" t="s">
        <v>155</v>
      </c>
      <c r="E468" s="239" t="s">
        <v>19</v>
      </c>
      <c r="F468" s="240" t="s">
        <v>408</v>
      </c>
      <c r="G468" s="238"/>
      <c r="H468" s="241">
        <v>16.441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155</v>
      </c>
      <c r="AU468" s="247" t="s">
        <v>81</v>
      </c>
      <c r="AV468" s="14" t="s">
        <v>81</v>
      </c>
      <c r="AW468" s="14" t="s">
        <v>33</v>
      </c>
      <c r="AX468" s="14" t="s">
        <v>71</v>
      </c>
      <c r="AY468" s="247" t="s">
        <v>141</v>
      </c>
    </row>
    <row r="469" spans="1:51" s="14" customFormat="1" ht="12">
      <c r="A469" s="14"/>
      <c r="B469" s="237"/>
      <c r="C469" s="238"/>
      <c r="D469" s="220" t="s">
        <v>155</v>
      </c>
      <c r="E469" s="239" t="s">
        <v>19</v>
      </c>
      <c r="F469" s="240" t="s">
        <v>409</v>
      </c>
      <c r="G469" s="238"/>
      <c r="H469" s="241">
        <v>20.337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7" t="s">
        <v>155</v>
      </c>
      <c r="AU469" s="247" t="s">
        <v>81</v>
      </c>
      <c r="AV469" s="14" t="s">
        <v>81</v>
      </c>
      <c r="AW469" s="14" t="s">
        <v>33</v>
      </c>
      <c r="AX469" s="14" t="s">
        <v>71</v>
      </c>
      <c r="AY469" s="247" t="s">
        <v>141</v>
      </c>
    </row>
    <row r="470" spans="1:51" s="14" customFormat="1" ht="12">
      <c r="A470" s="14"/>
      <c r="B470" s="237"/>
      <c r="C470" s="238"/>
      <c r="D470" s="220" t="s">
        <v>155</v>
      </c>
      <c r="E470" s="239" t="s">
        <v>19</v>
      </c>
      <c r="F470" s="240" t="s">
        <v>410</v>
      </c>
      <c r="G470" s="238"/>
      <c r="H470" s="241">
        <v>68.569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7" t="s">
        <v>155</v>
      </c>
      <c r="AU470" s="247" t="s">
        <v>81</v>
      </c>
      <c r="AV470" s="14" t="s">
        <v>81</v>
      </c>
      <c r="AW470" s="14" t="s">
        <v>33</v>
      </c>
      <c r="AX470" s="14" t="s">
        <v>71</v>
      </c>
      <c r="AY470" s="247" t="s">
        <v>141</v>
      </c>
    </row>
    <row r="471" spans="1:51" s="14" customFormat="1" ht="12">
      <c r="A471" s="14"/>
      <c r="B471" s="237"/>
      <c r="C471" s="238"/>
      <c r="D471" s="220" t="s">
        <v>155</v>
      </c>
      <c r="E471" s="239" t="s">
        <v>19</v>
      </c>
      <c r="F471" s="240" t="s">
        <v>411</v>
      </c>
      <c r="G471" s="238"/>
      <c r="H471" s="241">
        <v>26.144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7" t="s">
        <v>155</v>
      </c>
      <c r="AU471" s="247" t="s">
        <v>81</v>
      </c>
      <c r="AV471" s="14" t="s">
        <v>81</v>
      </c>
      <c r="AW471" s="14" t="s">
        <v>33</v>
      </c>
      <c r="AX471" s="14" t="s">
        <v>71</v>
      </c>
      <c r="AY471" s="247" t="s">
        <v>141</v>
      </c>
    </row>
    <row r="472" spans="1:51" s="14" customFormat="1" ht="12">
      <c r="A472" s="14"/>
      <c r="B472" s="237"/>
      <c r="C472" s="238"/>
      <c r="D472" s="220" t="s">
        <v>155</v>
      </c>
      <c r="E472" s="239" t="s">
        <v>19</v>
      </c>
      <c r="F472" s="240" t="s">
        <v>412</v>
      </c>
      <c r="G472" s="238"/>
      <c r="H472" s="241">
        <v>34.335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155</v>
      </c>
      <c r="AU472" s="247" t="s">
        <v>81</v>
      </c>
      <c r="AV472" s="14" t="s">
        <v>81</v>
      </c>
      <c r="AW472" s="14" t="s">
        <v>33</v>
      </c>
      <c r="AX472" s="14" t="s">
        <v>71</v>
      </c>
      <c r="AY472" s="247" t="s">
        <v>141</v>
      </c>
    </row>
    <row r="473" spans="1:51" s="14" customFormat="1" ht="12">
      <c r="A473" s="14"/>
      <c r="B473" s="237"/>
      <c r="C473" s="238"/>
      <c r="D473" s="220" t="s">
        <v>155</v>
      </c>
      <c r="E473" s="239" t="s">
        <v>19</v>
      </c>
      <c r="F473" s="240" t="s">
        <v>413</v>
      </c>
      <c r="G473" s="238"/>
      <c r="H473" s="241">
        <v>16.502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7" t="s">
        <v>155</v>
      </c>
      <c r="AU473" s="247" t="s">
        <v>81</v>
      </c>
      <c r="AV473" s="14" t="s">
        <v>81</v>
      </c>
      <c r="AW473" s="14" t="s">
        <v>33</v>
      </c>
      <c r="AX473" s="14" t="s">
        <v>71</v>
      </c>
      <c r="AY473" s="247" t="s">
        <v>141</v>
      </c>
    </row>
    <row r="474" spans="1:51" s="14" customFormat="1" ht="12">
      <c r="A474" s="14"/>
      <c r="B474" s="237"/>
      <c r="C474" s="238"/>
      <c r="D474" s="220" t="s">
        <v>155</v>
      </c>
      <c r="E474" s="239" t="s">
        <v>19</v>
      </c>
      <c r="F474" s="240" t="s">
        <v>414</v>
      </c>
      <c r="G474" s="238"/>
      <c r="H474" s="241">
        <v>87.731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7" t="s">
        <v>155</v>
      </c>
      <c r="AU474" s="247" t="s">
        <v>81</v>
      </c>
      <c r="AV474" s="14" t="s">
        <v>81</v>
      </c>
      <c r="AW474" s="14" t="s">
        <v>33</v>
      </c>
      <c r="AX474" s="14" t="s">
        <v>71</v>
      </c>
      <c r="AY474" s="247" t="s">
        <v>141</v>
      </c>
    </row>
    <row r="475" spans="1:51" s="14" customFormat="1" ht="12">
      <c r="A475" s="14"/>
      <c r="B475" s="237"/>
      <c r="C475" s="238"/>
      <c r="D475" s="220" t="s">
        <v>155</v>
      </c>
      <c r="E475" s="239" t="s">
        <v>19</v>
      </c>
      <c r="F475" s="240" t="s">
        <v>415</v>
      </c>
      <c r="G475" s="238"/>
      <c r="H475" s="241">
        <v>85.715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7" t="s">
        <v>155</v>
      </c>
      <c r="AU475" s="247" t="s">
        <v>81</v>
      </c>
      <c r="AV475" s="14" t="s">
        <v>81</v>
      </c>
      <c r="AW475" s="14" t="s">
        <v>33</v>
      </c>
      <c r="AX475" s="14" t="s">
        <v>71</v>
      </c>
      <c r="AY475" s="247" t="s">
        <v>141</v>
      </c>
    </row>
    <row r="476" spans="1:51" s="14" customFormat="1" ht="12">
      <c r="A476" s="14"/>
      <c r="B476" s="237"/>
      <c r="C476" s="238"/>
      <c r="D476" s="220" t="s">
        <v>155</v>
      </c>
      <c r="E476" s="239" t="s">
        <v>19</v>
      </c>
      <c r="F476" s="240" t="s">
        <v>416</v>
      </c>
      <c r="G476" s="238"/>
      <c r="H476" s="241">
        <v>21.987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7" t="s">
        <v>155</v>
      </c>
      <c r="AU476" s="247" t="s">
        <v>81</v>
      </c>
      <c r="AV476" s="14" t="s">
        <v>81</v>
      </c>
      <c r="AW476" s="14" t="s">
        <v>33</v>
      </c>
      <c r="AX476" s="14" t="s">
        <v>71</v>
      </c>
      <c r="AY476" s="247" t="s">
        <v>141</v>
      </c>
    </row>
    <row r="477" spans="1:51" s="14" customFormat="1" ht="12">
      <c r="A477" s="14"/>
      <c r="B477" s="237"/>
      <c r="C477" s="238"/>
      <c r="D477" s="220" t="s">
        <v>155</v>
      </c>
      <c r="E477" s="239" t="s">
        <v>19</v>
      </c>
      <c r="F477" s="240" t="s">
        <v>417</v>
      </c>
      <c r="G477" s="238"/>
      <c r="H477" s="241">
        <v>59.68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7" t="s">
        <v>155</v>
      </c>
      <c r="AU477" s="247" t="s">
        <v>81</v>
      </c>
      <c r="AV477" s="14" t="s">
        <v>81</v>
      </c>
      <c r="AW477" s="14" t="s">
        <v>33</v>
      </c>
      <c r="AX477" s="14" t="s">
        <v>71</v>
      </c>
      <c r="AY477" s="247" t="s">
        <v>141</v>
      </c>
    </row>
    <row r="478" spans="1:51" s="14" customFormat="1" ht="12">
      <c r="A478" s="14"/>
      <c r="B478" s="237"/>
      <c r="C478" s="238"/>
      <c r="D478" s="220" t="s">
        <v>155</v>
      </c>
      <c r="E478" s="239" t="s">
        <v>19</v>
      </c>
      <c r="F478" s="240" t="s">
        <v>418</v>
      </c>
      <c r="G478" s="238"/>
      <c r="H478" s="241">
        <v>19.431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7" t="s">
        <v>155</v>
      </c>
      <c r="AU478" s="247" t="s">
        <v>81</v>
      </c>
      <c r="AV478" s="14" t="s">
        <v>81</v>
      </c>
      <c r="AW478" s="14" t="s">
        <v>33</v>
      </c>
      <c r="AX478" s="14" t="s">
        <v>71</v>
      </c>
      <c r="AY478" s="247" t="s">
        <v>141</v>
      </c>
    </row>
    <row r="479" spans="1:51" s="14" customFormat="1" ht="12">
      <c r="A479" s="14"/>
      <c r="B479" s="237"/>
      <c r="C479" s="238"/>
      <c r="D479" s="220" t="s">
        <v>155</v>
      </c>
      <c r="E479" s="239" t="s">
        <v>19</v>
      </c>
      <c r="F479" s="240" t="s">
        <v>419</v>
      </c>
      <c r="G479" s="238"/>
      <c r="H479" s="241">
        <v>22.317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155</v>
      </c>
      <c r="AU479" s="247" t="s">
        <v>81</v>
      </c>
      <c r="AV479" s="14" t="s">
        <v>81</v>
      </c>
      <c r="AW479" s="14" t="s">
        <v>33</v>
      </c>
      <c r="AX479" s="14" t="s">
        <v>71</v>
      </c>
      <c r="AY479" s="247" t="s">
        <v>141</v>
      </c>
    </row>
    <row r="480" spans="1:51" s="14" customFormat="1" ht="12">
      <c r="A480" s="14"/>
      <c r="B480" s="237"/>
      <c r="C480" s="238"/>
      <c r="D480" s="220" t="s">
        <v>155</v>
      </c>
      <c r="E480" s="239" t="s">
        <v>19</v>
      </c>
      <c r="F480" s="240" t="s">
        <v>420</v>
      </c>
      <c r="G480" s="238"/>
      <c r="H480" s="241">
        <v>85.452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155</v>
      </c>
      <c r="AU480" s="247" t="s">
        <v>81</v>
      </c>
      <c r="AV480" s="14" t="s">
        <v>81</v>
      </c>
      <c r="AW480" s="14" t="s">
        <v>33</v>
      </c>
      <c r="AX480" s="14" t="s">
        <v>71</v>
      </c>
      <c r="AY480" s="247" t="s">
        <v>141</v>
      </c>
    </row>
    <row r="481" spans="1:51" s="14" customFormat="1" ht="12">
      <c r="A481" s="14"/>
      <c r="B481" s="237"/>
      <c r="C481" s="238"/>
      <c r="D481" s="220" t="s">
        <v>155</v>
      </c>
      <c r="E481" s="239" t="s">
        <v>19</v>
      </c>
      <c r="F481" s="240" t="s">
        <v>421</v>
      </c>
      <c r="G481" s="238"/>
      <c r="H481" s="241">
        <v>19.761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155</v>
      </c>
      <c r="AU481" s="247" t="s">
        <v>81</v>
      </c>
      <c r="AV481" s="14" t="s">
        <v>81</v>
      </c>
      <c r="AW481" s="14" t="s">
        <v>33</v>
      </c>
      <c r="AX481" s="14" t="s">
        <v>71</v>
      </c>
      <c r="AY481" s="247" t="s">
        <v>141</v>
      </c>
    </row>
    <row r="482" spans="1:51" s="14" customFormat="1" ht="12">
      <c r="A482" s="14"/>
      <c r="B482" s="237"/>
      <c r="C482" s="238"/>
      <c r="D482" s="220" t="s">
        <v>155</v>
      </c>
      <c r="E482" s="239" t="s">
        <v>19</v>
      </c>
      <c r="F482" s="240" t="s">
        <v>422</v>
      </c>
      <c r="G482" s="238"/>
      <c r="H482" s="241">
        <v>22.317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7" t="s">
        <v>155</v>
      </c>
      <c r="AU482" s="247" t="s">
        <v>81</v>
      </c>
      <c r="AV482" s="14" t="s">
        <v>81</v>
      </c>
      <c r="AW482" s="14" t="s">
        <v>33</v>
      </c>
      <c r="AX482" s="14" t="s">
        <v>71</v>
      </c>
      <c r="AY482" s="247" t="s">
        <v>141</v>
      </c>
    </row>
    <row r="483" spans="1:51" s="14" customFormat="1" ht="12">
      <c r="A483" s="14"/>
      <c r="B483" s="237"/>
      <c r="C483" s="238"/>
      <c r="D483" s="220" t="s">
        <v>155</v>
      </c>
      <c r="E483" s="239" t="s">
        <v>19</v>
      </c>
      <c r="F483" s="240" t="s">
        <v>423</v>
      </c>
      <c r="G483" s="238"/>
      <c r="H483" s="241">
        <v>86.415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7" t="s">
        <v>155</v>
      </c>
      <c r="AU483" s="247" t="s">
        <v>81</v>
      </c>
      <c r="AV483" s="14" t="s">
        <v>81</v>
      </c>
      <c r="AW483" s="14" t="s">
        <v>33</v>
      </c>
      <c r="AX483" s="14" t="s">
        <v>71</v>
      </c>
      <c r="AY483" s="247" t="s">
        <v>141</v>
      </c>
    </row>
    <row r="484" spans="1:51" s="14" customFormat="1" ht="12">
      <c r="A484" s="14"/>
      <c r="B484" s="237"/>
      <c r="C484" s="238"/>
      <c r="D484" s="220" t="s">
        <v>155</v>
      </c>
      <c r="E484" s="239" t="s">
        <v>19</v>
      </c>
      <c r="F484" s="240" t="s">
        <v>424</v>
      </c>
      <c r="G484" s="238"/>
      <c r="H484" s="241">
        <v>15.722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155</v>
      </c>
      <c r="AU484" s="247" t="s">
        <v>81</v>
      </c>
      <c r="AV484" s="14" t="s">
        <v>81</v>
      </c>
      <c r="AW484" s="14" t="s">
        <v>33</v>
      </c>
      <c r="AX484" s="14" t="s">
        <v>71</v>
      </c>
      <c r="AY484" s="247" t="s">
        <v>141</v>
      </c>
    </row>
    <row r="485" spans="1:51" s="14" customFormat="1" ht="12">
      <c r="A485" s="14"/>
      <c r="B485" s="237"/>
      <c r="C485" s="238"/>
      <c r="D485" s="220" t="s">
        <v>155</v>
      </c>
      <c r="E485" s="239" t="s">
        <v>19</v>
      </c>
      <c r="F485" s="240" t="s">
        <v>425</v>
      </c>
      <c r="G485" s="238"/>
      <c r="H485" s="241">
        <v>141.511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7" t="s">
        <v>155</v>
      </c>
      <c r="AU485" s="247" t="s">
        <v>81</v>
      </c>
      <c r="AV485" s="14" t="s">
        <v>81</v>
      </c>
      <c r="AW485" s="14" t="s">
        <v>33</v>
      </c>
      <c r="AX485" s="14" t="s">
        <v>71</v>
      </c>
      <c r="AY485" s="247" t="s">
        <v>141</v>
      </c>
    </row>
    <row r="486" spans="1:51" s="14" customFormat="1" ht="12">
      <c r="A486" s="14"/>
      <c r="B486" s="237"/>
      <c r="C486" s="238"/>
      <c r="D486" s="220" t="s">
        <v>155</v>
      </c>
      <c r="E486" s="239" t="s">
        <v>19</v>
      </c>
      <c r="F486" s="240" t="s">
        <v>426</v>
      </c>
      <c r="G486" s="238"/>
      <c r="H486" s="241">
        <v>7.915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7" t="s">
        <v>155</v>
      </c>
      <c r="AU486" s="247" t="s">
        <v>81</v>
      </c>
      <c r="AV486" s="14" t="s">
        <v>81</v>
      </c>
      <c r="AW486" s="14" t="s">
        <v>33</v>
      </c>
      <c r="AX486" s="14" t="s">
        <v>71</v>
      </c>
      <c r="AY486" s="247" t="s">
        <v>141</v>
      </c>
    </row>
    <row r="487" spans="1:51" s="14" customFormat="1" ht="12">
      <c r="A487" s="14"/>
      <c r="B487" s="237"/>
      <c r="C487" s="238"/>
      <c r="D487" s="220" t="s">
        <v>155</v>
      </c>
      <c r="E487" s="239" t="s">
        <v>19</v>
      </c>
      <c r="F487" s="240" t="s">
        <v>427</v>
      </c>
      <c r="G487" s="238"/>
      <c r="H487" s="241">
        <v>17.781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7" t="s">
        <v>155</v>
      </c>
      <c r="AU487" s="247" t="s">
        <v>81</v>
      </c>
      <c r="AV487" s="14" t="s">
        <v>81</v>
      </c>
      <c r="AW487" s="14" t="s">
        <v>33</v>
      </c>
      <c r="AX487" s="14" t="s">
        <v>71</v>
      </c>
      <c r="AY487" s="247" t="s">
        <v>141</v>
      </c>
    </row>
    <row r="488" spans="1:51" s="14" customFormat="1" ht="12">
      <c r="A488" s="14"/>
      <c r="B488" s="237"/>
      <c r="C488" s="238"/>
      <c r="D488" s="220" t="s">
        <v>155</v>
      </c>
      <c r="E488" s="239" t="s">
        <v>19</v>
      </c>
      <c r="F488" s="240" t="s">
        <v>428</v>
      </c>
      <c r="G488" s="238"/>
      <c r="H488" s="241">
        <v>21.327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155</v>
      </c>
      <c r="AU488" s="247" t="s">
        <v>81</v>
      </c>
      <c r="AV488" s="14" t="s">
        <v>81</v>
      </c>
      <c r="AW488" s="14" t="s">
        <v>33</v>
      </c>
      <c r="AX488" s="14" t="s">
        <v>71</v>
      </c>
      <c r="AY488" s="247" t="s">
        <v>141</v>
      </c>
    </row>
    <row r="489" spans="1:51" s="14" customFormat="1" ht="12">
      <c r="A489" s="14"/>
      <c r="B489" s="237"/>
      <c r="C489" s="238"/>
      <c r="D489" s="220" t="s">
        <v>155</v>
      </c>
      <c r="E489" s="239" t="s">
        <v>19</v>
      </c>
      <c r="F489" s="240" t="s">
        <v>429</v>
      </c>
      <c r="G489" s="238"/>
      <c r="H489" s="241">
        <v>27.12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155</v>
      </c>
      <c r="AU489" s="247" t="s">
        <v>81</v>
      </c>
      <c r="AV489" s="14" t="s">
        <v>81</v>
      </c>
      <c r="AW489" s="14" t="s">
        <v>33</v>
      </c>
      <c r="AX489" s="14" t="s">
        <v>71</v>
      </c>
      <c r="AY489" s="247" t="s">
        <v>141</v>
      </c>
    </row>
    <row r="490" spans="1:51" s="15" customFormat="1" ht="12">
      <c r="A490" s="15"/>
      <c r="B490" s="258"/>
      <c r="C490" s="259"/>
      <c r="D490" s="220" t="s">
        <v>155</v>
      </c>
      <c r="E490" s="260" t="s">
        <v>19</v>
      </c>
      <c r="F490" s="261" t="s">
        <v>188</v>
      </c>
      <c r="G490" s="259"/>
      <c r="H490" s="262">
        <v>1261.606</v>
      </c>
      <c r="I490" s="263"/>
      <c r="J490" s="259"/>
      <c r="K490" s="259"/>
      <c r="L490" s="264"/>
      <c r="M490" s="265"/>
      <c r="N490" s="266"/>
      <c r="O490" s="266"/>
      <c r="P490" s="266"/>
      <c r="Q490" s="266"/>
      <c r="R490" s="266"/>
      <c r="S490" s="266"/>
      <c r="T490" s="267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8" t="s">
        <v>155</v>
      </c>
      <c r="AU490" s="268" t="s">
        <v>81</v>
      </c>
      <c r="AV490" s="15" t="s">
        <v>149</v>
      </c>
      <c r="AW490" s="15" t="s">
        <v>33</v>
      </c>
      <c r="AX490" s="15" t="s">
        <v>79</v>
      </c>
      <c r="AY490" s="268" t="s">
        <v>141</v>
      </c>
    </row>
    <row r="491" spans="1:65" s="2" customFormat="1" ht="16.5" customHeight="1">
      <c r="A491" s="41"/>
      <c r="B491" s="42"/>
      <c r="C491" s="207" t="s">
        <v>491</v>
      </c>
      <c r="D491" s="207" t="s">
        <v>144</v>
      </c>
      <c r="E491" s="208" t="s">
        <v>492</v>
      </c>
      <c r="F491" s="209" t="s">
        <v>493</v>
      </c>
      <c r="G491" s="210" t="s">
        <v>221</v>
      </c>
      <c r="H491" s="211">
        <v>328.3</v>
      </c>
      <c r="I491" s="212"/>
      <c r="J491" s="213">
        <f>ROUND(I491*H491,2)</f>
        <v>0</v>
      </c>
      <c r="K491" s="209" t="s">
        <v>148</v>
      </c>
      <c r="L491" s="47"/>
      <c r="M491" s="214" t="s">
        <v>19</v>
      </c>
      <c r="N491" s="215" t="s">
        <v>42</v>
      </c>
      <c r="O491" s="87"/>
      <c r="P491" s="216">
        <f>O491*H491</f>
        <v>0</v>
      </c>
      <c r="Q491" s="216">
        <v>6E-05</v>
      </c>
      <c r="R491" s="216">
        <f>Q491*H491</f>
        <v>0.019698</v>
      </c>
      <c r="S491" s="216">
        <v>6E-05</v>
      </c>
      <c r="T491" s="217">
        <f>S491*H491</f>
        <v>0.019698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18" t="s">
        <v>149</v>
      </c>
      <c r="AT491" s="218" t="s">
        <v>144</v>
      </c>
      <c r="AU491" s="218" t="s">
        <v>81</v>
      </c>
      <c r="AY491" s="20" t="s">
        <v>141</v>
      </c>
      <c r="BE491" s="219">
        <f>IF(N491="základní",J491,0)</f>
        <v>0</v>
      </c>
      <c r="BF491" s="219">
        <f>IF(N491="snížená",J491,0)</f>
        <v>0</v>
      </c>
      <c r="BG491" s="219">
        <f>IF(N491="zákl. přenesená",J491,0)</f>
        <v>0</v>
      </c>
      <c r="BH491" s="219">
        <f>IF(N491="sníž. přenesená",J491,0)</f>
        <v>0</v>
      </c>
      <c r="BI491" s="219">
        <f>IF(N491="nulová",J491,0)</f>
        <v>0</v>
      </c>
      <c r="BJ491" s="20" t="s">
        <v>79</v>
      </c>
      <c r="BK491" s="219">
        <f>ROUND(I491*H491,2)</f>
        <v>0</v>
      </c>
      <c r="BL491" s="20" t="s">
        <v>149</v>
      </c>
      <c r="BM491" s="218" t="s">
        <v>494</v>
      </c>
    </row>
    <row r="492" spans="1:47" s="2" customFormat="1" ht="12">
      <c r="A492" s="41"/>
      <c r="B492" s="42"/>
      <c r="C492" s="43"/>
      <c r="D492" s="220" t="s">
        <v>151</v>
      </c>
      <c r="E492" s="43"/>
      <c r="F492" s="221" t="s">
        <v>495</v>
      </c>
      <c r="G492" s="43"/>
      <c r="H492" s="43"/>
      <c r="I492" s="222"/>
      <c r="J492" s="43"/>
      <c r="K492" s="43"/>
      <c r="L492" s="47"/>
      <c r="M492" s="223"/>
      <c r="N492" s="224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20" t="s">
        <v>151</v>
      </c>
      <c r="AU492" s="20" t="s">
        <v>81</v>
      </c>
    </row>
    <row r="493" spans="1:47" s="2" customFormat="1" ht="12">
      <c r="A493" s="41"/>
      <c r="B493" s="42"/>
      <c r="C493" s="43"/>
      <c r="D493" s="225" t="s">
        <v>153</v>
      </c>
      <c r="E493" s="43"/>
      <c r="F493" s="226" t="s">
        <v>496</v>
      </c>
      <c r="G493" s="43"/>
      <c r="H493" s="43"/>
      <c r="I493" s="222"/>
      <c r="J493" s="43"/>
      <c r="K493" s="43"/>
      <c r="L493" s="47"/>
      <c r="M493" s="223"/>
      <c r="N493" s="224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20" t="s">
        <v>153</v>
      </c>
      <c r="AU493" s="20" t="s">
        <v>81</v>
      </c>
    </row>
    <row r="494" spans="1:51" s="13" customFormat="1" ht="12">
      <c r="A494" s="13"/>
      <c r="B494" s="227"/>
      <c r="C494" s="228"/>
      <c r="D494" s="220" t="s">
        <v>155</v>
      </c>
      <c r="E494" s="229" t="s">
        <v>19</v>
      </c>
      <c r="F494" s="230" t="s">
        <v>497</v>
      </c>
      <c r="G494" s="228"/>
      <c r="H494" s="229" t="s">
        <v>19</v>
      </c>
      <c r="I494" s="231"/>
      <c r="J494" s="228"/>
      <c r="K494" s="228"/>
      <c r="L494" s="232"/>
      <c r="M494" s="233"/>
      <c r="N494" s="234"/>
      <c r="O494" s="234"/>
      <c r="P494" s="234"/>
      <c r="Q494" s="234"/>
      <c r="R494" s="234"/>
      <c r="S494" s="234"/>
      <c r="T494" s="23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6" t="s">
        <v>155</v>
      </c>
      <c r="AU494" s="236" t="s">
        <v>81</v>
      </c>
      <c r="AV494" s="13" t="s">
        <v>79</v>
      </c>
      <c r="AW494" s="13" t="s">
        <v>33</v>
      </c>
      <c r="AX494" s="13" t="s">
        <v>71</v>
      </c>
      <c r="AY494" s="236" t="s">
        <v>141</v>
      </c>
    </row>
    <row r="495" spans="1:51" s="13" customFormat="1" ht="12">
      <c r="A495" s="13"/>
      <c r="B495" s="227"/>
      <c r="C495" s="228"/>
      <c r="D495" s="220" t="s">
        <v>155</v>
      </c>
      <c r="E495" s="229" t="s">
        <v>19</v>
      </c>
      <c r="F495" s="230" t="s">
        <v>498</v>
      </c>
      <c r="G495" s="228"/>
      <c r="H495" s="229" t="s">
        <v>19</v>
      </c>
      <c r="I495" s="231"/>
      <c r="J495" s="228"/>
      <c r="K495" s="228"/>
      <c r="L495" s="232"/>
      <c r="M495" s="233"/>
      <c r="N495" s="234"/>
      <c r="O495" s="234"/>
      <c r="P495" s="234"/>
      <c r="Q495" s="234"/>
      <c r="R495" s="234"/>
      <c r="S495" s="234"/>
      <c r="T495" s="23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6" t="s">
        <v>155</v>
      </c>
      <c r="AU495" s="236" t="s">
        <v>81</v>
      </c>
      <c r="AV495" s="13" t="s">
        <v>79</v>
      </c>
      <c r="AW495" s="13" t="s">
        <v>33</v>
      </c>
      <c r="AX495" s="13" t="s">
        <v>71</v>
      </c>
      <c r="AY495" s="236" t="s">
        <v>141</v>
      </c>
    </row>
    <row r="496" spans="1:51" s="14" customFormat="1" ht="12">
      <c r="A496" s="14"/>
      <c r="B496" s="237"/>
      <c r="C496" s="238"/>
      <c r="D496" s="220" t="s">
        <v>155</v>
      </c>
      <c r="E496" s="239" t="s">
        <v>19</v>
      </c>
      <c r="F496" s="240" t="s">
        <v>499</v>
      </c>
      <c r="G496" s="238"/>
      <c r="H496" s="241">
        <v>228.2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7" t="s">
        <v>155</v>
      </c>
      <c r="AU496" s="247" t="s">
        <v>81</v>
      </c>
      <c r="AV496" s="14" t="s">
        <v>81</v>
      </c>
      <c r="AW496" s="14" t="s">
        <v>33</v>
      </c>
      <c r="AX496" s="14" t="s">
        <v>71</v>
      </c>
      <c r="AY496" s="247" t="s">
        <v>141</v>
      </c>
    </row>
    <row r="497" spans="1:51" s="14" customFormat="1" ht="12">
      <c r="A497" s="14"/>
      <c r="B497" s="237"/>
      <c r="C497" s="238"/>
      <c r="D497" s="220" t="s">
        <v>155</v>
      </c>
      <c r="E497" s="239" t="s">
        <v>19</v>
      </c>
      <c r="F497" s="240" t="s">
        <v>500</v>
      </c>
      <c r="G497" s="238"/>
      <c r="H497" s="241">
        <v>85.1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7" t="s">
        <v>155</v>
      </c>
      <c r="AU497" s="247" t="s">
        <v>81</v>
      </c>
      <c r="AV497" s="14" t="s">
        <v>81</v>
      </c>
      <c r="AW497" s="14" t="s">
        <v>33</v>
      </c>
      <c r="AX497" s="14" t="s">
        <v>71</v>
      </c>
      <c r="AY497" s="247" t="s">
        <v>141</v>
      </c>
    </row>
    <row r="498" spans="1:51" s="14" customFormat="1" ht="12">
      <c r="A498" s="14"/>
      <c r="B498" s="237"/>
      <c r="C498" s="238"/>
      <c r="D498" s="220" t="s">
        <v>155</v>
      </c>
      <c r="E498" s="239" t="s">
        <v>19</v>
      </c>
      <c r="F498" s="240" t="s">
        <v>501</v>
      </c>
      <c r="G498" s="238"/>
      <c r="H498" s="241">
        <v>15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155</v>
      </c>
      <c r="AU498" s="247" t="s">
        <v>81</v>
      </c>
      <c r="AV498" s="14" t="s">
        <v>81</v>
      </c>
      <c r="AW498" s="14" t="s">
        <v>33</v>
      </c>
      <c r="AX498" s="14" t="s">
        <v>71</v>
      </c>
      <c r="AY498" s="247" t="s">
        <v>141</v>
      </c>
    </row>
    <row r="499" spans="1:51" s="15" customFormat="1" ht="12">
      <c r="A499" s="15"/>
      <c r="B499" s="258"/>
      <c r="C499" s="259"/>
      <c r="D499" s="220" t="s">
        <v>155</v>
      </c>
      <c r="E499" s="260" t="s">
        <v>19</v>
      </c>
      <c r="F499" s="261" t="s">
        <v>188</v>
      </c>
      <c r="G499" s="259"/>
      <c r="H499" s="262">
        <v>328.3</v>
      </c>
      <c r="I499" s="263"/>
      <c r="J499" s="259"/>
      <c r="K499" s="259"/>
      <c r="L499" s="264"/>
      <c r="M499" s="265"/>
      <c r="N499" s="266"/>
      <c r="O499" s="266"/>
      <c r="P499" s="266"/>
      <c r="Q499" s="266"/>
      <c r="R499" s="266"/>
      <c r="S499" s="266"/>
      <c r="T499" s="267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8" t="s">
        <v>155</v>
      </c>
      <c r="AU499" s="268" t="s">
        <v>81</v>
      </c>
      <c r="AV499" s="15" t="s">
        <v>149</v>
      </c>
      <c r="AW499" s="15" t="s">
        <v>33</v>
      </c>
      <c r="AX499" s="15" t="s">
        <v>79</v>
      </c>
      <c r="AY499" s="268" t="s">
        <v>141</v>
      </c>
    </row>
    <row r="500" spans="1:65" s="2" customFormat="1" ht="16.5" customHeight="1">
      <c r="A500" s="41"/>
      <c r="B500" s="42"/>
      <c r="C500" s="207" t="s">
        <v>502</v>
      </c>
      <c r="D500" s="207" t="s">
        <v>144</v>
      </c>
      <c r="E500" s="208" t="s">
        <v>503</v>
      </c>
      <c r="F500" s="209" t="s">
        <v>504</v>
      </c>
      <c r="G500" s="210" t="s">
        <v>221</v>
      </c>
      <c r="H500" s="211">
        <v>252.078</v>
      </c>
      <c r="I500" s="212"/>
      <c r="J500" s="213">
        <f>ROUND(I500*H500,2)</f>
        <v>0</v>
      </c>
      <c r="K500" s="209" t="s">
        <v>148</v>
      </c>
      <c r="L500" s="47"/>
      <c r="M500" s="214" t="s">
        <v>19</v>
      </c>
      <c r="N500" s="215" t="s">
        <v>42</v>
      </c>
      <c r="O500" s="87"/>
      <c r="P500" s="216">
        <f>O500*H500</f>
        <v>0</v>
      </c>
      <c r="Q500" s="216">
        <v>0.00011</v>
      </c>
      <c r="R500" s="216">
        <f>Q500*H500</f>
        <v>0.027728580000000003</v>
      </c>
      <c r="S500" s="216">
        <v>6E-05</v>
      </c>
      <c r="T500" s="217">
        <f>S500*H500</f>
        <v>0.01512468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18" t="s">
        <v>149</v>
      </c>
      <c r="AT500" s="218" t="s">
        <v>144</v>
      </c>
      <c r="AU500" s="218" t="s">
        <v>81</v>
      </c>
      <c r="AY500" s="20" t="s">
        <v>141</v>
      </c>
      <c r="BE500" s="219">
        <f>IF(N500="základní",J500,0)</f>
        <v>0</v>
      </c>
      <c r="BF500" s="219">
        <f>IF(N500="snížená",J500,0)</f>
        <v>0</v>
      </c>
      <c r="BG500" s="219">
        <f>IF(N500="zákl. přenesená",J500,0)</f>
        <v>0</v>
      </c>
      <c r="BH500" s="219">
        <f>IF(N500="sníž. přenesená",J500,0)</f>
        <v>0</v>
      </c>
      <c r="BI500" s="219">
        <f>IF(N500="nulová",J500,0)</f>
        <v>0</v>
      </c>
      <c r="BJ500" s="20" t="s">
        <v>79</v>
      </c>
      <c r="BK500" s="219">
        <f>ROUND(I500*H500,2)</f>
        <v>0</v>
      </c>
      <c r="BL500" s="20" t="s">
        <v>149</v>
      </c>
      <c r="BM500" s="218" t="s">
        <v>505</v>
      </c>
    </row>
    <row r="501" spans="1:47" s="2" customFormat="1" ht="12">
      <c r="A501" s="41"/>
      <c r="B501" s="42"/>
      <c r="C501" s="43"/>
      <c r="D501" s="220" t="s">
        <v>151</v>
      </c>
      <c r="E501" s="43"/>
      <c r="F501" s="221" t="s">
        <v>506</v>
      </c>
      <c r="G501" s="43"/>
      <c r="H501" s="43"/>
      <c r="I501" s="222"/>
      <c r="J501" s="43"/>
      <c r="K501" s="43"/>
      <c r="L501" s="47"/>
      <c r="M501" s="223"/>
      <c r="N501" s="224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20" t="s">
        <v>151</v>
      </c>
      <c r="AU501" s="20" t="s">
        <v>81</v>
      </c>
    </row>
    <row r="502" spans="1:47" s="2" customFormat="1" ht="12">
      <c r="A502" s="41"/>
      <c r="B502" s="42"/>
      <c r="C502" s="43"/>
      <c r="D502" s="225" t="s">
        <v>153</v>
      </c>
      <c r="E502" s="43"/>
      <c r="F502" s="226" t="s">
        <v>507</v>
      </c>
      <c r="G502" s="43"/>
      <c r="H502" s="43"/>
      <c r="I502" s="222"/>
      <c r="J502" s="43"/>
      <c r="K502" s="43"/>
      <c r="L502" s="47"/>
      <c r="M502" s="223"/>
      <c r="N502" s="224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20" t="s">
        <v>153</v>
      </c>
      <c r="AU502" s="20" t="s">
        <v>81</v>
      </c>
    </row>
    <row r="503" spans="1:51" s="13" customFormat="1" ht="12">
      <c r="A503" s="13"/>
      <c r="B503" s="227"/>
      <c r="C503" s="228"/>
      <c r="D503" s="220" t="s">
        <v>155</v>
      </c>
      <c r="E503" s="229" t="s">
        <v>19</v>
      </c>
      <c r="F503" s="230" t="s">
        <v>508</v>
      </c>
      <c r="G503" s="228"/>
      <c r="H503" s="229" t="s">
        <v>19</v>
      </c>
      <c r="I503" s="231"/>
      <c r="J503" s="228"/>
      <c r="K503" s="228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155</v>
      </c>
      <c r="AU503" s="236" t="s">
        <v>81</v>
      </c>
      <c r="AV503" s="13" t="s">
        <v>79</v>
      </c>
      <c r="AW503" s="13" t="s">
        <v>33</v>
      </c>
      <c r="AX503" s="13" t="s">
        <v>71</v>
      </c>
      <c r="AY503" s="236" t="s">
        <v>141</v>
      </c>
    </row>
    <row r="504" spans="1:51" s="14" customFormat="1" ht="12">
      <c r="A504" s="14"/>
      <c r="B504" s="237"/>
      <c r="C504" s="238"/>
      <c r="D504" s="220" t="s">
        <v>155</v>
      </c>
      <c r="E504" s="239" t="s">
        <v>19</v>
      </c>
      <c r="F504" s="240" t="s">
        <v>509</v>
      </c>
      <c r="G504" s="238"/>
      <c r="H504" s="241">
        <v>80.81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7" t="s">
        <v>155</v>
      </c>
      <c r="AU504" s="247" t="s">
        <v>81</v>
      </c>
      <c r="AV504" s="14" t="s">
        <v>81</v>
      </c>
      <c r="AW504" s="14" t="s">
        <v>33</v>
      </c>
      <c r="AX504" s="14" t="s">
        <v>71</v>
      </c>
      <c r="AY504" s="247" t="s">
        <v>141</v>
      </c>
    </row>
    <row r="505" spans="1:51" s="14" customFormat="1" ht="12">
      <c r="A505" s="14"/>
      <c r="B505" s="237"/>
      <c r="C505" s="238"/>
      <c r="D505" s="220" t="s">
        <v>155</v>
      </c>
      <c r="E505" s="239" t="s">
        <v>19</v>
      </c>
      <c r="F505" s="240" t="s">
        <v>510</v>
      </c>
      <c r="G505" s="238"/>
      <c r="H505" s="241">
        <v>171.268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7" t="s">
        <v>155</v>
      </c>
      <c r="AU505" s="247" t="s">
        <v>81</v>
      </c>
      <c r="AV505" s="14" t="s">
        <v>81</v>
      </c>
      <c r="AW505" s="14" t="s">
        <v>33</v>
      </c>
      <c r="AX505" s="14" t="s">
        <v>71</v>
      </c>
      <c r="AY505" s="247" t="s">
        <v>141</v>
      </c>
    </row>
    <row r="506" spans="1:51" s="15" customFormat="1" ht="12">
      <c r="A506" s="15"/>
      <c r="B506" s="258"/>
      <c r="C506" s="259"/>
      <c r="D506" s="220" t="s">
        <v>155</v>
      </c>
      <c r="E506" s="260" t="s">
        <v>19</v>
      </c>
      <c r="F506" s="261" t="s">
        <v>188</v>
      </c>
      <c r="G506" s="259"/>
      <c r="H506" s="262">
        <v>252.078</v>
      </c>
      <c r="I506" s="263"/>
      <c r="J506" s="259"/>
      <c r="K506" s="259"/>
      <c r="L506" s="264"/>
      <c r="M506" s="265"/>
      <c r="N506" s="266"/>
      <c r="O506" s="266"/>
      <c r="P506" s="266"/>
      <c r="Q506" s="266"/>
      <c r="R506" s="266"/>
      <c r="S506" s="266"/>
      <c r="T506" s="267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8" t="s">
        <v>155</v>
      </c>
      <c r="AU506" s="268" t="s">
        <v>81</v>
      </c>
      <c r="AV506" s="15" t="s">
        <v>149</v>
      </c>
      <c r="AW506" s="15" t="s">
        <v>33</v>
      </c>
      <c r="AX506" s="15" t="s">
        <v>79</v>
      </c>
      <c r="AY506" s="268" t="s">
        <v>141</v>
      </c>
    </row>
    <row r="507" spans="1:65" s="2" customFormat="1" ht="24.15" customHeight="1">
      <c r="A507" s="41"/>
      <c r="B507" s="42"/>
      <c r="C507" s="207" t="s">
        <v>511</v>
      </c>
      <c r="D507" s="207" t="s">
        <v>144</v>
      </c>
      <c r="E507" s="208" t="s">
        <v>512</v>
      </c>
      <c r="F507" s="209" t="s">
        <v>513</v>
      </c>
      <c r="G507" s="210" t="s">
        <v>221</v>
      </c>
      <c r="H507" s="211">
        <v>56.4</v>
      </c>
      <c r="I507" s="212"/>
      <c r="J507" s="213">
        <f>ROUND(I507*H507,2)</f>
        <v>0</v>
      </c>
      <c r="K507" s="209" t="s">
        <v>148</v>
      </c>
      <c r="L507" s="47"/>
      <c r="M507" s="214" t="s">
        <v>19</v>
      </c>
      <c r="N507" s="215" t="s">
        <v>42</v>
      </c>
      <c r="O507" s="87"/>
      <c r="P507" s="216">
        <f>O507*H507</f>
        <v>0</v>
      </c>
      <c r="Q507" s="216">
        <v>0.03045</v>
      </c>
      <c r="R507" s="216">
        <f>Q507*H507</f>
        <v>1.7173800000000001</v>
      </c>
      <c r="S507" s="216">
        <v>0</v>
      </c>
      <c r="T507" s="217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18" t="s">
        <v>149</v>
      </c>
      <c r="AT507" s="218" t="s">
        <v>144</v>
      </c>
      <c r="AU507" s="218" t="s">
        <v>81</v>
      </c>
      <c r="AY507" s="20" t="s">
        <v>141</v>
      </c>
      <c r="BE507" s="219">
        <f>IF(N507="základní",J507,0)</f>
        <v>0</v>
      </c>
      <c r="BF507" s="219">
        <f>IF(N507="snížená",J507,0)</f>
        <v>0</v>
      </c>
      <c r="BG507" s="219">
        <f>IF(N507="zákl. přenesená",J507,0)</f>
        <v>0</v>
      </c>
      <c r="BH507" s="219">
        <f>IF(N507="sníž. přenesená",J507,0)</f>
        <v>0</v>
      </c>
      <c r="BI507" s="219">
        <f>IF(N507="nulová",J507,0)</f>
        <v>0</v>
      </c>
      <c r="BJ507" s="20" t="s">
        <v>79</v>
      </c>
      <c r="BK507" s="219">
        <f>ROUND(I507*H507,2)</f>
        <v>0</v>
      </c>
      <c r="BL507" s="20" t="s">
        <v>149</v>
      </c>
      <c r="BM507" s="218" t="s">
        <v>514</v>
      </c>
    </row>
    <row r="508" spans="1:47" s="2" customFormat="1" ht="12">
      <c r="A508" s="41"/>
      <c r="B508" s="42"/>
      <c r="C508" s="43"/>
      <c r="D508" s="220" t="s">
        <v>151</v>
      </c>
      <c r="E508" s="43"/>
      <c r="F508" s="221" t="s">
        <v>515</v>
      </c>
      <c r="G508" s="43"/>
      <c r="H508" s="43"/>
      <c r="I508" s="222"/>
      <c r="J508" s="43"/>
      <c r="K508" s="43"/>
      <c r="L508" s="47"/>
      <c r="M508" s="223"/>
      <c r="N508" s="224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20" t="s">
        <v>151</v>
      </c>
      <c r="AU508" s="20" t="s">
        <v>81</v>
      </c>
    </row>
    <row r="509" spans="1:47" s="2" customFormat="1" ht="12">
      <c r="A509" s="41"/>
      <c r="B509" s="42"/>
      <c r="C509" s="43"/>
      <c r="D509" s="225" t="s">
        <v>153</v>
      </c>
      <c r="E509" s="43"/>
      <c r="F509" s="226" t="s">
        <v>516</v>
      </c>
      <c r="G509" s="43"/>
      <c r="H509" s="43"/>
      <c r="I509" s="222"/>
      <c r="J509" s="43"/>
      <c r="K509" s="43"/>
      <c r="L509" s="47"/>
      <c r="M509" s="223"/>
      <c r="N509" s="224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20" t="s">
        <v>153</v>
      </c>
      <c r="AU509" s="20" t="s">
        <v>81</v>
      </c>
    </row>
    <row r="510" spans="1:51" s="13" customFormat="1" ht="12">
      <c r="A510" s="13"/>
      <c r="B510" s="227"/>
      <c r="C510" s="228"/>
      <c r="D510" s="220" t="s">
        <v>155</v>
      </c>
      <c r="E510" s="229" t="s">
        <v>19</v>
      </c>
      <c r="F510" s="230" t="s">
        <v>156</v>
      </c>
      <c r="G510" s="228"/>
      <c r="H510" s="229" t="s">
        <v>19</v>
      </c>
      <c r="I510" s="231"/>
      <c r="J510" s="228"/>
      <c r="K510" s="228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155</v>
      </c>
      <c r="AU510" s="236" t="s">
        <v>81</v>
      </c>
      <c r="AV510" s="13" t="s">
        <v>79</v>
      </c>
      <c r="AW510" s="13" t="s">
        <v>33</v>
      </c>
      <c r="AX510" s="13" t="s">
        <v>71</v>
      </c>
      <c r="AY510" s="236" t="s">
        <v>141</v>
      </c>
    </row>
    <row r="511" spans="1:51" s="14" customFormat="1" ht="12">
      <c r="A511" s="14"/>
      <c r="B511" s="237"/>
      <c r="C511" s="238"/>
      <c r="D511" s="220" t="s">
        <v>155</v>
      </c>
      <c r="E511" s="239" t="s">
        <v>19</v>
      </c>
      <c r="F511" s="240" t="s">
        <v>517</v>
      </c>
      <c r="G511" s="238"/>
      <c r="H511" s="241">
        <v>56.4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155</v>
      </c>
      <c r="AU511" s="247" t="s">
        <v>81</v>
      </c>
      <c r="AV511" s="14" t="s">
        <v>81</v>
      </c>
      <c r="AW511" s="14" t="s">
        <v>33</v>
      </c>
      <c r="AX511" s="14" t="s">
        <v>79</v>
      </c>
      <c r="AY511" s="247" t="s">
        <v>141</v>
      </c>
    </row>
    <row r="512" spans="1:65" s="2" customFormat="1" ht="21.75" customHeight="1">
      <c r="A512" s="41"/>
      <c r="B512" s="42"/>
      <c r="C512" s="207" t="s">
        <v>518</v>
      </c>
      <c r="D512" s="207" t="s">
        <v>144</v>
      </c>
      <c r="E512" s="208" t="s">
        <v>519</v>
      </c>
      <c r="F512" s="209" t="s">
        <v>520</v>
      </c>
      <c r="G512" s="210" t="s">
        <v>221</v>
      </c>
      <c r="H512" s="211">
        <v>67.998</v>
      </c>
      <c r="I512" s="212"/>
      <c r="J512" s="213">
        <f>ROUND(I512*H512,2)</f>
        <v>0</v>
      </c>
      <c r="K512" s="209" t="s">
        <v>148</v>
      </c>
      <c r="L512" s="47"/>
      <c r="M512" s="214" t="s">
        <v>19</v>
      </c>
      <c r="N512" s="215" t="s">
        <v>42</v>
      </c>
      <c r="O512" s="87"/>
      <c r="P512" s="216">
        <f>O512*H512</f>
        <v>0</v>
      </c>
      <c r="Q512" s="216">
        <v>0.056</v>
      </c>
      <c r="R512" s="216">
        <f>Q512*H512</f>
        <v>3.807888</v>
      </c>
      <c r="S512" s="216">
        <v>0</v>
      </c>
      <c r="T512" s="217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18" t="s">
        <v>149</v>
      </c>
      <c r="AT512" s="218" t="s">
        <v>144</v>
      </c>
      <c r="AU512" s="218" t="s">
        <v>81</v>
      </c>
      <c r="AY512" s="20" t="s">
        <v>141</v>
      </c>
      <c r="BE512" s="219">
        <f>IF(N512="základní",J512,0)</f>
        <v>0</v>
      </c>
      <c r="BF512" s="219">
        <f>IF(N512="snížená",J512,0)</f>
        <v>0</v>
      </c>
      <c r="BG512" s="219">
        <f>IF(N512="zákl. přenesená",J512,0)</f>
        <v>0</v>
      </c>
      <c r="BH512" s="219">
        <f>IF(N512="sníž. přenesená",J512,0)</f>
        <v>0</v>
      </c>
      <c r="BI512" s="219">
        <f>IF(N512="nulová",J512,0)</f>
        <v>0</v>
      </c>
      <c r="BJ512" s="20" t="s">
        <v>79</v>
      </c>
      <c r="BK512" s="219">
        <f>ROUND(I512*H512,2)</f>
        <v>0</v>
      </c>
      <c r="BL512" s="20" t="s">
        <v>149</v>
      </c>
      <c r="BM512" s="218" t="s">
        <v>521</v>
      </c>
    </row>
    <row r="513" spans="1:47" s="2" customFormat="1" ht="12">
      <c r="A513" s="41"/>
      <c r="B513" s="42"/>
      <c r="C513" s="43"/>
      <c r="D513" s="220" t="s">
        <v>151</v>
      </c>
      <c r="E513" s="43"/>
      <c r="F513" s="221" t="s">
        <v>522</v>
      </c>
      <c r="G513" s="43"/>
      <c r="H513" s="43"/>
      <c r="I513" s="222"/>
      <c r="J513" s="43"/>
      <c r="K513" s="43"/>
      <c r="L513" s="47"/>
      <c r="M513" s="223"/>
      <c r="N513" s="224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20" t="s">
        <v>151</v>
      </c>
      <c r="AU513" s="20" t="s">
        <v>81</v>
      </c>
    </row>
    <row r="514" spans="1:47" s="2" customFormat="1" ht="12">
      <c r="A514" s="41"/>
      <c r="B514" s="42"/>
      <c r="C514" s="43"/>
      <c r="D514" s="225" t="s">
        <v>153</v>
      </c>
      <c r="E514" s="43"/>
      <c r="F514" s="226" t="s">
        <v>523</v>
      </c>
      <c r="G514" s="43"/>
      <c r="H514" s="43"/>
      <c r="I514" s="222"/>
      <c r="J514" s="43"/>
      <c r="K514" s="43"/>
      <c r="L514" s="47"/>
      <c r="M514" s="223"/>
      <c r="N514" s="224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153</v>
      </c>
      <c r="AU514" s="20" t="s">
        <v>81</v>
      </c>
    </row>
    <row r="515" spans="1:51" s="13" customFormat="1" ht="12">
      <c r="A515" s="13"/>
      <c r="B515" s="227"/>
      <c r="C515" s="228"/>
      <c r="D515" s="220" t="s">
        <v>155</v>
      </c>
      <c r="E515" s="229" t="s">
        <v>19</v>
      </c>
      <c r="F515" s="230" t="s">
        <v>524</v>
      </c>
      <c r="G515" s="228"/>
      <c r="H515" s="229" t="s">
        <v>19</v>
      </c>
      <c r="I515" s="231"/>
      <c r="J515" s="228"/>
      <c r="K515" s="228"/>
      <c r="L515" s="232"/>
      <c r="M515" s="233"/>
      <c r="N515" s="234"/>
      <c r="O515" s="234"/>
      <c r="P515" s="234"/>
      <c r="Q515" s="234"/>
      <c r="R515" s="234"/>
      <c r="S515" s="234"/>
      <c r="T515" s="23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6" t="s">
        <v>155</v>
      </c>
      <c r="AU515" s="236" t="s">
        <v>81</v>
      </c>
      <c r="AV515" s="13" t="s">
        <v>79</v>
      </c>
      <c r="AW515" s="13" t="s">
        <v>33</v>
      </c>
      <c r="AX515" s="13" t="s">
        <v>71</v>
      </c>
      <c r="AY515" s="236" t="s">
        <v>141</v>
      </c>
    </row>
    <row r="516" spans="1:51" s="13" customFormat="1" ht="12">
      <c r="A516" s="13"/>
      <c r="B516" s="227"/>
      <c r="C516" s="228"/>
      <c r="D516" s="220" t="s">
        <v>155</v>
      </c>
      <c r="E516" s="229" t="s">
        <v>19</v>
      </c>
      <c r="F516" s="230" t="s">
        <v>525</v>
      </c>
      <c r="G516" s="228"/>
      <c r="H516" s="229" t="s">
        <v>19</v>
      </c>
      <c r="I516" s="231"/>
      <c r="J516" s="228"/>
      <c r="K516" s="228"/>
      <c r="L516" s="232"/>
      <c r="M516" s="233"/>
      <c r="N516" s="234"/>
      <c r="O516" s="234"/>
      <c r="P516" s="234"/>
      <c r="Q516" s="234"/>
      <c r="R516" s="234"/>
      <c r="S516" s="234"/>
      <c r="T516" s="23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6" t="s">
        <v>155</v>
      </c>
      <c r="AU516" s="236" t="s">
        <v>81</v>
      </c>
      <c r="AV516" s="13" t="s">
        <v>79</v>
      </c>
      <c r="AW516" s="13" t="s">
        <v>33</v>
      </c>
      <c r="AX516" s="13" t="s">
        <v>71</v>
      </c>
      <c r="AY516" s="236" t="s">
        <v>141</v>
      </c>
    </row>
    <row r="517" spans="1:51" s="14" customFormat="1" ht="12">
      <c r="A517" s="14"/>
      <c r="B517" s="237"/>
      <c r="C517" s="238"/>
      <c r="D517" s="220" t="s">
        <v>155</v>
      </c>
      <c r="E517" s="239" t="s">
        <v>19</v>
      </c>
      <c r="F517" s="240" t="s">
        <v>526</v>
      </c>
      <c r="G517" s="238"/>
      <c r="H517" s="241">
        <v>63.998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7" t="s">
        <v>155</v>
      </c>
      <c r="AU517" s="247" t="s">
        <v>81</v>
      </c>
      <c r="AV517" s="14" t="s">
        <v>81</v>
      </c>
      <c r="AW517" s="14" t="s">
        <v>33</v>
      </c>
      <c r="AX517" s="14" t="s">
        <v>71</v>
      </c>
      <c r="AY517" s="247" t="s">
        <v>141</v>
      </c>
    </row>
    <row r="518" spans="1:51" s="14" customFormat="1" ht="12">
      <c r="A518" s="14"/>
      <c r="B518" s="237"/>
      <c r="C518" s="238"/>
      <c r="D518" s="220" t="s">
        <v>155</v>
      </c>
      <c r="E518" s="239" t="s">
        <v>19</v>
      </c>
      <c r="F518" s="240" t="s">
        <v>527</v>
      </c>
      <c r="G518" s="238"/>
      <c r="H518" s="241">
        <v>4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7" t="s">
        <v>155</v>
      </c>
      <c r="AU518" s="247" t="s">
        <v>81</v>
      </c>
      <c r="AV518" s="14" t="s">
        <v>81</v>
      </c>
      <c r="AW518" s="14" t="s">
        <v>33</v>
      </c>
      <c r="AX518" s="14" t="s">
        <v>71</v>
      </c>
      <c r="AY518" s="247" t="s">
        <v>141</v>
      </c>
    </row>
    <row r="519" spans="1:51" s="15" customFormat="1" ht="12">
      <c r="A519" s="15"/>
      <c r="B519" s="258"/>
      <c r="C519" s="259"/>
      <c r="D519" s="220" t="s">
        <v>155</v>
      </c>
      <c r="E519" s="260" t="s">
        <v>19</v>
      </c>
      <c r="F519" s="261" t="s">
        <v>188</v>
      </c>
      <c r="G519" s="259"/>
      <c r="H519" s="262">
        <v>67.998</v>
      </c>
      <c r="I519" s="263"/>
      <c r="J519" s="259"/>
      <c r="K519" s="259"/>
      <c r="L519" s="264"/>
      <c r="M519" s="265"/>
      <c r="N519" s="266"/>
      <c r="O519" s="266"/>
      <c r="P519" s="266"/>
      <c r="Q519" s="266"/>
      <c r="R519" s="266"/>
      <c r="S519" s="266"/>
      <c r="T519" s="267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8" t="s">
        <v>155</v>
      </c>
      <c r="AU519" s="268" t="s">
        <v>81</v>
      </c>
      <c r="AV519" s="15" t="s">
        <v>149</v>
      </c>
      <c r="AW519" s="15" t="s">
        <v>33</v>
      </c>
      <c r="AX519" s="15" t="s">
        <v>79</v>
      </c>
      <c r="AY519" s="268" t="s">
        <v>141</v>
      </c>
    </row>
    <row r="520" spans="1:63" s="12" customFormat="1" ht="22.8" customHeight="1">
      <c r="A520" s="12"/>
      <c r="B520" s="191"/>
      <c r="C520" s="192"/>
      <c r="D520" s="193" t="s">
        <v>70</v>
      </c>
      <c r="E520" s="205" t="s">
        <v>528</v>
      </c>
      <c r="F520" s="205" t="s">
        <v>529</v>
      </c>
      <c r="G520" s="192"/>
      <c r="H520" s="192"/>
      <c r="I520" s="195"/>
      <c r="J520" s="206">
        <f>BK520</f>
        <v>0</v>
      </c>
      <c r="K520" s="192"/>
      <c r="L520" s="197"/>
      <c r="M520" s="198"/>
      <c r="N520" s="199"/>
      <c r="O520" s="199"/>
      <c r="P520" s="200">
        <f>SUM(P521:P537)</f>
        <v>0</v>
      </c>
      <c r="Q520" s="199"/>
      <c r="R520" s="200">
        <f>SUM(R521:R537)</f>
        <v>13.293368399999999</v>
      </c>
      <c r="S520" s="199"/>
      <c r="T520" s="201">
        <f>SUM(T521:T537)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02" t="s">
        <v>79</v>
      </c>
      <c r="AT520" s="203" t="s">
        <v>70</v>
      </c>
      <c r="AU520" s="203" t="s">
        <v>79</v>
      </c>
      <c r="AY520" s="202" t="s">
        <v>141</v>
      </c>
      <c r="BK520" s="204">
        <f>SUM(BK521:BK537)</f>
        <v>0</v>
      </c>
    </row>
    <row r="521" spans="1:65" s="2" customFormat="1" ht="44.25" customHeight="1">
      <c r="A521" s="41"/>
      <c r="B521" s="42"/>
      <c r="C521" s="207" t="s">
        <v>530</v>
      </c>
      <c r="D521" s="207" t="s">
        <v>144</v>
      </c>
      <c r="E521" s="208" t="s">
        <v>531</v>
      </c>
      <c r="F521" s="209" t="s">
        <v>532</v>
      </c>
      <c r="G521" s="210" t="s">
        <v>533</v>
      </c>
      <c r="H521" s="211">
        <v>31.335</v>
      </c>
      <c r="I521" s="212"/>
      <c r="J521" s="213">
        <f>ROUND(I521*H521,2)</f>
        <v>0</v>
      </c>
      <c r="K521" s="209" t="s">
        <v>292</v>
      </c>
      <c r="L521" s="47"/>
      <c r="M521" s="214" t="s">
        <v>19</v>
      </c>
      <c r="N521" s="215" t="s">
        <v>42</v>
      </c>
      <c r="O521" s="87"/>
      <c r="P521" s="216">
        <f>O521*H521</f>
        <v>0</v>
      </c>
      <c r="Q521" s="216">
        <v>0.11</v>
      </c>
      <c r="R521" s="216">
        <f>Q521*H521</f>
        <v>3.44685</v>
      </c>
      <c r="S521" s="216">
        <v>0</v>
      </c>
      <c r="T521" s="217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18" t="s">
        <v>149</v>
      </c>
      <c r="AT521" s="218" t="s">
        <v>144</v>
      </c>
      <c r="AU521" s="218" t="s">
        <v>81</v>
      </c>
      <c r="AY521" s="20" t="s">
        <v>141</v>
      </c>
      <c r="BE521" s="219">
        <f>IF(N521="základní",J521,0)</f>
        <v>0</v>
      </c>
      <c r="BF521" s="219">
        <f>IF(N521="snížená",J521,0)</f>
        <v>0</v>
      </c>
      <c r="BG521" s="219">
        <f>IF(N521="zákl. přenesená",J521,0)</f>
        <v>0</v>
      </c>
      <c r="BH521" s="219">
        <f>IF(N521="sníž. přenesená",J521,0)</f>
        <v>0</v>
      </c>
      <c r="BI521" s="219">
        <f>IF(N521="nulová",J521,0)</f>
        <v>0</v>
      </c>
      <c r="BJ521" s="20" t="s">
        <v>79</v>
      </c>
      <c r="BK521" s="219">
        <f>ROUND(I521*H521,2)</f>
        <v>0</v>
      </c>
      <c r="BL521" s="20" t="s">
        <v>149</v>
      </c>
      <c r="BM521" s="218" t="s">
        <v>534</v>
      </c>
    </row>
    <row r="522" spans="1:47" s="2" customFormat="1" ht="12">
      <c r="A522" s="41"/>
      <c r="B522" s="42"/>
      <c r="C522" s="43"/>
      <c r="D522" s="220" t="s">
        <v>151</v>
      </c>
      <c r="E522" s="43"/>
      <c r="F522" s="221" t="s">
        <v>535</v>
      </c>
      <c r="G522" s="43"/>
      <c r="H522" s="43"/>
      <c r="I522" s="222"/>
      <c r="J522" s="43"/>
      <c r="K522" s="43"/>
      <c r="L522" s="47"/>
      <c r="M522" s="223"/>
      <c r="N522" s="22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20" t="s">
        <v>151</v>
      </c>
      <c r="AU522" s="20" t="s">
        <v>81</v>
      </c>
    </row>
    <row r="523" spans="1:51" s="13" customFormat="1" ht="12">
      <c r="A523" s="13"/>
      <c r="B523" s="227"/>
      <c r="C523" s="228"/>
      <c r="D523" s="220" t="s">
        <v>155</v>
      </c>
      <c r="E523" s="229" t="s">
        <v>19</v>
      </c>
      <c r="F523" s="230" t="s">
        <v>536</v>
      </c>
      <c r="G523" s="228"/>
      <c r="H523" s="229" t="s">
        <v>19</v>
      </c>
      <c r="I523" s="231"/>
      <c r="J523" s="228"/>
      <c r="K523" s="228"/>
      <c r="L523" s="232"/>
      <c r="M523" s="233"/>
      <c r="N523" s="234"/>
      <c r="O523" s="234"/>
      <c r="P523" s="234"/>
      <c r="Q523" s="234"/>
      <c r="R523" s="234"/>
      <c r="S523" s="234"/>
      <c r="T523" s="23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6" t="s">
        <v>155</v>
      </c>
      <c r="AU523" s="236" t="s">
        <v>81</v>
      </c>
      <c r="AV523" s="13" t="s">
        <v>79</v>
      </c>
      <c r="AW523" s="13" t="s">
        <v>33</v>
      </c>
      <c r="AX523" s="13" t="s">
        <v>71</v>
      </c>
      <c r="AY523" s="236" t="s">
        <v>141</v>
      </c>
    </row>
    <row r="524" spans="1:51" s="13" customFormat="1" ht="12">
      <c r="A524" s="13"/>
      <c r="B524" s="227"/>
      <c r="C524" s="228"/>
      <c r="D524" s="220" t="s">
        <v>155</v>
      </c>
      <c r="E524" s="229" t="s">
        <v>19</v>
      </c>
      <c r="F524" s="230" t="s">
        <v>537</v>
      </c>
      <c r="G524" s="228"/>
      <c r="H524" s="229" t="s">
        <v>19</v>
      </c>
      <c r="I524" s="231"/>
      <c r="J524" s="228"/>
      <c r="K524" s="228"/>
      <c r="L524" s="232"/>
      <c r="M524" s="233"/>
      <c r="N524" s="234"/>
      <c r="O524" s="234"/>
      <c r="P524" s="234"/>
      <c r="Q524" s="234"/>
      <c r="R524" s="234"/>
      <c r="S524" s="234"/>
      <c r="T524" s="23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6" t="s">
        <v>155</v>
      </c>
      <c r="AU524" s="236" t="s">
        <v>81</v>
      </c>
      <c r="AV524" s="13" t="s">
        <v>79</v>
      </c>
      <c r="AW524" s="13" t="s">
        <v>33</v>
      </c>
      <c r="AX524" s="13" t="s">
        <v>71</v>
      </c>
      <c r="AY524" s="236" t="s">
        <v>141</v>
      </c>
    </row>
    <row r="525" spans="1:51" s="14" customFormat="1" ht="12">
      <c r="A525" s="14"/>
      <c r="B525" s="237"/>
      <c r="C525" s="238"/>
      <c r="D525" s="220" t="s">
        <v>155</v>
      </c>
      <c r="E525" s="239" t="s">
        <v>19</v>
      </c>
      <c r="F525" s="240" t="s">
        <v>538</v>
      </c>
      <c r="G525" s="238"/>
      <c r="H525" s="241">
        <v>31.335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7" t="s">
        <v>155</v>
      </c>
      <c r="AU525" s="247" t="s">
        <v>81</v>
      </c>
      <c r="AV525" s="14" t="s">
        <v>81</v>
      </c>
      <c r="AW525" s="14" t="s">
        <v>33</v>
      </c>
      <c r="AX525" s="14" t="s">
        <v>79</v>
      </c>
      <c r="AY525" s="247" t="s">
        <v>141</v>
      </c>
    </row>
    <row r="526" spans="1:65" s="2" customFormat="1" ht="49.05" customHeight="1">
      <c r="A526" s="41"/>
      <c r="B526" s="42"/>
      <c r="C526" s="207" t="s">
        <v>539</v>
      </c>
      <c r="D526" s="207" t="s">
        <v>144</v>
      </c>
      <c r="E526" s="208" t="s">
        <v>540</v>
      </c>
      <c r="F526" s="209" t="s">
        <v>541</v>
      </c>
      <c r="G526" s="210" t="s">
        <v>221</v>
      </c>
      <c r="H526" s="211">
        <v>16.74</v>
      </c>
      <c r="I526" s="212"/>
      <c r="J526" s="213">
        <f>ROUND(I526*H526,2)</f>
        <v>0</v>
      </c>
      <c r="K526" s="209" t="s">
        <v>292</v>
      </c>
      <c r="L526" s="47"/>
      <c r="M526" s="214" t="s">
        <v>19</v>
      </c>
      <c r="N526" s="215" t="s">
        <v>42</v>
      </c>
      <c r="O526" s="87"/>
      <c r="P526" s="216">
        <f>O526*H526</f>
        <v>0</v>
      </c>
      <c r="Q526" s="216">
        <v>0.09336</v>
      </c>
      <c r="R526" s="216">
        <f>Q526*H526</f>
        <v>1.5628463999999997</v>
      </c>
      <c r="S526" s="216">
        <v>0</v>
      </c>
      <c r="T526" s="217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18" t="s">
        <v>149</v>
      </c>
      <c r="AT526" s="218" t="s">
        <v>144</v>
      </c>
      <c r="AU526" s="218" t="s">
        <v>81</v>
      </c>
      <c r="AY526" s="20" t="s">
        <v>141</v>
      </c>
      <c r="BE526" s="219">
        <f>IF(N526="základní",J526,0)</f>
        <v>0</v>
      </c>
      <c r="BF526" s="219">
        <f>IF(N526="snížená",J526,0)</f>
        <v>0</v>
      </c>
      <c r="BG526" s="219">
        <f>IF(N526="zákl. přenesená",J526,0)</f>
        <v>0</v>
      </c>
      <c r="BH526" s="219">
        <f>IF(N526="sníž. přenesená",J526,0)</f>
        <v>0</v>
      </c>
      <c r="BI526" s="219">
        <f>IF(N526="nulová",J526,0)</f>
        <v>0</v>
      </c>
      <c r="BJ526" s="20" t="s">
        <v>79</v>
      </c>
      <c r="BK526" s="219">
        <f>ROUND(I526*H526,2)</f>
        <v>0</v>
      </c>
      <c r="BL526" s="20" t="s">
        <v>149</v>
      </c>
      <c r="BM526" s="218" t="s">
        <v>542</v>
      </c>
    </row>
    <row r="527" spans="1:47" s="2" customFormat="1" ht="12">
      <c r="A527" s="41"/>
      <c r="B527" s="42"/>
      <c r="C527" s="43"/>
      <c r="D527" s="220" t="s">
        <v>151</v>
      </c>
      <c r="E527" s="43"/>
      <c r="F527" s="221" t="s">
        <v>543</v>
      </c>
      <c r="G527" s="43"/>
      <c r="H527" s="43"/>
      <c r="I527" s="222"/>
      <c r="J527" s="43"/>
      <c r="K527" s="43"/>
      <c r="L527" s="47"/>
      <c r="M527" s="223"/>
      <c r="N527" s="224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151</v>
      </c>
      <c r="AU527" s="20" t="s">
        <v>81</v>
      </c>
    </row>
    <row r="528" spans="1:51" s="13" customFormat="1" ht="12">
      <c r="A528" s="13"/>
      <c r="B528" s="227"/>
      <c r="C528" s="228"/>
      <c r="D528" s="220" t="s">
        <v>155</v>
      </c>
      <c r="E528" s="229" t="s">
        <v>19</v>
      </c>
      <c r="F528" s="230" t="s">
        <v>536</v>
      </c>
      <c r="G528" s="228"/>
      <c r="H528" s="229" t="s">
        <v>19</v>
      </c>
      <c r="I528" s="231"/>
      <c r="J528" s="228"/>
      <c r="K528" s="228"/>
      <c r="L528" s="232"/>
      <c r="M528" s="233"/>
      <c r="N528" s="234"/>
      <c r="O528" s="234"/>
      <c r="P528" s="234"/>
      <c r="Q528" s="234"/>
      <c r="R528" s="234"/>
      <c r="S528" s="234"/>
      <c r="T528" s="23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6" t="s">
        <v>155</v>
      </c>
      <c r="AU528" s="236" t="s">
        <v>81</v>
      </c>
      <c r="AV528" s="13" t="s">
        <v>79</v>
      </c>
      <c r="AW528" s="13" t="s">
        <v>33</v>
      </c>
      <c r="AX528" s="13" t="s">
        <v>71</v>
      </c>
      <c r="AY528" s="236" t="s">
        <v>141</v>
      </c>
    </row>
    <row r="529" spans="1:51" s="14" customFormat="1" ht="12">
      <c r="A529" s="14"/>
      <c r="B529" s="237"/>
      <c r="C529" s="238"/>
      <c r="D529" s="220" t="s">
        <v>155</v>
      </c>
      <c r="E529" s="239" t="s">
        <v>19</v>
      </c>
      <c r="F529" s="240" t="s">
        <v>544</v>
      </c>
      <c r="G529" s="238"/>
      <c r="H529" s="241">
        <v>16.74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7" t="s">
        <v>155</v>
      </c>
      <c r="AU529" s="247" t="s">
        <v>81</v>
      </c>
      <c r="AV529" s="14" t="s">
        <v>81</v>
      </c>
      <c r="AW529" s="14" t="s">
        <v>33</v>
      </c>
      <c r="AX529" s="14" t="s">
        <v>79</v>
      </c>
      <c r="AY529" s="247" t="s">
        <v>141</v>
      </c>
    </row>
    <row r="530" spans="1:65" s="2" customFormat="1" ht="24.15" customHeight="1">
      <c r="A530" s="41"/>
      <c r="B530" s="42"/>
      <c r="C530" s="207" t="s">
        <v>545</v>
      </c>
      <c r="D530" s="207" t="s">
        <v>144</v>
      </c>
      <c r="E530" s="208" t="s">
        <v>546</v>
      </c>
      <c r="F530" s="209" t="s">
        <v>547</v>
      </c>
      <c r="G530" s="210" t="s">
        <v>533</v>
      </c>
      <c r="H530" s="211">
        <v>3.6</v>
      </c>
      <c r="I530" s="212"/>
      <c r="J530" s="213">
        <f>ROUND(I530*H530,2)</f>
        <v>0</v>
      </c>
      <c r="K530" s="209" t="s">
        <v>148</v>
      </c>
      <c r="L530" s="47"/>
      <c r="M530" s="214" t="s">
        <v>19</v>
      </c>
      <c r="N530" s="215" t="s">
        <v>42</v>
      </c>
      <c r="O530" s="87"/>
      <c r="P530" s="216">
        <f>O530*H530</f>
        <v>0</v>
      </c>
      <c r="Q530" s="216">
        <v>2.30102</v>
      </c>
      <c r="R530" s="216">
        <f>Q530*H530</f>
        <v>8.283672</v>
      </c>
      <c r="S530" s="216">
        <v>0</v>
      </c>
      <c r="T530" s="217">
        <f>S530*H530</f>
        <v>0</v>
      </c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R530" s="218" t="s">
        <v>149</v>
      </c>
      <c r="AT530" s="218" t="s">
        <v>144</v>
      </c>
      <c r="AU530" s="218" t="s">
        <v>81</v>
      </c>
      <c r="AY530" s="20" t="s">
        <v>141</v>
      </c>
      <c r="BE530" s="219">
        <f>IF(N530="základní",J530,0)</f>
        <v>0</v>
      </c>
      <c r="BF530" s="219">
        <f>IF(N530="snížená",J530,0)</f>
        <v>0</v>
      </c>
      <c r="BG530" s="219">
        <f>IF(N530="zákl. přenesená",J530,0)</f>
        <v>0</v>
      </c>
      <c r="BH530" s="219">
        <f>IF(N530="sníž. přenesená",J530,0)</f>
        <v>0</v>
      </c>
      <c r="BI530" s="219">
        <f>IF(N530="nulová",J530,0)</f>
        <v>0</v>
      </c>
      <c r="BJ530" s="20" t="s">
        <v>79</v>
      </c>
      <c r="BK530" s="219">
        <f>ROUND(I530*H530,2)</f>
        <v>0</v>
      </c>
      <c r="BL530" s="20" t="s">
        <v>149</v>
      </c>
      <c r="BM530" s="218" t="s">
        <v>548</v>
      </c>
    </row>
    <row r="531" spans="1:47" s="2" customFormat="1" ht="12">
      <c r="A531" s="41"/>
      <c r="B531" s="42"/>
      <c r="C531" s="43"/>
      <c r="D531" s="220" t="s">
        <v>151</v>
      </c>
      <c r="E531" s="43"/>
      <c r="F531" s="221" t="s">
        <v>549</v>
      </c>
      <c r="G531" s="43"/>
      <c r="H531" s="43"/>
      <c r="I531" s="222"/>
      <c r="J531" s="43"/>
      <c r="K531" s="43"/>
      <c r="L531" s="47"/>
      <c r="M531" s="223"/>
      <c r="N531" s="224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20" t="s">
        <v>151</v>
      </c>
      <c r="AU531" s="20" t="s">
        <v>81</v>
      </c>
    </row>
    <row r="532" spans="1:47" s="2" customFormat="1" ht="12">
      <c r="A532" s="41"/>
      <c r="B532" s="42"/>
      <c r="C532" s="43"/>
      <c r="D532" s="225" t="s">
        <v>153</v>
      </c>
      <c r="E532" s="43"/>
      <c r="F532" s="226" t="s">
        <v>550</v>
      </c>
      <c r="G532" s="43"/>
      <c r="H532" s="43"/>
      <c r="I532" s="222"/>
      <c r="J532" s="43"/>
      <c r="K532" s="43"/>
      <c r="L532" s="47"/>
      <c r="M532" s="223"/>
      <c r="N532" s="224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20" t="s">
        <v>153</v>
      </c>
      <c r="AU532" s="20" t="s">
        <v>81</v>
      </c>
    </row>
    <row r="533" spans="1:51" s="13" customFormat="1" ht="12">
      <c r="A533" s="13"/>
      <c r="B533" s="227"/>
      <c r="C533" s="228"/>
      <c r="D533" s="220" t="s">
        <v>155</v>
      </c>
      <c r="E533" s="229" t="s">
        <v>19</v>
      </c>
      <c r="F533" s="230" t="s">
        <v>551</v>
      </c>
      <c r="G533" s="228"/>
      <c r="H533" s="229" t="s">
        <v>19</v>
      </c>
      <c r="I533" s="231"/>
      <c r="J533" s="228"/>
      <c r="K533" s="228"/>
      <c r="L533" s="232"/>
      <c r="M533" s="233"/>
      <c r="N533" s="234"/>
      <c r="O533" s="234"/>
      <c r="P533" s="234"/>
      <c r="Q533" s="234"/>
      <c r="R533" s="234"/>
      <c r="S533" s="234"/>
      <c r="T533" s="235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6" t="s">
        <v>155</v>
      </c>
      <c r="AU533" s="236" t="s">
        <v>81</v>
      </c>
      <c r="AV533" s="13" t="s">
        <v>79</v>
      </c>
      <c r="AW533" s="13" t="s">
        <v>33</v>
      </c>
      <c r="AX533" s="13" t="s">
        <v>71</v>
      </c>
      <c r="AY533" s="236" t="s">
        <v>141</v>
      </c>
    </row>
    <row r="534" spans="1:51" s="13" customFormat="1" ht="12">
      <c r="A534" s="13"/>
      <c r="B534" s="227"/>
      <c r="C534" s="228"/>
      <c r="D534" s="220" t="s">
        <v>155</v>
      </c>
      <c r="E534" s="229" t="s">
        <v>19</v>
      </c>
      <c r="F534" s="230" t="s">
        <v>552</v>
      </c>
      <c r="G534" s="228"/>
      <c r="H534" s="229" t="s">
        <v>19</v>
      </c>
      <c r="I534" s="231"/>
      <c r="J534" s="228"/>
      <c r="K534" s="228"/>
      <c r="L534" s="232"/>
      <c r="M534" s="233"/>
      <c r="N534" s="234"/>
      <c r="O534" s="234"/>
      <c r="P534" s="234"/>
      <c r="Q534" s="234"/>
      <c r="R534" s="234"/>
      <c r="S534" s="234"/>
      <c r="T534" s="23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6" t="s">
        <v>155</v>
      </c>
      <c r="AU534" s="236" t="s">
        <v>81</v>
      </c>
      <c r="AV534" s="13" t="s">
        <v>79</v>
      </c>
      <c r="AW534" s="13" t="s">
        <v>33</v>
      </c>
      <c r="AX534" s="13" t="s">
        <v>71</v>
      </c>
      <c r="AY534" s="236" t="s">
        <v>141</v>
      </c>
    </row>
    <row r="535" spans="1:51" s="14" customFormat="1" ht="12">
      <c r="A535" s="14"/>
      <c r="B535" s="237"/>
      <c r="C535" s="238"/>
      <c r="D535" s="220" t="s">
        <v>155</v>
      </c>
      <c r="E535" s="239" t="s">
        <v>19</v>
      </c>
      <c r="F535" s="240" t="s">
        <v>553</v>
      </c>
      <c r="G535" s="238"/>
      <c r="H535" s="241">
        <v>0.6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155</v>
      </c>
      <c r="AU535" s="247" t="s">
        <v>81</v>
      </c>
      <c r="AV535" s="14" t="s">
        <v>81</v>
      </c>
      <c r="AW535" s="14" t="s">
        <v>33</v>
      </c>
      <c r="AX535" s="14" t="s">
        <v>71</v>
      </c>
      <c r="AY535" s="247" t="s">
        <v>141</v>
      </c>
    </row>
    <row r="536" spans="1:51" s="14" customFormat="1" ht="12">
      <c r="A536" s="14"/>
      <c r="B536" s="237"/>
      <c r="C536" s="238"/>
      <c r="D536" s="220" t="s">
        <v>155</v>
      </c>
      <c r="E536" s="239" t="s">
        <v>19</v>
      </c>
      <c r="F536" s="240" t="s">
        <v>554</v>
      </c>
      <c r="G536" s="238"/>
      <c r="H536" s="241">
        <v>3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155</v>
      </c>
      <c r="AU536" s="247" t="s">
        <v>81</v>
      </c>
      <c r="AV536" s="14" t="s">
        <v>81</v>
      </c>
      <c r="AW536" s="14" t="s">
        <v>33</v>
      </c>
      <c r="AX536" s="14" t="s">
        <v>71</v>
      </c>
      <c r="AY536" s="247" t="s">
        <v>141</v>
      </c>
    </row>
    <row r="537" spans="1:51" s="15" customFormat="1" ht="12">
      <c r="A537" s="15"/>
      <c r="B537" s="258"/>
      <c r="C537" s="259"/>
      <c r="D537" s="220" t="s">
        <v>155</v>
      </c>
      <c r="E537" s="260" t="s">
        <v>19</v>
      </c>
      <c r="F537" s="261" t="s">
        <v>188</v>
      </c>
      <c r="G537" s="259"/>
      <c r="H537" s="262">
        <v>3.6</v>
      </c>
      <c r="I537" s="263"/>
      <c r="J537" s="259"/>
      <c r="K537" s="259"/>
      <c r="L537" s="264"/>
      <c r="M537" s="265"/>
      <c r="N537" s="266"/>
      <c r="O537" s="266"/>
      <c r="P537" s="266"/>
      <c r="Q537" s="266"/>
      <c r="R537" s="266"/>
      <c r="S537" s="266"/>
      <c r="T537" s="267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8" t="s">
        <v>155</v>
      </c>
      <c r="AU537" s="268" t="s">
        <v>81</v>
      </c>
      <c r="AV537" s="15" t="s">
        <v>149</v>
      </c>
      <c r="AW537" s="15" t="s">
        <v>33</v>
      </c>
      <c r="AX537" s="15" t="s">
        <v>79</v>
      </c>
      <c r="AY537" s="268" t="s">
        <v>141</v>
      </c>
    </row>
    <row r="538" spans="1:63" s="12" customFormat="1" ht="22.8" customHeight="1">
      <c r="A538" s="12"/>
      <c r="B538" s="191"/>
      <c r="C538" s="192"/>
      <c r="D538" s="193" t="s">
        <v>70</v>
      </c>
      <c r="E538" s="205" t="s">
        <v>555</v>
      </c>
      <c r="F538" s="205" t="s">
        <v>556</v>
      </c>
      <c r="G538" s="192"/>
      <c r="H538" s="192"/>
      <c r="I538" s="195"/>
      <c r="J538" s="206">
        <f>BK538</f>
        <v>0</v>
      </c>
      <c r="K538" s="192"/>
      <c r="L538" s="197"/>
      <c r="M538" s="198"/>
      <c r="N538" s="199"/>
      <c r="O538" s="199"/>
      <c r="P538" s="200">
        <f>SUM(P539:P617)</f>
        <v>0</v>
      </c>
      <c r="Q538" s="199"/>
      <c r="R538" s="200">
        <f>SUM(R539:R617)</f>
        <v>0.0472355</v>
      </c>
      <c r="S538" s="199"/>
      <c r="T538" s="201">
        <f>SUM(T539:T617)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02" t="s">
        <v>79</v>
      </c>
      <c r="AT538" s="203" t="s">
        <v>70</v>
      </c>
      <c r="AU538" s="203" t="s">
        <v>79</v>
      </c>
      <c r="AY538" s="202" t="s">
        <v>141</v>
      </c>
      <c r="BK538" s="204">
        <f>SUM(BK539:BK617)</f>
        <v>0</v>
      </c>
    </row>
    <row r="539" spans="1:65" s="2" customFormat="1" ht="37.8" customHeight="1">
      <c r="A539" s="41"/>
      <c r="B539" s="42"/>
      <c r="C539" s="207" t="s">
        <v>557</v>
      </c>
      <c r="D539" s="207" t="s">
        <v>144</v>
      </c>
      <c r="E539" s="208" t="s">
        <v>558</v>
      </c>
      <c r="F539" s="209" t="s">
        <v>559</v>
      </c>
      <c r="G539" s="210" t="s">
        <v>221</v>
      </c>
      <c r="H539" s="211">
        <v>568.212</v>
      </c>
      <c r="I539" s="212"/>
      <c r="J539" s="213">
        <f>ROUND(I539*H539,2)</f>
        <v>0</v>
      </c>
      <c r="K539" s="209" t="s">
        <v>148</v>
      </c>
      <c r="L539" s="47"/>
      <c r="M539" s="214" t="s">
        <v>19</v>
      </c>
      <c r="N539" s="215" t="s">
        <v>42</v>
      </c>
      <c r="O539" s="87"/>
      <c r="P539" s="216">
        <f>O539*H539</f>
        <v>0</v>
      </c>
      <c r="Q539" s="216">
        <v>0</v>
      </c>
      <c r="R539" s="216">
        <f>Q539*H539</f>
        <v>0</v>
      </c>
      <c r="S539" s="216">
        <v>0</v>
      </c>
      <c r="T539" s="217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18" t="s">
        <v>149</v>
      </c>
      <c r="AT539" s="218" t="s">
        <v>144</v>
      </c>
      <c r="AU539" s="218" t="s">
        <v>81</v>
      </c>
      <c r="AY539" s="20" t="s">
        <v>141</v>
      </c>
      <c r="BE539" s="219">
        <f>IF(N539="základní",J539,0)</f>
        <v>0</v>
      </c>
      <c r="BF539" s="219">
        <f>IF(N539="snížená",J539,0)</f>
        <v>0</v>
      </c>
      <c r="BG539" s="219">
        <f>IF(N539="zákl. přenesená",J539,0)</f>
        <v>0</v>
      </c>
      <c r="BH539" s="219">
        <f>IF(N539="sníž. přenesená",J539,0)</f>
        <v>0</v>
      </c>
      <c r="BI539" s="219">
        <f>IF(N539="nulová",J539,0)</f>
        <v>0</v>
      </c>
      <c r="BJ539" s="20" t="s">
        <v>79</v>
      </c>
      <c r="BK539" s="219">
        <f>ROUND(I539*H539,2)</f>
        <v>0</v>
      </c>
      <c r="BL539" s="20" t="s">
        <v>149</v>
      </c>
      <c r="BM539" s="218" t="s">
        <v>560</v>
      </c>
    </row>
    <row r="540" spans="1:47" s="2" customFormat="1" ht="12">
      <c r="A540" s="41"/>
      <c r="B540" s="42"/>
      <c r="C540" s="43"/>
      <c r="D540" s="220" t="s">
        <v>151</v>
      </c>
      <c r="E540" s="43"/>
      <c r="F540" s="221" t="s">
        <v>561</v>
      </c>
      <c r="G540" s="43"/>
      <c r="H540" s="43"/>
      <c r="I540" s="222"/>
      <c r="J540" s="43"/>
      <c r="K540" s="43"/>
      <c r="L540" s="47"/>
      <c r="M540" s="223"/>
      <c r="N540" s="224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20" t="s">
        <v>151</v>
      </c>
      <c r="AU540" s="20" t="s">
        <v>81</v>
      </c>
    </row>
    <row r="541" spans="1:47" s="2" customFormat="1" ht="12">
      <c r="A541" s="41"/>
      <c r="B541" s="42"/>
      <c r="C541" s="43"/>
      <c r="D541" s="225" t="s">
        <v>153</v>
      </c>
      <c r="E541" s="43"/>
      <c r="F541" s="226" t="s">
        <v>562</v>
      </c>
      <c r="G541" s="43"/>
      <c r="H541" s="43"/>
      <c r="I541" s="222"/>
      <c r="J541" s="43"/>
      <c r="K541" s="43"/>
      <c r="L541" s="47"/>
      <c r="M541" s="223"/>
      <c r="N541" s="224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T541" s="20" t="s">
        <v>153</v>
      </c>
      <c r="AU541" s="20" t="s">
        <v>81</v>
      </c>
    </row>
    <row r="542" spans="1:51" s="13" customFormat="1" ht="12">
      <c r="A542" s="13"/>
      <c r="B542" s="227"/>
      <c r="C542" s="228"/>
      <c r="D542" s="220" t="s">
        <v>155</v>
      </c>
      <c r="E542" s="229" t="s">
        <v>19</v>
      </c>
      <c r="F542" s="230" t="s">
        <v>156</v>
      </c>
      <c r="G542" s="228"/>
      <c r="H542" s="229" t="s">
        <v>19</v>
      </c>
      <c r="I542" s="231"/>
      <c r="J542" s="228"/>
      <c r="K542" s="228"/>
      <c r="L542" s="232"/>
      <c r="M542" s="233"/>
      <c r="N542" s="234"/>
      <c r="O542" s="234"/>
      <c r="P542" s="234"/>
      <c r="Q542" s="234"/>
      <c r="R542" s="234"/>
      <c r="S542" s="234"/>
      <c r="T542" s="235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6" t="s">
        <v>155</v>
      </c>
      <c r="AU542" s="236" t="s">
        <v>81</v>
      </c>
      <c r="AV542" s="13" t="s">
        <v>79</v>
      </c>
      <c r="AW542" s="13" t="s">
        <v>33</v>
      </c>
      <c r="AX542" s="13" t="s">
        <v>71</v>
      </c>
      <c r="AY542" s="236" t="s">
        <v>141</v>
      </c>
    </row>
    <row r="543" spans="1:51" s="13" customFormat="1" ht="12">
      <c r="A543" s="13"/>
      <c r="B543" s="227"/>
      <c r="C543" s="228"/>
      <c r="D543" s="220" t="s">
        <v>155</v>
      </c>
      <c r="E543" s="229" t="s">
        <v>19</v>
      </c>
      <c r="F543" s="230" t="s">
        <v>563</v>
      </c>
      <c r="G543" s="228"/>
      <c r="H543" s="229" t="s">
        <v>19</v>
      </c>
      <c r="I543" s="231"/>
      <c r="J543" s="228"/>
      <c r="K543" s="228"/>
      <c r="L543" s="232"/>
      <c r="M543" s="233"/>
      <c r="N543" s="234"/>
      <c r="O543" s="234"/>
      <c r="P543" s="234"/>
      <c r="Q543" s="234"/>
      <c r="R543" s="234"/>
      <c r="S543" s="234"/>
      <c r="T543" s="23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6" t="s">
        <v>155</v>
      </c>
      <c r="AU543" s="236" t="s">
        <v>81</v>
      </c>
      <c r="AV543" s="13" t="s">
        <v>79</v>
      </c>
      <c r="AW543" s="13" t="s">
        <v>33</v>
      </c>
      <c r="AX543" s="13" t="s">
        <v>71</v>
      </c>
      <c r="AY543" s="236" t="s">
        <v>141</v>
      </c>
    </row>
    <row r="544" spans="1:51" s="14" customFormat="1" ht="12">
      <c r="A544" s="14"/>
      <c r="B544" s="237"/>
      <c r="C544" s="238"/>
      <c r="D544" s="220" t="s">
        <v>155</v>
      </c>
      <c r="E544" s="239" t="s">
        <v>19</v>
      </c>
      <c r="F544" s="240" t="s">
        <v>564</v>
      </c>
      <c r="G544" s="238"/>
      <c r="H544" s="241">
        <v>431.712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7" t="s">
        <v>155</v>
      </c>
      <c r="AU544" s="247" t="s">
        <v>81</v>
      </c>
      <c r="AV544" s="14" t="s">
        <v>81</v>
      </c>
      <c r="AW544" s="14" t="s">
        <v>33</v>
      </c>
      <c r="AX544" s="14" t="s">
        <v>71</v>
      </c>
      <c r="AY544" s="247" t="s">
        <v>141</v>
      </c>
    </row>
    <row r="545" spans="1:51" s="14" customFormat="1" ht="12">
      <c r="A545" s="14"/>
      <c r="B545" s="237"/>
      <c r="C545" s="238"/>
      <c r="D545" s="220" t="s">
        <v>155</v>
      </c>
      <c r="E545" s="239" t="s">
        <v>19</v>
      </c>
      <c r="F545" s="240" t="s">
        <v>565</v>
      </c>
      <c r="G545" s="238"/>
      <c r="H545" s="241">
        <v>136.5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7" t="s">
        <v>155</v>
      </c>
      <c r="AU545" s="247" t="s">
        <v>81</v>
      </c>
      <c r="AV545" s="14" t="s">
        <v>81</v>
      </c>
      <c r="AW545" s="14" t="s">
        <v>33</v>
      </c>
      <c r="AX545" s="14" t="s">
        <v>71</v>
      </c>
      <c r="AY545" s="247" t="s">
        <v>141</v>
      </c>
    </row>
    <row r="546" spans="1:51" s="15" customFormat="1" ht="12">
      <c r="A546" s="15"/>
      <c r="B546" s="258"/>
      <c r="C546" s="259"/>
      <c r="D546" s="220" t="s">
        <v>155</v>
      </c>
      <c r="E546" s="260" t="s">
        <v>19</v>
      </c>
      <c r="F546" s="261" t="s">
        <v>188</v>
      </c>
      <c r="G546" s="259"/>
      <c r="H546" s="262">
        <v>568.212</v>
      </c>
      <c r="I546" s="263"/>
      <c r="J546" s="259"/>
      <c r="K546" s="259"/>
      <c r="L546" s="264"/>
      <c r="M546" s="265"/>
      <c r="N546" s="266"/>
      <c r="O546" s="266"/>
      <c r="P546" s="266"/>
      <c r="Q546" s="266"/>
      <c r="R546" s="266"/>
      <c r="S546" s="266"/>
      <c r="T546" s="267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8" t="s">
        <v>155</v>
      </c>
      <c r="AU546" s="268" t="s">
        <v>81</v>
      </c>
      <c r="AV546" s="15" t="s">
        <v>149</v>
      </c>
      <c r="AW546" s="15" t="s">
        <v>33</v>
      </c>
      <c r="AX546" s="15" t="s">
        <v>79</v>
      </c>
      <c r="AY546" s="268" t="s">
        <v>141</v>
      </c>
    </row>
    <row r="547" spans="1:65" s="2" customFormat="1" ht="37.8" customHeight="1">
      <c r="A547" s="41"/>
      <c r="B547" s="42"/>
      <c r="C547" s="207" t="s">
        <v>566</v>
      </c>
      <c r="D547" s="207" t="s">
        <v>144</v>
      </c>
      <c r="E547" s="208" t="s">
        <v>567</v>
      </c>
      <c r="F547" s="209" t="s">
        <v>568</v>
      </c>
      <c r="G547" s="210" t="s">
        <v>221</v>
      </c>
      <c r="H547" s="211">
        <v>68185.44</v>
      </c>
      <c r="I547" s="212"/>
      <c r="J547" s="213">
        <f>ROUND(I547*H547,2)</f>
        <v>0</v>
      </c>
      <c r="K547" s="209" t="s">
        <v>148</v>
      </c>
      <c r="L547" s="47"/>
      <c r="M547" s="214" t="s">
        <v>19</v>
      </c>
      <c r="N547" s="215" t="s">
        <v>42</v>
      </c>
      <c r="O547" s="87"/>
      <c r="P547" s="216">
        <f>O547*H547</f>
        <v>0</v>
      </c>
      <c r="Q547" s="216">
        <v>0</v>
      </c>
      <c r="R547" s="216">
        <f>Q547*H547</f>
        <v>0</v>
      </c>
      <c r="S547" s="216">
        <v>0</v>
      </c>
      <c r="T547" s="217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18" t="s">
        <v>149</v>
      </c>
      <c r="AT547" s="218" t="s">
        <v>144</v>
      </c>
      <c r="AU547" s="218" t="s">
        <v>81</v>
      </c>
      <c r="AY547" s="20" t="s">
        <v>141</v>
      </c>
      <c r="BE547" s="219">
        <f>IF(N547="základní",J547,0)</f>
        <v>0</v>
      </c>
      <c r="BF547" s="219">
        <f>IF(N547="snížená",J547,0)</f>
        <v>0</v>
      </c>
      <c r="BG547" s="219">
        <f>IF(N547="zákl. přenesená",J547,0)</f>
        <v>0</v>
      </c>
      <c r="BH547" s="219">
        <f>IF(N547="sníž. přenesená",J547,0)</f>
        <v>0</v>
      </c>
      <c r="BI547" s="219">
        <f>IF(N547="nulová",J547,0)</f>
        <v>0</v>
      </c>
      <c r="BJ547" s="20" t="s">
        <v>79</v>
      </c>
      <c r="BK547" s="219">
        <f>ROUND(I547*H547,2)</f>
        <v>0</v>
      </c>
      <c r="BL547" s="20" t="s">
        <v>149</v>
      </c>
      <c r="BM547" s="218" t="s">
        <v>569</v>
      </c>
    </row>
    <row r="548" spans="1:47" s="2" customFormat="1" ht="12">
      <c r="A548" s="41"/>
      <c r="B548" s="42"/>
      <c r="C548" s="43"/>
      <c r="D548" s="220" t="s">
        <v>151</v>
      </c>
      <c r="E548" s="43"/>
      <c r="F548" s="221" t="s">
        <v>570</v>
      </c>
      <c r="G548" s="43"/>
      <c r="H548" s="43"/>
      <c r="I548" s="222"/>
      <c r="J548" s="43"/>
      <c r="K548" s="43"/>
      <c r="L548" s="47"/>
      <c r="M548" s="223"/>
      <c r="N548" s="224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20" t="s">
        <v>151</v>
      </c>
      <c r="AU548" s="20" t="s">
        <v>81</v>
      </c>
    </row>
    <row r="549" spans="1:47" s="2" customFormat="1" ht="12">
      <c r="A549" s="41"/>
      <c r="B549" s="42"/>
      <c r="C549" s="43"/>
      <c r="D549" s="225" t="s">
        <v>153</v>
      </c>
      <c r="E549" s="43"/>
      <c r="F549" s="226" t="s">
        <v>571</v>
      </c>
      <c r="G549" s="43"/>
      <c r="H549" s="43"/>
      <c r="I549" s="222"/>
      <c r="J549" s="43"/>
      <c r="K549" s="43"/>
      <c r="L549" s="47"/>
      <c r="M549" s="223"/>
      <c r="N549" s="224"/>
      <c r="O549" s="87"/>
      <c r="P549" s="87"/>
      <c r="Q549" s="87"/>
      <c r="R549" s="87"/>
      <c r="S549" s="87"/>
      <c r="T549" s="88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T549" s="20" t="s">
        <v>153</v>
      </c>
      <c r="AU549" s="20" t="s">
        <v>81</v>
      </c>
    </row>
    <row r="550" spans="1:51" s="13" customFormat="1" ht="12">
      <c r="A550" s="13"/>
      <c r="B550" s="227"/>
      <c r="C550" s="228"/>
      <c r="D550" s="220" t="s">
        <v>155</v>
      </c>
      <c r="E550" s="229" t="s">
        <v>19</v>
      </c>
      <c r="F550" s="230" t="s">
        <v>156</v>
      </c>
      <c r="G550" s="228"/>
      <c r="H550" s="229" t="s">
        <v>19</v>
      </c>
      <c r="I550" s="231"/>
      <c r="J550" s="228"/>
      <c r="K550" s="228"/>
      <c r="L550" s="232"/>
      <c r="M550" s="233"/>
      <c r="N550" s="234"/>
      <c r="O550" s="234"/>
      <c r="P550" s="234"/>
      <c r="Q550" s="234"/>
      <c r="R550" s="234"/>
      <c r="S550" s="234"/>
      <c r="T550" s="23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6" t="s">
        <v>155</v>
      </c>
      <c r="AU550" s="236" t="s">
        <v>81</v>
      </c>
      <c r="AV550" s="13" t="s">
        <v>79</v>
      </c>
      <c r="AW550" s="13" t="s">
        <v>33</v>
      </c>
      <c r="AX550" s="13" t="s">
        <v>71</v>
      </c>
      <c r="AY550" s="236" t="s">
        <v>141</v>
      </c>
    </row>
    <row r="551" spans="1:51" s="13" customFormat="1" ht="12">
      <c r="A551" s="13"/>
      <c r="B551" s="227"/>
      <c r="C551" s="228"/>
      <c r="D551" s="220" t="s">
        <v>155</v>
      </c>
      <c r="E551" s="229" t="s">
        <v>19</v>
      </c>
      <c r="F551" s="230" t="s">
        <v>572</v>
      </c>
      <c r="G551" s="228"/>
      <c r="H551" s="229" t="s">
        <v>19</v>
      </c>
      <c r="I551" s="231"/>
      <c r="J551" s="228"/>
      <c r="K551" s="228"/>
      <c r="L551" s="232"/>
      <c r="M551" s="233"/>
      <c r="N551" s="234"/>
      <c r="O551" s="234"/>
      <c r="P551" s="234"/>
      <c r="Q551" s="234"/>
      <c r="R551" s="234"/>
      <c r="S551" s="234"/>
      <c r="T551" s="235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6" t="s">
        <v>155</v>
      </c>
      <c r="AU551" s="236" t="s">
        <v>81</v>
      </c>
      <c r="AV551" s="13" t="s">
        <v>79</v>
      </c>
      <c r="AW551" s="13" t="s">
        <v>33</v>
      </c>
      <c r="AX551" s="13" t="s">
        <v>71</v>
      </c>
      <c r="AY551" s="236" t="s">
        <v>141</v>
      </c>
    </row>
    <row r="552" spans="1:51" s="14" customFormat="1" ht="12">
      <c r="A552" s="14"/>
      <c r="B552" s="237"/>
      <c r="C552" s="238"/>
      <c r="D552" s="220" t="s">
        <v>155</v>
      </c>
      <c r="E552" s="239" t="s">
        <v>19</v>
      </c>
      <c r="F552" s="240" t="s">
        <v>573</v>
      </c>
      <c r="G552" s="238"/>
      <c r="H552" s="241">
        <v>68185.44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7" t="s">
        <v>155</v>
      </c>
      <c r="AU552" s="247" t="s">
        <v>81</v>
      </c>
      <c r="AV552" s="14" t="s">
        <v>81</v>
      </c>
      <c r="AW552" s="14" t="s">
        <v>33</v>
      </c>
      <c r="AX552" s="14" t="s">
        <v>71</v>
      </c>
      <c r="AY552" s="247" t="s">
        <v>141</v>
      </c>
    </row>
    <row r="553" spans="1:51" s="13" customFormat="1" ht="12">
      <c r="A553" s="13"/>
      <c r="B553" s="227"/>
      <c r="C553" s="228"/>
      <c r="D553" s="220" t="s">
        <v>155</v>
      </c>
      <c r="E553" s="229" t="s">
        <v>19</v>
      </c>
      <c r="F553" s="230" t="s">
        <v>574</v>
      </c>
      <c r="G553" s="228"/>
      <c r="H553" s="229" t="s">
        <v>19</v>
      </c>
      <c r="I553" s="231"/>
      <c r="J553" s="228"/>
      <c r="K553" s="228"/>
      <c r="L553" s="232"/>
      <c r="M553" s="233"/>
      <c r="N553" s="234"/>
      <c r="O553" s="234"/>
      <c r="P553" s="234"/>
      <c r="Q553" s="234"/>
      <c r="R553" s="234"/>
      <c r="S553" s="234"/>
      <c r="T553" s="23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6" t="s">
        <v>155</v>
      </c>
      <c r="AU553" s="236" t="s">
        <v>81</v>
      </c>
      <c r="AV553" s="13" t="s">
        <v>79</v>
      </c>
      <c r="AW553" s="13" t="s">
        <v>33</v>
      </c>
      <c r="AX553" s="13" t="s">
        <v>71</v>
      </c>
      <c r="AY553" s="236" t="s">
        <v>141</v>
      </c>
    </row>
    <row r="554" spans="1:51" s="16" customFormat="1" ht="12">
      <c r="A554" s="16"/>
      <c r="B554" s="269"/>
      <c r="C554" s="270"/>
      <c r="D554" s="220" t="s">
        <v>155</v>
      </c>
      <c r="E554" s="271" t="s">
        <v>19</v>
      </c>
      <c r="F554" s="272" t="s">
        <v>476</v>
      </c>
      <c r="G554" s="270"/>
      <c r="H554" s="273">
        <v>68185.44</v>
      </c>
      <c r="I554" s="274"/>
      <c r="J554" s="270"/>
      <c r="K554" s="270"/>
      <c r="L554" s="275"/>
      <c r="M554" s="276"/>
      <c r="N554" s="277"/>
      <c r="O554" s="277"/>
      <c r="P554" s="277"/>
      <c r="Q554" s="277"/>
      <c r="R554" s="277"/>
      <c r="S554" s="277"/>
      <c r="T554" s="278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79" t="s">
        <v>155</v>
      </c>
      <c r="AU554" s="279" t="s">
        <v>81</v>
      </c>
      <c r="AV554" s="16" t="s">
        <v>142</v>
      </c>
      <c r="AW554" s="16" t="s">
        <v>33</v>
      </c>
      <c r="AX554" s="16" t="s">
        <v>79</v>
      </c>
      <c r="AY554" s="279" t="s">
        <v>141</v>
      </c>
    </row>
    <row r="555" spans="1:65" s="2" customFormat="1" ht="37.8" customHeight="1">
      <c r="A555" s="41"/>
      <c r="B555" s="42"/>
      <c r="C555" s="207" t="s">
        <v>575</v>
      </c>
      <c r="D555" s="207" t="s">
        <v>144</v>
      </c>
      <c r="E555" s="208" t="s">
        <v>576</v>
      </c>
      <c r="F555" s="209" t="s">
        <v>577</v>
      </c>
      <c r="G555" s="210" t="s">
        <v>221</v>
      </c>
      <c r="H555" s="211">
        <v>568.212</v>
      </c>
      <c r="I555" s="212"/>
      <c r="J555" s="213">
        <f>ROUND(I555*H555,2)</f>
        <v>0</v>
      </c>
      <c r="K555" s="209" t="s">
        <v>148</v>
      </c>
      <c r="L555" s="47"/>
      <c r="M555" s="214" t="s">
        <v>19</v>
      </c>
      <c r="N555" s="215" t="s">
        <v>42</v>
      </c>
      <c r="O555" s="87"/>
      <c r="P555" s="216">
        <f>O555*H555</f>
        <v>0</v>
      </c>
      <c r="Q555" s="216">
        <v>0</v>
      </c>
      <c r="R555" s="216">
        <f>Q555*H555</f>
        <v>0</v>
      </c>
      <c r="S555" s="216">
        <v>0</v>
      </c>
      <c r="T555" s="217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18" t="s">
        <v>149</v>
      </c>
      <c r="AT555" s="218" t="s">
        <v>144</v>
      </c>
      <c r="AU555" s="218" t="s">
        <v>81</v>
      </c>
      <c r="AY555" s="20" t="s">
        <v>141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20" t="s">
        <v>79</v>
      </c>
      <c r="BK555" s="219">
        <f>ROUND(I555*H555,2)</f>
        <v>0</v>
      </c>
      <c r="BL555" s="20" t="s">
        <v>149</v>
      </c>
      <c r="BM555" s="218" t="s">
        <v>578</v>
      </c>
    </row>
    <row r="556" spans="1:47" s="2" customFormat="1" ht="12">
      <c r="A556" s="41"/>
      <c r="B556" s="42"/>
      <c r="C556" s="43"/>
      <c r="D556" s="220" t="s">
        <v>151</v>
      </c>
      <c r="E556" s="43"/>
      <c r="F556" s="221" t="s">
        <v>579</v>
      </c>
      <c r="G556" s="43"/>
      <c r="H556" s="43"/>
      <c r="I556" s="222"/>
      <c r="J556" s="43"/>
      <c r="K556" s="43"/>
      <c r="L556" s="47"/>
      <c r="M556" s="223"/>
      <c r="N556" s="224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T556" s="20" t="s">
        <v>151</v>
      </c>
      <c r="AU556" s="20" t="s">
        <v>81</v>
      </c>
    </row>
    <row r="557" spans="1:47" s="2" customFormat="1" ht="12">
      <c r="A557" s="41"/>
      <c r="B557" s="42"/>
      <c r="C557" s="43"/>
      <c r="D557" s="225" t="s">
        <v>153</v>
      </c>
      <c r="E557" s="43"/>
      <c r="F557" s="226" t="s">
        <v>580</v>
      </c>
      <c r="G557" s="43"/>
      <c r="H557" s="43"/>
      <c r="I557" s="222"/>
      <c r="J557" s="43"/>
      <c r="K557" s="43"/>
      <c r="L557" s="47"/>
      <c r="M557" s="223"/>
      <c r="N557" s="22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153</v>
      </c>
      <c r="AU557" s="20" t="s">
        <v>81</v>
      </c>
    </row>
    <row r="558" spans="1:51" s="13" customFormat="1" ht="12">
      <c r="A558" s="13"/>
      <c r="B558" s="227"/>
      <c r="C558" s="228"/>
      <c r="D558" s="220" t="s">
        <v>155</v>
      </c>
      <c r="E558" s="229" t="s">
        <v>19</v>
      </c>
      <c r="F558" s="230" t="s">
        <v>156</v>
      </c>
      <c r="G558" s="228"/>
      <c r="H558" s="229" t="s">
        <v>19</v>
      </c>
      <c r="I558" s="231"/>
      <c r="J558" s="228"/>
      <c r="K558" s="228"/>
      <c r="L558" s="232"/>
      <c r="M558" s="233"/>
      <c r="N558" s="234"/>
      <c r="O558" s="234"/>
      <c r="P558" s="234"/>
      <c r="Q558" s="234"/>
      <c r="R558" s="234"/>
      <c r="S558" s="234"/>
      <c r="T558" s="235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6" t="s">
        <v>155</v>
      </c>
      <c r="AU558" s="236" t="s">
        <v>81</v>
      </c>
      <c r="AV558" s="13" t="s">
        <v>79</v>
      </c>
      <c r="AW558" s="13" t="s">
        <v>33</v>
      </c>
      <c r="AX558" s="13" t="s">
        <v>71</v>
      </c>
      <c r="AY558" s="236" t="s">
        <v>141</v>
      </c>
    </row>
    <row r="559" spans="1:51" s="13" customFormat="1" ht="12">
      <c r="A559" s="13"/>
      <c r="B559" s="227"/>
      <c r="C559" s="228"/>
      <c r="D559" s="220" t="s">
        <v>155</v>
      </c>
      <c r="E559" s="229" t="s">
        <v>19</v>
      </c>
      <c r="F559" s="230" t="s">
        <v>563</v>
      </c>
      <c r="G559" s="228"/>
      <c r="H559" s="229" t="s">
        <v>19</v>
      </c>
      <c r="I559" s="231"/>
      <c r="J559" s="228"/>
      <c r="K559" s="228"/>
      <c r="L559" s="232"/>
      <c r="M559" s="233"/>
      <c r="N559" s="234"/>
      <c r="O559" s="234"/>
      <c r="P559" s="234"/>
      <c r="Q559" s="234"/>
      <c r="R559" s="234"/>
      <c r="S559" s="234"/>
      <c r="T559" s="23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6" t="s">
        <v>155</v>
      </c>
      <c r="AU559" s="236" t="s">
        <v>81</v>
      </c>
      <c r="AV559" s="13" t="s">
        <v>79</v>
      </c>
      <c r="AW559" s="13" t="s">
        <v>33</v>
      </c>
      <c r="AX559" s="13" t="s">
        <v>71</v>
      </c>
      <c r="AY559" s="236" t="s">
        <v>141</v>
      </c>
    </row>
    <row r="560" spans="1:51" s="14" customFormat="1" ht="12">
      <c r="A560" s="14"/>
      <c r="B560" s="237"/>
      <c r="C560" s="238"/>
      <c r="D560" s="220" t="s">
        <v>155</v>
      </c>
      <c r="E560" s="239" t="s">
        <v>19</v>
      </c>
      <c r="F560" s="240" t="s">
        <v>564</v>
      </c>
      <c r="G560" s="238"/>
      <c r="H560" s="241">
        <v>431.712</v>
      </c>
      <c r="I560" s="242"/>
      <c r="J560" s="238"/>
      <c r="K560" s="238"/>
      <c r="L560" s="243"/>
      <c r="M560" s="244"/>
      <c r="N560" s="245"/>
      <c r="O560" s="245"/>
      <c r="P560" s="245"/>
      <c r="Q560" s="245"/>
      <c r="R560" s="245"/>
      <c r="S560" s="245"/>
      <c r="T560" s="24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7" t="s">
        <v>155</v>
      </c>
      <c r="AU560" s="247" t="s">
        <v>81</v>
      </c>
      <c r="AV560" s="14" t="s">
        <v>81</v>
      </c>
      <c r="AW560" s="14" t="s">
        <v>33</v>
      </c>
      <c r="AX560" s="14" t="s">
        <v>71</v>
      </c>
      <c r="AY560" s="247" t="s">
        <v>141</v>
      </c>
    </row>
    <row r="561" spans="1:51" s="14" customFormat="1" ht="12">
      <c r="A561" s="14"/>
      <c r="B561" s="237"/>
      <c r="C561" s="238"/>
      <c r="D561" s="220" t="s">
        <v>155</v>
      </c>
      <c r="E561" s="239" t="s">
        <v>19</v>
      </c>
      <c r="F561" s="240" t="s">
        <v>565</v>
      </c>
      <c r="G561" s="238"/>
      <c r="H561" s="241">
        <v>136.5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7" t="s">
        <v>155</v>
      </c>
      <c r="AU561" s="247" t="s">
        <v>81</v>
      </c>
      <c r="AV561" s="14" t="s">
        <v>81</v>
      </c>
      <c r="AW561" s="14" t="s">
        <v>33</v>
      </c>
      <c r="AX561" s="14" t="s">
        <v>71</v>
      </c>
      <c r="AY561" s="247" t="s">
        <v>141</v>
      </c>
    </row>
    <row r="562" spans="1:51" s="15" customFormat="1" ht="12">
      <c r="A562" s="15"/>
      <c r="B562" s="258"/>
      <c r="C562" s="259"/>
      <c r="D562" s="220" t="s">
        <v>155</v>
      </c>
      <c r="E562" s="260" t="s">
        <v>19</v>
      </c>
      <c r="F562" s="261" t="s">
        <v>188</v>
      </c>
      <c r="G562" s="259"/>
      <c r="H562" s="262">
        <v>568.212</v>
      </c>
      <c r="I562" s="263"/>
      <c r="J562" s="259"/>
      <c r="K562" s="259"/>
      <c r="L562" s="264"/>
      <c r="M562" s="265"/>
      <c r="N562" s="266"/>
      <c r="O562" s="266"/>
      <c r="P562" s="266"/>
      <c r="Q562" s="266"/>
      <c r="R562" s="266"/>
      <c r="S562" s="266"/>
      <c r="T562" s="267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8" t="s">
        <v>155</v>
      </c>
      <c r="AU562" s="268" t="s">
        <v>81</v>
      </c>
      <c r="AV562" s="15" t="s">
        <v>149</v>
      </c>
      <c r="AW562" s="15" t="s">
        <v>33</v>
      </c>
      <c r="AX562" s="15" t="s">
        <v>79</v>
      </c>
      <c r="AY562" s="268" t="s">
        <v>141</v>
      </c>
    </row>
    <row r="563" spans="1:65" s="2" customFormat="1" ht="16.5" customHeight="1">
      <c r="A563" s="41"/>
      <c r="B563" s="42"/>
      <c r="C563" s="207" t="s">
        <v>581</v>
      </c>
      <c r="D563" s="207" t="s">
        <v>144</v>
      </c>
      <c r="E563" s="208" t="s">
        <v>582</v>
      </c>
      <c r="F563" s="209" t="s">
        <v>583</v>
      </c>
      <c r="G563" s="210" t="s">
        <v>256</v>
      </c>
      <c r="H563" s="211">
        <v>9</v>
      </c>
      <c r="I563" s="212"/>
      <c r="J563" s="213">
        <f>ROUND(I563*H563,2)</f>
        <v>0</v>
      </c>
      <c r="K563" s="209" t="s">
        <v>148</v>
      </c>
      <c r="L563" s="47"/>
      <c r="M563" s="214" t="s">
        <v>19</v>
      </c>
      <c r="N563" s="215" t="s">
        <v>42</v>
      </c>
      <c r="O563" s="87"/>
      <c r="P563" s="216">
        <f>O563*H563</f>
        <v>0</v>
      </c>
      <c r="Q563" s="216">
        <v>0</v>
      </c>
      <c r="R563" s="216">
        <f>Q563*H563</f>
        <v>0</v>
      </c>
      <c r="S563" s="216">
        <v>0</v>
      </c>
      <c r="T563" s="217">
        <f>S563*H563</f>
        <v>0</v>
      </c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R563" s="218" t="s">
        <v>149</v>
      </c>
      <c r="AT563" s="218" t="s">
        <v>144</v>
      </c>
      <c r="AU563" s="218" t="s">
        <v>81</v>
      </c>
      <c r="AY563" s="20" t="s">
        <v>141</v>
      </c>
      <c r="BE563" s="219">
        <f>IF(N563="základní",J563,0)</f>
        <v>0</v>
      </c>
      <c r="BF563" s="219">
        <f>IF(N563="snížená",J563,0)</f>
        <v>0</v>
      </c>
      <c r="BG563" s="219">
        <f>IF(N563="zákl. přenesená",J563,0)</f>
        <v>0</v>
      </c>
      <c r="BH563" s="219">
        <f>IF(N563="sníž. přenesená",J563,0)</f>
        <v>0</v>
      </c>
      <c r="BI563" s="219">
        <f>IF(N563="nulová",J563,0)</f>
        <v>0</v>
      </c>
      <c r="BJ563" s="20" t="s">
        <v>79</v>
      </c>
      <c r="BK563" s="219">
        <f>ROUND(I563*H563,2)</f>
        <v>0</v>
      </c>
      <c r="BL563" s="20" t="s">
        <v>149</v>
      </c>
      <c r="BM563" s="218" t="s">
        <v>584</v>
      </c>
    </row>
    <row r="564" spans="1:47" s="2" customFormat="1" ht="12">
      <c r="A564" s="41"/>
      <c r="B564" s="42"/>
      <c r="C564" s="43"/>
      <c r="D564" s="220" t="s">
        <v>151</v>
      </c>
      <c r="E564" s="43"/>
      <c r="F564" s="221" t="s">
        <v>585</v>
      </c>
      <c r="G564" s="43"/>
      <c r="H564" s="43"/>
      <c r="I564" s="222"/>
      <c r="J564" s="43"/>
      <c r="K564" s="43"/>
      <c r="L564" s="47"/>
      <c r="M564" s="223"/>
      <c r="N564" s="224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T564" s="20" t="s">
        <v>151</v>
      </c>
      <c r="AU564" s="20" t="s">
        <v>81</v>
      </c>
    </row>
    <row r="565" spans="1:47" s="2" customFormat="1" ht="12">
      <c r="A565" s="41"/>
      <c r="B565" s="42"/>
      <c r="C565" s="43"/>
      <c r="D565" s="225" t="s">
        <v>153</v>
      </c>
      <c r="E565" s="43"/>
      <c r="F565" s="226" t="s">
        <v>586</v>
      </c>
      <c r="G565" s="43"/>
      <c r="H565" s="43"/>
      <c r="I565" s="222"/>
      <c r="J565" s="43"/>
      <c r="K565" s="43"/>
      <c r="L565" s="47"/>
      <c r="M565" s="223"/>
      <c r="N565" s="224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T565" s="20" t="s">
        <v>153</v>
      </c>
      <c r="AU565" s="20" t="s">
        <v>81</v>
      </c>
    </row>
    <row r="566" spans="1:51" s="13" customFormat="1" ht="12">
      <c r="A566" s="13"/>
      <c r="B566" s="227"/>
      <c r="C566" s="228"/>
      <c r="D566" s="220" t="s">
        <v>155</v>
      </c>
      <c r="E566" s="229" t="s">
        <v>19</v>
      </c>
      <c r="F566" s="230" t="s">
        <v>156</v>
      </c>
      <c r="G566" s="228"/>
      <c r="H566" s="229" t="s">
        <v>19</v>
      </c>
      <c r="I566" s="231"/>
      <c r="J566" s="228"/>
      <c r="K566" s="228"/>
      <c r="L566" s="232"/>
      <c r="M566" s="233"/>
      <c r="N566" s="234"/>
      <c r="O566" s="234"/>
      <c r="P566" s="234"/>
      <c r="Q566" s="234"/>
      <c r="R566" s="234"/>
      <c r="S566" s="234"/>
      <c r="T566" s="23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6" t="s">
        <v>155</v>
      </c>
      <c r="AU566" s="236" t="s">
        <v>81</v>
      </c>
      <c r="AV566" s="13" t="s">
        <v>79</v>
      </c>
      <c r="AW566" s="13" t="s">
        <v>33</v>
      </c>
      <c r="AX566" s="13" t="s">
        <v>71</v>
      </c>
      <c r="AY566" s="236" t="s">
        <v>141</v>
      </c>
    </row>
    <row r="567" spans="1:51" s="14" customFormat="1" ht="12">
      <c r="A567" s="14"/>
      <c r="B567" s="237"/>
      <c r="C567" s="238"/>
      <c r="D567" s="220" t="s">
        <v>155</v>
      </c>
      <c r="E567" s="239" t="s">
        <v>19</v>
      </c>
      <c r="F567" s="240" t="s">
        <v>587</v>
      </c>
      <c r="G567" s="238"/>
      <c r="H567" s="241">
        <v>9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7" t="s">
        <v>155</v>
      </c>
      <c r="AU567" s="247" t="s">
        <v>81</v>
      </c>
      <c r="AV567" s="14" t="s">
        <v>81</v>
      </c>
      <c r="AW567" s="14" t="s">
        <v>33</v>
      </c>
      <c r="AX567" s="14" t="s">
        <v>79</v>
      </c>
      <c r="AY567" s="247" t="s">
        <v>141</v>
      </c>
    </row>
    <row r="568" spans="1:65" s="2" customFormat="1" ht="24.15" customHeight="1">
      <c r="A568" s="41"/>
      <c r="B568" s="42"/>
      <c r="C568" s="207" t="s">
        <v>588</v>
      </c>
      <c r="D568" s="207" t="s">
        <v>144</v>
      </c>
      <c r="E568" s="208" t="s">
        <v>589</v>
      </c>
      <c r="F568" s="209" t="s">
        <v>590</v>
      </c>
      <c r="G568" s="210" t="s">
        <v>256</v>
      </c>
      <c r="H568" s="211">
        <v>1080</v>
      </c>
      <c r="I568" s="212"/>
      <c r="J568" s="213">
        <f>ROUND(I568*H568,2)</f>
        <v>0</v>
      </c>
      <c r="K568" s="209" t="s">
        <v>148</v>
      </c>
      <c r="L568" s="47"/>
      <c r="M568" s="214" t="s">
        <v>19</v>
      </c>
      <c r="N568" s="215" t="s">
        <v>42</v>
      </c>
      <c r="O568" s="87"/>
      <c r="P568" s="216">
        <f>O568*H568</f>
        <v>0</v>
      </c>
      <c r="Q568" s="216">
        <v>0</v>
      </c>
      <c r="R568" s="216">
        <f>Q568*H568</f>
        <v>0</v>
      </c>
      <c r="S568" s="216">
        <v>0</v>
      </c>
      <c r="T568" s="217">
        <f>S568*H568</f>
        <v>0</v>
      </c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R568" s="218" t="s">
        <v>149</v>
      </c>
      <c r="AT568" s="218" t="s">
        <v>144</v>
      </c>
      <c r="AU568" s="218" t="s">
        <v>81</v>
      </c>
      <c r="AY568" s="20" t="s">
        <v>141</v>
      </c>
      <c r="BE568" s="219">
        <f>IF(N568="základní",J568,0)</f>
        <v>0</v>
      </c>
      <c r="BF568" s="219">
        <f>IF(N568="snížená",J568,0)</f>
        <v>0</v>
      </c>
      <c r="BG568" s="219">
        <f>IF(N568="zákl. přenesená",J568,0)</f>
        <v>0</v>
      </c>
      <c r="BH568" s="219">
        <f>IF(N568="sníž. přenesená",J568,0)</f>
        <v>0</v>
      </c>
      <c r="BI568" s="219">
        <f>IF(N568="nulová",J568,0)</f>
        <v>0</v>
      </c>
      <c r="BJ568" s="20" t="s">
        <v>79</v>
      </c>
      <c r="BK568" s="219">
        <f>ROUND(I568*H568,2)</f>
        <v>0</v>
      </c>
      <c r="BL568" s="20" t="s">
        <v>149</v>
      </c>
      <c r="BM568" s="218" t="s">
        <v>591</v>
      </c>
    </row>
    <row r="569" spans="1:47" s="2" customFormat="1" ht="12">
      <c r="A569" s="41"/>
      <c r="B569" s="42"/>
      <c r="C569" s="43"/>
      <c r="D569" s="220" t="s">
        <v>151</v>
      </c>
      <c r="E569" s="43"/>
      <c r="F569" s="221" t="s">
        <v>592</v>
      </c>
      <c r="G569" s="43"/>
      <c r="H569" s="43"/>
      <c r="I569" s="222"/>
      <c r="J569" s="43"/>
      <c r="K569" s="43"/>
      <c r="L569" s="47"/>
      <c r="M569" s="223"/>
      <c r="N569" s="224"/>
      <c r="O569" s="87"/>
      <c r="P569" s="87"/>
      <c r="Q569" s="87"/>
      <c r="R569" s="87"/>
      <c r="S569" s="87"/>
      <c r="T569" s="88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T569" s="20" t="s">
        <v>151</v>
      </c>
      <c r="AU569" s="20" t="s">
        <v>81</v>
      </c>
    </row>
    <row r="570" spans="1:47" s="2" customFormat="1" ht="12">
      <c r="A570" s="41"/>
      <c r="B570" s="42"/>
      <c r="C570" s="43"/>
      <c r="D570" s="225" t="s">
        <v>153</v>
      </c>
      <c r="E570" s="43"/>
      <c r="F570" s="226" t="s">
        <v>593</v>
      </c>
      <c r="G570" s="43"/>
      <c r="H570" s="43"/>
      <c r="I570" s="222"/>
      <c r="J570" s="43"/>
      <c r="K570" s="43"/>
      <c r="L570" s="47"/>
      <c r="M570" s="223"/>
      <c r="N570" s="224"/>
      <c r="O570" s="87"/>
      <c r="P570" s="87"/>
      <c r="Q570" s="87"/>
      <c r="R570" s="87"/>
      <c r="S570" s="87"/>
      <c r="T570" s="88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T570" s="20" t="s">
        <v>153</v>
      </c>
      <c r="AU570" s="20" t="s">
        <v>81</v>
      </c>
    </row>
    <row r="571" spans="1:51" s="13" customFormat="1" ht="12">
      <c r="A571" s="13"/>
      <c r="B571" s="227"/>
      <c r="C571" s="228"/>
      <c r="D571" s="220" t="s">
        <v>155</v>
      </c>
      <c r="E571" s="229" t="s">
        <v>19</v>
      </c>
      <c r="F571" s="230" t="s">
        <v>156</v>
      </c>
      <c r="G571" s="228"/>
      <c r="H571" s="229" t="s">
        <v>19</v>
      </c>
      <c r="I571" s="231"/>
      <c r="J571" s="228"/>
      <c r="K571" s="228"/>
      <c r="L571" s="232"/>
      <c r="M571" s="233"/>
      <c r="N571" s="234"/>
      <c r="O571" s="234"/>
      <c r="P571" s="234"/>
      <c r="Q571" s="234"/>
      <c r="R571" s="234"/>
      <c r="S571" s="234"/>
      <c r="T571" s="235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6" t="s">
        <v>155</v>
      </c>
      <c r="AU571" s="236" t="s">
        <v>81</v>
      </c>
      <c r="AV571" s="13" t="s">
        <v>79</v>
      </c>
      <c r="AW571" s="13" t="s">
        <v>33</v>
      </c>
      <c r="AX571" s="13" t="s">
        <v>71</v>
      </c>
      <c r="AY571" s="236" t="s">
        <v>141</v>
      </c>
    </row>
    <row r="572" spans="1:51" s="13" customFormat="1" ht="12">
      <c r="A572" s="13"/>
      <c r="B572" s="227"/>
      <c r="C572" s="228"/>
      <c r="D572" s="220" t="s">
        <v>155</v>
      </c>
      <c r="E572" s="229" t="s">
        <v>19</v>
      </c>
      <c r="F572" s="230" t="s">
        <v>572</v>
      </c>
      <c r="G572" s="228"/>
      <c r="H572" s="229" t="s">
        <v>19</v>
      </c>
      <c r="I572" s="231"/>
      <c r="J572" s="228"/>
      <c r="K572" s="228"/>
      <c r="L572" s="232"/>
      <c r="M572" s="233"/>
      <c r="N572" s="234"/>
      <c r="O572" s="234"/>
      <c r="P572" s="234"/>
      <c r="Q572" s="234"/>
      <c r="R572" s="234"/>
      <c r="S572" s="234"/>
      <c r="T572" s="23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6" t="s">
        <v>155</v>
      </c>
      <c r="AU572" s="236" t="s">
        <v>81</v>
      </c>
      <c r="AV572" s="13" t="s">
        <v>79</v>
      </c>
      <c r="AW572" s="13" t="s">
        <v>33</v>
      </c>
      <c r="AX572" s="13" t="s">
        <v>71</v>
      </c>
      <c r="AY572" s="236" t="s">
        <v>141</v>
      </c>
    </row>
    <row r="573" spans="1:51" s="14" customFormat="1" ht="12">
      <c r="A573" s="14"/>
      <c r="B573" s="237"/>
      <c r="C573" s="238"/>
      <c r="D573" s="220" t="s">
        <v>155</v>
      </c>
      <c r="E573" s="239" t="s">
        <v>19</v>
      </c>
      <c r="F573" s="240" t="s">
        <v>594</v>
      </c>
      <c r="G573" s="238"/>
      <c r="H573" s="241">
        <v>1080</v>
      </c>
      <c r="I573" s="242"/>
      <c r="J573" s="238"/>
      <c r="K573" s="238"/>
      <c r="L573" s="243"/>
      <c r="M573" s="244"/>
      <c r="N573" s="245"/>
      <c r="O573" s="245"/>
      <c r="P573" s="245"/>
      <c r="Q573" s="245"/>
      <c r="R573" s="245"/>
      <c r="S573" s="245"/>
      <c r="T573" s="24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7" t="s">
        <v>155</v>
      </c>
      <c r="AU573" s="247" t="s">
        <v>81</v>
      </c>
      <c r="AV573" s="14" t="s">
        <v>81</v>
      </c>
      <c r="AW573" s="14" t="s">
        <v>33</v>
      </c>
      <c r="AX573" s="14" t="s">
        <v>79</v>
      </c>
      <c r="AY573" s="247" t="s">
        <v>141</v>
      </c>
    </row>
    <row r="574" spans="1:51" s="13" customFormat="1" ht="12">
      <c r="A574" s="13"/>
      <c r="B574" s="227"/>
      <c r="C574" s="228"/>
      <c r="D574" s="220" t="s">
        <v>155</v>
      </c>
      <c r="E574" s="229" t="s">
        <v>19</v>
      </c>
      <c r="F574" s="230" t="s">
        <v>574</v>
      </c>
      <c r="G574" s="228"/>
      <c r="H574" s="229" t="s">
        <v>19</v>
      </c>
      <c r="I574" s="231"/>
      <c r="J574" s="228"/>
      <c r="K574" s="228"/>
      <c r="L574" s="232"/>
      <c r="M574" s="233"/>
      <c r="N574" s="234"/>
      <c r="O574" s="234"/>
      <c r="P574" s="234"/>
      <c r="Q574" s="234"/>
      <c r="R574" s="234"/>
      <c r="S574" s="234"/>
      <c r="T574" s="23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6" t="s">
        <v>155</v>
      </c>
      <c r="AU574" s="236" t="s">
        <v>81</v>
      </c>
      <c r="AV574" s="13" t="s">
        <v>79</v>
      </c>
      <c r="AW574" s="13" t="s">
        <v>33</v>
      </c>
      <c r="AX574" s="13" t="s">
        <v>71</v>
      </c>
      <c r="AY574" s="236" t="s">
        <v>141</v>
      </c>
    </row>
    <row r="575" spans="1:65" s="2" customFormat="1" ht="16.5" customHeight="1">
      <c r="A575" s="41"/>
      <c r="B575" s="42"/>
      <c r="C575" s="207" t="s">
        <v>595</v>
      </c>
      <c r="D575" s="207" t="s">
        <v>144</v>
      </c>
      <c r="E575" s="208" t="s">
        <v>596</v>
      </c>
      <c r="F575" s="209" t="s">
        <v>597</v>
      </c>
      <c r="G575" s="210" t="s">
        <v>256</v>
      </c>
      <c r="H575" s="211">
        <v>9</v>
      </c>
      <c r="I575" s="212"/>
      <c r="J575" s="213">
        <f>ROUND(I575*H575,2)</f>
        <v>0</v>
      </c>
      <c r="K575" s="209" t="s">
        <v>148</v>
      </c>
      <c r="L575" s="47"/>
      <c r="M575" s="214" t="s">
        <v>19</v>
      </c>
      <c r="N575" s="215" t="s">
        <v>42</v>
      </c>
      <c r="O575" s="87"/>
      <c r="P575" s="216">
        <f>O575*H575</f>
        <v>0</v>
      </c>
      <c r="Q575" s="216">
        <v>0</v>
      </c>
      <c r="R575" s="216">
        <f>Q575*H575</f>
        <v>0</v>
      </c>
      <c r="S575" s="216">
        <v>0</v>
      </c>
      <c r="T575" s="217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18" t="s">
        <v>149</v>
      </c>
      <c r="AT575" s="218" t="s">
        <v>144</v>
      </c>
      <c r="AU575" s="218" t="s">
        <v>81</v>
      </c>
      <c r="AY575" s="20" t="s">
        <v>141</v>
      </c>
      <c r="BE575" s="219">
        <f>IF(N575="základní",J575,0)</f>
        <v>0</v>
      </c>
      <c r="BF575" s="219">
        <f>IF(N575="snížená",J575,0)</f>
        <v>0</v>
      </c>
      <c r="BG575" s="219">
        <f>IF(N575="zákl. přenesená",J575,0)</f>
        <v>0</v>
      </c>
      <c r="BH575" s="219">
        <f>IF(N575="sníž. přenesená",J575,0)</f>
        <v>0</v>
      </c>
      <c r="BI575" s="219">
        <f>IF(N575="nulová",J575,0)</f>
        <v>0</v>
      </c>
      <c r="BJ575" s="20" t="s">
        <v>79</v>
      </c>
      <c r="BK575" s="219">
        <f>ROUND(I575*H575,2)</f>
        <v>0</v>
      </c>
      <c r="BL575" s="20" t="s">
        <v>149</v>
      </c>
      <c r="BM575" s="218" t="s">
        <v>598</v>
      </c>
    </row>
    <row r="576" spans="1:47" s="2" customFormat="1" ht="12">
      <c r="A576" s="41"/>
      <c r="B576" s="42"/>
      <c r="C576" s="43"/>
      <c r="D576" s="220" t="s">
        <v>151</v>
      </c>
      <c r="E576" s="43"/>
      <c r="F576" s="221" t="s">
        <v>599</v>
      </c>
      <c r="G576" s="43"/>
      <c r="H576" s="43"/>
      <c r="I576" s="222"/>
      <c r="J576" s="43"/>
      <c r="K576" s="43"/>
      <c r="L576" s="47"/>
      <c r="M576" s="223"/>
      <c r="N576" s="224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20" t="s">
        <v>151</v>
      </c>
      <c r="AU576" s="20" t="s">
        <v>81</v>
      </c>
    </row>
    <row r="577" spans="1:47" s="2" customFormat="1" ht="12">
      <c r="A577" s="41"/>
      <c r="B577" s="42"/>
      <c r="C577" s="43"/>
      <c r="D577" s="225" t="s">
        <v>153</v>
      </c>
      <c r="E577" s="43"/>
      <c r="F577" s="226" t="s">
        <v>600</v>
      </c>
      <c r="G577" s="43"/>
      <c r="H577" s="43"/>
      <c r="I577" s="222"/>
      <c r="J577" s="43"/>
      <c r="K577" s="43"/>
      <c r="L577" s="47"/>
      <c r="M577" s="223"/>
      <c r="N577" s="224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T577" s="20" t="s">
        <v>153</v>
      </c>
      <c r="AU577" s="20" t="s">
        <v>81</v>
      </c>
    </row>
    <row r="578" spans="1:51" s="13" customFormat="1" ht="12">
      <c r="A578" s="13"/>
      <c r="B578" s="227"/>
      <c r="C578" s="228"/>
      <c r="D578" s="220" t="s">
        <v>155</v>
      </c>
      <c r="E578" s="229" t="s">
        <v>19</v>
      </c>
      <c r="F578" s="230" t="s">
        <v>156</v>
      </c>
      <c r="G578" s="228"/>
      <c r="H578" s="229" t="s">
        <v>19</v>
      </c>
      <c r="I578" s="231"/>
      <c r="J578" s="228"/>
      <c r="K578" s="228"/>
      <c r="L578" s="232"/>
      <c r="M578" s="233"/>
      <c r="N578" s="234"/>
      <c r="O578" s="234"/>
      <c r="P578" s="234"/>
      <c r="Q578" s="234"/>
      <c r="R578" s="234"/>
      <c r="S578" s="234"/>
      <c r="T578" s="23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6" t="s">
        <v>155</v>
      </c>
      <c r="AU578" s="236" t="s">
        <v>81</v>
      </c>
      <c r="AV578" s="13" t="s">
        <v>79</v>
      </c>
      <c r="AW578" s="13" t="s">
        <v>33</v>
      </c>
      <c r="AX578" s="13" t="s">
        <v>71</v>
      </c>
      <c r="AY578" s="236" t="s">
        <v>141</v>
      </c>
    </row>
    <row r="579" spans="1:51" s="14" customFormat="1" ht="12">
      <c r="A579" s="14"/>
      <c r="B579" s="237"/>
      <c r="C579" s="238"/>
      <c r="D579" s="220" t="s">
        <v>155</v>
      </c>
      <c r="E579" s="239" t="s">
        <v>19</v>
      </c>
      <c r="F579" s="240" t="s">
        <v>587</v>
      </c>
      <c r="G579" s="238"/>
      <c r="H579" s="241">
        <v>9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7" t="s">
        <v>155</v>
      </c>
      <c r="AU579" s="247" t="s">
        <v>81</v>
      </c>
      <c r="AV579" s="14" t="s">
        <v>81</v>
      </c>
      <c r="AW579" s="14" t="s">
        <v>33</v>
      </c>
      <c r="AX579" s="14" t="s">
        <v>79</v>
      </c>
      <c r="AY579" s="247" t="s">
        <v>141</v>
      </c>
    </row>
    <row r="580" spans="1:65" s="2" customFormat="1" ht="33" customHeight="1">
      <c r="A580" s="41"/>
      <c r="B580" s="42"/>
      <c r="C580" s="207" t="s">
        <v>601</v>
      </c>
      <c r="D580" s="207" t="s">
        <v>144</v>
      </c>
      <c r="E580" s="208" t="s">
        <v>602</v>
      </c>
      <c r="F580" s="209" t="s">
        <v>603</v>
      </c>
      <c r="G580" s="210" t="s">
        <v>221</v>
      </c>
      <c r="H580" s="211">
        <v>363.35</v>
      </c>
      <c r="I580" s="212"/>
      <c r="J580" s="213">
        <f>ROUND(I580*H580,2)</f>
        <v>0</v>
      </c>
      <c r="K580" s="209" t="s">
        <v>148</v>
      </c>
      <c r="L580" s="47"/>
      <c r="M580" s="214" t="s">
        <v>19</v>
      </c>
      <c r="N580" s="215" t="s">
        <v>42</v>
      </c>
      <c r="O580" s="87"/>
      <c r="P580" s="216">
        <f>O580*H580</f>
        <v>0</v>
      </c>
      <c r="Q580" s="216">
        <v>0.00013</v>
      </c>
      <c r="R580" s="216">
        <f>Q580*H580</f>
        <v>0.0472355</v>
      </c>
      <c r="S580" s="216">
        <v>0</v>
      </c>
      <c r="T580" s="217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18" t="s">
        <v>149</v>
      </c>
      <c r="AT580" s="218" t="s">
        <v>144</v>
      </c>
      <c r="AU580" s="218" t="s">
        <v>81</v>
      </c>
      <c r="AY580" s="20" t="s">
        <v>141</v>
      </c>
      <c r="BE580" s="219">
        <f>IF(N580="základní",J580,0)</f>
        <v>0</v>
      </c>
      <c r="BF580" s="219">
        <f>IF(N580="snížená",J580,0)</f>
        <v>0</v>
      </c>
      <c r="BG580" s="219">
        <f>IF(N580="zákl. přenesená",J580,0)</f>
        <v>0</v>
      </c>
      <c r="BH580" s="219">
        <f>IF(N580="sníž. přenesená",J580,0)</f>
        <v>0</v>
      </c>
      <c r="BI580" s="219">
        <f>IF(N580="nulová",J580,0)</f>
        <v>0</v>
      </c>
      <c r="BJ580" s="20" t="s">
        <v>79</v>
      </c>
      <c r="BK580" s="219">
        <f>ROUND(I580*H580,2)</f>
        <v>0</v>
      </c>
      <c r="BL580" s="20" t="s">
        <v>149</v>
      </c>
      <c r="BM580" s="218" t="s">
        <v>604</v>
      </c>
    </row>
    <row r="581" spans="1:47" s="2" customFormat="1" ht="12">
      <c r="A581" s="41"/>
      <c r="B581" s="42"/>
      <c r="C581" s="43"/>
      <c r="D581" s="220" t="s">
        <v>151</v>
      </c>
      <c r="E581" s="43"/>
      <c r="F581" s="221" t="s">
        <v>605</v>
      </c>
      <c r="G581" s="43"/>
      <c r="H581" s="43"/>
      <c r="I581" s="222"/>
      <c r="J581" s="43"/>
      <c r="K581" s="43"/>
      <c r="L581" s="47"/>
      <c r="M581" s="223"/>
      <c r="N581" s="224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T581" s="20" t="s">
        <v>151</v>
      </c>
      <c r="AU581" s="20" t="s">
        <v>81</v>
      </c>
    </row>
    <row r="582" spans="1:47" s="2" customFormat="1" ht="12">
      <c r="A582" s="41"/>
      <c r="B582" s="42"/>
      <c r="C582" s="43"/>
      <c r="D582" s="225" t="s">
        <v>153</v>
      </c>
      <c r="E582" s="43"/>
      <c r="F582" s="226" t="s">
        <v>606</v>
      </c>
      <c r="G582" s="43"/>
      <c r="H582" s="43"/>
      <c r="I582" s="222"/>
      <c r="J582" s="43"/>
      <c r="K582" s="43"/>
      <c r="L582" s="47"/>
      <c r="M582" s="223"/>
      <c r="N582" s="224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153</v>
      </c>
      <c r="AU582" s="20" t="s">
        <v>81</v>
      </c>
    </row>
    <row r="583" spans="1:51" s="13" customFormat="1" ht="12">
      <c r="A583" s="13"/>
      <c r="B583" s="227"/>
      <c r="C583" s="228"/>
      <c r="D583" s="220" t="s">
        <v>155</v>
      </c>
      <c r="E583" s="229" t="s">
        <v>19</v>
      </c>
      <c r="F583" s="230" t="s">
        <v>156</v>
      </c>
      <c r="G583" s="228"/>
      <c r="H583" s="229" t="s">
        <v>19</v>
      </c>
      <c r="I583" s="231"/>
      <c r="J583" s="228"/>
      <c r="K583" s="228"/>
      <c r="L583" s="232"/>
      <c r="M583" s="233"/>
      <c r="N583" s="234"/>
      <c r="O583" s="234"/>
      <c r="P583" s="234"/>
      <c r="Q583" s="234"/>
      <c r="R583" s="234"/>
      <c r="S583" s="234"/>
      <c r="T583" s="23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6" t="s">
        <v>155</v>
      </c>
      <c r="AU583" s="236" t="s">
        <v>81</v>
      </c>
      <c r="AV583" s="13" t="s">
        <v>79</v>
      </c>
      <c r="AW583" s="13" t="s">
        <v>33</v>
      </c>
      <c r="AX583" s="13" t="s">
        <v>71</v>
      </c>
      <c r="AY583" s="236" t="s">
        <v>141</v>
      </c>
    </row>
    <row r="584" spans="1:51" s="14" customFormat="1" ht="12">
      <c r="A584" s="14"/>
      <c r="B584" s="237"/>
      <c r="C584" s="238"/>
      <c r="D584" s="220" t="s">
        <v>155</v>
      </c>
      <c r="E584" s="239" t="s">
        <v>19</v>
      </c>
      <c r="F584" s="240" t="s">
        <v>607</v>
      </c>
      <c r="G584" s="238"/>
      <c r="H584" s="241">
        <v>313.35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155</v>
      </c>
      <c r="AU584" s="247" t="s">
        <v>81</v>
      </c>
      <c r="AV584" s="14" t="s">
        <v>81</v>
      </c>
      <c r="AW584" s="14" t="s">
        <v>33</v>
      </c>
      <c r="AX584" s="14" t="s">
        <v>71</v>
      </c>
      <c r="AY584" s="247" t="s">
        <v>141</v>
      </c>
    </row>
    <row r="585" spans="1:51" s="14" customFormat="1" ht="12">
      <c r="A585" s="14"/>
      <c r="B585" s="237"/>
      <c r="C585" s="238"/>
      <c r="D585" s="220" t="s">
        <v>155</v>
      </c>
      <c r="E585" s="239" t="s">
        <v>19</v>
      </c>
      <c r="F585" s="240" t="s">
        <v>608</v>
      </c>
      <c r="G585" s="238"/>
      <c r="H585" s="241">
        <v>50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7" t="s">
        <v>155</v>
      </c>
      <c r="AU585" s="247" t="s">
        <v>81</v>
      </c>
      <c r="AV585" s="14" t="s">
        <v>81</v>
      </c>
      <c r="AW585" s="14" t="s">
        <v>33</v>
      </c>
      <c r="AX585" s="14" t="s">
        <v>71</v>
      </c>
      <c r="AY585" s="247" t="s">
        <v>141</v>
      </c>
    </row>
    <row r="586" spans="1:51" s="15" customFormat="1" ht="12">
      <c r="A586" s="15"/>
      <c r="B586" s="258"/>
      <c r="C586" s="259"/>
      <c r="D586" s="220" t="s">
        <v>155</v>
      </c>
      <c r="E586" s="260" t="s">
        <v>19</v>
      </c>
      <c r="F586" s="261" t="s">
        <v>188</v>
      </c>
      <c r="G586" s="259"/>
      <c r="H586" s="262">
        <v>363.35</v>
      </c>
      <c r="I586" s="263"/>
      <c r="J586" s="259"/>
      <c r="K586" s="259"/>
      <c r="L586" s="264"/>
      <c r="M586" s="265"/>
      <c r="N586" s="266"/>
      <c r="O586" s="266"/>
      <c r="P586" s="266"/>
      <c r="Q586" s="266"/>
      <c r="R586" s="266"/>
      <c r="S586" s="266"/>
      <c r="T586" s="267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68" t="s">
        <v>155</v>
      </c>
      <c r="AU586" s="268" t="s">
        <v>81</v>
      </c>
      <c r="AV586" s="15" t="s">
        <v>149</v>
      </c>
      <c r="AW586" s="15" t="s">
        <v>33</v>
      </c>
      <c r="AX586" s="15" t="s">
        <v>79</v>
      </c>
      <c r="AY586" s="268" t="s">
        <v>141</v>
      </c>
    </row>
    <row r="587" spans="1:65" s="2" customFormat="1" ht="21.75" customHeight="1">
      <c r="A587" s="41"/>
      <c r="B587" s="42"/>
      <c r="C587" s="207" t="s">
        <v>609</v>
      </c>
      <c r="D587" s="207" t="s">
        <v>144</v>
      </c>
      <c r="E587" s="208" t="s">
        <v>610</v>
      </c>
      <c r="F587" s="209" t="s">
        <v>611</v>
      </c>
      <c r="G587" s="210" t="s">
        <v>221</v>
      </c>
      <c r="H587" s="211">
        <v>568.212</v>
      </c>
      <c r="I587" s="212"/>
      <c r="J587" s="213">
        <f>ROUND(I587*H587,2)</f>
        <v>0</v>
      </c>
      <c r="K587" s="209" t="s">
        <v>148</v>
      </c>
      <c r="L587" s="47"/>
      <c r="M587" s="214" t="s">
        <v>19</v>
      </c>
      <c r="N587" s="215" t="s">
        <v>42</v>
      </c>
      <c r="O587" s="87"/>
      <c r="P587" s="216">
        <f>O587*H587</f>
        <v>0</v>
      </c>
      <c r="Q587" s="216">
        <v>0</v>
      </c>
      <c r="R587" s="216">
        <f>Q587*H587</f>
        <v>0</v>
      </c>
      <c r="S587" s="216">
        <v>0</v>
      </c>
      <c r="T587" s="217">
        <f>S587*H587</f>
        <v>0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18" t="s">
        <v>149</v>
      </c>
      <c r="AT587" s="218" t="s">
        <v>144</v>
      </c>
      <c r="AU587" s="218" t="s">
        <v>81</v>
      </c>
      <c r="AY587" s="20" t="s">
        <v>141</v>
      </c>
      <c r="BE587" s="219">
        <f>IF(N587="základní",J587,0)</f>
        <v>0</v>
      </c>
      <c r="BF587" s="219">
        <f>IF(N587="snížená",J587,0)</f>
        <v>0</v>
      </c>
      <c r="BG587" s="219">
        <f>IF(N587="zákl. přenesená",J587,0)</f>
        <v>0</v>
      </c>
      <c r="BH587" s="219">
        <f>IF(N587="sníž. přenesená",J587,0)</f>
        <v>0</v>
      </c>
      <c r="BI587" s="219">
        <f>IF(N587="nulová",J587,0)</f>
        <v>0</v>
      </c>
      <c r="BJ587" s="20" t="s">
        <v>79</v>
      </c>
      <c r="BK587" s="219">
        <f>ROUND(I587*H587,2)</f>
        <v>0</v>
      </c>
      <c r="BL587" s="20" t="s">
        <v>149</v>
      </c>
      <c r="BM587" s="218" t="s">
        <v>612</v>
      </c>
    </row>
    <row r="588" spans="1:47" s="2" customFormat="1" ht="12">
      <c r="A588" s="41"/>
      <c r="B588" s="42"/>
      <c r="C588" s="43"/>
      <c r="D588" s="220" t="s">
        <v>151</v>
      </c>
      <c r="E588" s="43"/>
      <c r="F588" s="221" t="s">
        <v>613</v>
      </c>
      <c r="G588" s="43"/>
      <c r="H588" s="43"/>
      <c r="I588" s="222"/>
      <c r="J588" s="43"/>
      <c r="K588" s="43"/>
      <c r="L588" s="47"/>
      <c r="M588" s="223"/>
      <c r="N588" s="224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20" t="s">
        <v>151</v>
      </c>
      <c r="AU588" s="20" t="s">
        <v>81</v>
      </c>
    </row>
    <row r="589" spans="1:47" s="2" customFormat="1" ht="12">
      <c r="A589" s="41"/>
      <c r="B589" s="42"/>
      <c r="C589" s="43"/>
      <c r="D589" s="225" t="s">
        <v>153</v>
      </c>
      <c r="E589" s="43"/>
      <c r="F589" s="226" t="s">
        <v>614</v>
      </c>
      <c r="G589" s="43"/>
      <c r="H589" s="43"/>
      <c r="I589" s="222"/>
      <c r="J589" s="43"/>
      <c r="K589" s="43"/>
      <c r="L589" s="47"/>
      <c r="M589" s="223"/>
      <c r="N589" s="224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153</v>
      </c>
      <c r="AU589" s="20" t="s">
        <v>81</v>
      </c>
    </row>
    <row r="590" spans="1:51" s="13" customFormat="1" ht="12">
      <c r="A590" s="13"/>
      <c r="B590" s="227"/>
      <c r="C590" s="228"/>
      <c r="D590" s="220" t="s">
        <v>155</v>
      </c>
      <c r="E590" s="229" t="s">
        <v>19</v>
      </c>
      <c r="F590" s="230" t="s">
        <v>156</v>
      </c>
      <c r="G590" s="228"/>
      <c r="H590" s="229" t="s">
        <v>19</v>
      </c>
      <c r="I590" s="231"/>
      <c r="J590" s="228"/>
      <c r="K590" s="228"/>
      <c r="L590" s="232"/>
      <c r="M590" s="233"/>
      <c r="N590" s="234"/>
      <c r="O590" s="234"/>
      <c r="P590" s="234"/>
      <c r="Q590" s="234"/>
      <c r="R590" s="234"/>
      <c r="S590" s="234"/>
      <c r="T590" s="23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6" t="s">
        <v>155</v>
      </c>
      <c r="AU590" s="236" t="s">
        <v>81</v>
      </c>
      <c r="AV590" s="13" t="s">
        <v>79</v>
      </c>
      <c r="AW590" s="13" t="s">
        <v>33</v>
      </c>
      <c r="AX590" s="13" t="s">
        <v>71</v>
      </c>
      <c r="AY590" s="236" t="s">
        <v>141</v>
      </c>
    </row>
    <row r="591" spans="1:51" s="13" customFormat="1" ht="12">
      <c r="A591" s="13"/>
      <c r="B591" s="227"/>
      <c r="C591" s="228"/>
      <c r="D591" s="220" t="s">
        <v>155</v>
      </c>
      <c r="E591" s="229" t="s">
        <v>19</v>
      </c>
      <c r="F591" s="230" t="s">
        <v>563</v>
      </c>
      <c r="G591" s="228"/>
      <c r="H591" s="229" t="s">
        <v>19</v>
      </c>
      <c r="I591" s="231"/>
      <c r="J591" s="228"/>
      <c r="K591" s="228"/>
      <c r="L591" s="232"/>
      <c r="M591" s="233"/>
      <c r="N591" s="234"/>
      <c r="O591" s="234"/>
      <c r="P591" s="234"/>
      <c r="Q591" s="234"/>
      <c r="R591" s="234"/>
      <c r="S591" s="234"/>
      <c r="T591" s="23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6" t="s">
        <v>155</v>
      </c>
      <c r="AU591" s="236" t="s">
        <v>81</v>
      </c>
      <c r="AV591" s="13" t="s">
        <v>79</v>
      </c>
      <c r="AW591" s="13" t="s">
        <v>33</v>
      </c>
      <c r="AX591" s="13" t="s">
        <v>71</v>
      </c>
      <c r="AY591" s="236" t="s">
        <v>141</v>
      </c>
    </row>
    <row r="592" spans="1:51" s="14" customFormat="1" ht="12">
      <c r="A592" s="14"/>
      <c r="B592" s="237"/>
      <c r="C592" s="238"/>
      <c r="D592" s="220" t="s">
        <v>155</v>
      </c>
      <c r="E592" s="239" t="s">
        <v>19</v>
      </c>
      <c r="F592" s="240" t="s">
        <v>564</v>
      </c>
      <c r="G592" s="238"/>
      <c r="H592" s="241">
        <v>431.712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7" t="s">
        <v>155</v>
      </c>
      <c r="AU592" s="247" t="s">
        <v>81</v>
      </c>
      <c r="AV592" s="14" t="s">
        <v>81</v>
      </c>
      <c r="AW592" s="14" t="s">
        <v>33</v>
      </c>
      <c r="AX592" s="14" t="s">
        <v>71</v>
      </c>
      <c r="AY592" s="247" t="s">
        <v>141</v>
      </c>
    </row>
    <row r="593" spans="1:51" s="14" customFormat="1" ht="12">
      <c r="A593" s="14"/>
      <c r="B593" s="237"/>
      <c r="C593" s="238"/>
      <c r="D593" s="220" t="s">
        <v>155</v>
      </c>
      <c r="E593" s="239" t="s">
        <v>19</v>
      </c>
      <c r="F593" s="240" t="s">
        <v>565</v>
      </c>
      <c r="G593" s="238"/>
      <c r="H593" s="241">
        <v>136.5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7" t="s">
        <v>155</v>
      </c>
      <c r="AU593" s="247" t="s">
        <v>81</v>
      </c>
      <c r="AV593" s="14" t="s">
        <v>81</v>
      </c>
      <c r="AW593" s="14" t="s">
        <v>33</v>
      </c>
      <c r="AX593" s="14" t="s">
        <v>71</v>
      </c>
      <c r="AY593" s="247" t="s">
        <v>141</v>
      </c>
    </row>
    <row r="594" spans="1:51" s="15" customFormat="1" ht="12">
      <c r="A594" s="15"/>
      <c r="B594" s="258"/>
      <c r="C594" s="259"/>
      <c r="D594" s="220" t="s">
        <v>155</v>
      </c>
      <c r="E594" s="260" t="s">
        <v>19</v>
      </c>
      <c r="F594" s="261" t="s">
        <v>188</v>
      </c>
      <c r="G594" s="259"/>
      <c r="H594" s="262">
        <v>568.212</v>
      </c>
      <c r="I594" s="263"/>
      <c r="J594" s="259"/>
      <c r="K594" s="259"/>
      <c r="L594" s="264"/>
      <c r="M594" s="265"/>
      <c r="N594" s="266"/>
      <c r="O594" s="266"/>
      <c r="P594" s="266"/>
      <c r="Q594" s="266"/>
      <c r="R594" s="266"/>
      <c r="S594" s="266"/>
      <c r="T594" s="267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8" t="s">
        <v>155</v>
      </c>
      <c r="AU594" s="268" t="s">
        <v>81</v>
      </c>
      <c r="AV594" s="15" t="s">
        <v>149</v>
      </c>
      <c r="AW594" s="15" t="s">
        <v>33</v>
      </c>
      <c r="AX594" s="15" t="s">
        <v>79</v>
      </c>
      <c r="AY594" s="268" t="s">
        <v>141</v>
      </c>
    </row>
    <row r="595" spans="1:65" s="2" customFormat="1" ht="21.75" customHeight="1">
      <c r="A595" s="41"/>
      <c r="B595" s="42"/>
      <c r="C595" s="207" t="s">
        <v>615</v>
      </c>
      <c r="D595" s="207" t="s">
        <v>144</v>
      </c>
      <c r="E595" s="208" t="s">
        <v>616</v>
      </c>
      <c r="F595" s="209" t="s">
        <v>617</v>
      </c>
      <c r="G595" s="210" t="s">
        <v>221</v>
      </c>
      <c r="H595" s="211">
        <v>68185.44</v>
      </c>
      <c r="I595" s="212"/>
      <c r="J595" s="213">
        <f>ROUND(I595*H595,2)</f>
        <v>0</v>
      </c>
      <c r="K595" s="209" t="s">
        <v>148</v>
      </c>
      <c r="L595" s="47"/>
      <c r="M595" s="214" t="s">
        <v>19</v>
      </c>
      <c r="N595" s="215" t="s">
        <v>42</v>
      </c>
      <c r="O595" s="87"/>
      <c r="P595" s="216">
        <f>O595*H595</f>
        <v>0</v>
      </c>
      <c r="Q595" s="216">
        <v>0</v>
      </c>
      <c r="R595" s="216">
        <f>Q595*H595</f>
        <v>0</v>
      </c>
      <c r="S595" s="216">
        <v>0</v>
      </c>
      <c r="T595" s="217">
        <f>S595*H595</f>
        <v>0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18" t="s">
        <v>149</v>
      </c>
      <c r="AT595" s="218" t="s">
        <v>144</v>
      </c>
      <c r="AU595" s="218" t="s">
        <v>81</v>
      </c>
      <c r="AY595" s="20" t="s">
        <v>141</v>
      </c>
      <c r="BE595" s="219">
        <f>IF(N595="základní",J595,0)</f>
        <v>0</v>
      </c>
      <c r="BF595" s="219">
        <f>IF(N595="snížená",J595,0)</f>
        <v>0</v>
      </c>
      <c r="BG595" s="219">
        <f>IF(N595="zákl. přenesená",J595,0)</f>
        <v>0</v>
      </c>
      <c r="BH595" s="219">
        <f>IF(N595="sníž. přenesená",J595,0)</f>
        <v>0</v>
      </c>
      <c r="BI595" s="219">
        <f>IF(N595="nulová",J595,0)</f>
        <v>0</v>
      </c>
      <c r="BJ595" s="20" t="s">
        <v>79</v>
      </c>
      <c r="BK595" s="219">
        <f>ROUND(I595*H595,2)</f>
        <v>0</v>
      </c>
      <c r="BL595" s="20" t="s">
        <v>149</v>
      </c>
      <c r="BM595" s="218" t="s">
        <v>618</v>
      </c>
    </row>
    <row r="596" spans="1:47" s="2" customFormat="1" ht="12">
      <c r="A596" s="41"/>
      <c r="B596" s="42"/>
      <c r="C596" s="43"/>
      <c r="D596" s="220" t="s">
        <v>151</v>
      </c>
      <c r="E596" s="43"/>
      <c r="F596" s="221" t="s">
        <v>619</v>
      </c>
      <c r="G596" s="43"/>
      <c r="H596" s="43"/>
      <c r="I596" s="222"/>
      <c r="J596" s="43"/>
      <c r="K596" s="43"/>
      <c r="L596" s="47"/>
      <c r="M596" s="223"/>
      <c r="N596" s="224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151</v>
      </c>
      <c r="AU596" s="20" t="s">
        <v>81</v>
      </c>
    </row>
    <row r="597" spans="1:47" s="2" customFormat="1" ht="12">
      <c r="A597" s="41"/>
      <c r="B597" s="42"/>
      <c r="C597" s="43"/>
      <c r="D597" s="225" t="s">
        <v>153</v>
      </c>
      <c r="E597" s="43"/>
      <c r="F597" s="226" t="s">
        <v>620</v>
      </c>
      <c r="G597" s="43"/>
      <c r="H597" s="43"/>
      <c r="I597" s="222"/>
      <c r="J597" s="43"/>
      <c r="K597" s="43"/>
      <c r="L597" s="47"/>
      <c r="M597" s="223"/>
      <c r="N597" s="224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20" t="s">
        <v>153</v>
      </c>
      <c r="AU597" s="20" t="s">
        <v>81</v>
      </c>
    </row>
    <row r="598" spans="1:51" s="13" customFormat="1" ht="12">
      <c r="A598" s="13"/>
      <c r="B598" s="227"/>
      <c r="C598" s="228"/>
      <c r="D598" s="220" t="s">
        <v>155</v>
      </c>
      <c r="E598" s="229" t="s">
        <v>19</v>
      </c>
      <c r="F598" s="230" t="s">
        <v>156</v>
      </c>
      <c r="G598" s="228"/>
      <c r="H598" s="229" t="s">
        <v>19</v>
      </c>
      <c r="I598" s="231"/>
      <c r="J598" s="228"/>
      <c r="K598" s="228"/>
      <c r="L598" s="232"/>
      <c r="M598" s="233"/>
      <c r="N598" s="234"/>
      <c r="O598" s="234"/>
      <c r="P598" s="234"/>
      <c r="Q598" s="234"/>
      <c r="R598" s="234"/>
      <c r="S598" s="234"/>
      <c r="T598" s="23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6" t="s">
        <v>155</v>
      </c>
      <c r="AU598" s="236" t="s">
        <v>81</v>
      </c>
      <c r="AV598" s="13" t="s">
        <v>79</v>
      </c>
      <c r="AW598" s="13" t="s">
        <v>33</v>
      </c>
      <c r="AX598" s="13" t="s">
        <v>71</v>
      </c>
      <c r="AY598" s="236" t="s">
        <v>141</v>
      </c>
    </row>
    <row r="599" spans="1:51" s="13" customFormat="1" ht="12">
      <c r="A599" s="13"/>
      <c r="B599" s="227"/>
      <c r="C599" s="228"/>
      <c r="D599" s="220" t="s">
        <v>155</v>
      </c>
      <c r="E599" s="229" t="s">
        <v>19</v>
      </c>
      <c r="F599" s="230" t="s">
        <v>572</v>
      </c>
      <c r="G599" s="228"/>
      <c r="H599" s="229" t="s">
        <v>19</v>
      </c>
      <c r="I599" s="231"/>
      <c r="J599" s="228"/>
      <c r="K599" s="228"/>
      <c r="L599" s="232"/>
      <c r="M599" s="233"/>
      <c r="N599" s="234"/>
      <c r="O599" s="234"/>
      <c r="P599" s="234"/>
      <c r="Q599" s="234"/>
      <c r="R599" s="234"/>
      <c r="S599" s="234"/>
      <c r="T599" s="23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6" t="s">
        <v>155</v>
      </c>
      <c r="AU599" s="236" t="s">
        <v>81</v>
      </c>
      <c r="AV599" s="13" t="s">
        <v>79</v>
      </c>
      <c r="AW599" s="13" t="s">
        <v>33</v>
      </c>
      <c r="AX599" s="13" t="s">
        <v>71</v>
      </c>
      <c r="AY599" s="236" t="s">
        <v>141</v>
      </c>
    </row>
    <row r="600" spans="1:51" s="14" customFormat="1" ht="12">
      <c r="A600" s="14"/>
      <c r="B600" s="237"/>
      <c r="C600" s="238"/>
      <c r="D600" s="220" t="s">
        <v>155</v>
      </c>
      <c r="E600" s="239" t="s">
        <v>19</v>
      </c>
      <c r="F600" s="240" t="s">
        <v>621</v>
      </c>
      <c r="G600" s="238"/>
      <c r="H600" s="241">
        <v>68185.44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7" t="s">
        <v>155</v>
      </c>
      <c r="AU600" s="247" t="s">
        <v>81</v>
      </c>
      <c r="AV600" s="14" t="s">
        <v>81</v>
      </c>
      <c r="AW600" s="14" t="s">
        <v>33</v>
      </c>
      <c r="AX600" s="14" t="s">
        <v>79</v>
      </c>
      <c r="AY600" s="247" t="s">
        <v>141</v>
      </c>
    </row>
    <row r="601" spans="1:51" s="13" customFormat="1" ht="12">
      <c r="A601" s="13"/>
      <c r="B601" s="227"/>
      <c r="C601" s="228"/>
      <c r="D601" s="220" t="s">
        <v>155</v>
      </c>
      <c r="E601" s="229" t="s">
        <v>19</v>
      </c>
      <c r="F601" s="230" t="s">
        <v>574</v>
      </c>
      <c r="G601" s="228"/>
      <c r="H601" s="229" t="s">
        <v>19</v>
      </c>
      <c r="I601" s="231"/>
      <c r="J601" s="228"/>
      <c r="K601" s="228"/>
      <c r="L601" s="232"/>
      <c r="M601" s="233"/>
      <c r="N601" s="234"/>
      <c r="O601" s="234"/>
      <c r="P601" s="234"/>
      <c r="Q601" s="234"/>
      <c r="R601" s="234"/>
      <c r="S601" s="234"/>
      <c r="T601" s="235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6" t="s">
        <v>155</v>
      </c>
      <c r="AU601" s="236" t="s">
        <v>81</v>
      </c>
      <c r="AV601" s="13" t="s">
        <v>79</v>
      </c>
      <c r="AW601" s="13" t="s">
        <v>33</v>
      </c>
      <c r="AX601" s="13" t="s">
        <v>71</v>
      </c>
      <c r="AY601" s="236" t="s">
        <v>141</v>
      </c>
    </row>
    <row r="602" spans="1:65" s="2" customFormat="1" ht="21.75" customHeight="1">
      <c r="A602" s="41"/>
      <c r="B602" s="42"/>
      <c r="C602" s="207" t="s">
        <v>622</v>
      </c>
      <c r="D602" s="207" t="s">
        <v>144</v>
      </c>
      <c r="E602" s="208" t="s">
        <v>623</v>
      </c>
      <c r="F602" s="209" t="s">
        <v>624</v>
      </c>
      <c r="G602" s="210" t="s">
        <v>221</v>
      </c>
      <c r="H602" s="211">
        <v>568.212</v>
      </c>
      <c r="I602" s="212"/>
      <c r="J602" s="213">
        <f>ROUND(I602*H602,2)</f>
        <v>0</v>
      </c>
      <c r="K602" s="209" t="s">
        <v>148</v>
      </c>
      <c r="L602" s="47"/>
      <c r="M602" s="214" t="s">
        <v>19</v>
      </c>
      <c r="N602" s="215" t="s">
        <v>42</v>
      </c>
      <c r="O602" s="87"/>
      <c r="P602" s="216">
        <f>O602*H602</f>
        <v>0</v>
      </c>
      <c r="Q602" s="216">
        <v>0</v>
      </c>
      <c r="R602" s="216">
        <f>Q602*H602</f>
        <v>0</v>
      </c>
      <c r="S602" s="216">
        <v>0</v>
      </c>
      <c r="T602" s="217">
        <f>S602*H602</f>
        <v>0</v>
      </c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R602" s="218" t="s">
        <v>149</v>
      </c>
      <c r="AT602" s="218" t="s">
        <v>144</v>
      </c>
      <c r="AU602" s="218" t="s">
        <v>81</v>
      </c>
      <c r="AY602" s="20" t="s">
        <v>141</v>
      </c>
      <c r="BE602" s="219">
        <f>IF(N602="základní",J602,0)</f>
        <v>0</v>
      </c>
      <c r="BF602" s="219">
        <f>IF(N602="snížená",J602,0)</f>
        <v>0</v>
      </c>
      <c r="BG602" s="219">
        <f>IF(N602="zákl. přenesená",J602,0)</f>
        <v>0</v>
      </c>
      <c r="BH602" s="219">
        <f>IF(N602="sníž. přenesená",J602,0)</f>
        <v>0</v>
      </c>
      <c r="BI602" s="219">
        <f>IF(N602="nulová",J602,0)</f>
        <v>0</v>
      </c>
      <c r="BJ602" s="20" t="s">
        <v>79</v>
      </c>
      <c r="BK602" s="219">
        <f>ROUND(I602*H602,2)</f>
        <v>0</v>
      </c>
      <c r="BL602" s="20" t="s">
        <v>149</v>
      </c>
      <c r="BM602" s="218" t="s">
        <v>625</v>
      </c>
    </row>
    <row r="603" spans="1:47" s="2" customFormat="1" ht="12">
      <c r="A603" s="41"/>
      <c r="B603" s="42"/>
      <c r="C603" s="43"/>
      <c r="D603" s="220" t="s">
        <v>151</v>
      </c>
      <c r="E603" s="43"/>
      <c r="F603" s="221" t="s">
        <v>626</v>
      </c>
      <c r="G603" s="43"/>
      <c r="H603" s="43"/>
      <c r="I603" s="222"/>
      <c r="J603" s="43"/>
      <c r="K603" s="43"/>
      <c r="L603" s="47"/>
      <c r="M603" s="223"/>
      <c r="N603" s="224"/>
      <c r="O603" s="87"/>
      <c r="P603" s="87"/>
      <c r="Q603" s="87"/>
      <c r="R603" s="87"/>
      <c r="S603" s="87"/>
      <c r="T603" s="88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T603" s="20" t="s">
        <v>151</v>
      </c>
      <c r="AU603" s="20" t="s">
        <v>81</v>
      </c>
    </row>
    <row r="604" spans="1:47" s="2" customFormat="1" ht="12">
      <c r="A604" s="41"/>
      <c r="B604" s="42"/>
      <c r="C604" s="43"/>
      <c r="D604" s="225" t="s">
        <v>153</v>
      </c>
      <c r="E604" s="43"/>
      <c r="F604" s="226" t="s">
        <v>627</v>
      </c>
      <c r="G604" s="43"/>
      <c r="H604" s="43"/>
      <c r="I604" s="222"/>
      <c r="J604" s="43"/>
      <c r="K604" s="43"/>
      <c r="L604" s="47"/>
      <c r="M604" s="223"/>
      <c r="N604" s="224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20" t="s">
        <v>153</v>
      </c>
      <c r="AU604" s="20" t="s">
        <v>81</v>
      </c>
    </row>
    <row r="605" spans="1:51" s="13" customFormat="1" ht="12">
      <c r="A605" s="13"/>
      <c r="B605" s="227"/>
      <c r="C605" s="228"/>
      <c r="D605" s="220" t="s">
        <v>155</v>
      </c>
      <c r="E605" s="229" t="s">
        <v>19</v>
      </c>
      <c r="F605" s="230" t="s">
        <v>156</v>
      </c>
      <c r="G605" s="228"/>
      <c r="H605" s="229" t="s">
        <v>19</v>
      </c>
      <c r="I605" s="231"/>
      <c r="J605" s="228"/>
      <c r="K605" s="228"/>
      <c r="L605" s="232"/>
      <c r="M605" s="233"/>
      <c r="N605" s="234"/>
      <c r="O605" s="234"/>
      <c r="P605" s="234"/>
      <c r="Q605" s="234"/>
      <c r="R605" s="234"/>
      <c r="S605" s="234"/>
      <c r="T605" s="23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6" t="s">
        <v>155</v>
      </c>
      <c r="AU605" s="236" t="s">
        <v>81</v>
      </c>
      <c r="AV605" s="13" t="s">
        <v>79</v>
      </c>
      <c r="AW605" s="13" t="s">
        <v>33</v>
      </c>
      <c r="AX605" s="13" t="s">
        <v>71</v>
      </c>
      <c r="AY605" s="236" t="s">
        <v>141</v>
      </c>
    </row>
    <row r="606" spans="1:51" s="13" customFormat="1" ht="12">
      <c r="A606" s="13"/>
      <c r="B606" s="227"/>
      <c r="C606" s="228"/>
      <c r="D606" s="220" t="s">
        <v>155</v>
      </c>
      <c r="E606" s="229" t="s">
        <v>19</v>
      </c>
      <c r="F606" s="230" t="s">
        <v>563</v>
      </c>
      <c r="G606" s="228"/>
      <c r="H606" s="229" t="s">
        <v>19</v>
      </c>
      <c r="I606" s="231"/>
      <c r="J606" s="228"/>
      <c r="K606" s="228"/>
      <c r="L606" s="232"/>
      <c r="M606" s="233"/>
      <c r="N606" s="234"/>
      <c r="O606" s="234"/>
      <c r="P606" s="234"/>
      <c r="Q606" s="234"/>
      <c r="R606" s="234"/>
      <c r="S606" s="234"/>
      <c r="T606" s="23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6" t="s">
        <v>155</v>
      </c>
      <c r="AU606" s="236" t="s">
        <v>81</v>
      </c>
      <c r="AV606" s="13" t="s">
        <v>79</v>
      </c>
      <c r="AW606" s="13" t="s">
        <v>33</v>
      </c>
      <c r="AX606" s="13" t="s">
        <v>71</v>
      </c>
      <c r="AY606" s="236" t="s">
        <v>141</v>
      </c>
    </row>
    <row r="607" spans="1:51" s="14" customFormat="1" ht="12">
      <c r="A607" s="14"/>
      <c r="B607" s="237"/>
      <c r="C607" s="238"/>
      <c r="D607" s="220" t="s">
        <v>155</v>
      </c>
      <c r="E607" s="239" t="s">
        <v>19</v>
      </c>
      <c r="F607" s="240" t="s">
        <v>564</v>
      </c>
      <c r="G607" s="238"/>
      <c r="H607" s="241">
        <v>431.712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7" t="s">
        <v>155</v>
      </c>
      <c r="AU607" s="247" t="s">
        <v>81</v>
      </c>
      <c r="AV607" s="14" t="s">
        <v>81</v>
      </c>
      <c r="AW607" s="14" t="s">
        <v>33</v>
      </c>
      <c r="AX607" s="14" t="s">
        <v>71</v>
      </c>
      <c r="AY607" s="247" t="s">
        <v>141</v>
      </c>
    </row>
    <row r="608" spans="1:51" s="14" customFormat="1" ht="12">
      <c r="A608" s="14"/>
      <c r="B608" s="237"/>
      <c r="C608" s="238"/>
      <c r="D608" s="220" t="s">
        <v>155</v>
      </c>
      <c r="E608" s="239" t="s">
        <v>19</v>
      </c>
      <c r="F608" s="240" t="s">
        <v>565</v>
      </c>
      <c r="G608" s="238"/>
      <c r="H608" s="241">
        <v>136.5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7" t="s">
        <v>155</v>
      </c>
      <c r="AU608" s="247" t="s">
        <v>81</v>
      </c>
      <c r="AV608" s="14" t="s">
        <v>81</v>
      </c>
      <c r="AW608" s="14" t="s">
        <v>33</v>
      </c>
      <c r="AX608" s="14" t="s">
        <v>71</v>
      </c>
      <c r="AY608" s="247" t="s">
        <v>141</v>
      </c>
    </row>
    <row r="609" spans="1:51" s="15" customFormat="1" ht="12">
      <c r="A609" s="15"/>
      <c r="B609" s="258"/>
      <c r="C609" s="259"/>
      <c r="D609" s="220" t="s">
        <v>155</v>
      </c>
      <c r="E609" s="260" t="s">
        <v>19</v>
      </c>
      <c r="F609" s="261" t="s">
        <v>188</v>
      </c>
      <c r="G609" s="259"/>
      <c r="H609" s="262">
        <v>568.212</v>
      </c>
      <c r="I609" s="263"/>
      <c r="J609" s="259"/>
      <c r="K609" s="259"/>
      <c r="L609" s="264"/>
      <c r="M609" s="265"/>
      <c r="N609" s="266"/>
      <c r="O609" s="266"/>
      <c r="P609" s="266"/>
      <c r="Q609" s="266"/>
      <c r="R609" s="266"/>
      <c r="S609" s="266"/>
      <c r="T609" s="267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8" t="s">
        <v>155</v>
      </c>
      <c r="AU609" s="268" t="s">
        <v>81</v>
      </c>
      <c r="AV609" s="15" t="s">
        <v>149</v>
      </c>
      <c r="AW609" s="15" t="s">
        <v>33</v>
      </c>
      <c r="AX609" s="15" t="s">
        <v>79</v>
      </c>
      <c r="AY609" s="268" t="s">
        <v>141</v>
      </c>
    </row>
    <row r="610" spans="1:65" s="2" customFormat="1" ht="24.15" customHeight="1">
      <c r="A610" s="41"/>
      <c r="B610" s="42"/>
      <c r="C610" s="207" t="s">
        <v>628</v>
      </c>
      <c r="D610" s="207" t="s">
        <v>144</v>
      </c>
      <c r="E610" s="208" t="s">
        <v>629</v>
      </c>
      <c r="F610" s="209" t="s">
        <v>630</v>
      </c>
      <c r="G610" s="210" t="s">
        <v>631</v>
      </c>
      <c r="H610" s="211">
        <v>120</v>
      </c>
      <c r="I610" s="212"/>
      <c r="J610" s="213">
        <f>ROUND(I610*H610,2)</f>
        <v>0</v>
      </c>
      <c r="K610" s="209" t="s">
        <v>148</v>
      </c>
      <c r="L610" s="47"/>
      <c r="M610" s="214" t="s">
        <v>19</v>
      </c>
      <c r="N610" s="215" t="s">
        <v>42</v>
      </c>
      <c r="O610" s="87"/>
      <c r="P610" s="216">
        <f>O610*H610</f>
        <v>0</v>
      </c>
      <c r="Q610" s="216">
        <v>0</v>
      </c>
      <c r="R610" s="216">
        <f>Q610*H610</f>
        <v>0</v>
      </c>
      <c r="S610" s="216">
        <v>0</v>
      </c>
      <c r="T610" s="217">
        <f>S610*H610</f>
        <v>0</v>
      </c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R610" s="218" t="s">
        <v>149</v>
      </c>
      <c r="AT610" s="218" t="s">
        <v>144</v>
      </c>
      <c r="AU610" s="218" t="s">
        <v>81</v>
      </c>
      <c r="AY610" s="20" t="s">
        <v>141</v>
      </c>
      <c r="BE610" s="219">
        <f>IF(N610="základní",J610,0)</f>
        <v>0</v>
      </c>
      <c r="BF610" s="219">
        <f>IF(N610="snížená",J610,0)</f>
        <v>0</v>
      </c>
      <c r="BG610" s="219">
        <f>IF(N610="zákl. přenesená",J610,0)</f>
        <v>0</v>
      </c>
      <c r="BH610" s="219">
        <f>IF(N610="sníž. přenesená",J610,0)</f>
        <v>0</v>
      </c>
      <c r="BI610" s="219">
        <f>IF(N610="nulová",J610,0)</f>
        <v>0</v>
      </c>
      <c r="BJ610" s="20" t="s">
        <v>79</v>
      </c>
      <c r="BK610" s="219">
        <f>ROUND(I610*H610,2)</f>
        <v>0</v>
      </c>
      <c r="BL610" s="20" t="s">
        <v>149</v>
      </c>
      <c r="BM610" s="218" t="s">
        <v>632</v>
      </c>
    </row>
    <row r="611" spans="1:47" s="2" customFormat="1" ht="12">
      <c r="A611" s="41"/>
      <c r="B611" s="42"/>
      <c r="C611" s="43"/>
      <c r="D611" s="220" t="s">
        <v>151</v>
      </c>
      <c r="E611" s="43"/>
      <c r="F611" s="221" t="s">
        <v>633</v>
      </c>
      <c r="G611" s="43"/>
      <c r="H611" s="43"/>
      <c r="I611" s="222"/>
      <c r="J611" s="43"/>
      <c r="K611" s="43"/>
      <c r="L611" s="47"/>
      <c r="M611" s="223"/>
      <c r="N611" s="224"/>
      <c r="O611" s="87"/>
      <c r="P611" s="87"/>
      <c r="Q611" s="87"/>
      <c r="R611" s="87"/>
      <c r="S611" s="87"/>
      <c r="T611" s="88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T611" s="20" t="s">
        <v>151</v>
      </c>
      <c r="AU611" s="20" t="s">
        <v>81</v>
      </c>
    </row>
    <row r="612" spans="1:47" s="2" customFormat="1" ht="12">
      <c r="A612" s="41"/>
      <c r="B612" s="42"/>
      <c r="C612" s="43"/>
      <c r="D612" s="225" t="s">
        <v>153</v>
      </c>
      <c r="E612" s="43"/>
      <c r="F612" s="226" t="s">
        <v>634</v>
      </c>
      <c r="G612" s="43"/>
      <c r="H612" s="43"/>
      <c r="I612" s="222"/>
      <c r="J612" s="43"/>
      <c r="K612" s="43"/>
      <c r="L612" s="47"/>
      <c r="M612" s="223"/>
      <c r="N612" s="224"/>
      <c r="O612" s="87"/>
      <c r="P612" s="87"/>
      <c r="Q612" s="87"/>
      <c r="R612" s="87"/>
      <c r="S612" s="87"/>
      <c r="T612" s="88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T612" s="20" t="s">
        <v>153</v>
      </c>
      <c r="AU612" s="20" t="s">
        <v>81</v>
      </c>
    </row>
    <row r="613" spans="1:51" s="13" customFormat="1" ht="12">
      <c r="A613" s="13"/>
      <c r="B613" s="227"/>
      <c r="C613" s="228"/>
      <c r="D613" s="220" t="s">
        <v>155</v>
      </c>
      <c r="E613" s="229" t="s">
        <v>19</v>
      </c>
      <c r="F613" s="230" t="s">
        <v>635</v>
      </c>
      <c r="G613" s="228"/>
      <c r="H613" s="229" t="s">
        <v>19</v>
      </c>
      <c r="I613" s="231"/>
      <c r="J613" s="228"/>
      <c r="K613" s="228"/>
      <c r="L613" s="232"/>
      <c r="M613" s="233"/>
      <c r="N613" s="234"/>
      <c r="O613" s="234"/>
      <c r="P613" s="234"/>
      <c r="Q613" s="234"/>
      <c r="R613" s="234"/>
      <c r="S613" s="234"/>
      <c r="T613" s="23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6" t="s">
        <v>155</v>
      </c>
      <c r="AU613" s="236" t="s">
        <v>81</v>
      </c>
      <c r="AV613" s="13" t="s">
        <v>79</v>
      </c>
      <c r="AW613" s="13" t="s">
        <v>33</v>
      </c>
      <c r="AX613" s="13" t="s">
        <v>71</v>
      </c>
      <c r="AY613" s="236" t="s">
        <v>141</v>
      </c>
    </row>
    <row r="614" spans="1:51" s="13" customFormat="1" ht="12">
      <c r="A614" s="13"/>
      <c r="B614" s="227"/>
      <c r="C614" s="228"/>
      <c r="D614" s="220" t="s">
        <v>155</v>
      </c>
      <c r="E614" s="229" t="s">
        <v>19</v>
      </c>
      <c r="F614" s="230" t="s">
        <v>572</v>
      </c>
      <c r="G614" s="228"/>
      <c r="H614" s="229" t="s">
        <v>19</v>
      </c>
      <c r="I614" s="231"/>
      <c r="J614" s="228"/>
      <c r="K614" s="228"/>
      <c r="L614" s="232"/>
      <c r="M614" s="233"/>
      <c r="N614" s="234"/>
      <c r="O614" s="234"/>
      <c r="P614" s="234"/>
      <c r="Q614" s="234"/>
      <c r="R614" s="234"/>
      <c r="S614" s="234"/>
      <c r="T614" s="23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6" t="s">
        <v>155</v>
      </c>
      <c r="AU614" s="236" t="s">
        <v>81</v>
      </c>
      <c r="AV614" s="13" t="s">
        <v>79</v>
      </c>
      <c r="AW614" s="13" t="s">
        <v>33</v>
      </c>
      <c r="AX614" s="13" t="s">
        <v>71</v>
      </c>
      <c r="AY614" s="236" t="s">
        <v>141</v>
      </c>
    </row>
    <row r="615" spans="1:51" s="13" customFormat="1" ht="12">
      <c r="A615" s="13"/>
      <c r="B615" s="227"/>
      <c r="C615" s="228"/>
      <c r="D615" s="220" t="s">
        <v>155</v>
      </c>
      <c r="E615" s="229" t="s">
        <v>19</v>
      </c>
      <c r="F615" s="230" t="s">
        <v>636</v>
      </c>
      <c r="G615" s="228"/>
      <c r="H615" s="229" t="s">
        <v>19</v>
      </c>
      <c r="I615" s="231"/>
      <c r="J615" s="228"/>
      <c r="K615" s="228"/>
      <c r="L615" s="232"/>
      <c r="M615" s="233"/>
      <c r="N615" s="234"/>
      <c r="O615" s="234"/>
      <c r="P615" s="234"/>
      <c r="Q615" s="234"/>
      <c r="R615" s="234"/>
      <c r="S615" s="234"/>
      <c r="T615" s="23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6" t="s">
        <v>155</v>
      </c>
      <c r="AU615" s="236" t="s">
        <v>81</v>
      </c>
      <c r="AV615" s="13" t="s">
        <v>79</v>
      </c>
      <c r="AW615" s="13" t="s">
        <v>33</v>
      </c>
      <c r="AX615" s="13" t="s">
        <v>71</v>
      </c>
      <c r="AY615" s="236" t="s">
        <v>141</v>
      </c>
    </row>
    <row r="616" spans="1:51" s="14" customFormat="1" ht="12">
      <c r="A616" s="14"/>
      <c r="B616" s="237"/>
      <c r="C616" s="238"/>
      <c r="D616" s="220" t="s">
        <v>155</v>
      </c>
      <c r="E616" s="239" t="s">
        <v>19</v>
      </c>
      <c r="F616" s="240" t="s">
        <v>637</v>
      </c>
      <c r="G616" s="238"/>
      <c r="H616" s="241">
        <v>120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7" t="s">
        <v>155</v>
      </c>
      <c r="AU616" s="247" t="s">
        <v>81</v>
      </c>
      <c r="AV616" s="14" t="s">
        <v>81</v>
      </c>
      <c r="AW616" s="14" t="s">
        <v>33</v>
      </c>
      <c r="AX616" s="14" t="s">
        <v>79</v>
      </c>
      <c r="AY616" s="247" t="s">
        <v>141</v>
      </c>
    </row>
    <row r="617" spans="1:51" s="13" customFormat="1" ht="12">
      <c r="A617" s="13"/>
      <c r="B617" s="227"/>
      <c r="C617" s="228"/>
      <c r="D617" s="220" t="s">
        <v>155</v>
      </c>
      <c r="E617" s="229" t="s">
        <v>19</v>
      </c>
      <c r="F617" s="230" t="s">
        <v>574</v>
      </c>
      <c r="G617" s="228"/>
      <c r="H617" s="229" t="s">
        <v>19</v>
      </c>
      <c r="I617" s="231"/>
      <c r="J617" s="228"/>
      <c r="K617" s="228"/>
      <c r="L617" s="232"/>
      <c r="M617" s="233"/>
      <c r="N617" s="234"/>
      <c r="O617" s="234"/>
      <c r="P617" s="234"/>
      <c r="Q617" s="234"/>
      <c r="R617" s="234"/>
      <c r="S617" s="234"/>
      <c r="T617" s="23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6" t="s">
        <v>155</v>
      </c>
      <c r="AU617" s="236" t="s">
        <v>81</v>
      </c>
      <c r="AV617" s="13" t="s">
        <v>79</v>
      </c>
      <c r="AW617" s="13" t="s">
        <v>33</v>
      </c>
      <c r="AX617" s="13" t="s">
        <v>71</v>
      </c>
      <c r="AY617" s="236" t="s">
        <v>141</v>
      </c>
    </row>
    <row r="618" spans="1:63" s="12" customFormat="1" ht="22.8" customHeight="1">
      <c r="A618" s="12"/>
      <c r="B618" s="191"/>
      <c r="C618" s="192"/>
      <c r="D618" s="193" t="s">
        <v>70</v>
      </c>
      <c r="E618" s="205" t="s">
        <v>638</v>
      </c>
      <c r="F618" s="205" t="s">
        <v>639</v>
      </c>
      <c r="G618" s="192"/>
      <c r="H618" s="192"/>
      <c r="I618" s="195"/>
      <c r="J618" s="206">
        <f>BK618</f>
        <v>0</v>
      </c>
      <c r="K618" s="192"/>
      <c r="L618" s="197"/>
      <c r="M618" s="198"/>
      <c r="N618" s="199"/>
      <c r="O618" s="199"/>
      <c r="P618" s="200">
        <f>SUM(P619:P708)</f>
        <v>0</v>
      </c>
      <c r="Q618" s="199"/>
      <c r="R618" s="200">
        <f>SUM(R619:R708)</f>
        <v>0</v>
      </c>
      <c r="S618" s="199"/>
      <c r="T618" s="201">
        <f>SUM(T619:T708)</f>
        <v>100.84007300000002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2" t="s">
        <v>79</v>
      </c>
      <c r="AT618" s="203" t="s">
        <v>70</v>
      </c>
      <c r="AU618" s="203" t="s">
        <v>79</v>
      </c>
      <c r="AY618" s="202" t="s">
        <v>141</v>
      </c>
      <c r="BK618" s="204">
        <f>SUM(BK619:BK708)</f>
        <v>0</v>
      </c>
    </row>
    <row r="619" spans="1:65" s="2" customFormat="1" ht="24.15" customHeight="1">
      <c r="A619" s="41"/>
      <c r="B619" s="42"/>
      <c r="C619" s="207" t="s">
        <v>640</v>
      </c>
      <c r="D619" s="207" t="s">
        <v>144</v>
      </c>
      <c r="E619" s="208" t="s">
        <v>641</v>
      </c>
      <c r="F619" s="209" t="s">
        <v>642</v>
      </c>
      <c r="G619" s="210" t="s">
        <v>221</v>
      </c>
      <c r="H619" s="211">
        <v>55.897</v>
      </c>
      <c r="I619" s="212"/>
      <c r="J619" s="213">
        <f>ROUND(I619*H619,2)</f>
        <v>0</v>
      </c>
      <c r="K619" s="209" t="s">
        <v>148</v>
      </c>
      <c r="L619" s="47"/>
      <c r="M619" s="214" t="s">
        <v>19</v>
      </c>
      <c r="N619" s="215" t="s">
        <v>42</v>
      </c>
      <c r="O619" s="87"/>
      <c r="P619" s="216">
        <f>O619*H619</f>
        <v>0</v>
      </c>
      <c r="Q619" s="216">
        <v>0</v>
      </c>
      <c r="R619" s="216">
        <f>Q619*H619</f>
        <v>0</v>
      </c>
      <c r="S619" s="216">
        <v>0.181</v>
      </c>
      <c r="T619" s="217">
        <f>S619*H619</f>
        <v>10.117357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18" t="s">
        <v>149</v>
      </c>
      <c r="AT619" s="218" t="s">
        <v>144</v>
      </c>
      <c r="AU619" s="218" t="s">
        <v>81</v>
      </c>
      <c r="AY619" s="20" t="s">
        <v>141</v>
      </c>
      <c r="BE619" s="219">
        <f>IF(N619="základní",J619,0)</f>
        <v>0</v>
      </c>
      <c r="BF619" s="219">
        <f>IF(N619="snížená",J619,0)</f>
        <v>0</v>
      </c>
      <c r="BG619" s="219">
        <f>IF(N619="zákl. přenesená",J619,0)</f>
        <v>0</v>
      </c>
      <c r="BH619" s="219">
        <f>IF(N619="sníž. přenesená",J619,0)</f>
        <v>0</v>
      </c>
      <c r="BI619" s="219">
        <f>IF(N619="nulová",J619,0)</f>
        <v>0</v>
      </c>
      <c r="BJ619" s="20" t="s">
        <v>79</v>
      </c>
      <c r="BK619" s="219">
        <f>ROUND(I619*H619,2)</f>
        <v>0</v>
      </c>
      <c r="BL619" s="20" t="s">
        <v>149</v>
      </c>
      <c r="BM619" s="218" t="s">
        <v>643</v>
      </c>
    </row>
    <row r="620" spans="1:47" s="2" customFormat="1" ht="12">
      <c r="A620" s="41"/>
      <c r="B620" s="42"/>
      <c r="C620" s="43"/>
      <c r="D620" s="220" t="s">
        <v>151</v>
      </c>
      <c r="E620" s="43"/>
      <c r="F620" s="221" t="s">
        <v>644</v>
      </c>
      <c r="G620" s="43"/>
      <c r="H620" s="43"/>
      <c r="I620" s="222"/>
      <c r="J620" s="43"/>
      <c r="K620" s="43"/>
      <c r="L620" s="47"/>
      <c r="M620" s="223"/>
      <c r="N620" s="224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151</v>
      </c>
      <c r="AU620" s="20" t="s">
        <v>81</v>
      </c>
    </row>
    <row r="621" spans="1:47" s="2" customFormat="1" ht="12">
      <c r="A621" s="41"/>
      <c r="B621" s="42"/>
      <c r="C621" s="43"/>
      <c r="D621" s="225" t="s">
        <v>153</v>
      </c>
      <c r="E621" s="43"/>
      <c r="F621" s="226" t="s">
        <v>645</v>
      </c>
      <c r="G621" s="43"/>
      <c r="H621" s="43"/>
      <c r="I621" s="222"/>
      <c r="J621" s="43"/>
      <c r="K621" s="43"/>
      <c r="L621" s="47"/>
      <c r="M621" s="223"/>
      <c r="N621" s="22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153</v>
      </c>
      <c r="AU621" s="20" t="s">
        <v>81</v>
      </c>
    </row>
    <row r="622" spans="1:51" s="13" customFormat="1" ht="12">
      <c r="A622" s="13"/>
      <c r="B622" s="227"/>
      <c r="C622" s="228"/>
      <c r="D622" s="220" t="s">
        <v>155</v>
      </c>
      <c r="E622" s="229" t="s">
        <v>19</v>
      </c>
      <c r="F622" s="230" t="s">
        <v>646</v>
      </c>
      <c r="G622" s="228"/>
      <c r="H622" s="229" t="s">
        <v>19</v>
      </c>
      <c r="I622" s="231"/>
      <c r="J622" s="228"/>
      <c r="K622" s="228"/>
      <c r="L622" s="232"/>
      <c r="M622" s="233"/>
      <c r="N622" s="234"/>
      <c r="O622" s="234"/>
      <c r="P622" s="234"/>
      <c r="Q622" s="234"/>
      <c r="R622" s="234"/>
      <c r="S622" s="234"/>
      <c r="T622" s="235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6" t="s">
        <v>155</v>
      </c>
      <c r="AU622" s="236" t="s">
        <v>81</v>
      </c>
      <c r="AV622" s="13" t="s">
        <v>79</v>
      </c>
      <c r="AW622" s="13" t="s">
        <v>33</v>
      </c>
      <c r="AX622" s="13" t="s">
        <v>71</v>
      </c>
      <c r="AY622" s="236" t="s">
        <v>141</v>
      </c>
    </row>
    <row r="623" spans="1:51" s="13" customFormat="1" ht="12">
      <c r="A623" s="13"/>
      <c r="B623" s="227"/>
      <c r="C623" s="228"/>
      <c r="D623" s="220" t="s">
        <v>155</v>
      </c>
      <c r="E623" s="229" t="s">
        <v>19</v>
      </c>
      <c r="F623" s="230" t="s">
        <v>647</v>
      </c>
      <c r="G623" s="228"/>
      <c r="H623" s="229" t="s">
        <v>19</v>
      </c>
      <c r="I623" s="231"/>
      <c r="J623" s="228"/>
      <c r="K623" s="228"/>
      <c r="L623" s="232"/>
      <c r="M623" s="233"/>
      <c r="N623" s="234"/>
      <c r="O623" s="234"/>
      <c r="P623" s="234"/>
      <c r="Q623" s="234"/>
      <c r="R623" s="234"/>
      <c r="S623" s="234"/>
      <c r="T623" s="235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6" t="s">
        <v>155</v>
      </c>
      <c r="AU623" s="236" t="s">
        <v>81</v>
      </c>
      <c r="AV623" s="13" t="s">
        <v>79</v>
      </c>
      <c r="AW623" s="13" t="s">
        <v>33</v>
      </c>
      <c r="AX623" s="13" t="s">
        <v>71</v>
      </c>
      <c r="AY623" s="236" t="s">
        <v>141</v>
      </c>
    </row>
    <row r="624" spans="1:51" s="14" customFormat="1" ht="12">
      <c r="A624" s="14"/>
      <c r="B624" s="237"/>
      <c r="C624" s="238"/>
      <c r="D624" s="220" t="s">
        <v>155</v>
      </c>
      <c r="E624" s="239" t="s">
        <v>19</v>
      </c>
      <c r="F624" s="240" t="s">
        <v>648</v>
      </c>
      <c r="G624" s="238"/>
      <c r="H624" s="241">
        <v>27.167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155</v>
      </c>
      <c r="AU624" s="247" t="s">
        <v>81</v>
      </c>
      <c r="AV624" s="14" t="s">
        <v>81</v>
      </c>
      <c r="AW624" s="14" t="s">
        <v>33</v>
      </c>
      <c r="AX624" s="14" t="s">
        <v>71</v>
      </c>
      <c r="AY624" s="247" t="s">
        <v>141</v>
      </c>
    </row>
    <row r="625" spans="1:51" s="14" customFormat="1" ht="12">
      <c r="A625" s="14"/>
      <c r="B625" s="237"/>
      <c r="C625" s="238"/>
      <c r="D625" s="220" t="s">
        <v>155</v>
      </c>
      <c r="E625" s="239" t="s">
        <v>19</v>
      </c>
      <c r="F625" s="240" t="s">
        <v>649</v>
      </c>
      <c r="G625" s="238"/>
      <c r="H625" s="241">
        <v>28.73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7" t="s">
        <v>155</v>
      </c>
      <c r="AU625" s="247" t="s">
        <v>81</v>
      </c>
      <c r="AV625" s="14" t="s">
        <v>81</v>
      </c>
      <c r="AW625" s="14" t="s">
        <v>33</v>
      </c>
      <c r="AX625" s="14" t="s">
        <v>71</v>
      </c>
      <c r="AY625" s="247" t="s">
        <v>141</v>
      </c>
    </row>
    <row r="626" spans="1:51" s="15" customFormat="1" ht="12">
      <c r="A626" s="15"/>
      <c r="B626" s="258"/>
      <c r="C626" s="259"/>
      <c r="D626" s="220" t="s">
        <v>155</v>
      </c>
      <c r="E626" s="260" t="s">
        <v>19</v>
      </c>
      <c r="F626" s="261" t="s">
        <v>188</v>
      </c>
      <c r="G626" s="259"/>
      <c r="H626" s="262">
        <v>55.897</v>
      </c>
      <c r="I626" s="263"/>
      <c r="J626" s="259"/>
      <c r="K626" s="259"/>
      <c r="L626" s="264"/>
      <c r="M626" s="265"/>
      <c r="N626" s="266"/>
      <c r="O626" s="266"/>
      <c r="P626" s="266"/>
      <c r="Q626" s="266"/>
      <c r="R626" s="266"/>
      <c r="S626" s="266"/>
      <c r="T626" s="267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68" t="s">
        <v>155</v>
      </c>
      <c r="AU626" s="268" t="s">
        <v>81</v>
      </c>
      <c r="AV626" s="15" t="s">
        <v>149</v>
      </c>
      <c r="AW626" s="15" t="s">
        <v>33</v>
      </c>
      <c r="AX626" s="15" t="s">
        <v>79</v>
      </c>
      <c r="AY626" s="268" t="s">
        <v>141</v>
      </c>
    </row>
    <row r="627" spans="1:65" s="2" customFormat="1" ht="24.15" customHeight="1">
      <c r="A627" s="41"/>
      <c r="B627" s="42"/>
      <c r="C627" s="207" t="s">
        <v>371</v>
      </c>
      <c r="D627" s="207" t="s">
        <v>144</v>
      </c>
      <c r="E627" s="208" t="s">
        <v>650</v>
      </c>
      <c r="F627" s="209" t="s">
        <v>651</v>
      </c>
      <c r="G627" s="210" t="s">
        <v>221</v>
      </c>
      <c r="H627" s="211">
        <v>188.289</v>
      </c>
      <c r="I627" s="212"/>
      <c r="J627" s="213">
        <f>ROUND(I627*H627,2)</f>
        <v>0</v>
      </c>
      <c r="K627" s="209" t="s">
        <v>148</v>
      </c>
      <c r="L627" s="47"/>
      <c r="M627" s="214" t="s">
        <v>19</v>
      </c>
      <c r="N627" s="215" t="s">
        <v>42</v>
      </c>
      <c r="O627" s="87"/>
      <c r="P627" s="216">
        <f>O627*H627</f>
        <v>0</v>
      </c>
      <c r="Q627" s="216">
        <v>0</v>
      </c>
      <c r="R627" s="216">
        <f>Q627*H627</f>
        <v>0</v>
      </c>
      <c r="S627" s="216">
        <v>0.261</v>
      </c>
      <c r="T627" s="217">
        <f>S627*H627</f>
        <v>49.143429</v>
      </c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R627" s="218" t="s">
        <v>149</v>
      </c>
      <c r="AT627" s="218" t="s">
        <v>144</v>
      </c>
      <c r="AU627" s="218" t="s">
        <v>81</v>
      </c>
      <c r="AY627" s="20" t="s">
        <v>141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20" t="s">
        <v>79</v>
      </c>
      <c r="BK627" s="219">
        <f>ROUND(I627*H627,2)</f>
        <v>0</v>
      </c>
      <c r="BL627" s="20" t="s">
        <v>149</v>
      </c>
      <c r="BM627" s="218" t="s">
        <v>652</v>
      </c>
    </row>
    <row r="628" spans="1:47" s="2" customFormat="1" ht="12">
      <c r="A628" s="41"/>
      <c r="B628" s="42"/>
      <c r="C628" s="43"/>
      <c r="D628" s="220" t="s">
        <v>151</v>
      </c>
      <c r="E628" s="43"/>
      <c r="F628" s="221" t="s">
        <v>653</v>
      </c>
      <c r="G628" s="43"/>
      <c r="H628" s="43"/>
      <c r="I628" s="222"/>
      <c r="J628" s="43"/>
      <c r="K628" s="43"/>
      <c r="L628" s="47"/>
      <c r="M628" s="223"/>
      <c r="N628" s="224"/>
      <c r="O628" s="87"/>
      <c r="P628" s="87"/>
      <c r="Q628" s="87"/>
      <c r="R628" s="87"/>
      <c r="S628" s="87"/>
      <c r="T628" s="88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T628" s="20" t="s">
        <v>151</v>
      </c>
      <c r="AU628" s="20" t="s">
        <v>81</v>
      </c>
    </row>
    <row r="629" spans="1:47" s="2" customFormat="1" ht="12">
      <c r="A629" s="41"/>
      <c r="B629" s="42"/>
      <c r="C629" s="43"/>
      <c r="D629" s="225" t="s">
        <v>153</v>
      </c>
      <c r="E629" s="43"/>
      <c r="F629" s="226" t="s">
        <v>654</v>
      </c>
      <c r="G629" s="43"/>
      <c r="H629" s="43"/>
      <c r="I629" s="222"/>
      <c r="J629" s="43"/>
      <c r="K629" s="43"/>
      <c r="L629" s="47"/>
      <c r="M629" s="223"/>
      <c r="N629" s="224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153</v>
      </c>
      <c r="AU629" s="20" t="s">
        <v>81</v>
      </c>
    </row>
    <row r="630" spans="1:51" s="13" customFormat="1" ht="12">
      <c r="A630" s="13"/>
      <c r="B630" s="227"/>
      <c r="C630" s="228"/>
      <c r="D630" s="220" t="s">
        <v>155</v>
      </c>
      <c r="E630" s="229" t="s">
        <v>19</v>
      </c>
      <c r="F630" s="230" t="s">
        <v>646</v>
      </c>
      <c r="G630" s="228"/>
      <c r="H630" s="229" t="s">
        <v>19</v>
      </c>
      <c r="I630" s="231"/>
      <c r="J630" s="228"/>
      <c r="K630" s="228"/>
      <c r="L630" s="232"/>
      <c r="M630" s="233"/>
      <c r="N630" s="234"/>
      <c r="O630" s="234"/>
      <c r="P630" s="234"/>
      <c r="Q630" s="234"/>
      <c r="R630" s="234"/>
      <c r="S630" s="234"/>
      <c r="T630" s="235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6" t="s">
        <v>155</v>
      </c>
      <c r="AU630" s="236" t="s">
        <v>81</v>
      </c>
      <c r="AV630" s="13" t="s">
        <v>79</v>
      </c>
      <c r="AW630" s="13" t="s">
        <v>33</v>
      </c>
      <c r="AX630" s="13" t="s">
        <v>71</v>
      </c>
      <c r="AY630" s="236" t="s">
        <v>141</v>
      </c>
    </row>
    <row r="631" spans="1:51" s="13" customFormat="1" ht="12">
      <c r="A631" s="13"/>
      <c r="B631" s="227"/>
      <c r="C631" s="228"/>
      <c r="D631" s="220" t="s">
        <v>155</v>
      </c>
      <c r="E631" s="229" t="s">
        <v>19</v>
      </c>
      <c r="F631" s="230" t="s">
        <v>655</v>
      </c>
      <c r="G631" s="228"/>
      <c r="H631" s="229" t="s">
        <v>19</v>
      </c>
      <c r="I631" s="231"/>
      <c r="J631" s="228"/>
      <c r="K631" s="228"/>
      <c r="L631" s="232"/>
      <c r="M631" s="233"/>
      <c r="N631" s="234"/>
      <c r="O631" s="234"/>
      <c r="P631" s="234"/>
      <c r="Q631" s="234"/>
      <c r="R631" s="234"/>
      <c r="S631" s="234"/>
      <c r="T631" s="23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6" t="s">
        <v>155</v>
      </c>
      <c r="AU631" s="236" t="s">
        <v>81</v>
      </c>
      <c r="AV631" s="13" t="s">
        <v>79</v>
      </c>
      <c r="AW631" s="13" t="s">
        <v>33</v>
      </c>
      <c r="AX631" s="13" t="s">
        <v>71</v>
      </c>
      <c r="AY631" s="236" t="s">
        <v>141</v>
      </c>
    </row>
    <row r="632" spans="1:51" s="14" customFormat="1" ht="12">
      <c r="A632" s="14"/>
      <c r="B632" s="237"/>
      <c r="C632" s="238"/>
      <c r="D632" s="220" t="s">
        <v>155</v>
      </c>
      <c r="E632" s="239" t="s">
        <v>19</v>
      </c>
      <c r="F632" s="240" t="s">
        <v>656</v>
      </c>
      <c r="G632" s="238"/>
      <c r="H632" s="241">
        <v>41.222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7" t="s">
        <v>155</v>
      </c>
      <c r="AU632" s="247" t="s">
        <v>81</v>
      </c>
      <c r="AV632" s="14" t="s">
        <v>81</v>
      </c>
      <c r="AW632" s="14" t="s">
        <v>33</v>
      </c>
      <c r="AX632" s="14" t="s">
        <v>71</v>
      </c>
      <c r="AY632" s="247" t="s">
        <v>141</v>
      </c>
    </row>
    <row r="633" spans="1:51" s="14" customFormat="1" ht="12">
      <c r="A633" s="14"/>
      <c r="B633" s="237"/>
      <c r="C633" s="238"/>
      <c r="D633" s="220" t="s">
        <v>155</v>
      </c>
      <c r="E633" s="239" t="s">
        <v>19</v>
      </c>
      <c r="F633" s="240" t="s">
        <v>657</v>
      </c>
      <c r="G633" s="238"/>
      <c r="H633" s="241">
        <v>40.962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7" t="s">
        <v>155</v>
      </c>
      <c r="AU633" s="247" t="s">
        <v>81</v>
      </c>
      <c r="AV633" s="14" t="s">
        <v>81</v>
      </c>
      <c r="AW633" s="14" t="s">
        <v>33</v>
      </c>
      <c r="AX633" s="14" t="s">
        <v>71</v>
      </c>
      <c r="AY633" s="247" t="s">
        <v>141</v>
      </c>
    </row>
    <row r="634" spans="1:51" s="14" customFormat="1" ht="12">
      <c r="A634" s="14"/>
      <c r="B634" s="237"/>
      <c r="C634" s="238"/>
      <c r="D634" s="220" t="s">
        <v>155</v>
      </c>
      <c r="E634" s="239" t="s">
        <v>19</v>
      </c>
      <c r="F634" s="240" t="s">
        <v>658</v>
      </c>
      <c r="G634" s="238"/>
      <c r="H634" s="241">
        <v>41.5</v>
      </c>
      <c r="I634" s="242"/>
      <c r="J634" s="238"/>
      <c r="K634" s="238"/>
      <c r="L634" s="243"/>
      <c r="M634" s="244"/>
      <c r="N634" s="245"/>
      <c r="O634" s="245"/>
      <c r="P634" s="245"/>
      <c r="Q634" s="245"/>
      <c r="R634" s="245"/>
      <c r="S634" s="245"/>
      <c r="T634" s="24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7" t="s">
        <v>155</v>
      </c>
      <c r="AU634" s="247" t="s">
        <v>81</v>
      </c>
      <c r="AV634" s="14" t="s">
        <v>81</v>
      </c>
      <c r="AW634" s="14" t="s">
        <v>33</v>
      </c>
      <c r="AX634" s="14" t="s">
        <v>71</v>
      </c>
      <c r="AY634" s="247" t="s">
        <v>141</v>
      </c>
    </row>
    <row r="635" spans="1:51" s="14" customFormat="1" ht="12">
      <c r="A635" s="14"/>
      <c r="B635" s="237"/>
      <c r="C635" s="238"/>
      <c r="D635" s="220" t="s">
        <v>155</v>
      </c>
      <c r="E635" s="239" t="s">
        <v>19</v>
      </c>
      <c r="F635" s="240" t="s">
        <v>659</v>
      </c>
      <c r="G635" s="238"/>
      <c r="H635" s="241">
        <v>52.824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7" t="s">
        <v>155</v>
      </c>
      <c r="AU635" s="247" t="s">
        <v>81</v>
      </c>
      <c r="AV635" s="14" t="s">
        <v>81</v>
      </c>
      <c r="AW635" s="14" t="s">
        <v>33</v>
      </c>
      <c r="AX635" s="14" t="s">
        <v>71</v>
      </c>
      <c r="AY635" s="247" t="s">
        <v>141</v>
      </c>
    </row>
    <row r="636" spans="1:51" s="14" customFormat="1" ht="12">
      <c r="A636" s="14"/>
      <c r="B636" s="237"/>
      <c r="C636" s="238"/>
      <c r="D636" s="220" t="s">
        <v>155</v>
      </c>
      <c r="E636" s="239" t="s">
        <v>19</v>
      </c>
      <c r="F636" s="240" t="s">
        <v>660</v>
      </c>
      <c r="G636" s="238"/>
      <c r="H636" s="241">
        <v>11.781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7" t="s">
        <v>155</v>
      </c>
      <c r="AU636" s="247" t="s">
        <v>81</v>
      </c>
      <c r="AV636" s="14" t="s">
        <v>81</v>
      </c>
      <c r="AW636" s="14" t="s">
        <v>33</v>
      </c>
      <c r="AX636" s="14" t="s">
        <v>71</v>
      </c>
      <c r="AY636" s="247" t="s">
        <v>141</v>
      </c>
    </row>
    <row r="637" spans="1:51" s="15" customFormat="1" ht="12">
      <c r="A637" s="15"/>
      <c r="B637" s="258"/>
      <c r="C637" s="259"/>
      <c r="D637" s="220" t="s">
        <v>155</v>
      </c>
      <c r="E637" s="260" t="s">
        <v>19</v>
      </c>
      <c r="F637" s="261" t="s">
        <v>188</v>
      </c>
      <c r="G637" s="259"/>
      <c r="H637" s="262">
        <v>188.289</v>
      </c>
      <c r="I637" s="263"/>
      <c r="J637" s="259"/>
      <c r="K637" s="259"/>
      <c r="L637" s="264"/>
      <c r="M637" s="265"/>
      <c r="N637" s="266"/>
      <c r="O637" s="266"/>
      <c r="P637" s="266"/>
      <c r="Q637" s="266"/>
      <c r="R637" s="266"/>
      <c r="S637" s="266"/>
      <c r="T637" s="267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68" t="s">
        <v>155</v>
      </c>
      <c r="AU637" s="268" t="s">
        <v>81</v>
      </c>
      <c r="AV637" s="15" t="s">
        <v>149</v>
      </c>
      <c r="AW637" s="15" t="s">
        <v>33</v>
      </c>
      <c r="AX637" s="15" t="s">
        <v>79</v>
      </c>
      <c r="AY637" s="268" t="s">
        <v>141</v>
      </c>
    </row>
    <row r="638" spans="1:65" s="2" customFormat="1" ht="24.15" customHeight="1">
      <c r="A638" s="41"/>
      <c r="B638" s="42"/>
      <c r="C638" s="207" t="s">
        <v>287</v>
      </c>
      <c r="D638" s="207" t="s">
        <v>144</v>
      </c>
      <c r="E638" s="208" t="s">
        <v>661</v>
      </c>
      <c r="F638" s="209" t="s">
        <v>662</v>
      </c>
      <c r="G638" s="210" t="s">
        <v>221</v>
      </c>
      <c r="H638" s="211">
        <v>323.02</v>
      </c>
      <c r="I638" s="212"/>
      <c r="J638" s="213">
        <f>ROUND(I638*H638,2)</f>
        <v>0</v>
      </c>
      <c r="K638" s="209" t="s">
        <v>148</v>
      </c>
      <c r="L638" s="47"/>
      <c r="M638" s="214" t="s">
        <v>19</v>
      </c>
      <c r="N638" s="215" t="s">
        <v>42</v>
      </c>
      <c r="O638" s="87"/>
      <c r="P638" s="216">
        <f>O638*H638</f>
        <v>0</v>
      </c>
      <c r="Q638" s="216">
        <v>0</v>
      </c>
      <c r="R638" s="216">
        <f>Q638*H638</f>
        <v>0</v>
      </c>
      <c r="S638" s="216">
        <v>0.09</v>
      </c>
      <c r="T638" s="217">
        <f>S638*H638</f>
        <v>29.071799999999996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8" t="s">
        <v>149</v>
      </c>
      <c r="AT638" s="218" t="s">
        <v>144</v>
      </c>
      <c r="AU638" s="218" t="s">
        <v>81</v>
      </c>
      <c r="AY638" s="20" t="s">
        <v>141</v>
      </c>
      <c r="BE638" s="219">
        <f>IF(N638="základní",J638,0)</f>
        <v>0</v>
      </c>
      <c r="BF638" s="219">
        <f>IF(N638="snížená",J638,0)</f>
        <v>0</v>
      </c>
      <c r="BG638" s="219">
        <f>IF(N638="zákl. přenesená",J638,0)</f>
        <v>0</v>
      </c>
      <c r="BH638" s="219">
        <f>IF(N638="sníž. přenesená",J638,0)</f>
        <v>0</v>
      </c>
      <c r="BI638" s="219">
        <f>IF(N638="nulová",J638,0)</f>
        <v>0</v>
      </c>
      <c r="BJ638" s="20" t="s">
        <v>79</v>
      </c>
      <c r="BK638" s="219">
        <f>ROUND(I638*H638,2)</f>
        <v>0</v>
      </c>
      <c r="BL638" s="20" t="s">
        <v>149</v>
      </c>
      <c r="BM638" s="218" t="s">
        <v>663</v>
      </c>
    </row>
    <row r="639" spans="1:47" s="2" customFormat="1" ht="12">
      <c r="A639" s="41"/>
      <c r="B639" s="42"/>
      <c r="C639" s="43"/>
      <c r="D639" s="220" t="s">
        <v>151</v>
      </c>
      <c r="E639" s="43"/>
      <c r="F639" s="221" t="s">
        <v>664</v>
      </c>
      <c r="G639" s="43"/>
      <c r="H639" s="43"/>
      <c r="I639" s="222"/>
      <c r="J639" s="43"/>
      <c r="K639" s="43"/>
      <c r="L639" s="47"/>
      <c r="M639" s="223"/>
      <c r="N639" s="224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20" t="s">
        <v>151</v>
      </c>
      <c r="AU639" s="20" t="s">
        <v>81</v>
      </c>
    </row>
    <row r="640" spans="1:47" s="2" customFormat="1" ht="12">
      <c r="A640" s="41"/>
      <c r="B640" s="42"/>
      <c r="C640" s="43"/>
      <c r="D640" s="225" t="s">
        <v>153</v>
      </c>
      <c r="E640" s="43"/>
      <c r="F640" s="226" t="s">
        <v>665</v>
      </c>
      <c r="G640" s="43"/>
      <c r="H640" s="43"/>
      <c r="I640" s="222"/>
      <c r="J640" s="43"/>
      <c r="K640" s="43"/>
      <c r="L640" s="47"/>
      <c r="M640" s="223"/>
      <c r="N640" s="224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20" t="s">
        <v>153</v>
      </c>
      <c r="AU640" s="20" t="s">
        <v>81</v>
      </c>
    </row>
    <row r="641" spans="1:51" s="13" customFormat="1" ht="12">
      <c r="A641" s="13"/>
      <c r="B641" s="227"/>
      <c r="C641" s="228"/>
      <c r="D641" s="220" t="s">
        <v>155</v>
      </c>
      <c r="E641" s="229" t="s">
        <v>19</v>
      </c>
      <c r="F641" s="230" t="s">
        <v>204</v>
      </c>
      <c r="G641" s="228"/>
      <c r="H641" s="229" t="s">
        <v>19</v>
      </c>
      <c r="I641" s="231"/>
      <c r="J641" s="228"/>
      <c r="K641" s="228"/>
      <c r="L641" s="232"/>
      <c r="M641" s="233"/>
      <c r="N641" s="234"/>
      <c r="O641" s="234"/>
      <c r="P641" s="234"/>
      <c r="Q641" s="234"/>
      <c r="R641" s="234"/>
      <c r="S641" s="234"/>
      <c r="T641" s="23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6" t="s">
        <v>155</v>
      </c>
      <c r="AU641" s="236" t="s">
        <v>81</v>
      </c>
      <c r="AV641" s="13" t="s">
        <v>79</v>
      </c>
      <c r="AW641" s="13" t="s">
        <v>33</v>
      </c>
      <c r="AX641" s="13" t="s">
        <v>71</v>
      </c>
      <c r="AY641" s="236" t="s">
        <v>141</v>
      </c>
    </row>
    <row r="642" spans="1:51" s="13" customFormat="1" ht="12">
      <c r="A642" s="13"/>
      <c r="B642" s="227"/>
      <c r="C642" s="228"/>
      <c r="D642" s="220" t="s">
        <v>155</v>
      </c>
      <c r="E642" s="229" t="s">
        <v>19</v>
      </c>
      <c r="F642" s="230" t="s">
        <v>666</v>
      </c>
      <c r="G642" s="228"/>
      <c r="H642" s="229" t="s">
        <v>19</v>
      </c>
      <c r="I642" s="231"/>
      <c r="J642" s="228"/>
      <c r="K642" s="228"/>
      <c r="L642" s="232"/>
      <c r="M642" s="233"/>
      <c r="N642" s="234"/>
      <c r="O642" s="234"/>
      <c r="P642" s="234"/>
      <c r="Q642" s="234"/>
      <c r="R642" s="234"/>
      <c r="S642" s="234"/>
      <c r="T642" s="23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6" t="s">
        <v>155</v>
      </c>
      <c r="AU642" s="236" t="s">
        <v>81</v>
      </c>
      <c r="AV642" s="13" t="s">
        <v>79</v>
      </c>
      <c r="AW642" s="13" t="s">
        <v>33</v>
      </c>
      <c r="AX642" s="13" t="s">
        <v>71</v>
      </c>
      <c r="AY642" s="236" t="s">
        <v>141</v>
      </c>
    </row>
    <row r="643" spans="1:51" s="13" customFormat="1" ht="12">
      <c r="A643" s="13"/>
      <c r="B643" s="227"/>
      <c r="C643" s="228"/>
      <c r="D643" s="220" t="s">
        <v>155</v>
      </c>
      <c r="E643" s="229" t="s">
        <v>19</v>
      </c>
      <c r="F643" s="230" t="s">
        <v>667</v>
      </c>
      <c r="G643" s="228"/>
      <c r="H643" s="229" t="s">
        <v>19</v>
      </c>
      <c r="I643" s="231"/>
      <c r="J643" s="228"/>
      <c r="K643" s="228"/>
      <c r="L643" s="232"/>
      <c r="M643" s="233"/>
      <c r="N643" s="234"/>
      <c r="O643" s="234"/>
      <c r="P643" s="234"/>
      <c r="Q643" s="234"/>
      <c r="R643" s="234"/>
      <c r="S643" s="234"/>
      <c r="T643" s="235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6" t="s">
        <v>155</v>
      </c>
      <c r="AU643" s="236" t="s">
        <v>81</v>
      </c>
      <c r="AV643" s="13" t="s">
        <v>79</v>
      </c>
      <c r="AW643" s="13" t="s">
        <v>33</v>
      </c>
      <c r="AX643" s="13" t="s">
        <v>71</v>
      </c>
      <c r="AY643" s="236" t="s">
        <v>141</v>
      </c>
    </row>
    <row r="644" spans="1:51" s="14" customFormat="1" ht="12">
      <c r="A644" s="14"/>
      <c r="B644" s="237"/>
      <c r="C644" s="238"/>
      <c r="D644" s="220" t="s">
        <v>155</v>
      </c>
      <c r="E644" s="239" t="s">
        <v>19</v>
      </c>
      <c r="F644" s="240" t="s">
        <v>668</v>
      </c>
      <c r="G644" s="238"/>
      <c r="H644" s="241">
        <v>115.86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7" t="s">
        <v>155</v>
      </c>
      <c r="AU644" s="247" t="s">
        <v>81</v>
      </c>
      <c r="AV644" s="14" t="s">
        <v>81</v>
      </c>
      <c r="AW644" s="14" t="s">
        <v>33</v>
      </c>
      <c r="AX644" s="14" t="s">
        <v>71</v>
      </c>
      <c r="AY644" s="247" t="s">
        <v>141</v>
      </c>
    </row>
    <row r="645" spans="1:51" s="14" customFormat="1" ht="12">
      <c r="A645" s="14"/>
      <c r="B645" s="237"/>
      <c r="C645" s="238"/>
      <c r="D645" s="220" t="s">
        <v>155</v>
      </c>
      <c r="E645" s="239" t="s">
        <v>19</v>
      </c>
      <c r="F645" s="240" t="s">
        <v>669</v>
      </c>
      <c r="G645" s="238"/>
      <c r="H645" s="241">
        <v>138.06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7" t="s">
        <v>155</v>
      </c>
      <c r="AU645" s="247" t="s">
        <v>81</v>
      </c>
      <c r="AV645" s="14" t="s">
        <v>81</v>
      </c>
      <c r="AW645" s="14" t="s">
        <v>33</v>
      </c>
      <c r="AX645" s="14" t="s">
        <v>71</v>
      </c>
      <c r="AY645" s="247" t="s">
        <v>141</v>
      </c>
    </row>
    <row r="646" spans="1:51" s="13" customFormat="1" ht="12">
      <c r="A646" s="13"/>
      <c r="B646" s="227"/>
      <c r="C646" s="228"/>
      <c r="D646" s="220" t="s">
        <v>155</v>
      </c>
      <c r="E646" s="229" t="s">
        <v>19</v>
      </c>
      <c r="F646" s="230" t="s">
        <v>670</v>
      </c>
      <c r="G646" s="228"/>
      <c r="H646" s="229" t="s">
        <v>19</v>
      </c>
      <c r="I646" s="231"/>
      <c r="J646" s="228"/>
      <c r="K646" s="228"/>
      <c r="L646" s="232"/>
      <c r="M646" s="233"/>
      <c r="N646" s="234"/>
      <c r="O646" s="234"/>
      <c r="P646" s="234"/>
      <c r="Q646" s="234"/>
      <c r="R646" s="234"/>
      <c r="S646" s="234"/>
      <c r="T646" s="23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6" t="s">
        <v>155</v>
      </c>
      <c r="AU646" s="236" t="s">
        <v>81</v>
      </c>
      <c r="AV646" s="13" t="s">
        <v>79</v>
      </c>
      <c r="AW646" s="13" t="s">
        <v>33</v>
      </c>
      <c r="AX646" s="13" t="s">
        <v>71</v>
      </c>
      <c r="AY646" s="236" t="s">
        <v>141</v>
      </c>
    </row>
    <row r="647" spans="1:51" s="14" customFormat="1" ht="12">
      <c r="A647" s="14"/>
      <c r="B647" s="237"/>
      <c r="C647" s="238"/>
      <c r="D647" s="220" t="s">
        <v>155</v>
      </c>
      <c r="E647" s="239" t="s">
        <v>19</v>
      </c>
      <c r="F647" s="240" t="s">
        <v>671</v>
      </c>
      <c r="G647" s="238"/>
      <c r="H647" s="241">
        <v>69.1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7" t="s">
        <v>155</v>
      </c>
      <c r="AU647" s="247" t="s">
        <v>81</v>
      </c>
      <c r="AV647" s="14" t="s">
        <v>81</v>
      </c>
      <c r="AW647" s="14" t="s">
        <v>33</v>
      </c>
      <c r="AX647" s="14" t="s">
        <v>71</v>
      </c>
      <c r="AY647" s="247" t="s">
        <v>141</v>
      </c>
    </row>
    <row r="648" spans="1:51" s="15" customFormat="1" ht="12">
      <c r="A648" s="15"/>
      <c r="B648" s="258"/>
      <c r="C648" s="259"/>
      <c r="D648" s="220" t="s">
        <v>155</v>
      </c>
      <c r="E648" s="260" t="s">
        <v>19</v>
      </c>
      <c r="F648" s="261" t="s">
        <v>188</v>
      </c>
      <c r="G648" s="259"/>
      <c r="H648" s="262">
        <v>323.02</v>
      </c>
      <c r="I648" s="263"/>
      <c r="J648" s="259"/>
      <c r="K648" s="259"/>
      <c r="L648" s="264"/>
      <c r="M648" s="265"/>
      <c r="N648" s="266"/>
      <c r="O648" s="266"/>
      <c r="P648" s="266"/>
      <c r="Q648" s="266"/>
      <c r="R648" s="266"/>
      <c r="S648" s="266"/>
      <c r="T648" s="267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8" t="s">
        <v>155</v>
      </c>
      <c r="AU648" s="268" t="s">
        <v>81</v>
      </c>
      <c r="AV648" s="15" t="s">
        <v>149</v>
      </c>
      <c r="AW648" s="15" t="s">
        <v>33</v>
      </c>
      <c r="AX648" s="15" t="s">
        <v>79</v>
      </c>
      <c r="AY648" s="268" t="s">
        <v>141</v>
      </c>
    </row>
    <row r="649" spans="1:65" s="2" customFormat="1" ht="24.15" customHeight="1">
      <c r="A649" s="41"/>
      <c r="B649" s="42"/>
      <c r="C649" s="207" t="s">
        <v>528</v>
      </c>
      <c r="D649" s="207" t="s">
        <v>144</v>
      </c>
      <c r="E649" s="208" t="s">
        <v>672</v>
      </c>
      <c r="F649" s="209" t="s">
        <v>673</v>
      </c>
      <c r="G649" s="210" t="s">
        <v>221</v>
      </c>
      <c r="H649" s="211">
        <v>69.1</v>
      </c>
      <c r="I649" s="212"/>
      <c r="J649" s="213">
        <f>ROUND(I649*H649,2)</f>
        <v>0</v>
      </c>
      <c r="K649" s="209" t="s">
        <v>148</v>
      </c>
      <c r="L649" s="47"/>
      <c r="M649" s="214" t="s">
        <v>19</v>
      </c>
      <c r="N649" s="215" t="s">
        <v>42</v>
      </c>
      <c r="O649" s="87"/>
      <c r="P649" s="216">
        <f>O649*H649</f>
        <v>0</v>
      </c>
      <c r="Q649" s="216">
        <v>0</v>
      </c>
      <c r="R649" s="216">
        <f>Q649*H649</f>
        <v>0</v>
      </c>
      <c r="S649" s="216">
        <v>0.035</v>
      </c>
      <c r="T649" s="217">
        <f>S649*H649</f>
        <v>2.4185</v>
      </c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R649" s="218" t="s">
        <v>149</v>
      </c>
      <c r="AT649" s="218" t="s">
        <v>144</v>
      </c>
      <c r="AU649" s="218" t="s">
        <v>81</v>
      </c>
      <c r="AY649" s="20" t="s">
        <v>141</v>
      </c>
      <c r="BE649" s="219">
        <f>IF(N649="základní",J649,0)</f>
        <v>0</v>
      </c>
      <c r="BF649" s="219">
        <f>IF(N649="snížená",J649,0)</f>
        <v>0</v>
      </c>
      <c r="BG649" s="219">
        <f>IF(N649="zákl. přenesená",J649,0)</f>
        <v>0</v>
      </c>
      <c r="BH649" s="219">
        <f>IF(N649="sníž. přenesená",J649,0)</f>
        <v>0</v>
      </c>
      <c r="BI649" s="219">
        <f>IF(N649="nulová",J649,0)</f>
        <v>0</v>
      </c>
      <c r="BJ649" s="20" t="s">
        <v>79</v>
      </c>
      <c r="BK649" s="219">
        <f>ROUND(I649*H649,2)</f>
        <v>0</v>
      </c>
      <c r="BL649" s="20" t="s">
        <v>149</v>
      </c>
      <c r="BM649" s="218" t="s">
        <v>674</v>
      </c>
    </row>
    <row r="650" spans="1:47" s="2" customFormat="1" ht="12">
      <c r="A650" s="41"/>
      <c r="B650" s="42"/>
      <c r="C650" s="43"/>
      <c r="D650" s="220" t="s">
        <v>151</v>
      </c>
      <c r="E650" s="43"/>
      <c r="F650" s="221" t="s">
        <v>675</v>
      </c>
      <c r="G650" s="43"/>
      <c r="H650" s="43"/>
      <c r="I650" s="222"/>
      <c r="J650" s="43"/>
      <c r="K650" s="43"/>
      <c r="L650" s="47"/>
      <c r="M650" s="223"/>
      <c r="N650" s="224"/>
      <c r="O650" s="87"/>
      <c r="P650" s="87"/>
      <c r="Q650" s="87"/>
      <c r="R650" s="87"/>
      <c r="S650" s="87"/>
      <c r="T650" s="88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T650" s="20" t="s">
        <v>151</v>
      </c>
      <c r="AU650" s="20" t="s">
        <v>81</v>
      </c>
    </row>
    <row r="651" spans="1:47" s="2" customFormat="1" ht="12">
      <c r="A651" s="41"/>
      <c r="B651" s="42"/>
      <c r="C651" s="43"/>
      <c r="D651" s="225" t="s">
        <v>153</v>
      </c>
      <c r="E651" s="43"/>
      <c r="F651" s="226" t="s">
        <v>676</v>
      </c>
      <c r="G651" s="43"/>
      <c r="H651" s="43"/>
      <c r="I651" s="222"/>
      <c r="J651" s="43"/>
      <c r="K651" s="43"/>
      <c r="L651" s="47"/>
      <c r="M651" s="223"/>
      <c r="N651" s="224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20" t="s">
        <v>153</v>
      </c>
      <c r="AU651" s="20" t="s">
        <v>81</v>
      </c>
    </row>
    <row r="652" spans="1:51" s="13" customFormat="1" ht="12">
      <c r="A652" s="13"/>
      <c r="B652" s="227"/>
      <c r="C652" s="228"/>
      <c r="D652" s="220" t="s">
        <v>155</v>
      </c>
      <c r="E652" s="229" t="s">
        <v>19</v>
      </c>
      <c r="F652" s="230" t="s">
        <v>275</v>
      </c>
      <c r="G652" s="228"/>
      <c r="H652" s="229" t="s">
        <v>19</v>
      </c>
      <c r="I652" s="231"/>
      <c r="J652" s="228"/>
      <c r="K652" s="228"/>
      <c r="L652" s="232"/>
      <c r="M652" s="233"/>
      <c r="N652" s="234"/>
      <c r="O652" s="234"/>
      <c r="P652" s="234"/>
      <c r="Q652" s="234"/>
      <c r="R652" s="234"/>
      <c r="S652" s="234"/>
      <c r="T652" s="23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6" t="s">
        <v>155</v>
      </c>
      <c r="AU652" s="236" t="s">
        <v>81</v>
      </c>
      <c r="AV652" s="13" t="s">
        <v>79</v>
      </c>
      <c r="AW652" s="13" t="s">
        <v>33</v>
      </c>
      <c r="AX652" s="13" t="s">
        <v>71</v>
      </c>
      <c r="AY652" s="236" t="s">
        <v>141</v>
      </c>
    </row>
    <row r="653" spans="1:51" s="13" customFormat="1" ht="12">
      <c r="A653" s="13"/>
      <c r="B653" s="227"/>
      <c r="C653" s="228"/>
      <c r="D653" s="220" t="s">
        <v>155</v>
      </c>
      <c r="E653" s="229" t="s">
        <v>19</v>
      </c>
      <c r="F653" s="230" t="s">
        <v>670</v>
      </c>
      <c r="G653" s="228"/>
      <c r="H653" s="229" t="s">
        <v>19</v>
      </c>
      <c r="I653" s="231"/>
      <c r="J653" s="228"/>
      <c r="K653" s="228"/>
      <c r="L653" s="232"/>
      <c r="M653" s="233"/>
      <c r="N653" s="234"/>
      <c r="O653" s="234"/>
      <c r="P653" s="234"/>
      <c r="Q653" s="234"/>
      <c r="R653" s="234"/>
      <c r="S653" s="234"/>
      <c r="T653" s="235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6" t="s">
        <v>155</v>
      </c>
      <c r="AU653" s="236" t="s">
        <v>81</v>
      </c>
      <c r="AV653" s="13" t="s">
        <v>79</v>
      </c>
      <c r="AW653" s="13" t="s">
        <v>33</v>
      </c>
      <c r="AX653" s="13" t="s">
        <v>71</v>
      </c>
      <c r="AY653" s="236" t="s">
        <v>141</v>
      </c>
    </row>
    <row r="654" spans="1:51" s="14" customFormat="1" ht="12">
      <c r="A654" s="14"/>
      <c r="B654" s="237"/>
      <c r="C654" s="238"/>
      <c r="D654" s="220" t="s">
        <v>155</v>
      </c>
      <c r="E654" s="239" t="s">
        <v>19</v>
      </c>
      <c r="F654" s="240" t="s">
        <v>671</v>
      </c>
      <c r="G654" s="238"/>
      <c r="H654" s="241">
        <v>69.1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7" t="s">
        <v>155</v>
      </c>
      <c r="AU654" s="247" t="s">
        <v>81</v>
      </c>
      <c r="AV654" s="14" t="s">
        <v>81</v>
      </c>
      <c r="AW654" s="14" t="s">
        <v>33</v>
      </c>
      <c r="AX654" s="14" t="s">
        <v>79</v>
      </c>
      <c r="AY654" s="247" t="s">
        <v>141</v>
      </c>
    </row>
    <row r="655" spans="1:65" s="2" customFormat="1" ht="24.15" customHeight="1">
      <c r="A655" s="41"/>
      <c r="B655" s="42"/>
      <c r="C655" s="207" t="s">
        <v>310</v>
      </c>
      <c r="D655" s="207" t="s">
        <v>144</v>
      </c>
      <c r="E655" s="208" t="s">
        <v>677</v>
      </c>
      <c r="F655" s="209" t="s">
        <v>678</v>
      </c>
      <c r="G655" s="210" t="s">
        <v>221</v>
      </c>
      <c r="H655" s="211">
        <v>29.909</v>
      </c>
      <c r="I655" s="212"/>
      <c r="J655" s="213">
        <f>ROUND(I655*H655,2)</f>
        <v>0</v>
      </c>
      <c r="K655" s="209" t="s">
        <v>148</v>
      </c>
      <c r="L655" s="47"/>
      <c r="M655" s="214" t="s">
        <v>19</v>
      </c>
      <c r="N655" s="215" t="s">
        <v>42</v>
      </c>
      <c r="O655" s="87"/>
      <c r="P655" s="216">
        <f>O655*H655</f>
        <v>0</v>
      </c>
      <c r="Q655" s="216">
        <v>0</v>
      </c>
      <c r="R655" s="216">
        <f>Q655*H655</f>
        <v>0</v>
      </c>
      <c r="S655" s="216">
        <v>0.055</v>
      </c>
      <c r="T655" s="217">
        <f>S655*H655</f>
        <v>1.644995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18" t="s">
        <v>149</v>
      </c>
      <c r="AT655" s="218" t="s">
        <v>144</v>
      </c>
      <c r="AU655" s="218" t="s">
        <v>81</v>
      </c>
      <c r="AY655" s="20" t="s">
        <v>141</v>
      </c>
      <c r="BE655" s="219">
        <f>IF(N655="základní",J655,0)</f>
        <v>0</v>
      </c>
      <c r="BF655" s="219">
        <f>IF(N655="snížená",J655,0)</f>
        <v>0</v>
      </c>
      <c r="BG655" s="219">
        <f>IF(N655="zákl. přenesená",J655,0)</f>
        <v>0</v>
      </c>
      <c r="BH655" s="219">
        <f>IF(N655="sníž. přenesená",J655,0)</f>
        <v>0</v>
      </c>
      <c r="BI655" s="219">
        <f>IF(N655="nulová",J655,0)</f>
        <v>0</v>
      </c>
      <c r="BJ655" s="20" t="s">
        <v>79</v>
      </c>
      <c r="BK655" s="219">
        <f>ROUND(I655*H655,2)</f>
        <v>0</v>
      </c>
      <c r="BL655" s="20" t="s">
        <v>149</v>
      </c>
      <c r="BM655" s="218" t="s">
        <v>679</v>
      </c>
    </row>
    <row r="656" spans="1:47" s="2" customFormat="1" ht="12">
      <c r="A656" s="41"/>
      <c r="B656" s="42"/>
      <c r="C656" s="43"/>
      <c r="D656" s="220" t="s">
        <v>151</v>
      </c>
      <c r="E656" s="43"/>
      <c r="F656" s="221" t="s">
        <v>680</v>
      </c>
      <c r="G656" s="43"/>
      <c r="H656" s="43"/>
      <c r="I656" s="222"/>
      <c r="J656" s="43"/>
      <c r="K656" s="43"/>
      <c r="L656" s="47"/>
      <c r="M656" s="223"/>
      <c r="N656" s="224"/>
      <c r="O656" s="87"/>
      <c r="P656" s="87"/>
      <c r="Q656" s="87"/>
      <c r="R656" s="87"/>
      <c r="S656" s="87"/>
      <c r="T656" s="88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T656" s="20" t="s">
        <v>151</v>
      </c>
      <c r="AU656" s="20" t="s">
        <v>81</v>
      </c>
    </row>
    <row r="657" spans="1:47" s="2" customFormat="1" ht="12">
      <c r="A657" s="41"/>
      <c r="B657" s="42"/>
      <c r="C657" s="43"/>
      <c r="D657" s="225" t="s">
        <v>153</v>
      </c>
      <c r="E657" s="43"/>
      <c r="F657" s="226" t="s">
        <v>681</v>
      </c>
      <c r="G657" s="43"/>
      <c r="H657" s="43"/>
      <c r="I657" s="222"/>
      <c r="J657" s="43"/>
      <c r="K657" s="43"/>
      <c r="L657" s="47"/>
      <c r="M657" s="223"/>
      <c r="N657" s="224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153</v>
      </c>
      <c r="AU657" s="20" t="s">
        <v>81</v>
      </c>
    </row>
    <row r="658" spans="1:51" s="13" customFormat="1" ht="12">
      <c r="A658" s="13"/>
      <c r="B658" s="227"/>
      <c r="C658" s="228"/>
      <c r="D658" s="220" t="s">
        <v>155</v>
      </c>
      <c r="E658" s="229" t="s">
        <v>19</v>
      </c>
      <c r="F658" s="230" t="s">
        <v>204</v>
      </c>
      <c r="G658" s="228"/>
      <c r="H658" s="229" t="s">
        <v>19</v>
      </c>
      <c r="I658" s="231"/>
      <c r="J658" s="228"/>
      <c r="K658" s="228"/>
      <c r="L658" s="232"/>
      <c r="M658" s="233"/>
      <c r="N658" s="234"/>
      <c r="O658" s="234"/>
      <c r="P658" s="234"/>
      <c r="Q658" s="234"/>
      <c r="R658" s="234"/>
      <c r="S658" s="234"/>
      <c r="T658" s="235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6" t="s">
        <v>155</v>
      </c>
      <c r="AU658" s="236" t="s">
        <v>81</v>
      </c>
      <c r="AV658" s="13" t="s">
        <v>79</v>
      </c>
      <c r="AW658" s="13" t="s">
        <v>33</v>
      </c>
      <c r="AX658" s="13" t="s">
        <v>71</v>
      </c>
      <c r="AY658" s="236" t="s">
        <v>141</v>
      </c>
    </row>
    <row r="659" spans="1:51" s="14" customFormat="1" ht="12">
      <c r="A659" s="14"/>
      <c r="B659" s="237"/>
      <c r="C659" s="238"/>
      <c r="D659" s="220" t="s">
        <v>155</v>
      </c>
      <c r="E659" s="239" t="s">
        <v>19</v>
      </c>
      <c r="F659" s="240" t="s">
        <v>682</v>
      </c>
      <c r="G659" s="238"/>
      <c r="H659" s="241">
        <v>5.58</v>
      </c>
      <c r="I659" s="242"/>
      <c r="J659" s="238"/>
      <c r="K659" s="238"/>
      <c r="L659" s="243"/>
      <c r="M659" s="244"/>
      <c r="N659" s="245"/>
      <c r="O659" s="245"/>
      <c r="P659" s="245"/>
      <c r="Q659" s="245"/>
      <c r="R659" s="245"/>
      <c r="S659" s="245"/>
      <c r="T659" s="24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7" t="s">
        <v>155</v>
      </c>
      <c r="AU659" s="247" t="s">
        <v>81</v>
      </c>
      <c r="AV659" s="14" t="s">
        <v>81</v>
      </c>
      <c r="AW659" s="14" t="s">
        <v>33</v>
      </c>
      <c r="AX659" s="14" t="s">
        <v>71</v>
      </c>
      <c r="AY659" s="247" t="s">
        <v>141</v>
      </c>
    </row>
    <row r="660" spans="1:51" s="13" customFormat="1" ht="12">
      <c r="A660" s="13"/>
      <c r="B660" s="227"/>
      <c r="C660" s="228"/>
      <c r="D660" s="220" t="s">
        <v>155</v>
      </c>
      <c r="E660" s="229" t="s">
        <v>19</v>
      </c>
      <c r="F660" s="230" t="s">
        <v>683</v>
      </c>
      <c r="G660" s="228"/>
      <c r="H660" s="229" t="s">
        <v>19</v>
      </c>
      <c r="I660" s="231"/>
      <c r="J660" s="228"/>
      <c r="K660" s="228"/>
      <c r="L660" s="232"/>
      <c r="M660" s="233"/>
      <c r="N660" s="234"/>
      <c r="O660" s="234"/>
      <c r="P660" s="234"/>
      <c r="Q660" s="234"/>
      <c r="R660" s="234"/>
      <c r="S660" s="234"/>
      <c r="T660" s="23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6" t="s">
        <v>155</v>
      </c>
      <c r="AU660" s="236" t="s">
        <v>81</v>
      </c>
      <c r="AV660" s="13" t="s">
        <v>79</v>
      </c>
      <c r="AW660" s="13" t="s">
        <v>33</v>
      </c>
      <c r="AX660" s="13" t="s">
        <v>71</v>
      </c>
      <c r="AY660" s="236" t="s">
        <v>141</v>
      </c>
    </row>
    <row r="661" spans="1:51" s="14" customFormat="1" ht="12">
      <c r="A661" s="14"/>
      <c r="B661" s="237"/>
      <c r="C661" s="238"/>
      <c r="D661" s="220" t="s">
        <v>155</v>
      </c>
      <c r="E661" s="239" t="s">
        <v>19</v>
      </c>
      <c r="F661" s="240" t="s">
        <v>684</v>
      </c>
      <c r="G661" s="238"/>
      <c r="H661" s="241">
        <v>10.204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7" t="s">
        <v>155</v>
      </c>
      <c r="AU661" s="247" t="s">
        <v>81</v>
      </c>
      <c r="AV661" s="14" t="s">
        <v>81</v>
      </c>
      <c r="AW661" s="14" t="s">
        <v>33</v>
      </c>
      <c r="AX661" s="14" t="s">
        <v>71</v>
      </c>
      <c r="AY661" s="247" t="s">
        <v>141</v>
      </c>
    </row>
    <row r="662" spans="1:51" s="14" customFormat="1" ht="12">
      <c r="A662" s="14"/>
      <c r="B662" s="237"/>
      <c r="C662" s="238"/>
      <c r="D662" s="220" t="s">
        <v>155</v>
      </c>
      <c r="E662" s="239" t="s">
        <v>19</v>
      </c>
      <c r="F662" s="240" t="s">
        <v>685</v>
      </c>
      <c r="G662" s="238"/>
      <c r="H662" s="241">
        <v>8.584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7" t="s">
        <v>155</v>
      </c>
      <c r="AU662" s="247" t="s">
        <v>81</v>
      </c>
      <c r="AV662" s="14" t="s">
        <v>81</v>
      </c>
      <c r="AW662" s="14" t="s">
        <v>33</v>
      </c>
      <c r="AX662" s="14" t="s">
        <v>71</v>
      </c>
      <c r="AY662" s="247" t="s">
        <v>141</v>
      </c>
    </row>
    <row r="663" spans="1:51" s="14" customFormat="1" ht="12">
      <c r="A663" s="14"/>
      <c r="B663" s="237"/>
      <c r="C663" s="238"/>
      <c r="D663" s="220" t="s">
        <v>155</v>
      </c>
      <c r="E663" s="239" t="s">
        <v>19</v>
      </c>
      <c r="F663" s="240" t="s">
        <v>686</v>
      </c>
      <c r="G663" s="238"/>
      <c r="H663" s="241">
        <v>5.541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7" t="s">
        <v>155</v>
      </c>
      <c r="AU663" s="247" t="s">
        <v>81</v>
      </c>
      <c r="AV663" s="14" t="s">
        <v>81</v>
      </c>
      <c r="AW663" s="14" t="s">
        <v>33</v>
      </c>
      <c r="AX663" s="14" t="s">
        <v>71</v>
      </c>
      <c r="AY663" s="247" t="s">
        <v>141</v>
      </c>
    </row>
    <row r="664" spans="1:51" s="15" customFormat="1" ht="12">
      <c r="A664" s="15"/>
      <c r="B664" s="258"/>
      <c r="C664" s="259"/>
      <c r="D664" s="220" t="s">
        <v>155</v>
      </c>
      <c r="E664" s="260" t="s">
        <v>19</v>
      </c>
      <c r="F664" s="261" t="s">
        <v>188</v>
      </c>
      <c r="G664" s="259"/>
      <c r="H664" s="262">
        <v>29.909</v>
      </c>
      <c r="I664" s="263"/>
      <c r="J664" s="259"/>
      <c r="K664" s="259"/>
      <c r="L664" s="264"/>
      <c r="M664" s="265"/>
      <c r="N664" s="266"/>
      <c r="O664" s="266"/>
      <c r="P664" s="266"/>
      <c r="Q664" s="266"/>
      <c r="R664" s="266"/>
      <c r="S664" s="266"/>
      <c r="T664" s="267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8" t="s">
        <v>155</v>
      </c>
      <c r="AU664" s="268" t="s">
        <v>81</v>
      </c>
      <c r="AV664" s="15" t="s">
        <v>149</v>
      </c>
      <c r="AW664" s="15" t="s">
        <v>33</v>
      </c>
      <c r="AX664" s="15" t="s">
        <v>79</v>
      </c>
      <c r="AY664" s="268" t="s">
        <v>141</v>
      </c>
    </row>
    <row r="665" spans="1:65" s="2" customFormat="1" ht="16.5" customHeight="1">
      <c r="A665" s="41"/>
      <c r="B665" s="42"/>
      <c r="C665" s="207" t="s">
        <v>687</v>
      </c>
      <c r="D665" s="207" t="s">
        <v>144</v>
      </c>
      <c r="E665" s="208" t="s">
        <v>688</v>
      </c>
      <c r="F665" s="209" t="s">
        <v>689</v>
      </c>
      <c r="G665" s="210" t="s">
        <v>221</v>
      </c>
      <c r="H665" s="211">
        <v>43.353</v>
      </c>
      <c r="I665" s="212"/>
      <c r="J665" s="213">
        <f>ROUND(I665*H665,2)</f>
        <v>0</v>
      </c>
      <c r="K665" s="209" t="s">
        <v>148</v>
      </c>
      <c r="L665" s="47"/>
      <c r="M665" s="214" t="s">
        <v>19</v>
      </c>
      <c r="N665" s="215" t="s">
        <v>42</v>
      </c>
      <c r="O665" s="87"/>
      <c r="P665" s="216">
        <f>O665*H665</f>
        <v>0</v>
      </c>
      <c r="Q665" s="216">
        <v>0</v>
      </c>
      <c r="R665" s="216">
        <f>Q665*H665</f>
        <v>0</v>
      </c>
      <c r="S665" s="216">
        <v>0.066</v>
      </c>
      <c r="T665" s="217">
        <f>S665*H665</f>
        <v>2.861298</v>
      </c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R665" s="218" t="s">
        <v>149</v>
      </c>
      <c r="AT665" s="218" t="s">
        <v>144</v>
      </c>
      <c r="AU665" s="218" t="s">
        <v>81</v>
      </c>
      <c r="AY665" s="20" t="s">
        <v>141</v>
      </c>
      <c r="BE665" s="219">
        <f>IF(N665="základní",J665,0)</f>
        <v>0</v>
      </c>
      <c r="BF665" s="219">
        <f>IF(N665="snížená",J665,0)</f>
        <v>0</v>
      </c>
      <c r="BG665" s="219">
        <f>IF(N665="zákl. přenesená",J665,0)</f>
        <v>0</v>
      </c>
      <c r="BH665" s="219">
        <f>IF(N665="sníž. přenesená",J665,0)</f>
        <v>0</v>
      </c>
      <c r="BI665" s="219">
        <f>IF(N665="nulová",J665,0)</f>
        <v>0</v>
      </c>
      <c r="BJ665" s="20" t="s">
        <v>79</v>
      </c>
      <c r="BK665" s="219">
        <f>ROUND(I665*H665,2)</f>
        <v>0</v>
      </c>
      <c r="BL665" s="20" t="s">
        <v>149</v>
      </c>
      <c r="BM665" s="218" t="s">
        <v>690</v>
      </c>
    </row>
    <row r="666" spans="1:47" s="2" customFormat="1" ht="12">
      <c r="A666" s="41"/>
      <c r="B666" s="42"/>
      <c r="C666" s="43"/>
      <c r="D666" s="220" t="s">
        <v>151</v>
      </c>
      <c r="E666" s="43"/>
      <c r="F666" s="221" t="s">
        <v>691</v>
      </c>
      <c r="G666" s="43"/>
      <c r="H666" s="43"/>
      <c r="I666" s="222"/>
      <c r="J666" s="43"/>
      <c r="K666" s="43"/>
      <c r="L666" s="47"/>
      <c r="M666" s="223"/>
      <c r="N666" s="224"/>
      <c r="O666" s="87"/>
      <c r="P666" s="87"/>
      <c r="Q666" s="87"/>
      <c r="R666" s="87"/>
      <c r="S666" s="87"/>
      <c r="T666" s="88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T666" s="20" t="s">
        <v>151</v>
      </c>
      <c r="AU666" s="20" t="s">
        <v>81</v>
      </c>
    </row>
    <row r="667" spans="1:47" s="2" customFormat="1" ht="12">
      <c r="A667" s="41"/>
      <c r="B667" s="42"/>
      <c r="C667" s="43"/>
      <c r="D667" s="225" t="s">
        <v>153</v>
      </c>
      <c r="E667" s="43"/>
      <c r="F667" s="226" t="s">
        <v>692</v>
      </c>
      <c r="G667" s="43"/>
      <c r="H667" s="43"/>
      <c r="I667" s="222"/>
      <c r="J667" s="43"/>
      <c r="K667" s="43"/>
      <c r="L667" s="47"/>
      <c r="M667" s="223"/>
      <c r="N667" s="224"/>
      <c r="O667" s="87"/>
      <c r="P667" s="87"/>
      <c r="Q667" s="87"/>
      <c r="R667" s="87"/>
      <c r="S667" s="87"/>
      <c r="T667" s="88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T667" s="20" t="s">
        <v>153</v>
      </c>
      <c r="AU667" s="20" t="s">
        <v>81</v>
      </c>
    </row>
    <row r="668" spans="1:51" s="13" customFormat="1" ht="12">
      <c r="A668" s="13"/>
      <c r="B668" s="227"/>
      <c r="C668" s="228"/>
      <c r="D668" s="220" t="s">
        <v>155</v>
      </c>
      <c r="E668" s="229" t="s">
        <v>19</v>
      </c>
      <c r="F668" s="230" t="s">
        <v>204</v>
      </c>
      <c r="G668" s="228"/>
      <c r="H668" s="229" t="s">
        <v>19</v>
      </c>
      <c r="I668" s="231"/>
      <c r="J668" s="228"/>
      <c r="K668" s="228"/>
      <c r="L668" s="232"/>
      <c r="M668" s="233"/>
      <c r="N668" s="234"/>
      <c r="O668" s="234"/>
      <c r="P668" s="234"/>
      <c r="Q668" s="234"/>
      <c r="R668" s="234"/>
      <c r="S668" s="234"/>
      <c r="T668" s="23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6" t="s">
        <v>155</v>
      </c>
      <c r="AU668" s="236" t="s">
        <v>81</v>
      </c>
      <c r="AV668" s="13" t="s">
        <v>79</v>
      </c>
      <c r="AW668" s="13" t="s">
        <v>33</v>
      </c>
      <c r="AX668" s="13" t="s">
        <v>71</v>
      </c>
      <c r="AY668" s="236" t="s">
        <v>141</v>
      </c>
    </row>
    <row r="669" spans="1:51" s="14" customFormat="1" ht="12">
      <c r="A669" s="14"/>
      <c r="B669" s="237"/>
      <c r="C669" s="238"/>
      <c r="D669" s="220" t="s">
        <v>155</v>
      </c>
      <c r="E669" s="239" t="s">
        <v>19</v>
      </c>
      <c r="F669" s="240" t="s">
        <v>693</v>
      </c>
      <c r="G669" s="238"/>
      <c r="H669" s="241">
        <v>26.5</v>
      </c>
      <c r="I669" s="242"/>
      <c r="J669" s="238"/>
      <c r="K669" s="238"/>
      <c r="L669" s="243"/>
      <c r="M669" s="244"/>
      <c r="N669" s="245"/>
      <c r="O669" s="245"/>
      <c r="P669" s="245"/>
      <c r="Q669" s="245"/>
      <c r="R669" s="245"/>
      <c r="S669" s="245"/>
      <c r="T669" s="24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7" t="s">
        <v>155</v>
      </c>
      <c r="AU669" s="247" t="s">
        <v>81</v>
      </c>
      <c r="AV669" s="14" t="s">
        <v>81</v>
      </c>
      <c r="AW669" s="14" t="s">
        <v>33</v>
      </c>
      <c r="AX669" s="14" t="s">
        <v>71</v>
      </c>
      <c r="AY669" s="247" t="s">
        <v>141</v>
      </c>
    </row>
    <row r="670" spans="1:51" s="14" customFormat="1" ht="12">
      <c r="A670" s="14"/>
      <c r="B670" s="237"/>
      <c r="C670" s="238"/>
      <c r="D670" s="220" t="s">
        <v>155</v>
      </c>
      <c r="E670" s="239" t="s">
        <v>19</v>
      </c>
      <c r="F670" s="240" t="s">
        <v>694</v>
      </c>
      <c r="G670" s="238"/>
      <c r="H670" s="241">
        <v>16.853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7" t="s">
        <v>155</v>
      </c>
      <c r="AU670" s="247" t="s">
        <v>81</v>
      </c>
      <c r="AV670" s="14" t="s">
        <v>81</v>
      </c>
      <c r="AW670" s="14" t="s">
        <v>33</v>
      </c>
      <c r="AX670" s="14" t="s">
        <v>71</v>
      </c>
      <c r="AY670" s="247" t="s">
        <v>141</v>
      </c>
    </row>
    <row r="671" spans="1:51" s="15" customFormat="1" ht="12">
      <c r="A671" s="15"/>
      <c r="B671" s="258"/>
      <c r="C671" s="259"/>
      <c r="D671" s="220" t="s">
        <v>155</v>
      </c>
      <c r="E671" s="260" t="s">
        <v>19</v>
      </c>
      <c r="F671" s="261" t="s">
        <v>188</v>
      </c>
      <c r="G671" s="259"/>
      <c r="H671" s="262">
        <v>43.353</v>
      </c>
      <c r="I671" s="263"/>
      <c r="J671" s="259"/>
      <c r="K671" s="259"/>
      <c r="L671" s="264"/>
      <c r="M671" s="265"/>
      <c r="N671" s="266"/>
      <c r="O671" s="266"/>
      <c r="P671" s="266"/>
      <c r="Q671" s="266"/>
      <c r="R671" s="266"/>
      <c r="S671" s="266"/>
      <c r="T671" s="267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68" t="s">
        <v>155</v>
      </c>
      <c r="AU671" s="268" t="s">
        <v>81</v>
      </c>
      <c r="AV671" s="15" t="s">
        <v>149</v>
      </c>
      <c r="AW671" s="15" t="s">
        <v>33</v>
      </c>
      <c r="AX671" s="15" t="s">
        <v>79</v>
      </c>
      <c r="AY671" s="268" t="s">
        <v>141</v>
      </c>
    </row>
    <row r="672" spans="1:65" s="2" customFormat="1" ht="24.15" customHeight="1">
      <c r="A672" s="41"/>
      <c r="B672" s="42"/>
      <c r="C672" s="207" t="s">
        <v>695</v>
      </c>
      <c r="D672" s="207" t="s">
        <v>144</v>
      </c>
      <c r="E672" s="208" t="s">
        <v>696</v>
      </c>
      <c r="F672" s="209" t="s">
        <v>697</v>
      </c>
      <c r="G672" s="210" t="s">
        <v>221</v>
      </c>
      <c r="H672" s="211">
        <v>70.46</v>
      </c>
      <c r="I672" s="212"/>
      <c r="J672" s="213">
        <f>ROUND(I672*H672,2)</f>
        <v>0</v>
      </c>
      <c r="K672" s="209" t="s">
        <v>148</v>
      </c>
      <c r="L672" s="47"/>
      <c r="M672" s="214" t="s">
        <v>19</v>
      </c>
      <c r="N672" s="215" t="s">
        <v>42</v>
      </c>
      <c r="O672" s="87"/>
      <c r="P672" s="216">
        <f>O672*H672</f>
        <v>0</v>
      </c>
      <c r="Q672" s="216">
        <v>0</v>
      </c>
      <c r="R672" s="216">
        <f>Q672*H672</f>
        <v>0</v>
      </c>
      <c r="S672" s="216">
        <v>0.034</v>
      </c>
      <c r="T672" s="217">
        <f>S672*H672</f>
        <v>2.3956399999999998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18" t="s">
        <v>149</v>
      </c>
      <c r="AT672" s="218" t="s">
        <v>144</v>
      </c>
      <c r="AU672" s="218" t="s">
        <v>81</v>
      </c>
      <c r="AY672" s="20" t="s">
        <v>141</v>
      </c>
      <c r="BE672" s="219">
        <f>IF(N672="základní",J672,0)</f>
        <v>0</v>
      </c>
      <c r="BF672" s="219">
        <f>IF(N672="snížená",J672,0)</f>
        <v>0</v>
      </c>
      <c r="BG672" s="219">
        <f>IF(N672="zákl. přenesená",J672,0)</f>
        <v>0</v>
      </c>
      <c r="BH672" s="219">
        <f>IF(N672="sníž. přenesená",J672,0)</f>
        <v>0</v>
      </c>
      <c r="BI672" s="219">
        <f>IF(N672="nulová",J672,0)</f>
        <v>0</v>
      </c>
      <c r="BJ672" s="20" t="s">
        <v>79</v>
      </c>
      <c r="BK672" s="219">
        <f>ROUND(I672*H672,2)</f>
        <v>0</v>
      </c>
      <c r="BL672" s="20" t="s">
        <v>149</v>
      </c>
      <c r="BM672" s="218" t="s">
        <v>698</v>
      </c>
    </row>
    <row r="673" spans="1:47" s="2" customFormat="1" ht="12">
      <c r="A673" s="41"/>
      <c r="B673" s="42"/>
      <c r="C673" s="43"/>
      <c r="D673" s="220" t="s">
        <v>151</v>
      </c>
      <c r="E673" s="43"/>
      <c r="F673" s="221" t="s">
        <v>699</v>
      </c>
      <c r="G673" s="43"/>
      <c r="H673" s="43"/>
      <c r="I673" s="222"/>
      <c r="J673" s="43"/>
      <c r="K673" s="43"/>
      <c r="L673" s="47"/>
      <c r="M673" s="223"/>
      <c r="N673" s="224"/>
      <c r="O673" s="87"/>
      <c r="P673" s="87"/>
      <c r="Q673" s="87"/>
      <c r="R673" s="87"/>
      <c r="S673" s="87"/>
      <c r="T673" s="88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T673" s="20" t="s">
        <v>151</v>
      </c>
      <c r="AU673" s="20" t="s">
        <v>81</v>
      </c>
    </row>
    <row r="674" spans="1:47" s="2" customFormat="1" ht="12">
      <c r="A674" s="41"/>
      <c r="B674" s="42"/>
      <c r="C674" s="43"/>
      <c r="D674" s="225" t="s">
        <v>153</v>
      </c>
      <c r="E674" s="43"/>
      <c r="F674" s="226" t="s">
        <v>700</v>
      </c>
      <c r="G674" s="43"/>
      <c r="H674" s="43"/>
      <c r="I674" s="222"/>
      <c r="J674" s="43"/>
      <c r="K674" s="43"/>
      <c r="L674" s="47"/>
      <c r="M674" s="223"/>
      <c r="N674" s="224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20" t="s">
        <v>153</v>
      </c>
      <c r="AU674" s="20" t="s">
        <v>81</v>
      </c>
    </row>
    <row r="675" spans="1:51" s="13" customFormat="1" ht="12">
      <c r="A675" s="13"/>
      <c r="B675" s="227"/>
      <c r="C675" s="228"/>
      <c r="D675" s="220" t="s">
        <v>155</v>
      </c>
      <c r="E675" s="229" t="s">
        <v>19</v>
      </c>
      <c r="F675" s="230" t="s">
        <v>275</v>
      </c>
      <c r="G675" s="228"/>
      <c r="H675" s="229" t="s">
        <v>19</v>
      </c>
      <c r="I675" s="231"/>
      <c r="J675" s="228"/>
      <c r="K675" s="228"/>
      <c r="L675" s="232"/>
      <c r="M675" s="233"/>
      <c r="N675" s="234"/>
      <c r="O675" s="234"/>
      <c r="P675" s="234"/>
      <c r="Q675" s="234"/>
      <c r="R675" s="234"/>
      <c r="S675" s="234"/>
      <c r="T675" s="23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6" t="s">
        <v>155</v>
      </c>
      <c r="AU675" s="236" t="s">
        <v>81</v>
      </c>
      <c r="AV675" s="13" t="s">
        <v>79</v>
      </c>
      <c r="AW675" s="13" t="s">
        <v>33</v>
      </c>
      <c r="AX675" s="13" t="s">
        <v>71</v>
      </c>
      <c r="AY675" s="236" t="s">
        <v>141</v>
      </c>
    </row>
    <row r="676" spans="1:51" s="14" customFormat="1" ht="12">
      <c r="A676" s="14"/>
      <c r="B676" s="237"/>
      <c r="C676" s="238"/>
      <c r="D676" s="220" t="s">
        <v>155</v>
      </c>
      <c r="E676" s="239" t="s">
        <v>19</v>
      </c>
      <c r="F676" s="240" t="s">
        <v>701</v>
      </c>
      <c r="G676" s="238"/>
      <c r="H676" s="241">
        <v>70.46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7" t="s">
        <v>155</v>
      </c>
      <c r="AU676" s="247" t="s">
        <v>81</v>
      </c>
      <c r="AV676" s="14" t="s">
        <v>81</v>
      </c>
      <c r="AW676" s="14" t="s">
        <v>33</v>
      </c>
      <c r="AX676" s="14" t="s">
        <v>79</v>
      </c>
      <c r="AY676" s="247" t="s">
        <v>141</v>
      </c>
    </row>
    <row r="677" spans="1:65" s="2" customFormat="1" ht="24.15" customHeight="1">
      <c r="A677" s="41"/>
      <c r="B677" s="42"/>
      <c r="C677" s="207" t="s">
        <v>702</v>
      </c>
      <c r="D677" s="207" t="s">
        <v>144</v>
      </c>
      <c r="E677" s="208" t="s">
        <v>703</v>
      </c>
      <c r="F677" s="209" t="s">
        <v>704</v>
      </c>
      <c r="G677" s="210" t="s">
        <v>221</v>
      </c>
      <c r="H677" s="211">
        <v>5.25</v>
      </c>
      <c r="I677" s="212"/>
      <c r="J677" s="213">
        <f>ROUND(I677*H677,2)</f>
        <v>0</v>
      </c>
      <c r="K677" s="209" t="s">
        <v>148</v>
      </c>
      <c r="L677" s="47"/>
      <c r="M677" s="214" t="s">
        <v>19</v>
      </c>
      <c r="N677" s="215" t="s">
        <v>42</v>
      </c>
      <c r="O677" s="87"/>
      <c r="P677" s="216">
        <f>O677*H677</f>
        <v>0</v>
      </c>
      <c r="Q677" s="216">
        <v>0</v>
      </c>
      <c r="R677" s="216">
        <f>Q677*H677</f>
        <v>0</v>
      </c>
      <c r="S677" s="216">
        <v>0.032</v>
      </c>
      <c r="T677" s="217">
        <f>S677*H677</f>
        <v>0.168</v>
      </c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R677" s="218" t="s">
        <v>149</v>
      </c>
      <c r="AT677" s="218" t="s">
        <v>144</v>
      </c>
      <c r="AU677" s="218" t="s">
        <v>81</v>
      </c>
      <c r="AY677" s="20" t="s">
        <v>141</v>
      </c>
      <c r="BE677" s="219">
        <f>IF(N677="základní",J677,0)</f>
        <v>0</v>
      </c>
      <c r="BF677" s="219">
        <f>IF(N677="snížená",J677,0)</f>
        <v>0</v>
      </c>
      <c r="BG677" s="219">
        <f>IF(N677="zákl. přenesená",J677,0)</f>
        <v>0</v>
      </c>
      <c r="BH677" s="219">
        <f>IF(N677="sníž. přenesená",J677,0)</f>
        <v>0</v>
      </c>
      <c r="BI677" s="219">
        <f>IF(N677="nulová",J677,0)</f>
        <v>0</v>
      </c>
      <c r="BJ677" s="20" t="s">
        <v>79</v>
      </c>
      <c r="BK677" s="219">
        <f>ROUND(I677*H677,2)</f>
        <v>0</v>
      </c>
      <c r="BL677" s="20" t="s">
        <v>149</v>
      </c>
      <c r="BM677" s="218" t="s">
        <v>705</v>
      </c>
    </row>
    <row r="678" spans="1:47" s="2" customFormat="1" ht="12">
      <c r="A678" s="41"/>
      <c r="B678" s="42"/>
      <c r="C678" s="43"/>
      <c r="D678" s="220" t="s">
        <v>151</v>
      </c>
      <c r="E678" s="43"/>
      <c r="F678" s="221" t="s">
        <v>706</v>
      </c>
      <c r="G678" s="43"/>
      <c r="H678" s="43"/>
      <c r="I678" s="222"/>
      <c r="J678" s="43"/>
      <c r="K678" s="43"/>
      <c r="L678" s="47"/>
      <c r="M678" s="223"/>
      <c r="N678" s="224"/>
      <c r="O678" s="87"/>
      <c r="P678" s="87"/>
      <c r="Q678" s="87"/>
      <c r="R678" s="87"/>
      <c r="S678" s="87"/>
      <c r="T678" s="88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T678" s="20" t="s">
        <v>151</v>
      </c>
      <c r="AU678" s="20" t="s">
        <v>81</v>
      </c>
    </row>
    <row r="679" spans="1:47" s="2" customFormat="1" ht="12">
      <c r="A679" s="41"/>
      <c r="B679" s="42"/>
      <c r="C679" s="43"/>
      <c r="D679" s="225" t="s">
        <v>153</v>
      </c>
      <c r="E679" s="43"/>
      <c r="F679" s="226" t="s">
        <v>707</v>
      </c>
      <c r="G679" s="43"/>
      <c r="H679" s="43"/>
      <c r="I679" s="222"/>
      <c r="J679" s="43"/>
      <c r="K679" s="43"/>
      <c r="L679" s="47"/>
      <c r="M679" s="223"/>
      <c r="N679" s="22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153</v>
      </c>
      <c r="AU679" s="20" t="s">
        <v>81</v>
      </c>
    </row>
    <row r="680" spans="1:51" s="13" customFormat="1" ht="12">
      <c r="A680" s="13"/>
      <c r="B680" s="227"/>
      <c r="C680" s="228"/>
      <c r="D680" s="220" t="s">
        <v>155</v>
      </c>
      <c r="E680" s="229" t="s">
        <v>19</v>
      </c>
      <c r="F680" s="230" t="s">
        <v>275</v>
      </c>
      <c r="G680" s="228"/>
      <c r="H680" s="229" t="s">
        <v>19</v>
      </c>
      <c r="I680" s="231"/>
      <c r="J680" s="228"/>
      <c r="K680" s="228"/>
      <c r="L680" s="232"/>
      <c r="M680" s="233"/>
      <c r="N680" s="234"/>
      <c r="O680" s="234"/>
      <c r="P680" s="234"/>
      <c r="Q680" s="234"/>
      <c r="R680" s="234"/>
      <c r="S680" s="234"/>
      <c r="T680" s="23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6" t="s">
        <v>155</v>
      </c>
      <c r="AU680" s="236" t="s">
        <v>81</v>
      </c>
      <c r="AV680" s="13" t="s">
        <v>79</v>
      </c>
      <c r="AW680" s="13" t="s">
        <v>33</v>
      </c>
      <c r="AX680" s="13" t="s">
        <v>71</v>
      </c>
      <c r="AY680" s="236" t="s">
        <v>141</v>
      </c>
    </row>
    <row r="681" spans="1:51" s="14" customFormat="1" ht="12">
      <c r="A681" s="14"/>
      <c r="B681" s="237"/>
      <c r="C681" s="238"/>
      <c r="D681" s="220" t="s">
        <v>155</v>
      </c>
      <c r="E681" s="239" t="s">
        <v>19</v>
      </c>
      <c r="F681" s="240" t="s">
        <v>708</v>
      </c>
      <c r="G681" s="238"/>
      <c r="H681" s="241">
        <v>5.25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7" t="s">
        <v>155</v>
      </c>
      <c r="AU681" s="247" t="s">
        <v>81</v>
      </c>
      <c r="AV681" s="14" t="s">
        <v>81</v>
      </c>
      <c r="AW681" s="14" t="s">
        <v>33</v>
      </c>
      <c r="AX681" s="14" t="s">
        <v>79</v>
      </c>
      <c r="AY681" s="247" t="s">
        <v>141</v>
      </c>
    </row>
    <row r="682" spans="1:65" s="2" customFormat="1" ht="24.15" customHeight="1">
      <c r="A682" s="41"/>
      <c r="B682" s="42"/>
      <c r="C682" s="207" t="s">
        <v>709</v>
      </c>
      <c r="D682" s="207" t="s">
        <v>144</v>
      </c>
      <c r="E682" s="208" t="s">
        <v>710</v>
      </c>
      <c r="F682" s="209" t="s">
        <v>711</v>
      </c>
      <c r="G682" s="210" t="s">
        <v>221</v>
      </c>
      <c r="H682" s="211">
        <v>5.4</v>
      </c>
      <c r="I682" s="212"/>
      <c r="J682" s="213">
        <f>ROUND(I682*H682,2)</f>
        <v>0</v>
      </c>
      <c r="K682" s="209" t="s">
        <v>148</v>
      </c>
      <c r="L682" s="47"/>
      <c r="M682" s="214" t="s">
        <v>19</v>
      </c>
      <c r="N682" s="215" t="s">
        <v>42</v>
      </c>
      <c r="O682" s="87"/>
      <c r="P682" s="216">
        <f>O682*H682</f>
        <v>0</v>
      </c>
      <c r="Q682" s="216">
        <v>0</v>
      </c>
      <c r="R682" s="216">
        <f>Q682*H682</f>
        <v>0</v>
      </c>
      <c r="S682" s="216">
        <v>0.053</v>
      </c>
      <c r="T682" s="217">
        <f>S682*H682</f>
        <v>0.2862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18" t="s">
        <v>149</v>
      </c>
      <c r="AT682" s="218" t="s">
        <v>144</v>
      </c>
      <c r="AU682" s="218" t="s">
        <v>81</v>
      </c>
      <c r="AY682" s="20" t="s">
        <v>141</v>
      </c>
      <c r="BE682" s="219">
        <f>IF(N682="základní",J682,0)</f>
        <v>0</v>
      </c>
      <c r="BF682" s="219">
        <f>IF(N682="snížená",J682,0)</f>
        <v>0</v>
      </c>
      <c r="BG682" s="219">
        <f>IF(N682="zákl. přenesená",J682,0)</f>
        <v>0</v>
      </c>
      <c r="BH682" s="219">
        <f>IF(N682="sníž. přenesená",J682,0)</f>
        <v>0</v>
      </c>
      <c r="BI682" s="219">
        <f>IF(N682="nulová",J682,0)</f>
        <v>0</v>
      </c>
      <c r="BJ682" s="20" t="s">
        <v>79</v>
      </c>
      <c r="BK682" s="219">
        <f>ROUND(I682*H682,2)</f>
        <v>0</v>
      </c>
      <c r="BL682" s="20" t="s">
        <v>149</v>
      </c>
      <c r="BM682" s="218" t="s">
        <v>712</v>
      </c>
    </row>
    <row r="683" spans="1:47" s="2" customFormat="1" ht="12">
      <c r="A683" s="41"/>
      <c r="B683" s="42"/>
      <c r="C683" s="43"/>
      <c r="D683" s="220" t="s">
        <v>151</v>
      </c>
      <c r="E683" s="43"/>
      <c r="F683" s="221" t="s">
        <v>713</v>
      </c>
      <c r="G683" s="43"/>
      <c r="H683" s="43"/>
      <c r="I683" s="222"/>
      <c r="J683" s="43"/>
      <c r="K683" s="43"/>
      <c r="L683" s="47"/>
      <c r="M683" s="223"/>
      <c r="N683" s="224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151</v>
      </c>
      <c r="AU683" s="20" t="s">
        <v>81</v>
      </c>
    </row>
    <row r="684" spans="1:47" s="2" customFormat="1" ht="12">
      <c r="A684" s="41"/>
      <c r="B684" s="42"/>
      <c r="C684" s="43"/>
      <c r="D684" s="225" t="s">
        <v>153</v>
      </c>
      <c r="E684" s="43"/>
      <c r="F684" s="226" t="s">
        <v>714</v>
      </c>
      <c r="G684" s="43"/>
      <c r="H684" s="43"/>
      <c r="I684" s="222"/>
      <c r="J684" s="43"/>
      <c r="K684" s="43"/>
      <c r="L684" s="47"/>
      <c r="M684" s="223"/>
      <c r="N684" s="224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20" t="s">
        <v>153</v>
      </c>
      <c r="AU684" s="20" t="s">
        <v>81</v>
      </c>
    </row>
    <row r="685" spans="1:51" s="13" customFormat="1" ht="12">
      <c r="A685" s="13"/>
      <c r="B685" s="227"/>
      <c r="C685" s="228"/>
      <c r="D685" s="220" t="s">
        <v>155</v>
      </c>
      <c r="E685" s="229" t="s">
        <v>19</v>
      </c>
      <c r="F685" s="230" t="s">
        <v>551</v>
      </c>
      <c r="G685" s="228"/>
      <c r="H685" s="229" t="s">
        <v>19</v>
      </c>
      <c r="I685" s="231"/>
      <c r="J685" s="228"/>
      <c r="K685" s="228"/>
      <c r="L685" s="232"/>
      <c r="M685" s="233"/>
      <c r="N685" s="234"/>
      <c r="O685" s="234"/>
      <c r="P685" s="234"/>
      <c r="Q685" s="234"/>
      <c r="R685" s="234"/>
      <c r="S685" s="234"/>
      <c r="T685" s="235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6" t="s">
        <v>155</v>
      </c>
      <c r="AU685" s="236" t="s">
        <v>81</v>
      </c>
      <c r="AV685" s="13" t="s">
        <v>79</v>
      </c>
      <c r="AW685" s="13" t="s">
        <v>33</v>
      </c>
      <c r="AX685" s="13" t="s">
        <v>71</v>
      </c>
      <c r="AY685" s="236" t="s">
        <v>141</v>
      </c>
    </row>
    <row r="686" spans="1:51" s="13" customFormat="1" ht="12">
      <c r="A686" s="13"/>
      <c r="B686" s="227"/>
      <c r="C686" s="228"/>
      <c r="D686" s="220" t="s">
        <v>155</v>
      </c>
      <c r="E686" s="229" t="s">
        <v>19</v>
      </c>
      <c r="F686" s="230" t="s">
        <v>715</v>
      </c>
      <c r="G686" s="228"/>
      <c r="H686" s="229" t="s">
        <v>19</v>
      </c>
      <c r="I686" s="231"/>
      <c r="J686" s="228"/>
      <c r="K686" s="228"/>
      <c r="L686" s="232"/>
      <c r="M686" s="233"/>
      <c r="N686" s="234"/>
      <c r="O686" s="234"/>
      <c r="P686" s="234"/>
      <c r="Q686" s="234"/>
      <c r="R686" s="234"/>
      <c r="S686" s="234"/>
      <c r="T686" s="23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6" t="s">
        <v>155</v>
      </c>
      <c r="AU686" s="236" t="s">
        <v>81</v>
      </c>
      <c r="AV686" s="13" t="s">
        <v>79</v>
      </c>
      <c r="AW686" s="13" t="s">
        <v>33</v>
      </c>
      <c r="AX686" s="13" t="s">
        <v>71</v>
      </c>
      <c r="AY686" s="236" t="s">
        <v>141</v>
      </c>
    </row>
    <row r="687" spans="1:51" s="14" customFormat="1" ht="12">
      <c r="A687" s="14"/>
      <c r="B687" s="237"/>
      <c r="C687" s="238"/>
      <c r="D687" s="220" t="s">
        <v>155</v>
      </c>
      <c r="E687" s="239" t="s">
        <v>19</v>
      </c>
      <c r="F687" s="240" t="s">
        <v>716</v>
      </c>
      <c r="G687" s="238"/>
      <c r="H687" s="241">
        <v>5.4</v>
      </c>
      <c r="I687" s="242"/>
      <c r="J687" s="238"/>
      <c r="K687" s="238"/>
      <c r="L687" s="243"/>
      <c r="M687" s="244"/>
      <c r="N687" s="245"/>
      <c r="O687" s="245"/>
      <c r="P687" s="245"/>
      <c r="Q687" s="245"/>
      <c r="R687" s="245"/>
      <c r="S687" s="245"/>
      <c r="T687" s="246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7" t="s">
        <v>155</v>
      </c>
      <c r="AU687" s="247" t="s">
        <v>81</v>
      </c>
      <c r="AV687" s="14" t="s">
        <v>81</v>
      </c>
      <c r="AW687" s="14" t="s">
        <v>33</v>
      </c>
      <c r="AX687" s="14" t="s">
        <v>79</v>
      </c>
      <c r="AY687" s="247" t="s">
        <v>141</v>
      </c>
    </row>
    <row r="688" spans="1:65" s="2" customFormat="1" ht="21.75" customHeight="1">
      <c r="A688" s="41"/>
      <c r="B688" s="42"/>
      <c r="C688" s="207" t="s">
        <v>717</v>
      </c>
      <c r="D688" s="207" t="s">
        <v>144</v>
      </c>
      <c r="E688" s="208" t="s">
        <v>718</v>
      </c>
      <c r="F688" s="209" t="s">
        <v>719</v>
      </c>
      <c r="G688" s="210" t="s">
        <v>221</v>
      </c>
      <c r="H688" s="211">
        <v>24</v>
      </c>
      <c r="I688" s="212"/>
      <c r="J688" s="213">
        <f>ROUND(I688*H688,2)</f>
        <v>0</v>
      </c>
      <c r="K688" s="209" t="s">
        <v>148</v>
      </c>
      <c r="L688" s="47"/>
      <c r="M688" s="214" t="s">
        <v>19</v>
      </c>
      <c r="N688" s="215" t="s">
        <v>42</v>
      </c>
      <c r="O688" s="87"/>
      <c r="P688" s="216">
        <f>O688*H688</f>
        <v>0</v>
      </c>
      <c r="Q688" s="216">
        <v>0</v>
      </c>
      <c r="R688" s="216">
        <f>Q688*H688</f>
        <v>0</v>
      </c>
      <c r="S688" s="216">
        <v>0.076</v>
      </c>
      <c r="T688" s="217">
        <f>S688*H688</f>
        <v>1.8239999999999998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18" t="s">
        <v>149</v>
      </c>
      <c r="AT688" s="218" t="s">
        <v>144</v>
      </c>
      <c r="AU688" s="218" t="s">
        <v>81</v>
      </c>
      <c r="AY688" s="20" t="s">
        <v>141</v>
      </c>
      <c r="BE688" s="219">
        <f>IF(N688="základní",J688,0)</f>
        <v>0</v>
      </c>
      <c r="BF688" s="219">
        <f>IF(N688="snížená",J688,0)</f>
        <v>0</v>
      </c>
      <c r="BG688" s="219">
        <f>IF(N688="zákl. přenesená",J688,0)</f>
        <v>0</v>
      </c>
      <c r="BH688" s="219">
        <f>IF(N688="sníž. přenesená",J688,0)</f>
        <v>0</v>
      </c>
      <c r="BI688" s="219">
        <f>IF(N688="nulová",J688,0)</f>
        <v>0</v>
      </c>
      <c r="BJ688" s="20" t="s">
        <v>79</v>
      </c>
      <c r="BK688" s="219">
        <f>ROUND(I688*H688,2)</f>
        <v>0</v>
      </c>
      <c r="BL688" s="20" t="s">
        <v>149</v>
      </c>
      <c r="BM688" s="218" t="s">
        <v>720</v>
      </c>
    </row>
    <row r="689" spans="1:47" s="2" customFormat="1" ht="12">
      <c r="A689" s="41"/>
      <c r="B689" s="42"/>
      <c r="C689" s="43"/>
      <c r="D689" s="220" t="s">
        <v>151</v>
      </c>
      <c r="E689" s="43"/>
      <c r="F689" s="221" t="s">
        <v>721</v>
      </c>
      <c r="G689" s="43"/>
      <c r="H689" s="43"/>
      <c r="I689" s="222"/>
      <c r="J689" s="43"/>
      <c r="K689" s="43"/>
      <c r="L689" s="47"/>
      <c r="M689" s="223"/>
      <c r="N689" s="224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T689" s="20" t="s">
        <v>151</v>
      </c>
      <c r="AU689" s="20" t="s">
        <v>81</v>
      </c>
    </row>
    <row r="690" spans="1:47" s="2" customFormat="1" ht="12">
      <c r="A690" s="41"/>
      <c r="B690" s="42"/>
      <c r="C690" s="43"/>
      <c r="D690" s="225" t="s">
        <v>153</v>
      </c>
      <c r="E690" s="43"/>
      <c r="F690" s="226" t="s">
        <v>722</v>
      </c>
      <c r="G690" s="43"/>
      <c r="H690" s="43"/>
      <c r="I690" s="222"/>
      <c r="J690" s="43"/>
      <c r="K690" s="43"/>
      <c r="L690" s="47"/>
      <c r="M690" s="223"/>
      <c r="N690" s="224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20" t="s">
        <v>153</v>
      </c>
      <c r="AU690" s="20" t="s">
        <v>81</v>
      </c>
    </row>
    <row r="691" spans="1:51" s="13" customFormat="1" ht="12">
      <c r="A691" s="13"/>
      <c r="B691" s="227"/>
      <c r="C691" s="228"/>
      <c r="D691" s="220" t="s">
        <v>155</v>
      </c>
      <c r="E691" s="229" t="s">
        <v>19</v>
      </c>
      <c r="F691" s="230" t="s">
        <v>723</v>
      </c>
      <c r="G691" s="228"/>
      <c r="H691" s="229" t="s">
        <v>19</v>
      </c>
      <c r="I691" s="231"/>
      <c r="J691" s="228"/>
      <c r="K691" s="228"/>
      <c r="L691" s="232"/>
      <c r="M691" s="233"/>
      <c r="N691" s="234"/>
      <c r="O691" s="234"/>
      <c r="P691" s="234"/>
      <c r="Q691" s="234"/>
      <c r="R691" s="234"/>
      <c r="S691" s="234"/>
      <c r="T691" s="23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6" t="s">
        <v>155</v>
      </c>
      <c r="AU691" s="236" t="s">
        <v>81</v>
      </c>
      <c r="AV691" s="13" t="s">
        <v>79</v>
      </c>
      <c r="AW691" s="13" t="s">
        <v>33</v>
      </c>
      <c r="AX691" s="13" t="s">
        <v>71</v>
      </c>
      <c r="AY691" s="236" t="s">
        <v>141</v>
      </c>
    </row>
    <row r="692" spans="1:51" s="13" customFormat="1" ht="12">
      <c r="A692" s="13"/>
      <c r="B692" s="227"/>
      <c r="C692" s="228"/>
      <c r="D692" s="220" t="s">
        <v>155</v>
      </c>
      <c r="E692" s="229" t="s">
        <v>19</v>
      </c>
      <c r="F692" s="230" t="s">
        <v>724</v>
      </c>
      <c r="G692" s="228"/>
      <c r="H692" s="229" t="s">
        <v>19</v>
      </c>
      <c r="I692" s="231"/>
      <c r="J692" s="228"/>
      <c r="K692" s="228"/>
      <c r="L692" s="232"/>
      <c r="M692" s="233"/>
      <c r="N692" s="234"/>
      <c r="O692" s="234"/>
      <c r="P692" s="234"/>
      <c r="Q692" s="234"/>
      <c r="R692" s="234"/>
      <c r="S692" s="234"/>
      <c r="T692" s="23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6" t="s">
        <v>155</v>
      </c>
      <c r="AU692" s="236" t="s">
        <v>81</v>
      </c>
      <c r="AV692" s="13" t="s">
        <v>79</v>
      </c>
      <c r="AW692" s="13" t="s">
        <v>33</v>
      </c>
      <c r="AX692" s="13" t="s">
        <v>71</v>
      </c>
      <c r="AY692" s="236" t="s">
        <v>141</v>
      </c>
    </row>
    <row r="693" spans="1:51" s="14" customFormat="1" ht="12">
      <c r="A693" s="14"/>
      <c r="B693" s="237"/>
      <c r="C693" s="238"/>
      <c r="D693" s="220" t="s">
        <v>155</v>
      </c>
      <c r="E693" s="239" t="s">
        <v>19</v>
      </c>
      <c r="F693" s="240" t="s">
        <v>725</v>
      </c>
      <c r="G693" s="238"/>
      <c r="H693" s="241">
        <v>13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7" t="s">
        <v>155</v>
      </c>
      <c r="AU693" s="247" t="s">
        <v>81</v>
      </c>
      <c r="AV693" s="14" t="s">
        <v>81</v>
      </c>
      <c r="AW693" s="14" t="s">
        <v>33</v>
      </c>
      <c r="AX693" s="14" t="s">
        <v>71</v>
      </c>
      <c r="AY693" s="247" t="s">
        <v>141</v>
      </c>
    </row>
    <row r="694" spans="1:51" s="14" customFormat="1" ht="12">
      <c r="A694" s="14"/>
      <c r="B694" s="237"/>
      <c r="C694" s="238"/>
      <c r="D694" s="220" t="s">
        <v>155</v>
      </c>
      <c r="E694" s="239" t="s">
        <v>19</v>
      </c>
      <c r="F694" s="240" t="s">
        <v>726</v>
      </c>
      <c r="G694" s="238"/>
      <c r="H694" s="241">
        <v>4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7" t="s">
        <v>155</v>
      </c>
      <c r="AU694" s="247" t="s">
        <v>81</v>
      </c>
      <c r="AV694" s="14" t="s">
        <v>81</v>
      </c>
      <c r="AW694" s="14" t="s">
        <v>33</v>
      </c>
      <c r="AX694" s="14" t="s">
        <v>71</v>
      </c>
      <c r="AY694" s="247" t="s">
        <v>141</v>
      </c>
    </row>
    <row r="695" spans="1:51" s="14" customFormat="1" ht="12">
      <c r="A695" s="14"/>
      <c r="B695" s="237"/>
      <c r="C695" s="238"/>
      <c r="D695" s="220" t="s">
        <v>155</v>
      </c>
      <c r="E695" s="239" t="s">
        <v>19</v>
      </c>
      <c r="F695" s="240" t="s">
        <v>727</v>
      </c>
      <c r="G695" s="238"/>
      <c r="H695" s="241">
        <v>7</v>
      </c>
      <c r="I695" s="242"/>
      <c r="J695" s="238"/>
      <c r="K695" s="238"/>
      <c r="L695" s="243"/>
      <c r="M695" s="244"/>
      <c r="N695" s="245"/>
      <c r="O695" s="245"/>
      <c r="P695" s="245"/>
      <c r="Q695" s="245"/>
      <c r="R695" s="245"/>
      <c r="S695" s="245"/>
      <c r="T695" s="246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7" t="s">
        <v>155</v>
      </c>
      <c r="AU695" s="247" t="s">
        <v>81</v>
      </c>
      <c r="AV695" s="14" t="s">
        <v>81</v>
      </c>
      <c r="AW695" s="14" t="s">
        <v>33</v>
      </c>
      <c r="AX695" s="14" t="s">
        <v>71</v>
      </c>
      <c r="AY695" s="247" t="s">
        <v>141</v>
      </c>
    </row>
    <row r="696" spans="1:51" s="15" customFormat="1" ht="12">
      <c r="A696" s="15"/>
      <c r="B696" s="258"/>
      <c r="C696" s="259"/>
      <c r="D696" s="220" t="s">
        <v>155</v>
      </c>
      <c r="E696" s="260" t="s">
        <v>19</v>
      </c>
      <c r="F696" s="261" t="s">
        <v>188</v>
      </c>
      <c r="G696" s="259"/>
      <c r="H696" s="262">
        <v>24</v>
      </c>
      <c r="I696" s="263"/>
      <c r="J696" s="259"/>
      <c r="K696" s="259"/>
      <c r="L696" s="264"/>
      <c r="M696" s="265"/>
      <c r="N696" s="266"/>
      <c r="O696" s="266"/>
      <c r="P696" s="266"/>
      <c r="Q696" s="266"/>
      <c r="R696" s="266"/>
      <c r="S696" s="266"/>
      <c r="T696" s="267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68" t="s">
        <v>155</v>
      </c>
      <c r="AU696" s="268" t="s">
        <v>81</v>
      </c>
      <c r="AV696" s="15" t="s">
        <v>149</v>
      </c>
      <c r="AW696" s="15" t="s">
        <v>33</v>
      </c>
      <c r="AX696" s="15" t="s">
        <v>79</v>
      </c>
      <c r="AY696" s="268" t="s">
        <v>141</v>
      </c>
    </row>
    <row r="697" spans="1:65" s="2" customFormat="1" ht="24.15" customHeight="1">
      <c r="A697" s="41"/>
      <c r="B697" s="42"/>
      <c r="C697" s="207" t="s">
        <v>728</v>
      </c>
      <c r="D697" s="207" t="s">
        <v>144</v>
      </c>
      <c r="E697" s="208" t="s">
        <v>729</v>
      </c>
      <c r="F697" s="209" t="s">
        <v>730</v>
      </c>
      <c r="G697" s="210" t="s">
        <v>221</v>
      </c>
      <c r="H697" s="211">
        <v>10.178</v>
      </c>
      <c r="I697" s="212"/>
      <c r="J697" s="213">
        <f>ROUND(I697*H697,2)</f>
        <v>0</v>
      </c>
      <c r="K697" s="209" t="s">
        <v>148</v>
      </c>
      <c r="L697" s="47"/>
      <c r="M697" s="214" t="s">
        <v>19</v>
      </c>
      <c r="N697" s="215" t="s">
        <v>42</v>
      </c>
      <c r="O697" s="87"/>
      <c r="P697" s="216">
        <f>O697*H697</f>
        <v>0</v>
      </c>
      <c r="Q697" s="216">
        <v>0</v>
      </c>
      <c r="R697" s="216">
        <f>Q697*H697</f>
        <v>0</v>
      </c>
      <c r="S697" s="216">
        <v>0.043</v>
      </c>
      <c r="T697" s="217">
        <f>S697*H697</f>
        <v>0.437654</v>
      </c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R697" s="218" t="s">
        <v>149</v>
      </c>
      <c r="AT697" s="218" t="s">
        <v>144</v>
      </c>
      <c r="AU697" s="218" t="s">
        <v>81</v>
      </c>
      <c r="AY697" s="20" t="s">
        <v>141</v>
      </c>
      <c r="BE697" s="219">
        <f>IF(N697="základní",J697,0)</f>
        <v>0</v>
      </c>
      <c r="BF697" s="219">
        <f>IF(N697="snížená",J697,0)</f>
        <v>0</v>
      </c>
      <c r="BG697" s="219">
        <f>IF(N697="zákl. přenesená",J697,0)</f>
        <v>0</v>
      </c>
      <c r="BH697" s="219">
        <f>IF(N697="sníž. přenesená",J697,0)</f>
        <v>0</v>
      </c>
      <c r="BI697" s="219">
        <f>IF(N697="nulová",J697,0)</f>
        <v>0</v>
      </c>
      <c r="BJ697" s="20" t="s">
        <v>79</v>
      </c>
      <c r="BK697" s="219">
        <f>ROUND(I697*H697,2)</f>
        <v>0</v>
      </c>
      <c r="BL697" s="20" t="s">
        <v>149</v>
      </c>
      <c r="BM697" s="218" t="s">
        <v>731</v>
      </c>
    </row>
    <row r="698" spans="1:47" s="2" customFormat="1" ht="12">
      <c r="A698" s="41"/>
      <c r="B698" s="42"/>
      <c r="C698" s="43"/>
      <c r="D698" s="220" t="s">
        <v>151</v>
      </c>
      <c r="E698" s="43"/>
      <c r="F698" s="221" t="s">
        <v>732</v>
      </c>
      <c r="G698" s="43"/>
      <c r="H698" s="43"/>
      <c r="I698" s="222"/>
      <c r="J698" s="43"/>
      <c r="K698" s="43"/>
      <c r="L698" s="47"/>
      <c r="M698" s="223"/>
      <c r="N698" s="224"/>
      <c r="O698" s="87"/>
      <c r="P698" s="87"/>
      <c r="Q698" s="87"/>
      <c r="R698" s="87"/>
      <c r="S698" s="87"/>
      <c r="T698" s="88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T698" s="20" t="s">
        <v>151</v>
      </c>
      <c r="AU698" s="20" t="s">
        <v>81</v>
      </c>
    </row>
    <row r="699" spans="1:47" s="2" customFormat="1" ht="12">
      <c r="A699" s="41"/>
      <c r="B699" s="42"/>
      <c r="C699" s="43"/>
      <c r="D699" s="225" t="s">
        <v>153</v>
      </c>
      <c r="E699" s="43"/>
      <c r="F699" s="226" t="s">
        <v>733</v>
      </c>
      <c r="G699" s="43"/>
      <c r="H699" s="43"/>
      <c r="I699" s="222"/>
      <c r="J699" s="43"/>
      <c r="K699" s="43"/>
      <c r="L699" s="47"/>
      <c r="M699" s="223"/>
      <c r="N699" s="224"/>
      <c r="O699" s="87"/>
      <c r="P699" s="87"/>
      <c r="Q699" s="87"/>
      <c r="R699" s="87"/>
      <c r="S699" s="87"/>
      <c r="T699" s="88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T699" s="20" t="s">
        <v>153</v>
      </c>
      <c r="AU699" s="20" t="s">
        <v>81</v>
      </c>
    </row>
    <row r="700" spans="1:51" s="13" customFormat="1" ht="12">
      <c r="A700" s="13"/>
      <c r="B700" s="227"/>
      <c r="C700" s="228"/>
      <c r="D700" s="220" t="s">
        <v>155</v>
      </c>
      <c r="E700" s="229" t="s">
        <v>19</v>
      </c>
      <c r="F700" s="230" t="s">
        <v>275</v>
      </c>
      <c r="G700" s="228"/>
      <c r="H700" s="229" t="s">
        <v>19</v>
      </c>
      <c r="I700" s="231"/>
      <c r="J700" s="228"/>
      <c r="K700" s="228"/>
      <c r="L700" s="232"/>
      <c r="M700" s="233"/>
      <c r="N700" s="234"/>
      <c r="O700" s="234"/>
      <c r="P700" s="234"/>
      <c r="Q700" s="234"/>
      <c r="R700" s="234"/>
      <c r="S700" s="234"/>
      <c r="T700" s="23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6" t="s">
        <v>155</v>
      </c>
      <c r="AU700" s="236" t="s">
        <v>81</v>
      </c>
      <c r="AV700" s="13" t="s">
        <v>79</v>
      </c>
      <c r="AW700" s="13" t="s">
        <v>33</v>
      </c>
      <c r="AX700" s="13" t="s">
        <v>71</v>
      </c>
      <c r="AY700" s="236" t="s">
        <v>141</v>
      </c>
    </row>
    <row r="701" spans="1:51" s="14" customFormat="1" ht="12">
      <c r="A701" s="14"/>
      <c r="B701" s="237"/>
      <c r="C701" s="238"/>
      <c r="D701" s="220" t="s">
        <v>155</v>
      </c>
      <c r="E701" s="239" t="s">
        <v>19</v>
      </c>
      <c r="F701" s="240" t="s">
        <v>734</v>
      </c>
      <c r="G701" s="238"/>
      <c r="H701" s="241">
        <v>7.668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7" t="s">
        <v>155</v>
      </c>
      <c r="AU701" s="247" t="s">
        <v>81</v>
      </c>
      <c r="AV701" s="14" t="s">
        <v>81</v>
      </c>
      <c r="AW701" s="14" t="s">
        <v>33</v>
      </c>
      <c r="AX701" s="14" t="s">
        <v>71</v>
      </c>
      <c r="AY701" s="247" t="s">
        <v>141</v>
      </c>
    </row>
    <row r="702" spans="1:51" s="14" customFormat="1" ht="12">
      <c r="A702" s="14"/>
      <c r="B702" s="237"/>
      <c r="C702" s="238"/>
      <c r="D702" s="220" t="s">
        <v>155</v>
      </c>
      <c r="E702" s="239" t="s">
        <v>19</v>
      </c>
      <c r="F702" s="240" t="s">
        <v>735</v>
      </c>
      <c r="G702" s="238"/>
      <c r="H702" s="241">
        <v>2.51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7" t="s">
        <v>155</v>
      </c>
      <c r="AU702" s="247" t="s">
        <v>81</v>
      </c>
      <c r="AV702" s="14" t="s">
        <v>81</v>
      </c>
      <c r="AW702" s="14" t="s">
        <v>33</v>
      </c>
      <c r="AX702" s="14" t="s">
        <v>71</v>
      </c>
      <c r="AY702" s="247" t="s">
        <v>141</v>
      </c>
    </row>
    <row r="703" spans="1:51" s="15" customFormat="1" ht="12">
      <c r="A703" s="15"/>
      <c r="B703" s="258"/>
      <c r="C703" s="259"/>
      <c r="D703" s="220" t="s">
        <v>155</v>
      </c>
      <c r="E703" s="260" t="s">
        <v>19</v>
      </c>
      <c r="F703" s="261" t="s">
        <v>188</v>
      </c>
      <c r="G703" s="259"/>
      <c r="H703" s="262">
        <v>10.178</v>
      </c>
      <c r="I703" s="263"/>
      <c r="J703" s="259"/>
      <c r="K703" s="259"/>
      <c r="L703" s="264"/>
      <c r="M703" s="265"/>
      <c r="N703" s="266"/>
      <c r="O703" s="266"/>
      <c r="P703" s="266"/>
      <c r="Q703" s="266"/>
      <c r="R703" s="266"/>
      <c r="S703" s="266"/>
      <c r="T703" s="267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68" t="s">
        <v>155</v>
      </c>
      <c r="AU703" s="268" t="s">
        <v>81</v>
      </c>
      <c r="AV703" s="15" t="s">
        <v>149</v>
      </c>
      <c r="AW703" s="15" t="s">
        <v>33</v>
      </c>
      <c r="AX703" s="15" t="s">
        <v>79</v>
      </c>
      <c r="AY703" s="268" t="s">
        <v>141</v>
      </c>
    </row>
    <row r="704" spans="1:65" s="2" customFormat="1" ht="21.75" customHeight="1">
      <c r="A704" s="41"/>
      <c r="B704" s="42"/>
      <c r="C704" s="207" t="s">
        <v>736</v>
      </c>
      <c r="D704" s="207" t="s">
        <v>144</v>
      </c>
      <c r="E704" s="208" t="s">
        <v>737</v>
      </c>
      <c r="F704" s="209" t="s">
        <v>738</v>
      </c>
      <c r="G704" s="210" t="s">
        <v>221</v>
      </c>
      <c r="H704" s="211">
        <v>7.6</v>
      </c>
      <c r="I704" s="212"/>
      <c r="J704" s="213">
        <f>ROUND(I704*H704,2)</f>
        <v>0</v>
      </c>
      <c r="K704" s="209" t="s">
        <v>148</v>
      </c>
      <c r="L704" s="47"/>
      <c r="M704" s="214" t="s">
        <v>19</v>
      </c>
      <c r="N704" s="215" t="s">
        <v>42</v>
      </c>
      <c r="O704" s="87"/>
      <c r="P704" s="216">
        <f>O704*H704</f>
        <v>0</v>
      </c>
      <c r="Q704" s="216">
        <v>0</v>
      </c>
      <c r="R704" s="216">
        <f>Q704*H704</f>
        <v>0</v>
      </c>
      <c r="S704" s="216">
        <v>0.062</v>
      </c>
      <c r="T704" s="217">
        <f>S704*H704</f>
        <v>0.47119999999999995</v>
      </c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R704" s="218" t="s">
        <v>149</v>
      </c>
      <c r="AT704" s="218" t="s">
        <v>144</v>
      </c>
      <c r="AU704" s="218" t="s">
        <v>81</v>
      </c>
      <c r="AY704" s="20" t="s">
        <v>141</v>
      </c>
      <c r="BE704" s="219">
        <f>IF(N704="základní",J704,0)</f>
        <v>0</v>
      </c>
      <c r="BF704" s="219">
        <f>IF(N704="snížená",J704,0)</f>
        <v>0</v>
      </c>
      <c r="BG704" s="219">
        <f>IF(N704="zákl. přenesená",J704,0)</f>
        <v>0</v>
      </c>
      <c r="BH704" s="219">
        <f>IF(N704="sníž. přenesená",J704,0)</f>
        <v>0</v>
      </c>
      <c r="BI704" s="219">
        <f>IF(N704="nulová",J704,0)</f>
        <v>0</v>
      </c>
      <c r="BJ704" s="20" t="s">
        <v>79</v>
      </c>
      <c r="BK704" s="219">
        <f>ROUND(I704*H704,2)</f>
        <v>0</v>
      </c>
      <c r="BL704" s="20" t="s">
        <v>149</v>
      </c>
      <c r="BM704" s="218" t="s">
        <v>739</v>
      </c>
    </row>
    <row r="705" spans="1:47" s="2" customFormat="1" ht="12">
      <c r="A705" s="41"/>
      <c r="B705" s="42"/>
      <c r="C705" s="43"/>
      <c r="D705" s="220" t="s">
        <v>151</v>
      </c>
      <c r="E705" s="43"/>
      <c r="F705" s="221" t="s">
        <v>740</v>
      </c>
      <c r="G705" s="43"/>
      <c r="H705" s="43"/>
      <c r="I705" s="222"/>
      <c r="J705" s="43"/>
      <c r="K705" s="43"/>
      <c r="L705" s="47"/>
      <c r="M705" s="223"/>
      <c r="N705" s="224"/>
      <c r="O705" s="87"/>
      <c r="P705" s="87"/>
      <c r="Q705" s="87"/>
      <c r="R705" s="87"/>
      <c r="S705" s="87"/>
      <c r="T705" s="88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T705" s="20" t="s">
        <v>151</v>
      </c>
      <c r="AU705" s="20" t="s">
        <v>81</v>
      </c>
    </row>
    <row r="706" spans="1:47" s="2" customFormat="1" ht="12">
      <c r="A706" s="41"/>
      <c r="B706" s="42"/>
      <c r="C706" s="43"/>
      <c r="D706" s="225" t="s">
        <v>153</v>
      </c>
      <c r="E706" s="43"/>
      <c r="F706" s="226" t="s">
        <v>741</v>
      </c>
      <c r="G706" s="43"/>
      <c r="H706" s="43"/>
      <c r="I706" s="222"/>
      <c r="J706" s="43"/>
      <c r="K706" s="43"/>
      <c r="L706" s="47"/>
      <c r="M706" s="223"/>
      <c r="N706" s="22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20" t="s">
        <v>153</v>
      </c>
      <c r="AU706" s="20" t="s">
        <v>81</v>
      </c>
    </row>
    <row r="707" spans="1:51" s="13" customFormat="1" ht="12">
      <c r="A707" s="13"/>
      <c r="B707" s="227"/>
      <c r="C707" s="228"/>
      <c r="D707" s="220" t="s">
        <v>155</v>
      </c>
      <c r="E707" s="229" t="s">
        <v>19</v>
      </c>
      <c r="F707" s="230" t="s">
        <v>275</v>
      </c>
      <c r="G707" s="228"/>
      <c r="H707" s="229" t="s">
        <v>19</v>
      </c>
      <c r="I707" s="231"/>
      <c r="J707" s="228"/>
      <c r="K707" s="228"/>
      <c r="L707" s="232"/>
      <c r="M707" s="233"/>
      <c r="N707" s="234"/>
      <c r="O707" s="234"/>
      <c r="P707" s="234"/>
      <c r="Q707" s="234"/>
      <c r="R707" s="234"/>
      <c r="S707" s="234"/>
      <c r="T707" s="235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6" t="s">
        <v>155</v>
      </c>
      <c r="AU707" s="236" t="s">
        <v>81</v>
      </c>
      <c r="AV707" s="13" t="s">
        <v>79</v>
      </c>
      <c r="AW707" s="13" t="s">
        <v>33</v>
      </c>
      <c r="AX707" s="13" t="s">
        <v>71</v>
      </c>
      <c r="AY707" s="236" t="s">
        <v>141</v>
      </c>
    </row>
    <row r="708" spans="1:51" s="14" customFormat="1" ht="12">
      <c r="A708" s="14"/>
      <c r="B708" s="237"/>
      <c r="C708" s="238"/>
      <c r="D708" s="220" t="s">
        <v>155</v>
      </c>
      <c r="E708" s="239" t="s">
        <v>19</v>
      </c>
      <c r="F708" s="240" t="s">
        <v>742</v>
      </c>
      <c r="G708" s="238"/>
      <c r="H708" s="241">
        <v>7.6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7" t="s">
        <v>155</v>
      </c>
      <c r="AU708" s="247" t="s">
        <v>81</v>
      </c>
      <c r="AV708" s="14" t="s">
        <v>81</v>
      </c>
      <c r="AW708" s="14" t="s">
        <v>33</v>
      </c>
      <c r="AX708" s="14" t="s">
        <v>79</v>
      </c>
      <c r="AY708" s="247" t="s">
        <v>141</v>
      </c>
    </row>
    <row r="709" spans="1:63" s="12" customFormat="1" ht="22.8" customHeight="1">
      <c r="A709" s="12"/>
      <c r="B709" s="191"/>
      <c r="C709" s="192"/>
      <c r="D709" s="193" t="s">
        <v>70</v>
      </c>
      <c r="E709" s="205" t="s">
        <v>743</v>
      </c>
      <c r="F709" s="205" t="s">
        <v>744</v>
      </c>
      <c r="G709" s="192"/>
      <c r="H709" s="192"/>
      <c r="I709" s="195"/>
      <c r="J709" s="206">
        <f>BK709</f>
        <v>0</v>
      </c>
      <c r="K709" s="192"/>
      <c r="L709" s="197"/>
      <c r="M709" s="198"/>
      <c r="N709" s="199"/>
      <c r="O709" s="199"/>
      <c r="P709" s="200">
        <f>SUM(P710:P855)</f>
        <v>0</v>
      </c>
      <c r="Q709" s="199"/>
      <c r="R709" s="200">
        <f>SUM(R710:R855)</f>
        <v>2.594844</v>
      </c>
      <c r="S709" s="199"/>
      <c r="T709" s="201">
        <f>SUM(T710:T855)</f>
        <v>56.76776920000001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202" t="s">
        <v>79</v>
      </c>
      <c r="AT709" s="203" t="s">
        <v>70</v>
      </c>
      <c r="AU709" s="203" t="s">
        <v>79</v>
      </c>
      <c r="AY709" s="202" t="s">
        <v>141</v>
      </c>
      <c r="BK709" s="204">
        <f>SUM(BK710:BK855)</f>
        <v>0</v>
      </c>
    </row>
    <row r="710" spans="1:65" s="2" customFormat="1" ht="24.15" customHeight="1">
      <c r="A710" s="41"/>
      <c r="B710" s="42"/>
      <c r="C710" s="207" t="s">
        <v>745</v>
      </c>
      <c r="D710" s="207" t="s">
        <v>144</v>
      </c>
      <c r="E710" s="208" t="s">
        <v>746</v>
      </c>
      <c r="F710" s="209" t="s">
        <v>747</v>
      </c>
      <c r="G710" s="210" t="s">
        <v>221</v>
      </c>
      <c r="H710" s="211">
        <v>2.867</v>
      </c>
      <c r="I710" s="212"/>
      <c r="J710" s="213">
        <f>ROUND(I710*H710,2)</f>
        <v>0</v>
      </c>
      <c r="K710" s="209" t="s">
        <v>148</v>
      </c>
      <c r="L710" s="47"/>
      <c r="M710" s="214" t="s">
        <v>19</v>
      </c>
      <c r="N710" s="215" t="s">
        <v>42</v>
      </c>
      <c r="O710" s="87"/>
      <c r="P710" s="216">
        <f>O710*H710</f>
        <v>0</v>
      </c>
      <c r="Q710" s="216">
        <v>0</v>
      </c>
      <c r="R710" s="216">
        <f>Q710*H710</f>
        <v>0</v>
      </c>
      <c r="S710" s="216">
        <v>0.18</v>
      </c>
      <c r="T710" s="217">
        <f>S710*H710</f>
        <v>0.51606</v>
      </c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R710" s="218" t="s">
        <v>149</v>
      </c>
      <c r="AT710" s="218" t="s">
        <v>144</v>
      </c>
      <c r="AU710" s="218" t="s">
        <v>81</v>
      </c>
      <c r="AY710" s="20" t="s">
        <v>141</v>
      </c>
      <c r="BE710" s="219">
        <f>IF(N710="základní",J710,0)</f>
        <v>0</v>
      </c>
      <c r="BF710" s="219">
        <f>IF(N710="snížená",J710,0)</f>
        <v>0</v>
      </c>
      <c r="BG710" s="219">
        <f>IF(N710="zákl. přenesená",J710,0)</f>
        <v>0</v>
      </c>
      <c r="BH710" s="219">
        <f>IF(N710="sníž. přenesená",J710,0)</f>
        <v>0</v>
      </c>
      <c r="BI710" s="219">
        <f>IF(N710="nulová",J710,0)</f>
        <v>0</v>
      </c>
      <c r="BJ710" s="20" t="s">
        <v>79</v>
      </c>
      <c r="BK710" s="219">
        <f>ROUND(I710*H710,2)</f>
        <v>0</v>
      </c>
      <c r="BL710" s="20" t="s">
        <v>149</v>
      </c>
      <c r="BM710" s="218" t="s">
        <v>748</v>
      </c>
    </row>
    <row r="711" spans="1:47" s="2" customFormat="1" ht="12">
      <c r="A711" s="41"/>
      <c r="B711" s="42"/>
      <c r="C711" s="43"/>
      <c r="D711" s="220" t="s">
        <v>151</v>
      </c>
      <c r="E711" s="43"/>
      <c r="F711" s="221" t="s">
        <v>749</v>
      </c>
      <c r="G711" s="43"/>
      <c r="H711" s="43"/>
      <c r="I711" s="222"/>
      <c r="J711" s="43"/>
      <c r="K711" s="43"/>
      <c r="L711" s="47"/>
      <c r="M711" s="223"/>
      <c r="N711" s="224"/>
      <c r="O711" s="87"/>
      <c r="P711" s="87"/>
      <c r="Q711" s="87"/>
      <c r="R711" s="87"/>
      <c r="S711" s="87"/>
      <c r="T711" s="88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T711" s="20" t="s">
        <v>151</v>
      </c>
      <c r="AU711" s="20" t="s">
        <v>81</v>
      </c>
    </row>
    <row r="712" spans="1:47" s="2" customFormat="1" ht="12">
      <c r="A712" s="41"/>
      <c r="B712" s="42"/>
      <c r="C712" s="43"/>
      <c r="D712" s="225" t="s">
        <v>153</v>
      </c>
      <c r="E712" s="43"/>
      <c r="F712" s="226" t="s">
        <v>750</v>
      </c>
      <c r="G712" s="43"/>
      <c r="H712" s="43"/>
      <c r="I712" s="222"/>
      <c r="J712" s="43"/>
      <c r="K712" s="43"/>
      <c r="L712" s="47"/>
      <c r="M712" s="223"/>
      <c r="N712" s="224"/>
      <c r="O712" s="87"/>
      <c r="P712" s="87"/>
      <c r="Q712" s="87"/>
      <c r="R712" s="87"/>
      <c r="S712" s="87"/>
      <c r="T712" s="88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T712" s="20" t="s">
        <v>153</v>
      </c>
      <c r="AU712" s="20" t="s">
        <v>81</v>
      </c>
    </row>
    <row r="713" spans="1:51" s="13" customFormat="1" ht="12">
      <c r="A713" s="13"/>
      <c r="B713" s="227"/>
      <c r="C713" s="228"/>
      <c r="D713" s="220" t="s">
        <v>155</v>
      </c>
      <c r="E713" s="229" t="s">
        <v>19</v>
      </c>
      <c r="F713" s="230" t="s">
        <v>646</v>
      </c>
      <c r="G713" s="228"/>
      <c r="H713" s="229" t="s">
        <v>19</v>
      </c>
      <c r="I713" s="231"/>
      <c r="J713" s="228"/>
      <c r="K713" s="228"/>
      <c r="L713" s="232"/>
      <c r="M713" s="233"/>
      <c r="N713" s="234"/>
      <c r="O713" s="234"/>
      <c r="P713" s="234"/>
      <c r="Q713" s="234"/>
      <c r="R713" s="234"/>
      <c r="S713" s="234"/>
      <c r="T713" s="235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6" t="s">
        <v>155</v>
      </c>
      <c r="AU713" s="236" t="s">
        <v>81</v>
      </c>
      <c r="AV713" s="13" t="s">
        <v>79</v>
      </c>
      <c r="AW713" s="13" t="s">
        <v>33</v>
      </c>
      <c r="AX713" s="13" t="s">
        <v>71</v>
      </c>
      <c r="AY713" s="236" t="s">
        <v>141</v>
      </c>
    </row>
    <row r="714" spans="1:51" s="13" customFormat="1" ht="12">
      <c r="A714" s="13"/>
      <c r="B714" s="227"/>
      <c r="C714" s="228"/>
      <c r="D714" s="220" t="s">
        <v>155</v>
      </c>
      <c r="E714" s="229" t="s">
        <v>19</v>
      </c>
      <c r="F714" s="230" t="s">
        <v>647</v>
      </c>
      <c r="G714" s="228"/>
      <c r="H714" s="229" t="s">
        <v>19</v>
      </c>
      <c r="I714" s="231"/>
      <c r="J714" s="228"/>
      <c r="K714" s="228"/>
      <c r="L714" s="232"/>
      <c r="M714" s="233"/>
      <c r="N714" s="234"/>
      <c r="O714" s="234"/>
      <c r="P714" s="234"/>
      <c r="Q714" s="234"/>
      <c r="R714" s="234"/>
      <c r="S714" s="234"/>
      <c r="T714" s="235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6" t="s">
        <v>155</v>
      </c>
      <c r="AU714" s="236" t="s">
        <v>81</v>
      </c>
      <c r="AV714" s="13" t="s">
        <v>79</v>
      </c>
      <c r="AW714" s="13" t="s">
        <v>33</v>
      </c>
      <c r="AX714" s="13" t="s">
        <v>71</v>
      </c>
      <c r="AY714" s="236" t="s">
        <v>141</v>
      </c>
    </row>
    <row r="715" spans="1:51" s="14" customFormat="1" ht="12">
      <c r="A715" s="14"/>
      <c r="B715" s="237"/>
      <c r="C715" s="238"/>
      <c r="D715" s="220" t="s">
        <v>155</v>
      </c>
      <c r="E715" s="239" t="s">
        <v>19</v>
      </c>
      <c r="F715" s="240" t="s">
        <v>751</v>
      </c>
      <c r="G715" s="238"/>
      <c r="H715" s="241">
        <v>2.867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7" t="s">
        <v>155</v>
      </c>
      <c r="AU715" s="247" t="s">
        <v>81</v>
      </c>
      <c r="AV715" s="14" t="s">
        <v>81</v>
      </c>
      <c r="AW715" s="14" t="s">
        <v>33</v>
      </c>
      <c r="AX715" s="14" t="s">
        <v>79</v>
      </c>
      <c r="AY715" s="247" t="s">
        <v>141</v>
      </c>
    </row>
    <row r="716" spans="1:65" s="2" customFormat="1" ht="24.15" customHeight="1">
      <c r="A716" s="41"/>
      <c r="B716" s="42"/>
      <c r="C716" s="207" t="s">
        <v>752</v>
      </c>
      <c r="D716" s="207" t="s">
        <v>144</v>
      </c>
      <c r="E716" s="208" t="s">
        <v>753</v>
      </c>
      <c r="F716" s="209" t="s">
        <v>754</v>
      </c>
      <c r="G716" s="210" t="s">
        <v>221</v>
      </c>
      <c r="H716" s="211">
        <v>12.889</v>
      </c>
      <c r="I716" s="212"/>
      <c r="J716" s="213">
        <f>ROUND(I716*H716,2)</f>
        <v>0</v>
      </c>
      <c r="K716" s="209" t="s">
        <v>148</v>
      </c>
      <c r="L716" s="47"/>
      <c r="M716" s="214" t="s">
        <v>19</v>
      </c>
      <c r="N716" s="215" t="s">
        <v>42</v>
      </c>
      <c r="O716" s="87"/>
      <c r="P716" s="216">
        <f>O716*H716</f>
        <v>0</v>
      </c>
      <c r="Q716" s="216">
        <v>0</v>
      </c>
      <c r="R716" s="216">
        <f>Q716*H716</f>
        <v>0</v>
      </c>
      <c r="S716" s="216">
        <v>0.27</v>
      </c>
      <c r="T716" s="217">
        <f>S716*H716</f>
        <v>3.48003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18" t="s">
        <v>149</v>
      </c>
      <c r="AT716" s="218" t="s">
        <v>144</v>
      </c>
      <c r="AU716" s="218" t="s">
        <v>81</v>
      </c>
      <c r="AY716" s="20" t="s">
        <v>141</v>
      </c>
      <c r="BE716" s="219">
        <f>IF(N716="základní",J716,0)</f>
        <v>0</v>
      </c>
      <c r="BF716" s="219">
        <f>IF(N716="snížená",J716,0)</f>
        <v>0</v>
      </c>
      <c r="BG716" s="219">
        <f>IF(N716="zákl. přenesená",J716,0)</f>
        <v>0</v>
      </c>
      <c r="BH716" s="219">
        <f>IF(N716="sníž. přenesená",J716,0)</f>
        <v>0</v>
      </c>
      <c r="BI716" s="219">
        <f>IF(N716="nulová",J716,0)</f>
        <v>0</v>
      </c>
      <c r="BJ716" s="20" t="s">
        <v>79</v>
      </c>
      <c r="BK716" s="219">
        <f>ROUND(I716*H716,2)</f>
        <v>0</v>
      </c>
      <c r="BL716" s="20" t="s">
        <v>149</v>
      </c>
      <c r="BM716" s="218" t="s">
        <v>755</v>
      </c>
    </row>
    <row r="717" spans="1:47" s="2" customFormat="1" ht="12">
      <c r="A717" s="41"/>
      <c r="B717" s="42"/>
      <c r="C717" s="43"/>
      <c r="D717" s="220" t="s">
        <v>151</v>
      </c>
      <c r="E717" s="43"/>
      <c r="F717" s="221" t="s">
        <v>756</v>
      </c>
      <c r="G717" s="43"/>
      <c r="H717" s="43"/>
      <c r="I717" s="222"/>
      <c r="J717" s="43"/>
      <c r="K717" s="43"/>
      <c r="L717" s="47"/>
      <c r="M717" s="223"/>
      <c r="N717" s="224"/>
      <c r="O717" s="87"/>
      <c r="P717" s="87"/>
      <c r="Q717" s="87"/>
      <c r="R717" s="87"/>
      <c r="S717" s="87"/>
      <c r="T717" s="88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T717" s="20" t="s">
        <v>151</v>
      </c>
      <c r="AU717" s="20" t="s">
        <v>81</v>
      </c>
    </row>
    <row r="718" spans="1:47" s="2" customFormat="1" ht="12">
      <c r="A718" s="41"/>
      <c r="B718" s="42"/>
      <c r="C718" s="43"/>
      <c r="D718" s="225" t="s">
        <v>153</v>
      </c>
      <c r="E718" s="43"/>
      <c r="F718" s="226" t="s">
        <v>757</v>
      </c>
      <c r="G718" s="43"/>
      <c r="H718" s="43"/>
      <c r="I718" s="222"/>
      <c r="J718" s="43"/>
      <c r="K718" s="43"/>
      <c r="L718" s="47"/>
      <c r="M718" s="223"/>
      <c r="N718" s="224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153</v>
      </c>
      <c r="AU718" s="20" t="s">
        <v>81</v>
      </c>
    </row>
    <row r="719" spans="1:51" s="13" customFormat="1" ht="12">
      <c r="A719" s="13"/>
      <c r="B719" s="227"/>
      <c r="C719" s="228"/>
      <c r="D719" s="220" t="s">
        <v>155</v>
      </c>
      <c r="E719" s="229" t="s">
        <v>19</v>
      </c>
      <c r="F719" s="230" t="s">
        <v>646</v>
      </c>
      <c r="G719" s="228"/>
      <c r="H719" s="229" t="s">
        <v>19</v>
      </c>
      <c r="I719" s="231"/>
      <c r="J719" s="228"/>
      <c r="K719" s="228"/>
      <c r="L719" s="232"/>
      <c r="M719" s="233"/>
      <c r="N719" s="234"/>
      <c r="O719" s="234"/>
      <c r="P719" s="234"/>
      <c r="Q719" s="234"/>
      <c r="R719" s="234"/>
      <c r="S719" s="234"/>
      <c r="T719" s="235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6" t="s">
        <v>155</v>
      </c>
      <c r="AU719" s="236" t="s">
        <v>81</v>
      </c>
      <c r="AV719" s="13" t="s">
        <v>79</v>
      </c>
      <c r="AW719" s="13" t="s">
        <v>33</v>
      </c>
      <c r="AX719" s="13" t="s">
        <v>71</v>
      </c>
      <c r="AY719" s="236" t="s">
        <v>141</v>
      </c>
    </row>
    <row r="720" spans="1:51" s="13" customFormat="1" ht="12">
      <c r="A720" s="13"/>
      <c r="B720" s="227"/>
      <c r="C720" s="228"/>
      <c r="D720" s="220" t="s">
        <v>155</v>
      </c>
      <c r="E720" s="229" t="s">
        <v>19</v>
      </c>
      <c r="F720" s="230" t="s">
        <v>655</v>
      </c>
      <c r="G720" s="228"/>
      <c r="H720" s="229" t="s">
        <v>19</v>
      </c>
      <c r="I720" s="231"/>
      <c r="J720" s="228"/>
      <c r="K720" s="228"/>
      <c r="L720" s="232"/>
      <c r="M720" s="233"/>
      <c r="N720" s="234"/>
      <c r="O720" s="234"/>
      <c r="P720" s="234"/>
      <c r="Q720" s="234"/>
      <c r="R720" s="234"/>
      <c r="S720" s="234"/>
      <c r="T720" s="235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6" t="s">
        <v>155</v>
      </c>
      <c r="AU720" s="236" t="s">
        <v>81</v>
      </c>
      <c r="AV720" s="13" t="s">
        <v>79</v>
      </c>
      <c r="AW720" s="13" t="s">
        <v>33</v>
      </c>
      <c r="AX720" s="13" t="s">
        <v>71</v>
      </c>
      <c r="AY720" s="236" t="s">
        <v>141</v>
      </c>
    </row>
    <row r="721" spans="1:51" s="14" customFormat="1" ht="12">
      <c r="A721" s="14"/>
      <c r="B721" s="237"/>
      <c r="C721" s="238"/>
      <c r="D721" s="220" t="s">
        <v>155</v>
      </c>
      <c r="E721" s="239" t="s">
        <v>19</v>
      </c>
      <c r="F721" s="240" t="s">
        <v>758</v>
      </c>
      <c r="G721" s="238"/>
      <c r="H721" s="241">
        <v>11.869</v>
      </c>
      <c r="I721" s="242"/>
      <c r="J721" s="238"/>
      <c r="K721" s="238"/>
      <c r="L721" s="243"/>
      <c r="M721" s="244"/>
      <c r="N721" s="245"/>
      <c r="O721" s="245"/>
      <c r="P721" s="245"/>
      <c r="Q721" s="245"/>
      <c r="R721" s="245"/>
      <c r="S721" s="245"/>
      <c r="T721" s="246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7" t="s">
        <v>155</v>
      </c>
      <c r="AU721" s="247" t="s">
        <v>81</v>
      </c>
      <c r="AV721" s="14" t="s">
        <v>81</v>
      </c>
      <c r="AW721" s="14" t="s">
        <v>33</v>
      </c>
      <c r="AX721" s="14" t="s">
        <v>71</v>
      </c>
      <c r="AY721" s="247" t="s">
        <v>141</v>
      </c>
    </row>
    <row r="722" spans="1:51" s="14" customFormat="1" ht="12">
      <c r="A722" s="14"/>
      <c r="B722" s="237"/>
      <c r="C722" s="238"/>
      <c r="D722" s="220" t="s">
        <v>155</v>
      </c>
      <c r="E722" s="239" t="s">
        <v>19</v>
      </c>
      <c r="F722" s="240" t="s">
        <v>759</v>
      </c>
      <c r="G722" s="238"/>
      <c r="H722" s="241">
        <v>1.02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7" t="s">
        <v>155</v>
      </c>
      <c r="AU722" s="247" t="s">
        <v>81</v>
      </c>
      <c r="AV722" s="14" t="s">
        <v>81</v>
      </c>
      <c r="AW722" s="14" t="s">
        <v>33</v>
      </c>
      <c r="AX722" s="14" t="s">
        <v>71</v>
      </c>
      <c r="AY722" s="247" t="s">
        <v>141</v>
      </c>
    </row>
    <row r="723" spans="1:51" s="15" customFormat="1" ht="12">
      <c r="A723" s="15"/>
      <c r="B723" s="258"/>
      <c r="C723" s="259"/>
      <c r="D723" s="220" t="s">
        <v>155</v>
      </c>
      <c r="E723" s="260" t="s">
        <v>19</v>
      </c>
      <c r="F723" s="261" t="s">
        <v>188</v>
      </c>
      <c r="G723" s="259"/>
      <c r="H723" s="262">
        <v>12.889</v>
      </c>
      <c r="I723" s="263"/>
      <c r="J723" s="259"/>
      <c r="K723" s="259"/>
      <c r="L723" s="264"/>
      <c r="M723" s="265"/>
      <c r="N723" s="266"/>
      <c r="O723" s="266"/>
      <c r="P723" s="266"/>
      <c r="Q723" s="266"/>
      <c r="R723" s="266"/>
      <c r="S723" s="266"/>
      <c r="T723" s="267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68" t="s">
        <v>155</v>
      </c>
      <c r="AU723" s="268" t="s">
        <v>81</v>
      </c>
      <c r="AV723" s="15" t="s">
        <v>149</v>
      </c>
      <c r="AW723" s="15" t="s">
        <v>33</v>
      </c>
      <c r="AX723" s="15" t="s">
        <v>79</v>
      </c>
      <c r="AY723" s="268" t="s">
        <v>141</v>
      </c>
    </row>
    <row r="724" spans="1:65" s="2" customFormat="1" ht="24.15" customHeight="1">
      <c r="A724" s="41"/>
      <c r="B724" s="42"/>
      <c r="C724" s="207" t="s">
        <v>760</v>
      </c>
      <c r="D724" s="207" t="s">
        <v>144</v>
      </c>
      <c r="E724" s="208" t="s">
        <v>761</v>
      </c>
      <c r="F724" s="209" t="s">
        <v>762</v>
      </c>
      <c r="G724" s="210" t="s">
        <v>533</v>
      </c>
      <c r="H724" s="211">
        <v>0.495</v>
      </c>
      <c r="I724" s="212"/>
      <c r="J724" s="213">
        <f>ROUND(I724*H724,2)</f>
        <v>0</v>
      </c>
      <c r="K724" s="209" t="s">
        <v>148</v>
      </c>
      <c r="L724" s="47"/>
      <c r="M724" s="214" t="s">
        <v>19</v>
      </c>
      <c r="N724" s="215" t="s">
        <v>42</v>
      </c>
      <c r="O724" s="87"/>
      <c r="P724" s="216">
        <f>O724*H724</f>
        <v>0</v>
      </c>
      <c r="Q724" s="216">
        <v>0</v>
      </c>
      <c r="R724" s="216">
        <f>Q724*H724</f>
        <v>0</v>
      </c>
      <c r="S724" s="216">
        <v>1.8</v>
      </c>
      <c r="T724" s="217">
        <f>S724*H724</f>
        <v>0.891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18" t="s">
        <v>149</v>
      </c>
      <c r="AT724" s="218" t="s">
        <v>144</v>
      </c>
      <c r="AU724" s="218" t="s">
        <v>81</v>
      </c>
      <c r="AY724" s="20" t="s">
        <v>141</v>
      </c>
      <c r="BE724" s="219">
        <f>IF(N724="základní",J724,0)</f>
        <v>0</v>
      </c>
      <c r="BF724" s="219">
        <f>IF(N724="snížená",J724,0)</f>
        <v>0</v>
      </c>
      <c r="BG724" s="219">
        <f>IF(N724="zákl. přenesená",J724,0)</f>
        <v>0</v>
      </c>
      <c r="BH724" s="219">
        <f>IF(N724="sníž. přenesená",J724,0)</f>
        <v>0</v>
      </c>
      <c r="BI724" s="219">
        <f>IF(N724="nulová",J724,0)</f>
        <v>0</v>
      </c>
      <c r="BJ724" s="20" t="s">
        <v>79</v>
      </c>
      <c r="BK724" s="219">
        <f>ROUND(I724*H724,2)</f>
        <v>0</v>
      </c>
      <c r="BL724" s="20" t="s">
        <v>149</v>
      </c>
      <c r="BM724" s="218" t="s">
        <v>763</v>
      </c>
    </row>
    <row r="725" spans="1:47" s="2" customFormat="1" ht="12">
      <c r="A725" s="41"/>
      <c r="B725" s="42"/>
      <c r="C725" s="43"/>
      <c r="D725" s="220" t="s">
        <v>151</v>
      </c>
      <c r="E725" s="43"/>
      <c r="F725" s="221" t="s">
        <v>764</v>
      </c>
      <c r="G725" s="43"/>
      <c r="H725" s="43"/>
      <c r="I725" s="222"/>
      <c r="J725" s="43"/>
      <c r="K725" s="43"/>
      <c r="L725" s="47"/>
      <c r="M725" s="223"/>
      <c r="N725" s="224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20" t="s">
        <v>151</v>
      </c>
      <c r="AU725" s="20" t="s">
        <v>81</v>
      </c>
    </row>
    <row r="726" spans="1:47" s="2" customFormat="1" ht="12">
      <c r="A726" s="41"/>
      <c r="B726" s="42"/>
      <c r="C726" s="43"/>
      <c r="D726" s="225" t="s">
        <v>153</v>
      </c>
      <c r="E726" s="43"/>
      <c r="F726" s="226" t="s">
        <v>765</v>
      </c>
      <c r="G726" s="43"/>
      <c r="H726" s="43"/>
      <c r="I726" s="222"/>
      <c r="J726" s="43"/>
      <c r="K726" s="43"/>
      <c r="L726" s="47"/>
      <c r="M726" s="223"/>
      <c r="N726" s="224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T726" s="20" t="s">
        <v>153</v>
      </c>
      <c r="AU726" s="20" t="s">
        <v>81</v>
      </c>
    </row>
    <row r="727" spans="1:51" s="13" customFormat="1" ht="12">
      <c r="A727" s="13"/>
      <c r="B727" s="227"/>
      <c r="C727" s="228"/>
      <c r="D727" s="220" t="s">
        <v>155</v>
      </c>
      <c r="E727" s="229" t="s">
        <v>19</v>
      </c>
      <c r="F727" s="230" t="s">
        <v>646</v>
      </c>
      <c r="G727" s="228"/>
      <c r="H727" s="229" t="s">
        <v>19</v>
      </c>
      <c r="I727" s="231"/>
      <c r="J727" s="228"/>
      <c r="K727" s="228"/>
      <c r="L727" s="232"/>
      <c r="M727" s="233"/>
      <c r="N727" s="234"/>
      <c r="O727" s="234"/>
      <c r="P727" s="234"/>
      <c r="Q727" s="234"/>
      <c r="R727" s="234"/>
      <c r="S727" s="234"/>
      <c r="T727" s="23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6" t="s">
        <v>155</v>
      </c>
      <c r="AU727" s="236" t="s">
        <v>81</v>
      </c>
      <c r="AV727" s="13" t="s">
        <v>79</v>
      </c>
      <c r="AW727" s="13" t="s">
        <v>33</v>
      </c>
      <c r="AX727" s="13" t="s">
        <v>71</v>
      </c>
      <c r="AY727" s="236" t="s">
        <v>141</v>
      </c>
    </row>
    <row r="728" spans="1:51" s="14" customFormat="1" ht="12">
      <c r="A728" s="14"/>
      <c r="B728" s="237"/>
      <c r="C728" s="238"/>
      <c r="D728" s="220" t="s">
        <v>155</v>
      </c>
      <c r="E728" s="239" t="s">
        <v>19</v>
      </c>
      <c r="F728" s="240" t="s">
        <v>766</v>
      </c>
      <c r="G728" s="238"/>
      <c r="H728" s="241">
        <v>0.495</v>
      </c>
      <c r="I728" s="242"/>
      <c r="J728" s="238"/>
      <c r="K728" s="238"/>
      <c r="L728" s="243"/>
      <c r="M728" s="244"/>
      <c r="N728" s="245"/>
      <c r="O728" s="245"/>
      <c r="P728" s="245"/>
      <c r="Q728" s="245"/>
      <c r="R728" s="245"/>
      <c r="S728" s="245"/>
      <c r="T728" s="24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7" t="s">
        <v>155</v>
      </c>
      <c r="AU728" s="247" t="s">
        <v>81</v>
      </c>
      <c r="AV728" s="14" t="s">
        <v>81</v>
      </c>
      <c r="AW728" s="14" t="s">
        <v>33</v>
      </c>
      <c r="AX728" s="14" t="s">
        <v>79</v>
      </c>
      <c r="AY728" s="247" t="s">
        <v>141</v>
      </c>
    </row>
    <row r="729" spans="1:65" s="2" customFormat="1" ht="24.15" customHeight="1">
      <c r="A729" s="41"/>
      <c r="B729" s="42"/>
      <c r="C729" s="207" t="s">
        <v>767</v>
      </c>
      <c r="D729" s="207" t="s">
        <v>144</v>
      </c>
      <c r="E729" s="208" t="s">
        <v>768</v>
      </c>
      <c r="F729" s="209" t="s">
        <v>769</v>
      </c>
      <c r="G729" s="210" t="s">
        <v>147</v>
      </c>
      <c r="H729" s="211">
        <v>4</v>
      </c>
      <c r="I729" s="212"/>
      <c r="J729" s="213">
        <f>ROUND(I729*H729,2)</f>
        <v>0</v>
      </c>
      <c r="K729" s="209" t="s">
        <v>148</v>
      </c>
      <c r="L729" s="47"/>
      <c r="M729" s="214" t="s">
        <v>19</v>
      </c>
      <c r="N729" s="215" t="s">
        <v>42</v>
      </c>
      <c r="O729" s="87"/>
      <c r="P729" s="216">
        <f>O729*H729</f>
        <v>0</v>
      </c>
      <c r="Q729" s="216">
        <v>0</v>
      </c>
      <c r="R729" s="216">
        <f>Q729*H729</f>
        <v>0</v>
      </c>
      <c r="S729" s="216">
        <v>0.031</v>
      </c>
      <c r="T729" s="217">
        <f>S729*H729</f>
        <v>0.124</v>
      </c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R729" s="218" t="s">
        <v>149</v>
      </c>
      <c r="AT729" s="218" t="s">
        <v>144</v>
      </c>
      <c r="AU729" s="218" t="s">
        <v>81</v>
      </c>
      <c r="AY729" s="20" t="s">
        <v>141</v>
      </c>
      <c r="BE729" s="219">
        <f>IF(N729="základní",J729,0)</f>
        <v>0</v>
      </c>
      <c r="BF729" s="219">
        <f>IF(N729="snížená",J729,0)</f>
        <v>0</v>
      </c>
      <c r="BG729" s="219">
        <f>IF(N729="zákl. přenesená",J729,0)</f>
        <v>0</v>
      </c>
      <c r="BH729" s="219">
        <f>IF(N729="sníž. přenesená",J729,0)</f>
        <v>0</v>
      </c>
      <c r="BI729" s="219">
        <f>IF(N729="nulová",J729,0)</f>
        <v>0</v>
      </c>
      <c r="BJ729" s="20" t="s">
        <v>79</v>
      </c>
      <c r="BK729" s="219">
        <f>ROUND(I729*H729,2)</f>
        <v>0</v>
      </c>
      <c r="BL729" s="20" t="s">
        <v>149</v>
      </c>
      <c r="BM729" s="218" t="s">
        <v>770</v>
      </c>
    </row>
    <row r="730" spans="1:47" s="2" customFormat="1" ht="12">
      <c r="A730" s="41"/>
      <c r="B730" s="42"/>
      <c r="C730" s="43"/>
      <c r="D730" s="220" t="s">
        <v>151</v>
      </c>
      <c r="E730" s="43"/>
      <c r="F730" s="221" t="s">
        <v>771</v>
      </c>
      <c r="G730" s="43"/>
      <c r="H730" s="43"/>
      <c r="I730" s="222"/>
      <c r="J730" s="43"/>
      <c r="K730" s="43"/>
      <c r="L730" s="47"/>
      <c r="M730" s="223"/>
      <c r="N730" s="224"/>
      <c r="O730" s="87"/>
      <c r="P730" s="87"/>
      <c r="Q730" s="87"/>
      <c r="R730" s="87"/>
      <c r="S730" s="87"/>
      <c r="T730" s="88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T730" s="20" t="s">
        <v>151</v>
      </c>
      <c r="AU730" s="20" t="s">
        <v>81</v>
      </c>
    </row>
    <row r="731" spans="1:47" s="2" customFormat="1" ht="12">
      <c r="A731" s="41"/>
      <c r="B731" s="42"/>
      <c r="C731" s="43"/>
      <c r="D731" s="225" t="s">
        <v>153</v>
      </c>
      <c r="E731" s="43"/>
      <c r="F731" s="226" t="s">
        <v>772</v>
      </c>
      <c r="G731" s="43"/>
      <c r="H731" s="43"/>
      <c r="I731" s="222"/>
      <c r="J731" s="43"/>
      <c r="K731" s="43"/>
      <c r="L731" s="47"/>
      <c r="M731" s="223"/>
      <c r="N731" s="224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T731" s="20" t="s">
        <v>153</v>
      </c>
      <c r="AU731" s="20" t="s">
        <v>81</v>
      </c>
    </row>
    <row r="732" spans="1:51" s="13" customFormat="1" ht="12">
      <c r="A732" s="13"/>
      <c r="B732" s="227"/>
      <c r="C732" s="228"/>
      <c r="D732" s="220" t="s">
        <v>155</v>
      </c>
      <c r="E732" s="229" t="s">
        <v>19</v>
      </c>
      <c r="F732" s="230" t="s">
        <v>275</v>
      </c>
      <c r="G732" s="228"/>
      <c r="H732" s="229" t="s">
        <v>19</v>
      </c>
      <c r="I732" s="231"/>
      <c r="J732" s="228"/>
      <c r="K732" s="228"/>
      <c r="L732" s="232"/>
      <c r="M732" s="233"/>
      <c r="N732" s="234"/>
      <c r="O732" s="234"/>
      <c r="P732" s="234"/>
      <c r="Q732" s="234"/>
      <c r="R732" s="234"/>
      <c r="S732" s="234"/>
      <c r="T732" s="235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6" t="s">
        <v>155</v>
      </c>
      <c r="AU732" s="236" t="s">
        <v>81</v>
      </c>
      <c r="AV732" s="13" t="s">
        <v>79</v>
      </c>
      <c r="AW732" s="13" t="s">
        <v>33</v>
      </c>
      <c r="AX732" s="13" t="s">
        <v>71</v>
      </c>
      <c r="AY732" s="236" t="s">
        <v>141</v>
      </c>
    </row>
    <row r="733" spans="1:51" s="14" customFormat="1" ht="12">
      <c r="A733" s="14"/>
      <c r="B733" s="237"/>
      <c r="C733" s="238"/>
      <c r="D733" s="220" t="s">
        <v>155</v>
      </c>
      <c r="E733" s="239" t="s">
        <v>19</v>
      </c>
      <c r="F733" s="240" t="s">
        <v>773</v>
      </c>
      <c r="G733" s="238"/>
      <c r="H733" s="241">
        <v>4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7" t="s">
        <v>155</v>
      </c>
      <c r="AU733" s="247" t="s">
        <v>81</v>
      </c>
      <c r="AV733" s="14" t="s">
        <v>81</v>
      </c>
      <c r="AW733" s="14" t="s">
        <v>33</v>
      </c>
      <c r="AX733" s="14" t="s">
        <v>79</v>
      </c>
      <c r="AY733" s="247" t="s">
        <v>141</v>
      </c>
    </row>
    <row r="734" spans="1:65" s="2" customFormat="1" ht="24.15" customHeight="1">
      <c r="A734" s="41"/>
      <c r="B734" s="42"/>
      <c r="C734" s="207" t="s">
        <v>774</v>
      </c>
      <c r="D734" s="207" t="s">
        <v>144</v>
      </c>
      <c r="E734" s="208" t="s">
        <v>775</v>
      </c>
      <c r="F734" s="209" t="s">
        <v>776</v>
      </c>
      <c r="G734" s="210" t="s">
        <v>533</v>
      </c>
      <c r="H734" s="211">
        <v>0.027</v>
      </c>
      <c r="I734" s="212"/>
      <c r="J734" s="213">
        <f>ROUND(I734*H734,2)</f>
        <v>0</v>
      </c>
      <c r="K734" s="209" t="s">
        <v>148</v>
      </c>
      <c r="L734" s="47"/>
      <c r="M734" s="214" t="s">
        <v>19</v>
      </c>
      <c r="N734" s="215" t="s">
        <v>42</v>
      </c>
      <c r="O734" s="87"/>
      <c r="P734" s="216">
        <f>O734*H734</f>
        <v>0</v>
      </c>
      <c r="Q734" s="216">
        <v>0</v>
      </c>
      <c r="R734" s="216">
        <f>Q734*H734</f>
        <v>0</v>
      </c>
      <c r="S734" s="216">
        <v>1.8</v>
      </c>
      <c r="T734" s="217">
        <f>S734*H734</f>
        <v>0.0486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18" t="s">
        <v>149</v>
      </c>
      <c r="AT734" s="218" t="s">
        <v>144</v>
      </c>
      <c r="AU734" s="218" t="s">
        <v>81</v>
      </c>
      <c r="AY734" s="20" t="s">
        <v>141</v>
      </c>
      <c r="BE734" s="219">
        <f>IF(N734="základní",J734,0)</f>
        <v>0</v>
      </c>
      <c r="BF734" s="219">
        <f>IF(N734="snížená",J734,0)</f>
        <v>0</v>
      </c>
      <c r="BG734" s="219">
        <f>IF(N734="zákl. přenesená",J734,0)</f>
        <v>0</v>
      </c>
      <c r="BH734" s="219">
        <f>IF(N734="sníž. přenesená",J734,0)</f>
        <v>0</v>
      </c>
      <c r="BI734" s="219">
        <f>IF(N734="nulová",J734,0)</f>
        <v>0</v>
      </c>
      <c r="BJ734" s="20" t="s">
        <v>79</v>
      </c>
      <c r="BK734" s="219">
        <f>ROUND(I734*H734,2)</f>
        <v>0</v>
      </c>
      <c r="BL734" s="20" t="s">
        <v>149</v>
      </c>
      <c r="BM734" s="218" t="s">
        <v>777</v>
      </c>
    </row>
    <row r="735" spans="1:47" s="2" customFormat="1" ht="12">
      <c r="A735" s="41"/>
      <c r="B735" s="42"/>
      <c r="C735" s="43"/>
      <c r="D735" s="220" t="s">
        <v>151</v>
      </c>
      <c r="E735" s="43"/>
      <c r="F735" s="221" t="s">
        <v>778</v>
      </c>
      <c r="G735" s="43"/>
      <c r="H735" s="43"/>
      <c r="I735" s="222"/>
      <c r="J735" s="43"/>
      <c r="K735" s="43"/>
      <c r="L735" s="47"/>
      <c r="M735" s="223"/>
      <c r="N735" s="224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20" t="s">
        <v>151</v>
      </c>
      <c r="AU735" s="20" t="s">
        <v>81</v>
      </c>
    </row>
    <row r="736" spans="1:47" s="2" customFormat="1" ht="12">
      <c r="A736" s="41"/>
      <c r="B736" s="42"/>
      <c r="C736" s="43"/>
      <c r="D736" s="225" t="s">
        <v>153</v>
      </c>
      <c r="E736" s="43"/>
      <c r="F736" s="226" t="s">
        <v>779</v>
      </c>
      <c r="G736" s="43"/>
      <c r="H736" s="43"/>
      <c r="I736" s="222"/>
      <c r="J736" s="43"/>
      <c r="K736" s="43"/>
      <c r="L736" s="47"/>
      <c r="M736" s="223"/>
      <c r="N736" s="224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20" t="s">
        <v>153</v>
      </c>
      <c r="AU736" s="20" t="s">
        <v>81</v>
      </c>
    </row>
    <row r="737" spans="1:51" s="13" customFormat="1" ht="12">
      <c r="A737" s="13"/>
      <c r="B737" s="227"/>
      <c r="C737" s="228"/>
      <c r="D737" s="220" t="s">
        <v>155</v>
      </c>
      <c r="E737" s="229" t="s">
        <v>19</v>
      </c>
      <c r="F737" s="230" t="s">
        <v>646</v>
      </c>
      <c r="G737" s="228"/>
      <c r="H737" s="229" t="s">
        <v>19</v>
      </c>
      <c r="I737" s="231"/>
      <c r="J737" s="228"/>
      <c r="K737" s="228"/>
      <c r="L737" s="232"/>
      <c r="M737" s="233"/>
      <c r="N737" s="234"/>
      <c r="O737" s="234"/>
      <c r="P737" s="234"/>
      <c r="Q737" s="234"/>
      <c r="R737" s="234"/>
      <c r="S737" s="234"/>
      <c r="T737" s="235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6" t="s">
        <v>155</v>
      </c>
      <c r="AU737" s="236" t="s">
        <v>81</v>
      </c>
      <c r="AV737" s="13" t="s">
        <v>79</v>
      </c>
      <c r="AW737" s="13" t="s">
        <v>33</v>
      </c>
      <c r="AX737" s="13" t="s">
        <v>71</v>
      </c>
      <c r="AY737" s="236" t="s">
        <v>141</v>
      </c>
    </row>
    <row r="738" spans="1:51" s="14" customFormat="1" ht="12">
      <c r="A738" s="14"/>
      <c r="B738" s="237"/>
      <c r="C738" s="238"/>
      <c r="D738" s="220" t="s">
        <v>155</v>
      </c>
      <c r="E738" s="239" t="s">
        <v>19</v>
      </c>
      <c r="F738" s="240" t="s">
        <v>780</v>
      </c>
      <c r="G738" s="238"/>
      <c r="H738" s="241">
        <v>0.027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7" t="s">
        <v>155</v>
      </c>
      <c r="AU738" s="247" t="s">
        <v>81</v>
      </c>
      <c r="AV738" s="14" t="s">
        <v>81</v>
      </c>
      <c r="AW738" s="14" t="s">
        <v>33</v>
      </c>
      <c r="AX738" s="14" t="s">
        <v>79</v>
      </c>
      <c r="AY738" s="247" t="s">
        <v>141</v>
      </c>
    </row>
    <row r="739" spans="1:65" s="2" customFormat="1" ht="24.15" customHeight="1">
      <c r="A739" s="41"/>
      <c r="B739" s="42"/>
      <c r="C739" s="207" t="s">
        <v>781</v>
      </c>
      <c r="D739" s="207" t="s">
        <v>144</v>
      </c>
      <c r="E739" s="208" t="s">
        <v>782</v>
      </c>
      <c r="F739" s="209" t="s">
        <v>783</v>
      </c>
      <c r="G739" s="210" t="s">
        <v>256</v>
      </c>
      <c r="H739" s="211">
        <v>26.85</v>
      </c>
      <c r="I739" s="212"/>
      <c r="J739" s="213">
        <f>ROUND(I739*H739,2)</f>
        <v>0</v>
      </c>
      <c r="K739" s="209" t="s">
        <v>148</v>
      </c>
      <c r="L739" s="47"/>
      <c r="M739" s="214" t="s">
        <v>19</v>
      </c>
      <c r="N739" s="215" t="s">
        <v>42</v>
      </c>
      <c r="O739" s="87"/>
      <c r="P739" s="216">
        <f>O739*H739</f>
        <v>0</v>
      </c>
      <c r="Q739" s="216">
        <v>0</v>
      </c>
      <c r="R739" s="216">
        <f>Q739*H739</f>
        <v>0</v>
      </c>
      <c r="S739" s="216">
        <v>0.054</v>
      </c>
      <c r="T739" s="217">
        <f>S739*H739</f>
        <v>1.4499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18" t="s">
        <v>149</v>
      </c>
      <c r="AT739" s="218" t="s">
        <v>144</v>
      </c>
      <c r="AU739" s="218" t="s">
        <v>81</v>
      </c>
      <c r="AY739" s="20" t="s">
        <v>141</v>
      </c>
      <c r="BE739" s="219">
        <f>IF(N739="základní",J739,0)</f>
        <v>0</v>
      </c>
      <c r="BF739" s="219">
        <f>IF(N739="snížená",J739,0)</f>
        <v>0</v>
      </c>
      <c r="BG739" s="219">
        <f>IF(N739="zákl. přenesená",J739,0)</f>
        <v>0</v>
      </c>
      <c r="BH739" s="219">
        <f>IF(N739="sníž. přenesená",J739,0)</f>
        <v>0</v>
      </c>
      <c r="BI739" s="219">
        <f>IF(N739="nulová",J739,0)</f>
        <v>0</v>
      </c>
      <c r="BJ739" s="20" t="s">
        <v>79</v>
      </c>
      <c r="BK739" s="219">
        <f>ROUND(I739*H739,2)</f>
        <v>0</v>
      </c>
      <c r="BL739" s="20" t="s">
        <v>149</v>
      </c>
      <c r="BM739" s="218" t="s">
        <v>784</v>
      </c>
    </row>
    <row r="740" spans="1:47" s="2" customFormat="1" ht="12">
      <c r="A740" s="41"/>
      <c r="B740" s="42"/>
      <c r="C740" s="43"/>
      <c r="D740" s="220" t="s">
        <v>151</v>
      </c>
      <c r="E740" s="43"/>
      <c r="F740" s="221" t="s">
        <v>785</v>
      </c>
      <c r="G740" s="43"/>
      <c r="H740" s="43"/>
      <c r="I740" s="222"/>
      <c r="J740" s="43"/>
      <c r="K740" s="43"/>
      <c r="L740" s="47"/>
      <c r="M740" s="223"/>
      <c r="N740" s="224"/>
      <c r="O740" s="87"/>
      <c r="P740" s="87"/>
      <c r="Q740" s="87"/>
      <c r="R740" s="87"/>
      <c r="S740" s="87"/>
      <c r="T740" s="88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T740" s="20" t="s">
        <v>151</v>
      </c>
      <c r="AU740" s="20" t="s">
        <v>81</v>
      </c>
    </row>
    <row r="741" spans="1:47" s="2" customFormat="1" ht="12">
      <c r="A741" s="41"/>
      <c r="B741" s="42"/>
      <c r="C741" s="43"/>
      <c r="D741" s="225" t="s">
        <v>153</v>
      </c>
      <c r="E741" s="43"/>
      <c r="F741" s="226" t="s">
        <v>786</v>
      </c>
      <c r="G741" s="43"/>
      <c r="H741" s="43"/>
      <c r="I741" s="222"/>
      <c r="J741" s="43"/>
      <c r="K741" s="43"/>
      <c r="L741" s="47"/>
      <c r="M741" s="223"/>
      <c r="N741" s="224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153</v>
      </c>
      <c r="AU741" s="20" t="s">
        <v>81</v>
      </c>
    </row>
    <row r="742" spans="1:51" s="13" customFormat="1" ht="12">
      <c r="A742" s="13"/>
      <c r="B742" s="227"/>
      <c r="C742" s="228"/>
      <c r="D742" s="220" t="s">
        <v>155</v>
      </c>
      <c r="E742" s="229" t="s">
        <v>19</v>
      </c>
      <c r="F742" s="230" t="s">
        <v>275</v>
      </c>
      <c r="G742" s="228"/>
      <c r="H742" s="229" t="s">
        <v>19</v>
      </c>
      <c r="I742" s="231"/>
      <c r="J742" s="228"/>
      <c r="K742" s="228"/>
      <c r="L742" s="232"/>
      <c r="M742" s="233"/>
      <c r="N742" s="234"/>
      <c r="O742" s="234"/>
      <c r="P742" s="234"/>
      <c r="Q742" s="234"/>
      <c r="R742" s="234"/>
      <c r="S742" s="234"/>
      <c r="T742" s="23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6" t="s">
        <v>155</v>
      </c>
      <c r="AU742" s="236" t="s">
        <v>81</v>
      </c>
      <c r="AV742" s="13" t="s">
        <v>79</v>
      </c>
      <c r="AW742" s="13" t="s">
        <v>33</v>
      </c>
      <c r="AX742" s="13" t="s">
        <v>71</v>
      </c>
      <c r="AY742" s="236" t="s">
        <v>141</v>
      </c>
    </row>
    <row r="743" spans="1:51" s="14" customFormat="1" ht="12">
      <c r="A743" s="14"/>
      <c r="B743" s="237"/>
      <c r="C743" s="238"/>
      <c r="D743" s="220" t="s">
        <v>155</v>
      </c>
      <c r="E743" s="239" t="s">
        <v>19</v>
      </c>
      <c r="F743" s="240" t="s">
        <v>787</v>
      </c>
      <c r="G743" s="238"/>
      <c r="H743" s="241">
        <v>26.85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7" t="s">
        <v>155</v>
      </c>
      <c r="AU743" s="247" t="s">
        <v>81</v>
      </c>
      <c r="AV743" s="14" t="s">
        <v>81</v>
      </c>
      <c r="AW743" s="14" t="s">
        <v>33</v>
      </c>
      <c r="AX743" s="14" t="s">
        <v>79</v>
      </c>
      <c r="AY743" s="247" t="s">
        <v>141</v>
      </c>
    </row>
    <row r="744" spans="1:65" s="2" customFormat="1" ht="24.15" customHeight="1">
      <c r="A744" s="41"/>
      <c r="B744" s="42"/>
      <c r="C744" s="207" t="s">
        <v>788</v>
      </c>
      <c r="D744" s="207" t="s">
        <v>144</v>
      </c>
      <c r="E744" s="208" t="s">
        <v>789</v>
      </c>
      <c r="F744" s="209" t="s">
        <v>790</v>
      </c>
      <c r="G744" s="210" t="s">
        <v>256</v>
      </c>
      <c r="H744" s="211">
        <v>10.2</v>
      </c>
      <c r="I744" s="212"/>
      <c r="J744" s="213">
        <f>ROUND(I744*H744,2)</f>
        <v>0</v>
      </c>
      <c r="K744" s="209" t="s">
        <v>148</v>
      </c>
      <c r="L744" s="47"/>
      <c r="M744" s="214" t="s">
        <v>19</v>
      </c>
      <c r="N744" s="215" t="s">
        <v>42</v>
      </c>
      <c r="O744" s="87"/>
      <c r="P744" s="216">
        <f>O744*H744</f>
        <v>0</v>
      </c>
      <c r="Q744" s="216">
        <v>0</v>
      </c>
      <c r="R744" s="216">
        <f>Q744*H744</f>
        <v>0</v>
      </c>
      <c r="S744" s="216">
        <v>0.081</v>
      </c>
      <c r="T744" s="217">
        <f>S744*H744</f>
        <v>0.8261999999999999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18" t="s">
        <v>149</v>
      </c>
      <c r="AT744" s="218" t="s">
        <v>144</v>
      </c>
      <c r="AU744" s="218" t="s">
        <v>81</v>
      </c>
      <c r="AY744" s="20" t="s">
        <v>141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20" t="s">
        <v>79</v>
      </c>
      <c r="BK744" s="219">
        <f>ROUND(I744*H744,2)</f>
        <v>0</v>
      </c>
      <c r="BL744" s="20" t="s">
        <v>149</v>
      </c>
      <c r="BM744" s="218" t="s">
        <v>791</v>
      </c>
    </row>
    <row r="745" spans="1:47" s="2" customFormat="1" ht="12">
      <c r="A745" s="41"/>
      <c r="B745" s="42"/>
      <c r="C745" s="43"/>
      <c r="D745" s="220" t="s">
        <v>151</v>
      </c>
      <c r="E745" s="43"/>
      <c r="F745" s="221" t="s">
        <v>792</v>
      </c>
      <c r="G745" s="43"/>
      <c r="H745" s="43"/>
      <c r="I745" s="222"/>
      <c r="J745" s="43"/>
      <c r="K745" s="43"/>
      <c r="L745" s="47"/>
      <c r="M745" s="223"/>
      <c r="N745" s="224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151</v>
      </c>
      <c r="AU745" s="20" t="s">
        <v>81</v>
      </c>
    </row>
    <row r="746" spans="1:47" s="2" customFormat="1" ht="12">
      <c r="A746" s="41"/>
      <c r="B746" s="42"/>
      <c r="C746" s="43"/>
      <c r="D746" s="225" t="s">
        <v>153</v>
      </c>
      <c r="E746" s="43"/>
      <c r="F746" s="226" t="s">
        <v>793</v>
      </c>
      <c r="G746" s="43"/>
      <c r="H746" s="43"/>
      <c r="I746" s="222"/>
      <c r="J746" s="43"/>
      <c r="K746" s="43"/>
      <c r="L746" s="47"/>
      <c r="M746" s="223"/>
      <c r="N746" s="22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20" t="s">
        <v>153</v>
      </c>
      <c r="AU746" s="20" t="s">
        <v>81</v>
      </c>
    </row>
    <row r="747" spans="1:51" s="13" customFormat="1" ht="12">
      <c r="A747" s="13"/>
      <c r="B747" s="227"/>
      <c r="C747" s="228"/>
      <c r="D747" s="220" t="s">
        <v>155</v>
      </c>
      <c r="E747" s="229" t="s">
        <v>19</v>
      </c>
      <c r="F747" s="230" t="s">
        <v>275</v>
      </c>
      <c r="G747" s="228"/>
      <c r="H747" s="229" t="s">
        <v>19</v>
      </c>
      <c r="I747" s="231"/>
      <c r="J747" s="228"/>
      <c r="K747" s="228"/>
      <c r="L747" s="232"/>
      <c r="M747" s="233"/>
      <c r="N747" s="234"/>
      <c r="O747" s="234"/>
      <c r="P747" s="234"/>
      <c r="Q747" s="234"/>
      <c r="R747" s="234"/>
      <c r="S747" s="234"/>
      <c r="T747" s="235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6" t="s">
        <v>155</v>
      </c>
      <c r="AU747" s="236" t="s">
        <v>81</v>
      </c>
      <c r="AV747" s="13" t="s">
        <v>79</v>
      </c>
      <c r="AW747" s="13" t="s">
        <v>33</v>
      </c>
      <c r="AX747" s="13" t="s">
        <v>71</v>
      </c>
      <c r="AY747" s="236" t="s">
        <v>141</v>
      </c>
    </row>
    <row r="748" spans="1:51" s="14" customFormat="1" ht="12">
      <c r="A748" s="14"/>
      <c r="B748" s="237"/>
      <c r="C748" s="238"/>
      <c r="D748" s="220" t="s">
        <v>155</v>
      </c>
      <c r="E748" s="239" t="s">
        <v>19</v>
      </c>
      <c r="F748" s="240" t="s">
        <v>794</v>
      </c>
      <c r="G748" s="238"/>
      <c r="H748" s="241">
        <v>10.2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7" t="s">
        <v>155</v>
      </c>
      <c r="AU748" s="247" t="s">
        <v>81</v>
      </c>
      <c r="AV748" s="14" t="s">
        <v>81</v>
      </c>
      <c r="AW748" s="14" t="s">
        <v>33</v>
      </c>
      <c r="AX748" s="14" t="s">
        <v>79</v>
      </c>
      <c r="AY748" s="247" t="s">
        <v>141</v>
      </c>
    </row>
    <row r="749" spans="1:65" s="2" customFormat="1" ht="33" customHeight="1">
      <c r="A749" s="41"/>
      <c r="B749" s="42"/>
      <c r="C749" s="207" t="s">
        <v>795</v>
      </c>
      <c r="D749" s="207" t="s">
        <v>144</v>
      </c>
      <c r="E749" s="208" t="s">
        <v>796</v>
      </c>
      <c r="F749" s="209" t="s">
        <v>797</v>
      </c>
      <c r="G749" s="210" t="s">
        <v>256</v>
      </c>
      <c r="H749" s="211">
        <v>109.4</v>
      </c>
      <c r="I749" s="212"/>
      <c r="J749" s="213">
        <f>ROUND(I749*H749,2)</f>
        <v>0</v>
      </c>
      <c r="K749" s="209" t="s">
        <v>148</v>
      </c>
      <c r="L749" s="47"/>
      <c r="M749" s="214" t="s">
        <v>19</v>
      </c>
      <c r="N749" s="215" t="s">
        <v>42</v>
      </c>
      <c r="O749" s="87"/>
      <c r="P749" s="216">
        <f>O749*H749</f>
        <v>0</v>
      </c>
      <c r="Q749" s="216">
        <v>0.02362</v>
      </c>
      <c r="R749" s="216">
        <f>Q749*H749</f>
        <v>2.584028</v>
      </c>
      <c r="S749" s="216">
        <v>0</v>
      </c>
      <c r="T749" s="217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18" t="s">
        <v>149</v>
      </c>
      <c r="AT749" s="218" t="s">
        <v>144</v>
      </c>
      <c r="AU749" s="218" t="s">
        <v>81</v>
      </c>
      <c r="AY749" s="20" t="s">
        <v>141</v>
      </c>
      <c r="BE749" s="219">
        <f>IF(N749="základní",J749,0)</f>
        <v>0</v>
      </c>
      <c r="BF749" s="219">
        <f>IF(N749="snížená",J749,0)</f>
        <v>0</v>
      </c>
      <c r="BG749" s="219">
        <f>IF(N749="zákl. přenesená",J749,0)</f>
        <v>0</v>
      </c>
      <c r="BH749" s="219">
        <f>IF(N749="sníž. přenesená",J749,0)</f>
        <v>0</v>
      </c>
      <c r="BI749" s="219">
        <f>IF(N749="nulová",J749,0)</f>
        <v>0</v>
      </c>
      <c r="BJ749" s="20" t="s">
        <v>79</v>
      </c>
      <c r="BK749" s="219">
        <f>ROUND(I749*H749,2)</f>
        <v>0</v>
      </c>
      <c r="BL749" s="20" t="s">
        <v>149</v>
      </c>
      <c r="BM749" s="218" t="s">
        <v>798</v>
      </c>
    </row>
    <row r="750" spans="1:47" s="2" customFormat="1" ht="12">
      <c r="A750" s="41"/>
      <c r="B750" s="42"/>
      <c r="C750" s="43"/>
      <c r="D750" s="220" t="s">
        <v>151</v>
      </c>
      <c r="E750" s="43"/>
      <c r="F750" s="221" t="s">
        <v>799</v>
      </c>
      <c r="G750" s="43"/>
      <c r="H750" s="43"/>
      <c r="I750" s="222"/>
      <c r="J750" s="43"/>
      <c r="K750" s="43"/>
      <c r="L750" s="47"/>
      <c r="M750" s="223"/>
      <c r="N750" s="224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20" t="s">
        <v>151</v>
      </c>
      <c r="AU750" s="20" t="s">
        <v>81</v>
      </c>
    </row>
    <row r="751" spans="1:47" s="2" customFormat="1" ht="12">
      <c r="A751" s="41"/>
      <c r="B751" s="42"/>
      <c r="C751" s="43"/>
      <c r="D751" s="225" t="s">
        <v>153</v>
      </c>
      <c r="E751" s="43"/>
      <c r="F751" s="226" t="s">
        <v>800</v>
      </c>
      <c r="G751" s="43"/>
      <c r="H751" s="43"/>
      <c r="I751" s="222"/>
      <c r="J751" s="43"/>
      <c r="K751" s="43"/>
      <c r="L751" s="47"/>
      <c r="M751" s="223"/>
      <c r="N751" s="224"/>
      <c r="O751" s="87"/>
      <c r="P751" s="87"/>
      <c r="Q751" s="87"/>
      <c r="R751" s="87"/>
      <c r="S751" s="87"/>
      <c r="T751" s="88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T751" s="20" t="s">
        <v>153</v>
      </c>
      <c r="AU751" s="20" t="s">
        <v>81</v>
      </c>
    </row>
    <row r="752" spans="1:51" s="13" customFormat="1" ht="12">
      <c r="A752" s="13"/>
      <c r="B752" s="227"/>
      <c r="C752" s="228"/>
      <c r="D752" s="220" t="s">
        <v>155</v>
      </c>
      <c r="E752" s="229" t="s">
        <v>19</v>
      </c>
      <c r="F752" s="230" t="s">
        <v>204</v>
      </c>
      <c r="G752" s="228"/>
      <c r="H752" s="229" t="s">
        <v>19</v>
      </c>
      <c r="I752" s="231"/>
      <c r="J752" s="228"/>
      <c r="K752" s="228"/>
      <c r="L752" s="232"/>
      <c r="M752" s="233"/>
      <c r="N752" s="234"/>
      <c r="O752" s="234"/>
      <c r="P752" s="234"/>
      <c r="Q752" s="234"/>
      <c r="R752" s="234"/>
      <c r="S752" s="234"/>
      <c r="T752" s="235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6" t="s">
        <v>155</v>
      </c>
      <c r="AU752" s="236" t="s">
        <v>81</v>
      </c>
      <c r="AV752" s="13" t="s">
        <v>79</v>
      </c>
      <c r="AW752" s="13" t="s">
        <v>33</v>
      </c>
      <c r="AX752" s="13" t="s">
        <v>71</v>
      </c>
      <c r="AY752" s="236" t="s">
        <v>141</v>
      </c>
    </row>
    <row r="753" spans="1:51" s="14" customFormat="1" ht="12">
      <c r="A753" s="14"/>
      <c r="B753" s="237"/>
      <c r="C753" s="238"/>
      <c r="D753" s="220" t="s">
        <v>155</v>
      </c>
      <c r="E753" s="239" t="s">
        <v>19</v>
      </c>
      <c r="F753" s="240" t="s">
        <v>801</v>
      </c>
      <c r="G753" s="238"/>
      <c r="H753" s="241">
        <v>60.6</v>
      </c>
      <c r="I753" s="242"/>
      <c r="J753" s="238"/>
      <c r="K753" s="238"/>
      <c r="L753" s="243"/>
      <c r="M753" s="244"/>
      <c r="N753" s="245"/>
      <c r="O753" s="245"/>
      <c r="P753" s="245"/>
      <c r="Q753" s="245"/>
      <c r="R753" s="245"/>
      <c r="S753" s="245"/>
      <c r="T753" s="246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7" t="s">
        <v>155</v>
      </c>
      <c r="AU753" s="247" t="s">
        <v>81</v>
      </c>
      <c r="AV753" s="14" t="s">
        <v>81</v>
      </c>
      <c r="AW753" s="14" t="s">
        <v>33</v>
      </c>
      <c r="AX753" s="14" t="s">
        <v>71</v>
      </c>
      <c r="AY753" s="247" t="s">
        <v>141</v>
      </c>
    </row>
    <row r="754" spans="1:51" s="14" customFormat="1" ht="12">
      <c r="A754" s="14"/>
      <c r="B754" s="237"/>
      <c r="C754" s="238"/>
      <c r="D754" s="220" t="s">
        <v>155</v>
      </c>
      <c r="E754" s="239" t="s">
        <v>19</v>
      </c>
      <c r="F754" s="240" t="s">
        <v>802</v>
      </c>
      <c r="G754" s="238"/>
      <c r="H754" s="241">
        <v>48.8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7" t="s">
        <v>155</v>
      </c>
      <c r="AU754" s="247" t="s">
        <v>81</v>
      </c>
      <c r="AV754" s="14" t="s">
        <v>81</v>
      </c>
      <c r="AW754" s="14" t="s">
        <v>33</v>
      </c>
      <c r="AX754" s="14" t="s">
        <v>71</v>
      </c>
      <c r="AY754" s="247" t="s">
        <v>141</v>
      </c>
    </row>
    <row r="755" spans="1:51" s="15" customFormat="1" ht="12">
      <c r="A755" s="15"/>
      <c r="B755" s="258"/>
      <c r="C755" s="259"/>
      <c r="D755" s="220" t="s">
        <v>155</v>
      </c>
      <c r="E755" s="260" t="s">
        <v>19</v>
      </c>
      <c r="F755" s="261" t="s">
        <v>188</v>
      </c>
      <c r="G755" s="259"/>
      <c r="H755" s="262">
        <v>109.4</v>
      </c>
      <c r="I755" s="263"/>
      <c r="J755" s="259"/>
      <c r="K755" s="259"/>
      <c r="L755" s="264"/>
      <c r="M755" s="265"/>
      <c r="N755" s="266"/>
      <c r="O755" s="266"/>
      <c r="P755" s="266"/>
      <c r="Q755" s="266"/>
      <c r="R755" s="266"/>
      <c r="S755" s="266"/>
      <c r="T755" s="267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8" t="s">
        <v>155</v>
      </c>
      <c r="AU755" s="268" t="s">
        <v>81</v>
      </c>
      <c r="AV755" s="15" t="s">
        <v>149</v>
      </c>
      <c r="AW755" s="15" t="s">
        <v>33</v>
      </c>
      <c r="AX755" s="15" t="s">
        <v>79</v>
      </c>
      <c r="AY755" s="268" t="s">
        <v>141</v>
      </c>
    </row>
    <row r="756" spans="1:65" s="2" customFormat="1" ht="37.8" customHeight="1">
      <c r="A756" s="41"/>
      <c r="B756" s="42"/>
      <c r="C756" s="207" t="s">
        <v>803</v>
      </c>
      <c r="D756" s="207" t="s">
        <v>144</v>
      </c>
      <c r="E756" s="208" t="s">
        <v>804</v>
      </c>
      <c r="F756" s="209" t="s">
        <v>805</v>
      </c>
      <c r="G756" s="210" t="s">
        <v>221</v>
      </c>
      <c r="H756" s="211">
        <v>618.215</v>
      </c>
      <c r="I756" s="212"/>
      <c r="J756" s="213">
        <f>ROUND(I756*H756,2)</f>
        <v>0</v>
      </c>
      <c r="K756" s="209" t="s">
        <v>148</v>
      </c>
      <c r="L756" s="47"/>
      <c r="M756" s="214" t="s">
        <v>19</v>
      </c>
      <c r="N756" s="215" t="s">
        <v>42</v>
      </c>
      <c r="O756" s="87"/>
      <c r="P756" s="216">
        <f>O756*H756</f>
        <v>0</v>
      </c>
      <c r="Q756" s="216">
        <v>0</v>
      </c>
      <c r="R756" s="216">
        <f>Q756*H756</f>
        <v>0</v>
      </c>
      <c r="S756" s="216">
        <v>0.046</v>
      </c>
      <c r="T756" s="217">
        <f>S756*H756</f>
        <v>28.43789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18" t="s">
        <v>149</v>
      </c>
      <c r="AT756" s="218" t="s">
        <v>144</v>
      </c>
      <c r="AU756" s="218" t="s">
        <v>81</v>
      </c>
      <c r="AY756" s="20" t="s">
        <v>141</v>
      </c>
      <c r="BE756" s="219">
        <f>IF(N756="základní",J756,0)</f>
        <v>0</v>
      </c>
      <c r="BF756" s="219">
        <f>IF(N756="snížená",J756,0)</f>
        <v>0</v>
      </c>
      <c r="BG756" s="219">
        <f>IF(N756="zákl. přenesená",J756,0)</f>
        <v>0</v>
      </c>
      <c r="BH756" s="219">
        <f>IF(N756="sníž. přenesená",J756,0)</f>
        <v>0</v>
      </c>
      <c r="BI756" s="219">
        <f>IF(N756="nulová",J756,0)</f>
        <v>0</v>
      </c>
      <c r="BJ756" s="20" t="s">
        <v>79</v>
      </c>
      <c r="BK756" s="219">
        <f>ROUND(I756*H756,2)</f>
        <v>0</v>
      </c>
      <c r="BL756" s="20" t="s">
        <v>149</v>
      </c>
      <c r="BM756" s="218" t="s">
        <v>806</v>
      </c>
    </row>
    <row r="757" spans="1:47" s="2" customFormat="1" ht="12">
      <c r="A757" s="41"/>
      <c r="B757" s="42"/>
      <c r="C757" s="43"/>
      <c r="D757" s="220" t="s">
        <v>151</v>
      </c>
      <c r="E757" s="43"/>
      <c r="F757" s="221" t="s">
        <v>807</v>
      </c>
      <c r="G757" s="43"/>
      <c r="H757" s="43"/>
      <c r="I757" s="222"/>
      <c r="J757" s="43"/>
      <c r="K757" s="43"/>
      <c r="L757" s="47"/>
      <c r="M757" s="223"/>
      <c r="N757" s="224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151</v>
      </c>
      <c r="AU757" s="20" t="s">
        <v>81</v>
      </c>
    </row>
    <row r="758" spans="1:47" s="2" customFormat="1" ht="12">
      <c r="A758" s="41"/>
      <c r="B758" s="42"/>
      <c r="C758" s="43"/>
      <c r="D758" s="225" t="s">
        <v>153</v>
      </c>
      <c r="E758" s="43"/>
      <c r="F758" s="226" t="s">
        <v>808</v>
      </c>
      <c r="G758" s="43"/>
      <c r="H758" s="43"/>
      <c r="I758" s="222"/>
      <c r="J758" s="43"/>
      <c r="K758" s="43"/>
      <c r="L758" s="47"/>
      <c r="M758" s="223"/>
      <c r="N758" s="224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153</v>
      </c>
      <c r="AU758" s="20" t="s">
        <v>81</v>
      </c>
    </row>
    <row r="759" spans="1:51" s="13" customFormat="1" ht="12">
      <c r="A759" s="13"/>
      <c r="B759" s="227"/>
      <c r="C759" s="228"/>
      <c r="D759" s="220" t="s">
        <v>155</v>
      </c>
      <c r="E759" s="229" t="s">
        <v>19</v>
      </c>
      <c r="F759" s="230" t="s">
        <v>809</v>
      </c>
      <c r="G759" s="228"/>
      <c r="H759" s="229" t="s">
        <v>19</v>
      </c>
      <c r="I759" s="231"/>
      <c r="J759" s="228"/>
      <c r="K759" s="228"/>
      <c r="L759" s="232"/>
      <c r="M759" s="233"/>
      <c r="N759" s="234"/>
      <c r="O759" s="234"/>
      <c r="P759" s="234"/>
      <c r="Q759" s="234"/>
      <c r="R759" s="234"/>
      <c r="S759" s="234"/>
      <c r="T759" s="235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6" t="s">
        <v>155</v>
      </c>
      <c r="AU759" s="236" t="s">
        <v>81</v>
      </c>
      <c r="AV759" s="13" t="s">
        <v>79</v>
      </c>
      <c r="AW759" s="13" t="s">
        <v>33</v>
      </c>
      <c r="AX759" s="13" t="s">
        <v>71</v>
      </c>
      <c r="AY759" s="236" t="s">
        <v>141</v>
      </c>
    </row>
    <row r="760" spans="1:51" s="13" customFormat="1" ht="12">
      <c r="A760" s="13"/>
      <c r="B760" s="227"/>
      <c r="C760" s="228"/>
      <c r="D760" s="220" t="s">
        <v>155</v>
      </c>
      <c r="E760" s="229" t="s">
        <v>19</v>
      </c>
      <c r="F760" s="230" t="s">
        <v>225</v>
      </c>
      <c r="G760" s="228"/>
      <c r="H760" s="229" t="s">
        <v>19</v>
      </c>
      <c r="I760" s="231"/>
      <c r="J760" s="228"/>
      <c r="K760" s="228"/>
      <c r="L760" s="232"/>
      <c r="M760" s="233"/>
      <c r="N760" s="234"/>
      <c r="O760" s="234"/>
      <c r="P760" s="234"/>
      <c r="Q760" s="234"/>
      <c r="R760" s="234"/>
      <c r="S760" s="234"/>
      <c r="T760" s="235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6" t="s">
        <v>155</v>
      </c>
      <c r="AU760" s="236" t="s">
        <v>81</v>
      </c>
      <c r="AV760" s="13" t="s">
        <v>79</v>
      </c>
      <c r="AW760" s="13" t="s">
        <v>33</v>
      </c>
      <c r="AX760" s="13" t="s">
        <v>71</v>
      </c>
      <c r="AY760" s="236" t="s">
        <v>141</v>
      </c>
    </row>
    <row r="761" spans="1:51" s="14" customFormat="1" ht="12">
      <c r="A761" s="14"/>
      <c r="B761" s="237"/>
      <c r="C761" s="238"/>
      <c r="D761" s="220" t="s">
        <v>155</v>
      </c>
      <c r="E761" s="239" t="s">
        <v>19</v>
      </c>
      <c r="F761" s="240" t="s">
        <v>810</v>
      </c>
      <c r="G761" s="238"/>
      <c r="H761" s="241">
        <v>5.16</v>
      </c>
      <c r="I761" s="242"/>
      <c r="J761" s="238"/>
      <c r="K761" s="238"/>
      <c r="L761" s="243"/>
      <c r="M761" s="244"/>
      <c r="N761" s="245"/>
      <c r="O761" s="245"/>
      <c r="P761" s="245"/>
      <c r="Q761" s="245"/>
      <c r="R761" s="245"/>
      <c r="S761" s="245"/>
      <c r="T761" s="24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7" t="s">
        <v>155</v>
      </c>
      <c r="AU761" s="247" t="s">
        <v>81</v>
      </c>
      <c r="AV761" s="14" t="s">
        <v>81</v>
      </c>
      <c r="AW761" s="14" t="s">
        <v>33</v>
      </c>
      <c r="AX761" s="14" t="s">
        <v>71</v>
      </c>
      <c r="AY761" s="247" t="s">
        <v>141</v>
      </c>
    </row>
    <row r="762" spans="1:51" s="14" customFormat="1" ht="12">
      <c r="A762" s="14"/>
      <c r="B762" s="237"/>
      <c r="C762" s="238"/>
      <c r="D762" s="220" t="s">
        <v>155</v>
      </c>
      <c r="E762" s="239" t="s">
        <v>19</v>
      </c>
      <c r="F762" s="240" t="s">
        <v>811</v>
      </c>
      <c r="G762" s="238"/>
      <c r="H762" s="241">
        <v>16.62</v>
      </c>
      <c r="I762" s="242"/>
      <c r="J762" s="238"/>
      <c r="K762" s="238"/>
      <c r="L762" s="243"/>
      <c r="M762" s="244"/>
      <c r="N762" s="245"/>
      <c r="O762" s="245"/>
      <c r="P762" s="245"/>
      <c r="Q762" s="245"/>
      <c r="R762" s="245"/>
      <c r="S762" s="245"/>
      <c r="T762" s="24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7" t="s">
        <v>155</v>
      </c>
      <c r="AU762" s="247" t="s">
        <v>81</v>
      </c>
      <c r="AV762" s="14" t="s">
        <v>81</v>
      </c>
      <c r="AW762" s="14" t="s">
        <v>33</v>
      </c>
      <c r="AX762" s="14" t="s">
        <v>71</v>
      </c>
      <c r="AY762" s="247" t="s">
        <v>141</v>
      </c>
    </row>
    <row r="763" spans="1:51" s="14" customFormat="1" ht="12">
      <c r="A763" s="14"/>
      <c r="B763" s="237"/>
      <c r="C763" s="238"/>
      <c r="D763" s="220" t="s">
        <v>155</v>
      </c>
      <c r="E763" s="239" t="s">
        <v>19</v>
      </c>
      <c r="F763" s="240" t="s">
        <v>812</v>
      </c>
      <c r="G763" s="238"/>
      <c r="H763" s="241">
        <v>11.26</v>
      </c>
      <c r="I763" s="242"/>
      <c r="J763" s="238"/>
      <c r="K763" s="238"/>
      <c r="L763" s="243"/>
      <c r="M763" s="244"/>
      <c r="N763" s="245"/>
      <c r="O763" s="245"/>
      <c r="P763" s="245"/>
      <c r="Q763" s="245"/>
      <c r="R763" s="245"/>
      <c r="S763" s="245"/>
      <c r="T763" s="24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7" t="s">
        <v>155</v>
      </c>
      <c r="AU763" s="247" t="s">
        <v>81</v>
      </c>
      <c r="AV763" s="14" t="s">
        <v>81</v>
      </c>
      <c r="AW763" s="14" t="s">
        <v>33</v>
      </c>
      <c r="AX763" s="14" t="s">
        <v>71</v>
      </c>
      <c r="AY763" s="247" t="s">
        <v>141</v>
      </c>
    </row>
    <row r="764" spans="1:51" s="14" customFormat="1" ht="12">
      <c r="A764" s="14"/>
      <c r="B764" s="237"/>
      <c r="C764" s="238"/>
      <c r="D764" s="220" t="s">
        <v>155</v>
      </c>
      <c r="E764" s="239" t="s">
        <v>19</v>
      </c>
      <c r="F764" s="240" t="s">
        <v>813</v>
      </c>
      <c r="G764" s="238"/>
      <c r="H764" s="241">
        <v>12.98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7" t="s">
        <v>155</v>
      </c>
      <c r="AU764" s="247" t="s">
        <v>81</v>
      </c>
      <c r="AV764" s="14" t="s">
        <v>81</v>
      </c>
      <c r="AW764" s="14" t="s">
        <v>33</v>
      </c>
      <c r="AX764" s="14" t="s">
        <v>71</v>
      </c>
      <c r="AY764" s="247" t="s">
        <v>141</v>
      </c>
    </row>
    <row r="765" spans="1:51" s="14" customFormat="1" ht="12">
      <c r="A765" s="14"/>
      <c r="B765" s="237"/>
      <c r="C765" s="238"/>
      <c r="D765" s="220" t="s">
        <v>155</v>
      </c>
      <c r="E765" s="239" t="s">
        <v>19</v>
      </c>
      <c r="F765" s="240" t="s">
        <v>814</v>
      </c>
      <c r="G765" s="238"/>
      <c r="H765" s="241">
        <v>16.52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7" t="s">
        <v>155</v>
      </c>
      <c r="AU765" s="247" t="s">
        <v>81</v>
      </c>
      <c r="AV765" s="14" t="s">
        <v>81</v>
      </c>
      <c r="AW765" s="14" t="s">
        <v>33</v>
      </c>
      <c r="AX765" s="14" t="s">
        <v>71</v>
      </c>
      <c r="AY765" s="247" t="s">
        <v>141</v>
      </c>
    </row>
    <row r="766" spans="1:51" s="14" customFormat="1" ht="12">
      <c r="A766" s="14"/>
      <c r="B766" s="237"/>
      <c r="C766" s="238"/>
      <c r="D766" s="220" t="s">
        <v>155</v>
      </c>
      <c r="E766" s="239" t="s">
        <v>19</v>
      </c>
      <c r="F766" s="240" t="s">
        <v>815</v>
      </c>
      <c r="G766" s="238"/>
      <c r="H766" s="241">
        <v>26.68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7" t="s">
        <v>155</v>
      </c>
      <c r="AU766" s="247" t="s">
        <v>81</v>
      </c>
      <c r="AV766" s="14" t="s">
        <v>81</v>
      </c>
      <c r="AW766" s="14" t="s">
        <v>33</v>
      </c>
      <c r="AX766" s="14" t="s">
        <v>71</v>
      </c>
      <c r="AY766" s="247" t="s">
        <v>141</v>
      </c>
    </row>
    <row r="767" spans="1:51" s="14" customFormat="1" ht="12">
      <c r="A767" s="14"/>
      <c r="B767" s="237"/>
      <c r="C767" s="238"/>
      <c r="D767" s="220" t="s">
        <v>155</v>
      </c>
      <c r="E767" s="239" t="s">
        <v>19</v>
      </c>
      <c r="F767" s="240" t="s">
        <v>816</v>
      </c>
      <c r="G767" s="238"/>
      <c r="H767" s="241">
        <v>14.195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7" t="s">
        <v>155</v>
      </c>
      <c r="AU767" s="247" t="s">
        <v>81</v>
      </c>
      <c r="AV767" s="14" t="s">
        <v>81</v>
      </c>
      <c r="AW767" s="14" t="s">
        <v>33</v>
      </c>
      <c r="AX767" s="14" t="s">
        <v>71</v>
      </c>
      <c r="AY767" s="247" t="s">
        <v>141</v>
      </c>
    </row>
    <row r="768" spans="1:51" s="14" customFormat="1" ht="12">
      <c r="A768" s="14"/>
      <c r="B768" s="237"/>
      <c r="C768" s="238"/>
      <c r="D768" s="220" t="s">
        <v>155</v>
      </c>
      <c r="E768" s="239" t="s">
        <v>19</v>
      </c>
      <c r="F768" s="240" t="s">
        <v>817</v>
      </c>
      <c r="G768" s="238"/>
      <c r="H768" s="241">
        <v>71.405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7" t="s">
        <v>155</v>
      </c>
      <c r="AU768" s="247" t="s">
        <v>81</v>
      </c>
      <c r="AV768" s="14" t="s">
        <v>81</v>
      </c>
      <c r="AW768" s="14" t="s">
        <v>33</v>
      </c>
      <c r="AX768" s="14" t="s">
        <v>71</v>
      </c>
      <c r="AY768" s="247" t="s">
        <v>141</v>
      </c>
    </row>
    <row r="769" spans="1:51" s="14" customFormat="1" ht="12">
      <c r="A769" s="14"/>
      <c r="B769" s="237"/>
      <c r="C769" s="238"/>
      <c r="D769" s="220" t="s">
        <v>155</v>
      </c>
      <c r="E769" s="239" t="s">
        <v>19</v>
      </c>
      <c r="F769" s="240" t="s">
        <v>818</v>
      </c>
      <c r="G769" s="238"/>
      <c r="H769" s="241">
        <v>17.1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7" t="s">
        <v>155</v>
      </c>
      <c r="AU769" s="247" t="s">
        <v>81</v>
      </c>
      <c r="AV769" s="14" t="s">
        <v>81</v>
      </c>
      <c r="AW769" s="14" t="s">
        <v>33</v>
      </c>
      <c r="AX769" s="14" t="s">
        <v>71</v>
      </c>
      <c r="AY769" s="247" t="s">
        <v>141</v>
      </c>
    </row>
    <row r="770" spans="1:51" s="14" customFormat="1" ht="12">
      <c r="A770" s="14"/>
      <c r="B770" s="237"/>
      <c r="C770" s="238"/>
      <c r="D770" s="220" t="s">
        <v>155</v>
      </c>
      <c r="E770" s="239" t="s">
        <v>19</v>
      </c>
      <c r="F770" s="240" t="s">
        <v>819</v>
      </c>
      <c r="G770" s="238"/>
      <c r="H770" s="241">
        <v>51.91</v>
      </c>
      <c r="I770" s="242"/>
      <c r="J770" s="238"/>
      <c r="K770" s="238"/>
      <c r="L770" s="243"/>
      <c r="M770" s="244"/>
      <c r="N770" s="245"/>
      <c r="O770" s="245"/>
      <c r="P770" s="245"/>
      <c r="Q770" s="245"/>
      <c r="R770" s="245"/>
      <c r="S770" s="245"/>
      <c r="T770" s="246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7" t="s">
        <v>155</v>
      </c>
      <c r="AU770" s="247" t="s">
        <v>81</v>
      </c>
      <c r="AV770" s="14" t="s">
        <v>81</v>
      </c>
      <c r="AW770" s="14" t="s">
        <v>33</v>
      </c>
      <c r="AX770" s="14" t="s">
        <v>71</v>
      </c>
      <c r="AY770" s="247" t="s">
        <v>141</v>
      </c>
    </row>
    <row r="771" spans="1:51" s="14" customFormat="1" ht="12">
      <c r="A771" s="14"/>
      <c r="B771" s="237"/>
      <c r="C771" s="238"/>
      <c r="D771" s="220" t="s">
        <v>155</v>
      </c>
      <c r="E771" s="239" t="s">
        <v>19</v>
      </c>
      <c r="F771" s="240" t="s">
        <v>820</v>
      </c>
      <c r="G771" s="238"/>
      <c r="H771" s="241">
        <v>14.64</v>
      </c>
      <c r="I771" s="242"/>
      <c r="J771" s="238"/>
      <c r="K771" s="238"/>
      <c r="L771" s="243"/>
      <c r="M771" s="244"/>
      <c r="N771" s="245"/>
      <c r="O771" s="245"/>
      <c r="P771" s="245"/>
      <c r="Q771" s="245"/>
      <c r="R771" s="245"/>
      <c r="S771" s="245"/>
      <c r="T771" s="246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7" t="s">
        <v>155</v>
      </c>
      <c r="AU771" s="247" t="s">
        <v>81</v>
      </c>
      <c r="AV771" s="14" t="s">
        <v>81</v>
      </c>
      <c r="AW771" s="14" t="s">
        <v>33</v>
      </c>
      <c r="AX771" s="14" t="s">
        <v>71</v>
      </c>
      <c r="AY771" s="247" t="s">
        <v>141</v>
      </c>
    </row>
    <row r="772" spans="1:51" s="14" customFormat="1" ht="12">
      <c r="A772" s="14"/>
      <c r="B772" s="237"/>
      <c r="C772" s="238"/>
      <c r="D772" s="220" t="s">
        <v>155</v>
      </c>
      <c r="E772" s="239" t="s">
        <v>19</v>
      </c>
      <c r="F772" s="240" t="s">
        <v>821</v>
      </c>
      <c r="G772" s="238"/>
      <c r="H772" s="241">
        <v>17.64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7" t="s">
        <v>155</v>
      </c>
      <c r="AU772" s="247" t="s">
        <v>81</v>
      </c>
      <c r="AV772" s="14" t="s">
        <v>81</v>
      </c>
      <c r="AW772" s="14" t="s">
        <v>33</v>
      </c>
      <c r="AX772" s="14" t="s">
        <v>71</v>
      </c>
      <c r="AY772" s="247" t="s">
        <v>141</v>
      </c>
    </row>
    <row r="773" spans="1:51" s="14" customFormat="1" ht="12">
      <c r="A773" s="14"/>
      <c r="B773" s="237"/>
      <c r="C773" s="238"/>
      <c r="D773" s="220" t="s">
        <v>155</v>
      </c>
      <c r="E773" s="239" t="s">
        <v>19</v>
      </c>
      <c r="F773" s="240" t="s">
        <v>822</v>
      </c>
      <c r="G773" s="238"/>
      <c r="H773" s="241">
        <v>72.525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7" t="s">
        <v>155</v>
      </c>
      <c r="AU773" s="247" t="s">
        <v>81</v>
      </c>
      <c r="AV773" s="14" t="s">
        <v>81</v>
      </c>
      <c r="AW773" s="14" t="s">
        <v>33</v>
      </c>
      <c r="AX773" s="14" t="s">
        <v>71</v>
      </c>
      <c r="AY773" s="247" t="s">
        <v>141</v>
      </c>
    </row>
    <row r="774" spans="1:51" s="14" customFormat="1" ht="12">
      <c r="A774" s="14"/>
      <c r="B774" s="237"/>
      <c r="C774" s="238"/>
      <c r="D774" s="220" t="s">
        <v>155</v>
      </c>
      <c r="E774" s="239" t="s">
        <v>19</v>
      </c>
      <c r="F774" s="240" t="s">
        <v>823</v>
      </c>
      <c r="G774" s="238"/>
      <c r="H774" s="241">
        <v>14.9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7" t="s">
        <v>155</v>
      </c>
      <c r="AU774" s="247" t="s">
        <v>81</v>
      </c>
      <c r="AV774" s="14" t="s">
        <v>81</v>
      </c>
      <c r="AW774" s="14" t="s">
        <v>33</v>
      </c>
      <c r="AX774" s="14" t="s">
        <v>71</v>
      </c>
      <c r="AY774" s="247" t="s">
        <v>141</v>
      </c>
    </row>
    <row r="775" spans="1:51" s="14" customFormat="1" ht="12">
      <c r="A775" s="14"/>
      <c r="B775" s="237"/>
      <c r="C775" s="238"/>
      <c r="D775" s="220" t="s">
        <v>155</v>
      </c>
      <c r="E775" s="239" t="s">
        <v>19</v>
      </c>
      <c r="F775" s="240" t="s">
        <v>824</v>
      </c>
      <c r="G775" s="238"/>
      <c r="H775" s="241">
        <v>17.36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7" t="s">
        <v>155</v>
      </c>
      <c r="AU775" s="247" t="s">
        <v>81</v>
      </c>
      <c r="AV775" s="14" t="s">
        <v>81</v>
      </c>
      <c r="AW775" s="14" t="s">
        <v>33</v>
      </c>
      <c r="AX775" s="14" t="s">
        <v>71</v>
      </c>
      <c r="AY775" s="247" t="s">
        <v>141</v>
      </c>
    </row>
    <row r="776" spans="1:51" s="14" customFormat="1" ht="12">
      <c r="A776" s="14"/>
      <c r="B776" s="237"/>
      <c r="C776" s="238"/>
      <c r="D776" s="220" t="s">
        <v>155</v>
      </c>
      <c r="E776" s="239" t="s">
        <v>19</v>
      </c>
      <c r="F776" s="240" t="s">
        <v>825</v>
      </c>
      <c r="G776" s="238"/>
      <c r="H776" s="241">
        <v>73.605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7" t="s">
        <v>155</v>
      </c>
      <c r="AU776" s="247" t="s">
        <v>81</v>
      </c>
      <c r="AV776" s="14" t="s">
        <v>81</v>
      </c>
      <c r="AW776" s="14" t="s">
        <v>33</v>
      </c>
      <c r="AX776" s="14" t="s">
        <v>71</v>
      </c>
      <c r="AY776" s="247" t="s">
        <v>141</v>
      </c>
    </row>
    <row r="777" spans="1:51" s="14" customFormat="1" ht="12">
      <c r="A777" s="14"/>
      <c r="B777" s="237"/>
      <c r="C777" s="238"/>
      <c r="D777" s="220" t="s">
        <v>155</v>
      </c>
      <c r="E777" s="239" t="s">
        <v>19</v>
      </c>
      <c r="F777" s="240" t="s">
        <v>826</v>
      </c>
      <c r="G777" s="238"/>
      <c r="H777" s="241">
        <v>12.04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7" t="s">
        <v>155</v>
      </c>
      <c r="AU777" s="247" t="s">
        <v>81</v>
      </c>
      <c r="AV777" s="14" t="s">
        <v>81</v>
      </c>
      <c r="AW777" s="14" t="s">
        <v>33</v>
      </c>
      <c r="AX777" s="14" t="s">
        <v>71</v>
      </c>
      <c r="AY777" s="247" t="s">
        <v>141</v>
      </c>
    </row>
    <row r="778" spans="1:51" s="14" customFormat="1" ht="12">
      <c r="A778" s="14"/>
      <c r="B778" s="237"/>
      <c r="C778" s="238"/>
      <c r="D778" s="220" t="s">
        <v>155</v>
      </c>
      <c r="E778" s="239" t="s">
        <v>19</v>
      </c>
      <c r="F778" s="240" t="s">
        <v>827</v>
      </c>
      <c r="G778" s="238"/>
      <c r="H778" s="241">
        <v>10.7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7" t="s">
        <v>155</v>
      </c>
      <c r="AU778" s="247" t="s">
        <v>81</v>
      </c>
      <c r="AV778" s="14" t="s">
        <v>81</v>
      </c>
      <c r="AW778" s="14" t="s">
        <v>33</v>
      </c>
      <c r="AX778" s="14" t="s">
        <v>71</v>
      </c>
      <c r="AY778" s="247" t="s">
        <v>141</v>
      </c>
    </row>
    <row r="779" spans="1:51" s="14" customFormat="1" ht="12">
      <c r="A779" s="14"/>
      <c r="B779" s="237"/>
      <c r="C779" s="238"/>
      <c r="D779" s="220" t="s">
        <v>155</v>
      </c>
      <c r="E779" s="239" t="s">
        <v>19</v>
      </c>
      <c r="F779" s="240" t="s">
        <v>828</v>
      </c>
      <c r="G779" s="238"/>
      <c r="H779" s="241">
        <v>110.535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7" t="s">
        <v>155</v>
      </c>
      <c r="AU779" s="247" t="s">
        <v>81</v>
      </c>
      <c r="AV779" s="14" t="s">
        <v>81</v>
      </c>
      <c r="AW779" s="14" t="s">
        <v>33</v>
      </c>
      <c r="AX779" s="14" t="s">
        <v>71</v>
      </c>
      <c r="AY779" s="247" t="s">
        <v>141</v>
      </c>
    </row>
    <row r="780" spans="1:51" s="14" customFormat="1" ht="12">
      <c r="A780" s="14"/>
      <c r="B780" s="237"/>
      <c r="C780" s="238"/>
      <c r="D780" s="220" t="s">
        <v>155</v>
      </c>
      <c r="E780" s="239" t="s">
        <v>19</v>
      </c>
      <c r="F780" s="240" t="s">
        <v>829</v>
      </c>
      <c r="G780" s="238"/>
      <c r="H780" s="241">
        <v>13.86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7" t="s">
        <v>155</v>
      </c>
      <c r="AU780" s="247" t="s">
        <v>81</v>
      </c>
      <c r="AV780" s="14" t="s">
        <v>81</v>
      </c>
      <c r="AW780" s="14" t="s">
        <v>33</v>
      </c>
      <c r="AX780" s="14" t="s">
        <v>71</v>
      </c>
      <c r="AY780" s="247" t="s">
        <v>141</v>
      </c>
    </row>
    <row r="781" spans="1:51" s="14" customFormat="1" ht="12">
      <c r="A781" s="14"/>
      <c r="B781" s="237"/>
      <c r="C781" s="238"/>
      <c r="D781" s="220" t="s">
        <v>155</v>
      </c>
      <c r="E781" s="239" t="s">
        <v>19</v>
      </c>
      <c r="F781" s="240" t="s">
        <v>830</v>
      </c>
      <c r="G781" s="238"/>
      <c r="H781" s="241">
        <v>16.58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7" t="s">
        <v>155</v>
      </c>
      <c r="AU781" s="247" t="s">
        <v>81</v>
      </c>
      <c r="AV781" s="14" t="s">
        <v>81</v>
      </c>
      <c r="AW781" s="14" t="s">
        <v>33</v>
      </c>
      <c r="AX781" s="14" t="s">
        <v>71</v>
      </c>
      <c r="AY781" s="247" t="s">
        <v>141</v>
      </c>
    </row>
    <row r="782" spans="1:51" s="15" customFormat="1" ht="12">
      <c r="A782" s="15"/>
      <c r="B782" s="258"/>
      <c r="C782" s="259"/>
      <c r="D782" s="220" t="s">
        <v>155</v>
      </c>
      <c r="E782" s="260" t="s">
        <v>19</v>
      </c>
      <c r="F782" s="261" t="s">
        <v>188</v>
      </c>
      <c r="G782" s="259"/>
      <c r="H782" s="262">
        <v>618.215</v>
      </c>
      <c r="I782" s="263"/>
      <c r="J782" s="259"/>
      <c r="K782" s="259"/>
      <c r="L782" s="264"/>
      <c r="M782" s="265"/>
      <c r="N782" s="266"/>
      <c r="O782" s="266"/>
      <c r="P782" s="266"/>
      <c r="Q782" s="266"/>
      <c r="R782" s="266"/>
      <c r="S782" s="266"/>
      <c r="T782" s="267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68" t="s">
        <v>155</v>
      </c>
      <c r="AU782" s="268" t="s">
        <v>81</v>
      </c>
      <c r="AV782" s="15" t="s">
        <v>149</v>
      </c>
      <c r="AW782" s="15" t="s">
        <v>33</v>
      </c>
      <c r="AX782" s="15" t="s">
        <v>79</v>
      </c>
      <c r="AY782" s="268" t="s">
        <v>141</v>
      </c>
    </row>
    <row r="783" spans="1:65" s="2" customFormat="1" ht="24.15" customHeight="1">
      <c r="A783" s="41"/>
      <c r="B783" s="42"/>
      <c r="C783" s="207" t="s">
        <v>831</v>
      </c>
      <c r="D783" s="207" t="s">
        <v>144</v>
      </c>
      <c r="E783" s="208" t="s">
        <v>832</v>
      </c>
      <c r="F783" s="209" t="s">
        <v>833</v>
      </c>
      <c r="G783" s="210" t="s">
        <v>221</v>
      </c>
      <c r="H783" s="211">
        <v>593.992</v>
      </c>
      <c r="I783" s="212"/>
      <c r="J783" s="213">
        <f>ROUND(I783*H783,2)</f>
        <v>0</v>
      </c>
      <c r="K783" s="209" t="s">
        <v>148</v>
      </c>
      <c r="L783" s="47"/>
      <c r="M783" s="214" t="s">
        <v>19</v>
      </c>
      <c r="N783" s="215" t="s">
        <v>42</v>
      </c>
      <c r="O783" s="87"/>
      <c r="P783" s="216">
        <f>O783*H783</f>
        <v>0</v>
      </c>
      <c r="Q783" s="216">
        <v>0</v>
      </c>
      <c r="R783" s="216">
        <f>Q783*H783</f>
        <v>0</v>
      </c>
      <c r="S783" s="216">
        <v>0.0026</v>
      </c>
      <c r="T783" s="217">
        <f>S783*H783</f>
        <v>1.5443791999999998</v>
      </c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R783" s="218" t="s">
        <v>149</v>
      </c>
      <c r="AT783" s="218" t="s">
        <v>144</v>
      </c>
      <c r="AU783" s="218" t="s">
        <v>81</v>
      </c>
      <c r="AY783" s="20" t="s">
        <v>141</v>
      </c>
      <c r="BE783" s="219">
        <f>IF(N783="základní",J783,0)</f>
        <v>0</v>
      </c>
      <c r="BF783" s="219">
        <f>IF(N783="snížená",J783,0)</f>
        <v>0</v>
      </c>
      <c r="BG783" s="219">
        <f>IF(N783="zákl. přenesená",J783,0)</f>
        <v>0</v>
      </c>
      <c r="BH783" s="219">
        <f>IF(N783="sníž. přenesená",J783,0)</f>
        <v>0</v>
      </c>
      <c r="BI783" s="219">
        <f>IF(N783="nulová",J783,0)</f>
        <v>0</v>
      </c>
      <c r="BJ783" s="20" t="s">
        <v>79</v>
      </c>
      <c r="BK783" s="219">
        <f>ROUND(I783*H783,2)</f>
        <v>0</v>
      </c>
      <c r="BL783" s="20" t="s">
        <v>149</v>
      </c>
      <c r="BM783" s="218" t="s">
        <v>834</v>
      </c>
    </row>
    <row r="784" spans="1:47" s="2" customFormat="1" ht="12">
      <c r="A784" s="41"/>
      <c r="B784" s="42"/>
      <c r="C784" s="43"/>
      <c r="D784" s="220" t="s">
        <v>151</v>
      </c>
      <c r="E784" s="43"/>
      <c r="F784" s="221" t="s">
        <v>835</v>
      </c>
      <c r="G784" s="43"/>
      <c r="H784" s="43"/>
      <c r="I784" s="222"/>
      <c r="J784" s="43"/>
      <c r="K784" s="43"/>
      <c r="L784" s="47"/>
      <c r="M784" s="223"/>
      <c r="N784" s="22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151</v>
      </c>
      <c r="AU784" s="20" t="s">
        <v>81</v>
      </c>
    </row>
    <row r="785" spans="1:47" s="2" customFormat="1" ht="12">
      <c r="A785" s="41"/>
      <c r="B785" s="42"/>
      <c r="C785" s="43"/>
      <c r="D785" s="225" t="s">
        <v>153</v>
      </c>
      <c r="E785" s="43"/>
      <c r="F785" s="226" t="s">
        <v>836</v>
      </c>
      <c r="G785" s="43"/>
      <c r="H785" s="43"/>
      <c r="I785" s="222"/>
      <c r="J785" s="43"/>
      <c r="K785" s="43"/>
      <c r="L785" s="47"/>
      <c r="M785" s="223"/>
      <c r="N785" s="224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T785" s="20" t="s">
        <v>153</v>
      </c>
      <c r="AU785" s="20" t="s">
        <v>81</v>
      </c>
    </row>
    <row r="786" spans="1:51" s="13" customFormat="1" ht="12">
      <c r="A786" s="13"/>
      <c r="B786" s="227"/>
      <c r="C786" s="228"/>
      <c r="D786" s="220" t="s">
        <v>155</v>
      </c>
      <c r="E786" s="229" t="s">
        <v>19</v>
      </c>
      <c r="F786" s="230" t="s">
        <v>156</v>
      </c>
      <c r="G786" s="228"/>
      <c r="H786" s="229" t="s">
        <v>19</v>
      </c>
      <c r="I786" s="231"/>
      <c r="J786" s="228"/>
      <c r="K786" s="228"/>
      <c r="L786" s="232"/>
      <c r="M786" s="233"/>
      <c r="N786" s="234"/>
      <c r="O786" s="234"/>
      <c r="P786" s="234"/>
      <c r="Q786" s="234"/>
      <c r="R786" s="234"/>
      <c r="S786" s="234"/>
      <c r="T786" s="235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6" t="s">
        <v>155</v>
      </c>
      <c r="AU786" s="236" t="s">
        <v>81</v>
      </c>
      <c r="AV786" s="13" t="s">
        <v>79</v>
      </c>
      <c r="AW786" s="13" t="s">
        <v>33</v>
      </c>
      <c r="AX786" s="13" t="s">
        <v>71</v>
      </c>
      <c r="AY786" s="236" t="s">
        <v>141</v>
      </c>
    </row>
    <row r="787" spans="1:51" s="13" customFormat="1" ht="12">
      <c r="A787" s="13"/>
      <c r="B787" s="227"/>
      <c r="C787" s="228"/>
      <c r="D787" s="220" t="s">
        <v>155</v>
      </c>
      <c r="E787" s="229" t="s">
        <v>19</v>
      </c>
      <c r="F787" s="230" t="s">
        <v>837</v>
      </c>
      <c r="G787" s="228"/>
      <c r="H787" s="229" t="s">
        <v>19</v>
      </c>
      <c r="I787" s="231"/>
      <c r="J787" s="228"/>
      <c r="K787" s="228"/>
      <c r="L787" s="232"/>
      <c r="M787" s="233"/>
      <c r="N787" s="234"/>
      <c r="O787" s="234"/>
      <c r="P787" s="234"/>
      <c r="Q787" s="234"/>
      <c r="R787" s="234"/>
      <c r="S787" s="234"/>
      <c r="T787" s="235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6" t="s">
        <v>155</v>
      </c>
      <c r="AU787" s="236" t="s">
        <v>81</v>
      </c>
      <c r="AV787" s="13" t="s">
        <v>79</v>
      </c>
      <c r="AW787" s="13" t="s">
        <v>33</v>
      </c>
      <c r="AX787" s="13" t="s">
        <v>71</v>
      </c>
      <c r="AY787" s="236" t="s">
        <v>141</v>
      </c>
    </row>
    <row r="788" spans="1:51" s="14" customFormat="1" ht="12">
      <c r="A788" s="14"/>
      <c r="B788" s="237"/>
      <c r="C788" s="238"/>
      <c r="D788" s="220" t="s">
        <v>155</v>
      </c>
      <c r="E788" s="239" t="s">
        <v>19</v>
      </c>
      <c r="F788" s="240" t="s">
        <v>437</v>
      </c>
      <c r="G788" s="238"/>
      <c r="H788" s="241">
        <v>27.612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7" t="s">
        <v>155</v>
      </c>
      <c r="AU788" s="247" t="s">
        <v>81</v>
      </c>
      <c r="AV788" s="14" t="s">
        <v>81</v>
      </c>
      <c r="AW788" s="14" t="s">
        <v>33</v>
      </c>
      <c r="AX788" s="14" t="s">
        <v>71</v>
      </c>
      <c r="AY788" s="247" t="s">
        <v>141</v>
      </c>
    </row>
    <row r="789" spans="1:51" s="14" customFormat="1" ht="12">
      <c r="A789" s="14"/>
      <c r="B789" s="237"/>
      <c r="C789" s="238"/>
      <c r="D789" s="220" t="s">
        <v>155</v>
      </c>
      <c r="E789" s="239" t="s">
        <v>19</v>
      </c>
      <c r="F789" s="240" t="s">
        <v>438</v>
      </c>
      <c r="G789" s="238"/>
      <c r="H789" s="241">
        <v>7.59</v>
      </c>
      <c r="I789" s="242"/>
      <c r="J789" s="238"/>
      <c r="K789" s="238"/>
      <c r="L789" s="243"/>
      <c r="M789" s="244"/>
      <c r="N789" s="245"/>
      <c r="O789" s="245"/>
      <c r="P789" s="245"/>
      <c r="Q789" s="245"/>
      <c r="R789" s="245"/>
      <c r="S789" s="245"/>
      <c r="T789" s="246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7" t="s">
        <v>155</v>
      </c>
      <c r="AU789" s="247" t="s">
        <v>81</v>
      </c>
      <c r="AV789" s="14" t="s">
        <v>81</v>
      </c>
      <c r="AW789" s="14" t="s">
        <v>33</v>
      </c>
      <c r="AX789" s="14" t="s">
        <v>71</v>
      </c>
      <c r="AY789" s="247" t="s">
        <v>141</v>
      </c>
    </row>
    <row r="790" spans="1:51" s="14" customFormat="1" ht="12">
      <c r="A790" s="14"/>
      <c r="B790" s="237"/>
      <c r="C790" s="238"/>
      <c r="D790" s="220" t="s">
        <v>155</v>
      </c>
      <c r="E790" s="239" t="s">
        <v>19</v>
      </c>
      <c r="F790" s="240" t="s">
        <v>439</v>
      </c>
      <c r="G790" s="238"/>
      <c r="H790" s="241">
        <v>35.105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7" t="s">
        <v>155</v>
      </c>
      <c r="AU790" s="247" t="s">
        <v>81</v>
      </c>
      <c r="AV790" s="14" t="s">
        <v>81</v>
      </c>
      <c r="AW790" s="14" t="s">
        <v>33</v>
      </c>
      <c r="AX790" s="14" t="s">
        <v>71</v>
      </c>
      <c r="AY790" s="247" t="s">
        <v>141</v>
      </c>
    </row>
    <row r="791" spans="1:51" s="14" customFormat="1" ht="12">
      <c r="A791" s="14"/>
      <c r="B791" s="237"/>
      <c r="C791" s="238"/>
      <c r="D791" s="220" t="s">
        <v>155</v>
      </c>
      <c r="E791" s="239" t="s">
        <v>19</v>
      </c>
      <c r="F791" s="240" t="s">
        <v>440</v>
      </c>
      <c r="G791" s="238"/>
      <c r="H791" s="241">
        <v>11.055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7" t="s">
        <v>155</v>
      </c>
      <c r="AU791" s="247" t="s">
        <v>81</v>
      </c>
      <c r="AV791" s="14" t="s">
        <v>81</v>
      </c>
      <c r="AW791" s="14" t="s">
        <v>33</v>
      </c>
      <c r="AX791" s="14" t="s">
        <v>71</v>
      </c>
      <c r="AY791" s="247" t="s">
        <v>141</v>
      </c>
    </row>
    <row r="792" spans="1:51" s="14" customFormat="1" ht="12">
      <c r="A792" s="14"/>
      <c r="B792" s="237"/>
      <c r="C792" s="238"/>
      <c r="D792" s="220" t="s">
        <v>155</v>
      </c>
      <c r="E792" s="239" t="s">
        <v>19</v>
      </c>
      <c r="F792" s="240" t="s">
        <v>441</v>
      </c>
      <c r="G792" s="238"/>
      <c r="H792" s="241">
        <v>24.701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7" t="s">
        <v>155</v>
      </c>
      <c r="AU792" s="247" t="s">
        <v>81</v>
      </c>
      <c r="AV792" s="14" t="s">
        <v>81</v>
      </c>
      <c r="AW792" s="14" t="s">
        <v>33</v>
      </c>
      <c r="AX792" s="14" t="s">
        <v>71</v>
      </c>
      <c r="AY792" s="247" t="s">
        <v>141</v>
      </c>
    </row>
    <row r="793" spans="1:51" s="14" customFormat="1" ht="12">
      <c r="A793" s="14"/>
      <c r="B793" s="237"/>
      <c r="C793" s="238"/>
      <c r="D793" s="220" t="s">
        <v>155</v>
      </c>
      <c r="E793" s="239" t="s">
        <v>19</v>
      </c>
      <c r="F793" s="240" t="s">
        <v>442</v>
      </c>
      <c r="G793" s="238"/>
      <c r="H793" s="241">
        <v>38.679</v>
      </c>
      <c r="I793" s="242"/>
      <c r="J793" s="238"/>
      <c r="K793" s="238"/>
      <c r="L793" s="243"/>
      <c r="M793" s="244"/>
      <c r="N793" s="245"/>
      <c r="O793" s="245"/>
      <c r="P793" s="245"/>
      <c r="Q793" s="245"/>
      <c r="R793" s="245"/>
      <c r="S793" s="245"/>
      <c r="T793" s="246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7" t="s">
        <v>155</v>
      </c>
      <c r="AU793" s="247" t="s">
        <v>81</v>
      </c>
      <c r="AV793" s="14" t="s">
        <v>81</v>
      </c>
      <c r="AW793" s="14" t="s">
        <v>33</v>
      </c>
      <c r="AX793" s="14" t="s">
        <v>71</v>
      </c>
      <c r="AY793" s="247" t="s">
        <v>141</v>
      </c>
    </row>
    <row r="794" spans="1:51" s="14" customFormat="1" ht="12">
      <c r="A794" s="14"/>
      <c r="B794" s="237"/>
      <c r="C794" s="238"/>
      <c r="D794" s="220" t="s">
        <v>155</v>
      </c>
      <c r="E794" s="239" t="s">
        <v>19</v>
      </c>
      <c r="F794" s="240" t="s">
        <v>838</v>
      </c>
      <c r="G794" s="238"/>
      <c r="H794" s="241">
        <v>313.35</v>
      </c>
      <c r="I794" s="242"/>
      <c r="J794" s="238"/>
      <c r="K794" s="238"/>
      <c r="L794" s="243"/>
      <c r="M794" s="244"/>
      <c r="N794" s="245"/>
      <c r="O794" s="245"/>
      <c r="P794" s="245"/>
      <c r="Q794" s="245"/>
      <c r="R794" s="245"/>
      <c r="S794" s="245"/>
      <c r="T794" s="246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7" t="s">
        <v>155</v>
      </c>
      <c r="AU794" s="247" t="s">
        <v>81</v>
      </c>
      <c r="AV794" s="14" t="s">
        <v>81</v>
      </c>
      <c r="AW794" s="14" t="s">
        <v>33</v>
      </c>
      <c r="AX794" s="14" t="s">
        <v>71</v>
      </c>
      <c r="AY794" s="247" t="s">
        <v>141</v>
      </c>
    </row>
    <row r="795" spans="1:51" s="14" customFormat="1" ht="12">
      <c r="A795" s="14"/>
      <c r="B795" s="237"/>
      <c r="C795" s="238"/>
      <c r="D795" s="220" t="s">
        <v>155</v>
      </c>
      <c r="E795" s="239" t="s">
        <v>19</v>
      </c>
      <c r="F795" s="240" t="s">
        <v>839</v>
      </c>
      <c r="G795" s="238"/>
      <c r="H795" s="241">
        <v>135.9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7" t="s">
        <v>155</v>
      </c>
      <c r="AU795" s="247" t="s">
        <v>81</v>
      </c>
      <c r="AV795" s="14" t="s">
        <v>81</v>
      </c>
      <c r="AW795" s="14" t="s">
        <v>33</v>
      </c>
      <c r="AX795" s="14" t="s">
        <v>71</v>
      </c>
      <c r="AY795" s="247" t="s">
        <v>141</v>
      </c>
    </row>
    <row r="796" spans="1:51" s="15" customFormat="1" ht="12">
      <c r="A796" s="15"/>
      <c r="B796" s="258"/>
      <c r="C796" s="259"/>
      <c r="D796" s="220" t="s">
        <v>155</v>
      </c>
      <c r="E796" s="260" t="s">
        <v>19</v>
      </c>
      <c r="F796" s="261" t="s">
        <v>188</v>
      </c>
      <c r="G796" s="259"/>
      <c r="H796" s="262">
        <v>593.992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68" t="s">
        <v>155</v>
      </c>
      <c r="AU796" s="268" t="s">
        <v>81</v>
      </c>
      <c r="AV796" s="15" t="s">
        <v>149</v>
      </c>
      <c r="AW796" s="15" t="s">
        <v>33</v>
      </c>
      <c r="AX796" s="15" t="s">
        <v>79</v>
      </c>
      <c r="AY796" s="268" t="s">
        <v>141</v>
      </c>
    </row>
    <row r="797" spans="1:65" s="2" customFormat="1" ht="24.15" customHeight="1">
      <c r="A797" s="41"/>
      <c r="B797" s="42"/>
      <c r="C797" s="207" t="s">
        <v>840</v>
      </c>
      <c r="D797" s="207" t="s">
        <v>144</v>
      </c>
      <c r="E797" s="208" t="s">
        <v>841</v>
      </c>
      <c r="F797" s="209" t="s">
        <v>842</v>
      </c>
      <c r="G797" s="210" t="s">
        <v>221</v>
      </c>
      <c r="H797" s="211">
        <v>267.595</v>
      </c>
      <c r="I797" s="212"/>
      <c r="J797" s="213">
        <f>ROUND(I797*H797,2)</f>
        <v>0</v>
      </c>
      <c r="K797" s="209" t="s">
        <v>148</v>
      </c>
      <c r="L797" s="47"/>
      <c r="M797" s="214" t="s">
        <v>19</v>
      </c>
      <c r="N797" s="215" t="s">
        <v>42</v>
      </c>
      <c r="O797" s="87"/>
      <c r="P797" s="216">
        <f>O797*H797</f>
        <v>0</v>
      </c>
      <c r="Q797" s="216">
        <v>0</v>
      </c>
      <c r="R797" s="216">
        <f>Q797*H797</f>
        <v>0</v>
      </c>
      <c r="S797" s="216">
        <v>0.068</v>
      </c>
      <c r="T797" s="217">
        <f>S797*H797</f>
        <v>18.196460000000002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18" t="s">
        <v>149</v>
      </c>
      <c r="AT797" s="218" t="s">
        <v>144</v>
      </c>
      <c r="AU797" s="218" t="s">
        <v>81</v>
      </c>
      <c r="AY797" s="20" t="s">
        <v>141</v>
      </c>
      <c r="BE797" s="219">
        <f>IF(N797="základní",J797,0)</f>
        <v>0</v>
      </c>
      <c r="BF797" s="219">
        <f>IF(N797="snížená",J797,0)</f>
        <v>0</v>
      </c>
      <c r="BG797" s="219">
        <f>IF(N797="zákl. přenesená",J797,0)</f>
        <v>0</v>
      </c>
      <c r="BH797" s="219">
        <f>IF(N797="sníž. přenesená",J797,0)</f>
        <v>0</v>
      </c>
      <c r="BI797" s="219">
        <f>IF(N797="nulová",J797,0)</f>
        <v>0</v>
      </c>
      <c r="BJ797" s="20" t="s">
        <v>79</v>
      </c>
      <c r="BK797" s="219">
        <f>ROUND(I797*H797,2)</f>
        <v>0</v>
      </c>
      <c r="BL797" s="20" t="s">
        <v>149</v>
      </c>
      <c r="BM797" s="218" t="s">
        <v>843</v>
      </c>
    </row>
    <row r="798" spans="1:47" s="2" customFormat="1" ht="12">
      <c r="A798" s="41"/>
      <c r="B798" s="42"/>
      <c r="C798" s="43"/>
      <c r="D798" s="220" t="s">
        <v>151</v>
      </c>
      <c r="E798" s="43"/>
      <c r="F798" s="221" t="s">
        <v>844</v>
      </c>
      <c r="G798" s="43"/>
      <c r="H798" s="43"/>
      <c r="I798" s="222"/>
      <c r="J798" s="43"/>
      <c r="K798" s="43"/>
      <c r="L798" s="47"/>
      <c r="M798" s="223"/>
      <c r="N798" s="224"/>
      <c r="O798" s="87"/>
      <c r="P798" s="87"/>
      <c r="Q798" s="87"/>
      <c r="R798" s="87"/>
      <c r="S798" s="87"/>
      <c r="T798" s="88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T798" s="20" t="s">
        <v>151</v>
      </c>
      <c r="AU798" s="20" t="s">
        <v>81</v>
      </c>
    </row>
    <row r="799" spans="1:47" s="2" customFormat="1" ht="12">
      <c r="A799" s="41"/>
      <c r="B799" s="42"/>
      <c r="C799" s="43"/>
      <c r="D799" s="225" t="s">
        <v>153</v>
      </c>
      <c r="E799" s="43"/>
      <c r="F799" s="226" t="s">
        <v>845</v>
      </c>
      <c r="G799" s="43"/>
      <c r="H799" s="43"/>
      <c r="I799" s="222"/>
      <c r="J799" s="43"/>
      <c r="K799" s="43"/>
      <c r="L799" s="47"/>
      <c r="M799" s="223"/>
      <c r="N799" s="22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153</v>
      </c>
      <c r="AU799" s="20" t="s">
        <v>81</v>
      </c>
    </row>
    <row r="800" spans="1:51" s="13" customFormat="1" ht="12">
      <c r="A800" s="13"/>
      <c r="B800" s="227"/>
      <c r="C800" s="228"/>
      <c r="D800" s="220" t="s">
        <v>155</v>
      </c>
      <c r="E800" s="229" t="s">
        <v>19</v>
      </c>
      <c r="F800" s="230" t="s">
        <v>204</v>
      </c>
      <c r="G800" s="228"/>
      <c r="H800" s="229" t="s">
        <v>19</v>
      </c>
      <c r="I800" s="231"/>
      <c r="J800" s="228"/>
      <c r="K800" s="228"/>
      <c r="L800" s="232"/>
      <c r="M800" s="233"/>
      <c r="N800" s="234"/>
      <c r="O800" s="234"/>
      <c r="P800" s="234"/>
      <c r="Q800" s="234"/>
      <c r="R800" s="234"/>
      <c r="S800" s="234"/>
      <c r="T800" s="23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6" t="s">
        <v>155</v>
      </c>
      <c r="AU800" s="236" t="s">
        <v>81</v>
      </c>
      <c r="AV800" s="13" t="s">
        <v>79</v>
      </c>
      <c r="AW800" s="13" t="s">
        <v>33</v>
      </c>
      <c r="AX800" s="13" t="s">
        <v>71</v>
      </c>
      <c r="AY800" s="236" t="s">
        <v>141</v>
      </c>
    </row>
    <row r="801" spans="1:51" s="14" customFormat="1" ht="12">
      <c r="A801" s="14"/>
      <c r="B801" s="237"/>
      <c r="C801" s="238"/>
      <c r="D801" s="220" t="s">
        <v>155</v>
      </c>
      <c r="E801" s="239" t="s">
        <v>19</v>
      </c>
      <c r="F801" s="240" t="s">
        <v>846</v>
      </c>
      <c r="G801" s="238"/>
      <c r="H801" s="241">
        <v>29.936</v>
      </c>
      <c r="I801" s="242"/>
      <c r="J801" s="238"/>
      <c r="K801" s="238"/>
      <c r="L801" s="243"/>
      <c r="M801" s="244"/>
      <c r="N801" s="245"/>
      <c r="O801" s="245"/>
      <c r="P801" s="245"/>
      <c r="Q801" s="245"/>
      <c r="R801" s="245"/>
      <c r="S801" s="245"/>
      <c r="T801" s="24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7" t="s">
        <v>155</v>
      </c>
      <c r="AU801" s="247" t="s">
        <v>81</v>
      </c>
      <c r="AV801" s="14" t="s">
        <v>81</v>
      </c>
      <c r="AW801" s="14" t="s">
        <v>33</v>
      </c>
      <c r="AX801" s="14" t="s">
        <v>71</v>
      </c>
      <c r="AY801" s="247" t="s">
        <v>141</v>
      </c>
    </row>
    <row r="802" spans="1:51" s="14" customFormat="1" ht="12">
      <c r="A802" s="14"/>
      <c r="B802" s="237"/>
      <c r="C802" s="238"/>
      <c r="D802" s="220" t="s">
        <v>155</v>
      </c>
      <c r="E802" s="239" t="s">
        <v>19</v>
      </c>
      <c r="F802" s="240" t="s">
        <v>847</v>
      </c>
      <c r="G802" s="238"/>
      <c r="H802" s="241">
        <v>60.293</v>
      </c>
      <c r="I802" s="242"/>
      <c r="J802" s="238"/>
      <c r="K802" s="238"/>
      <c r="L802" s="243"/>
      <c r="M802" s="244"/>
      <c r="N802" s="245"/>
      <c r="O802" s="245"/>
      <c r="P802" s="245"/>
      <c r="Q802" s="245"/>
      <c r="R802" s="245"/>
      <c r="S802" s="245"/>
      <c r="T802" s="246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7" t="s">
        <v>155</v>
      </c>
      <c r="AU802" s="247" t="s">
        <v>81</v>
      </c>
      <c r="AV802" s="14" t="s">
        <v>81</v>
      </c>
      <c r="AW802" s="14" t="s">
        <v>33</v>
      </c>
      <c r="AX802" s="14" t="s">
        <v>71</v>
      </c>
      <c r="AY802" s="247" t="s">
        <v>141</v>
      </c>
    </row>
    <row r="803" spans="1:51" s="14" customFormat="1" ht="12">
      <c r="A803" s="14"/>
      <c r="B803" s="237"/>
      <c r="C803" s="238"/>
      <c r="D803" s="220" t="s">
        <v>155</v>
      </c>
      <c r="E803" s="239" t="s">
        <v>19</v>
      </c>
      <c r="F803" s="240" t="s">
        <v>848</v>
      </c>
      <c r="G803" s="238"/>
      <c r="H803" s="241">
        <v>44.462</v>
      </c>
      <c r="I803" s="242"/>
      <c r="J803" s="238"/>
      <c r="K803" s="238"/>
      <c r="L803" s="243"/>
      <c r="M803" s="244"/>
      <c r="N803" s="245"/>
      <c r="O803" s="245"/>
      <c r="P803" s="245"/>
      <c r="Q803" s="245"/>
      <c r="R803" s="245"/>
      <c r="S803" s="245"/>
      <c r="T803" s="246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7" t="s">
        <v>155</v>
      </c>
      <c r="AU803" s="247" t="s">
        <v>81</v>
      </c>
      <c r="AV803" s="14" t="s">
        <v>81</v>
      </c>
      <c r="AW803" s="14" t="s">
        <v>33</v>
      </c>
      <c r="AX803" s="14" t="s">
        <v>71</v>
      </c>
      <c r="AY803" s="247" t="s">
        <v>141</v>
      </c>
    </row>
    <row r="804" spans="1:51" s="14" customFormat="1" ht="12">
      <c r="A804" s="14"/>
      <c r="B804" s="237"/>
      <c r="C804" s="238"/>
      <c r="D804" s="220" t="s">
        <v>155</v>
      </c>
      <c r="E804" s="239" t="s">
        <v>19</v>
      </c>
      <c r="F804" s="240" t="s">
        <v>849</v>
      </c>
      <c r="G804" s="238"/>
      <c r="H804" s="241">
        <v>60.649</v>
      </c>
      <c r="I804" s="242"/>
      <c r="J804" s="238"/>
      <c r="K804" s="238"/>
      <c r="L804" s="243"/>
      <c r="M804" s="244"/>
      <c r="N804" s="245"/>
      <c r="O804" s="245"/>
      <c r="P804" s="245"/>
      <c r="Q804" s="245"/>
      <c r="R804" s="245"/>
      <c r="S804" s="245"/>
      <c r="T804" s="246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7" t="s">
        <v>155</v>
      </c>
      <c r="AU804" s="247" t="s">
        <v>81</v>
      </c>
      <c r="AV804" s="14" t="s">
        <v>81</v>
      </c>
      <c r="AW804" s="14" t="s">
        <v>33</v>
      </c>
      <c r="AX804" s="14" t="s">
        <v>71</v>
      </c>
      <c r="AY804" s="247" t="s">
        <v>141</v>
      </c>
    </row>
    <row r="805" spans="1:51" s="14" customFormat="1" ht="12">
      <c r="A805" s="14"/>
      <c r="B805" s="237"/>
      <c r="C805" s="238"/>
      <c r="D805" s="220" t="s">
        <v>155</v>
      </c>
      <c r="E805" s="239" t="s">
        <v>19</v>
      </c>
      <c r="F805" s="240" t="s">
        <v>850</v>
      </c>
      <c r="G805" s="238"/>
      <c r="H805" s="241">
        <v>28.16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7" t="s">
        <v>155</v>
      </c>
      <c r="AU805" s="247" t="s">
        <v>81</v>
      </c>
      <c r="AV805" s="14" t="s">
        <v>81</v>
      </c>
      <c r="AW805" s="14" t="s">
        <v>33</v>
      </c>
      <c r="AX805" s="14" t="s">
        <v>71</v>
      </c>
      <c r="AY805" s="247" t="s">
        <v>141</v>
      </c>
    </row>
    <row r="806" spans="1:51" s="14" customFormat="1" ht="12">
      <c r="A806" s="14"/>
      <c r="B806" s="237"/>
      <c r="C806" s="238"/>
      <c r="D806" s="220" t="s">
        <v>155</v>
      </c>
      <c r="E806" s="239" t="s">
        <v>19</v>
      </c>
      <c r="F806" s="240" t="s">
        <v>851</v>
      </c>
      <c r="G806" s="238"/>
      <c r="H806" s="241">
        <v>44.095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7" t="s">
        <v>155</v>
      </c>
      <c r="AU806" s="247" t="s">
        <v>81</v>
      </c>
      <c r="AV806" s="14" t="s">
        <v>81</v>
      </c>
      <c r="AW806" s="14" t="s">
        <v>33</v>
      </c>
      <c r="AX806" s="14" t="s">
        <v>71</v>
      </c>
      <c r="AY806" s="247" t="s">
        <v>141</v>
      </c>
    </row>
    <row r="807" spans="1:51" s="15" customFormat="1" ht="12">
      <c r="A807" s="15"/>
      <c r="B807" s="258"/>
      <c r="C807" s="259"/>
      <c r="D807" s="220" t="s">
        <v>155</v>
      </c>
      <c r="E807" s="260" t="s">
        <v>19</v>
      </c>
      <c r="F807" s="261" t="s">
        <v>188</v>
      </c>
      <c r="G807" s="259"/>
      <c r="H807" s="262">
        <v>267.595</v>
      </c>
      <c r="I807" s="263"/>
      <c r="J807" s="259"/>
      <c r="K807" s="259"/>
      <c r="L807" s="264"/>
      <c r="M807" s="265"/>
      <c r="N807" s="266"/>
      <c r="O807" s="266"/>
      <c r="P807" s="266"/>
      <c r="Q807" s="266"/>
      <c r="R807" s="266"/>
      <c r="S807" s="266"/>
      <c r="T807" s="267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68" t="s">
        <v>155</v>
      </c>
      <c r="AU807" s="268" t="s">
        <v>81</v>
      </c>
      <c r="AV807" s="15" t="s">
        <v>149</v>
      </c>
      <c r="AW807" s="15" t="s">
        <v>33</v>
      </c>
      <c r="AX807" s="15" t="s">
        <v>79</v>
      </c>
      <c r="AY807" s="268" t="s">
        <v>141</v>
      </c>
    </row>
    <row r="808" spans="1:65" s="2" customFormat="1" ht="24.15" customHeight="1">
      <c r="A808" s="41"/>
      <c r="B808" s="42"/>
      <c r="C808" s="207" t="s">
        <v>852</v>
      </c>
      <c r="D808" s="207" t="s">
        <v>144</v>
      </c>
      <c r="E808" s="208" t="s">
        <v>853</v>
      </c>
      <c r="F808" s="209" t="s">
        <v>854</v>
      </c>
      <c r="G808" s="210" t="s">
        <v>256</v>
      </c>
      <c r="H808" s="211">
        <v>0.55</v>
      </c>
      <c r="I808" s="212"/>
      <c r="J808" s="213">
        <f>ROUND(I808*H808,2)</f>
        <v>0</v>
      </c>
      <c r="K808" s="209" t="s">
        <v>148</v>
      </c>
      <c r="L808" s="47"/>
      <c r="M808" s="214" t="s">
        <v>19</v>
      </c>
      <c r="N808" s="215" t="s">
        <v>42</v>
      </c>
      <c r="O808" s="87"/>
      <c r="P808" s="216">
        <f>O808*H808</f>
        <v>0</v>
      </c>
      <c r="Q808" s="216">
        <v>0.00123</v>
      </c>
      <c r="R808" s="216">
        <f>Q808*H808</f>
        <v>0.0006765</v>
      </c>
      <c r="S808" s="216">
        <v>0.017</v>
      </c>
      <c r="T808" s="217">
        <f>S808*H808</f>
        <v>0.00935</v>
      </c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R808" s="218" t="s">
        <v>149</v>
      </c>
      <c r="AT808" s="218" t="s">
        <v>144</v>
      </c>
      <c r="AU808" s="218" t="s">
        <v>81</v>
      </c>
      <c r="AY808" s="20" t="s">
        <v>141</v>
      </c>
      <c r="BE808" s="219">
        <f>IF(N808="základní",J808,0)</f>
        <v>0</v>
      </c>
      <c r="BF808" s="219">
        <f>IF(N808="snížená",J808,0)</f>
        <v>0</v>
      </c>
      <c r="BG808" s="219">
        <f>IF(N808="zákl. přenesená",J808,0)</f>
        <v>0</v>
      </c>
      <c r="BH808" s="219">
        <f>IF(N808="sníž. přenesená",J808,0)</f>
        <v>0</v>
      </c>
      <c r="BI808" s="219">
        <f>IF(N808="nulová",J808,0)</f>
        <v>0</v>
      </c>
      <c r="BJ808" s="20" t="s">
        <v>79</v>
      </c>
      <c r="BK808" s="219">
        <f>ROUND(I808*H808,2)</f>
        <v>0</v>
      </c>
      <c r="BL808" s="20" t="s">
        <v>149</v>
      </c>
      <c r="BM808" s="218" t="s">
        <v>855</v>
      </c>
    </row>
    <row r="809" spans="1:47" s="2" customFormat="1" ht="12">
      <c r="A809" s="41"/>
      <c r="B809" s="42"/>
      <c r="C809" s="43"/>
      <c r="D809" s="220" t="s">
        <v>151</v>
      </c>
      <c r="E809" s="43"/>
      <c r="F809" s="221" t="s">
        <v>856</v>
      </c>
      <c r="G809" s="43"/>
      <c r="H809" s="43"/>
      <c r="I809" s="222"/>
      <c r="J809" s="43"/>
      <c r="K809" s="43"/>
      <c r="L809" s="47"/>
      <c r="M809" s="223"/>
      <c r="N809" s="224"/>
      <c r="O809" s="87"/>
      <c r="P809" s="87"/>
      <c r="Q809" s="87"/>
      <c r="R809" s="87"/>
      <c r="S809" s="87"/>
      <c r="T809" s="88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T809" s="20" t="s">
        <v>151</v>
      </c>
      <c r="AU809" s="20" t="s">
        <v>81</v>
      </c>
    </row>
    <row r="810" spans="1:47" s="2" customFormat="1" ht="12">
      <c r="A810" s="41"/>
      <c r="B810" s="42"/>
      <c r="C810" s="43"/>
      <c r="D810" s="225" t="s">
        <v>153</v>
      </c>
      <c r="E810" s="43"/>
      <c r="F810" s="226" t="s">
        <v>857</v>
      </c>
      <c r="G810" s="43"/>
      <c r="H810" s="43"/>
      <c r="I810" s="222"/>
      <c r="J810" s="43"/>
      <c r="K810" s="43"/>
      <c r="L810" s="47"/>
      <c r="M810" s="223"/>
      <c r="N810" s="224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T810" s="20" t="s">
        <v>153</v>
      </c>
      <c r="AU810" s="20" t="s">
        <v>81</v>
      </c>
    </row>
    <row r="811" spans="1:51" s="13" customFormat="1" ht="12">
      <c r="A811" s="13"/>
      <c r="B811" s="227"/>
      <c r="C811" s="228"/>
      <c r="D811" s="220" t="s">
        <v>155</v>
      </c>
      <c r="E811" s="229" t="s">
        <v>19</v>
      </c>
      <c r="F811" s="230" t="s">
        <v>551</v>
      </c>
      <c r="G811" s="228"/>
      <c r="H811" s="229" t="s">
        <v>19</v>
      </c>
      <c r="I811" s="231"/>
      <c r="J811" s="228"/>
      <c r="K811" s="228"/>
      <c r="L811" s="232"/>
      <c r="M811" s="233"/>
      <c r="N811" s="234"/>
      <c r="O811" s="234"/>
      <c r="P811" s="234"/>
      <c r="Q811" s="234"/>
      <c r="R811" s="234"/>
      <c r="S811" s="234"/>
      <c r="T811" s="235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6" t="s">
        <v>155</v>
      </c>
      <c r="AU811" s="236" t="s">
        <v>81</v>
      </c>
      <c r="AV811" s="13" t="s">
        <v>79</v>
      </c>
      <c r="AW811" s="13" t="s">
        <v>33</v>
      </c>
      <c r="AX811" s="13" t="s">
        <v>71</v>
      </c>
      <c r="AY811" s="236" t="s">
        <v>141</v>
      </c>
    </row>
    <row r="812" spans="1:51" s="14" customFormat="1" ht="12">
      <c r="A812" s="14"/>
      <c r="B812" s="237"/>
      <c r="C812" s="238"/>
      <c r="D812" s="220" t="s">
        <v>155</v>
      </c>
      <c r="E812" s="239" t="s">
        <v>19</v>
      </c>
      <c r="F812" s="240" t="s">
        <v>858</v>
      </c>
      <c r="G812" s="238"/>
      <c r="H812" s="241">
        <v>0.55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7" t="s">
        <v>155</v>
      </c>
      <c r="AU812" s="247" t="s">
        <v>81</v>
      </c>
      <c r="AV812" s="14" t="s">
        <v>81</v>
      </c>
      <c r="AW812" s="14" t="s">
        <v>33</v>
      </c>
      <c r="AX812" s="14" t="s">
        <v>79</v>
      </c>
      <c r="AY812" s="247" t="s">
        <v>141</v>
      </c>
    </row>
    <row r="813" spans="1:65" s="2" customFormat="1" ht="24.15" customHeight="1">
      <c r="A813" s="41"/>
      <c r="B813" s="42"/>
      <c r="C813" s="207" t="s">
        <v>859</v>
      </c>
      <c r="D813" s="207" t="s">
        <v>144</v>
      </c>
      <c r="E813" s="208" t="s">
        <v>860</v>
      </c>
      <c r="F813" s="209" t="s">
        <v>861</v>
      </c>
      <c r="G813" s="210" t="s">
        <v>147</v>
      </c>
      <c r="H813" s="211">
        <v>2</v>
      </c>
      <c r="I813" s="212"/>
      <c r="J813" s="213">
        <f>ROUND(I813*H813,2)</f>
        <v>0</v>
      </c>
      <c r="K813" s="209" t="s">
        <v>148</v>
      </c>
      <c r="L813" s="47"/>
      <c r="M813" s="214" t="s">
        <v>19</v>
      </c>
      <c r="N813" s="215" t="s">
        <v>42</v>
      </c>
      <c r="O813" s="87"/>
      <c r="P813" s="216">
        <f>O813*H813</f>
        <v>0</v>
      </c>
      <c r="Q813" s="216">
        <v>0</v>
      </c>
      <c r="R813" s="216">
        <f>Q813*H813</f>
        <v>0</v>
      </c>
      <c r="S813" s="216">
        <v>0.037</v>
      </c>
      <c r="T813" s="217">
        <f>S813*H813</f>
        <v>0.074</v>
      </c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R813" s="218" t="s">
        <v>149</v>
      </c>
      <c r="AT813" s="218" t="s">
        <v>144</v>
      </c>
      <c r="AU813" s="218" t="s">
        <v>81</v>
      </c>
      <c r="AY813" s="20" t="s">
        <v>141</v>
      </c>
      <c r="BE813" s="219">
        <f>IF(N813="základní",J813,0)</f>
        <v>0</v>
      </c>
      <c r="BF813" s="219">
        <f>IF(N813="snížená",J813,0)</f>
        <v>0</v>
      </c>
      <c r="BG813" s="219">
        <f>IF(N813="zákl. přenesená",J813,0)</f>
        <v>0</v>
      </c>
      <c r="BH813" s="219">
        <f>IF(N813="sníž. přenesená",J813,0)</f>
        <v>0</v>
      </c>
      <c r="BI813" s="219">
        <f>IF(N813="nulová",J813,0)</f>
        <v>0</v>
      </c>
      <c r="BJ813" s="20" t="s">
        <v>79</v>
      </c>
      <c r="BK813" s="219">
        <f>ROUND(I813*H813,2)</f>
        <v>0</v>
      </c>
      <c r="BL813" s="20" t="s">
        <v>149</v>
      </c>
      <c r="BM813" s="218" t="s">
        <v>862</v>
      </c>
    </row>
    <row r="814" spans="1:47" s="2" customFormat="1" ht="12">
      <c r="A814" s="41"/>
      <c r="B814" s="42"/>
      <c r="C814" s="43"/>
      <c r="D814" s="220" t="s">
        <v>151</v>
      </c>
      <c r="E814" s="43"/>
      <c r="F814" s="221" t="s">
        <v>863</v>
      </c>
      <c r="G814" s="43"/>
      <c r="H814" s="43"/>
      <c r="I814" s="222"/>
      <c r="J814" s="43"/>
      <c r="K814" s="43"/>
      <c r="L814" s="47"/>
      <c r="M814" s="223"/>
      <c r="N814" s="224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T814" s="20" t="s">
        <v>151</v>
      </c>
      <c r="AU814" s="20" t="s">
        <v>81</v>
      </c>
    </row>
    <row r="815" spans="1:47" s="2" customFormat="1" ht="12">
      <c r="A815" s="41"/>
      <c r="B815" s="42"/>
      <c r="C815" s="43"/>
      <c r="D815" s="225" t="s">
        <v>153</v>
      </c>
      <c r="E815" s="43"/>
      <c r="F815" s="226" t="s">
        <v>864</v>
      </c>
      <c r="G815" s="43"/>
      <c r="H815" s="43"/>
      <c r="I815" s="222"/>
      <c r="J815" s="43"/>
      <c r="K815" s="43"/>
      <c r="L815" s="47"/>
      <c r="M815" s="223"/>
      <c r="N815" s="224"/>
      <c r="O815" s="87"/>
      <c r="P815" s="87"/>
      <c r="Q815" s="87"/>
      <c r="R815" s="87"/>
      <c r="S815" s="87"/>
      <c r="T815" s="88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T815" s="20" t="s">
        <v>153</v>
      </c>
      <c r="AU815" s="20" t="s">
        <v>81</v>
      </c>
    </row>
    <row r="816" spans="1:51" s="13" customFormat="1" ht="12">
      <c r="A816" s="13"/>
      <c r="B816" s="227"/>
      <c r="C816" s="228"/>
      <c r="D816" s="220" t="s">
        <v>155</v>
      </c>
      <c r="E816" s="229" t="s">
        <v>19</v>
      </c>
      <c r="F816" s="230" t="s">
        <v>156</v>
      </c>
      <c r="G816" s="228"/>
      <c r="H816" s="229" t="s">
        <v>19</v>
      </c>
      <c r="I816" s="231"/>
      <c r="J816" s="228"/>
      <c r="K816" s="228"/>
      <c r="L816" s="232"/>
      <c r="M816" s="233"/>
      <c r="N816" s="234"/>
      <c r="O816" s="234"/>
      <c r="P816" s="234"/>
      <c r="Q816" s="234"/>
      <c r="R816" s="234"/>
      <c r="S816" s="234"/>
      <c r="T816" s="23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6" t="s">
        <v>155</v>
      </c>
      <c r="AU816" s="236" t="s">
        <v>81</v>
      </c>
      <c r="AV816" s="13" t="s">
        <v>79</v>
      </c>
      <c r="AW816" s="13" t="s">
        <v>33</v>
      </c>
      <c r="AX816" s="13" t="s">
        <v>71</v>
      </c>
      <c r="AY816" s="236" t="s">
        <v>141</v>
      </c>
    </row>
    <row r="817" spans="1:51" s="14" customFormat="1" ht="12">
      <c r="A817" s="14"/>
      <c r="B817" s="237"/>
      <c r="C817" s="238"/>
      <c r="D817" s="220" t="s">
        <v>155</v>
      </c>
      <c r="E817" s="239" t="s">
        <v>19</v>
      </c>
      <c r="F817" s="240" t="s">
        <v>865</v>
      </c>
      <c r="G817" s="238"/>
      <c r="H817" s="241">
        <v>2</v>
      </c>
      <c r="I817" s="242"/>
      <c r="J817" s="238"/>
      <c r="K817" s="238"/>
      <c r="L817" s="243"/>
      <c r="M817" s="244"/>
      <c r="N817" s="245"/>
      <c r="O817" s="245"/>
      <c r="P817" s="245"/>
      <c r="Q817" s="245"/>
      <c r="R817" s="245"/>
      <c r="S817" s="245"/>
      <c r="T817" s="246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7" t="s">
        <v>155</v>
      </c>
      <c r="AU817" s="247" t="s">
        <v>81</v>
      </c>
      <c r="AV817" s="14" t="s">
        <v>81</v>
      </c>
      <c r="AW817" s="14" t="s">
        <v>33</v>
      </c>
      <c r="AX817" s="14" t="s">
        <v>79</v>
      </c>
      <c r="AY817" s="247" t="s">
        <v>141</v>
      </c>
    </row>
    <row r="818" spans="1:65" s="2" customFormat="1" ht="33" customHeight="1">
      <c r="A818" s="41"/>
      <c r="B818" s="42"/>
      <c r="C818" s="207" t="s">
        <v>866</v>
      </c>
      <c r="D818" s="207" t="s">
        <v>144</v>
      </c>
      <c r="E818" s="208" t="s">
        <v>867</v>
      </c>
      <c r="F818" s="209" t="s">
        <v>868</v>
      </c>
      <c r="G818" s="210" t="s">
        <v>256</v>
      </c>
      <c r="H818" s="211">
        <v>38.1</v>
      </c>
      <c r="I818" s="212"/>
      <c r="J818" s="213">
        <f>ROUND(I818*H818,2)</f>
        <v>0</v>
      </c>
      <c r="K818" s="209" t="s">
        <v>148</v>
      </c>
      <c r="L818" s="47"/>
      <c r="M818" s="214" t="s">
        <v>19</v>
      </c>
      <c r="N818" s="215" t="s">
        <v>42</v>
      </c>
      <c r="O818" s="87"/>
      <c r="P818" s="216">
        <f>O818*H818</f>
        <v>0</v>
      </c>
      <c r="Q818" s="216">
        <v>0</v>
      </c>
      <c r="R818" s="216">
        <f>Q818*H818</f>
        <v>0</v>
      </c>
      <c r="S818" s="216">
        <v>0.015</v>
      </c>
      <c r="T818" s="217">
        <f>S818*H818</f>
        <v>0.5715</v>
      </c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R818" s="218" t="s">
        <v>149</v>
      </c>
      <c r="AT818" s="218" t="s">
        <v>144</v>
      </c>
      <c r="AU818" s="218" t="s">
        <v>81</v>
      </c>
      <c r="AY818" s="20" t="s">
        <v>141</v>
      </c>
      <c r="BE818" s="219">
        <f>IF(N818="základní",J818,0)</f>
        <v>0</v>
      </c>
      <c r="BF818" s="219">
        <f>IF(N818="snížená",J818,0)</f>
        <v>0</v>
      </c>
      <c r="BG818" s="219">
        <f>IF(N818="zákl. přenesená",J818,0)</f>
        <v>0</v>
      </c>
      <c r="BH818" s="219">
        <f>IF(N818="sníž. přenesená",J818,0)</f>
        <v>0</v>
      </c>
      <c r="BI818" s="219">
        <f>IF(N818="nulová",J818,0)</f>
        <v>0</v>
      </c>
      <c r="BJ818" s="20" t="s">
        <v>79</v>
      </c>
      <c r="BK818" s="219">
        <f>ROUND(I818*H818,2)</f>
        <v>0</v>
      </c>
      <c r="BL818" s="20" t="s">
        <v>149</v>
      </c>
      <c r="BM818" s="218" t="s">
        <v>869</v>
      </c>
    </row>
    <row r="819" spans="1:47" s="2" customFormat="1" ht="12">
      <c r="A819" s="41"/>
      <c r="B819" s="42"/>
      <c r="C819" s="43"/>
      <c r="D819" s="220" t="s">
        <v>151</v>
      </c>
      <c r="E819" s="43"/>
      <c r="F819" s="221" t="s">
        <v>870</v>
      </c>
      <c r="G819" s="43"/>
      <c r="H819" s="43"/>
      <c r="I819" s="222"/>
      <c r="J819" s="43"/>
      <c r="K819" s="43"/>
      <c r="L819" s="47"/>
      <c r="M819" s="223"/>
      <c r="N819" s="224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T819" s="20" t="s">
        <v>151</v>
      </c>
      <c r="AU819" s="20" t="s">
        <v>81</v>
      </c>
    </row>
    <row r="820" spans="1:47" s="2" customFormat="1" ht="12">
      <c r="A820" s="41"/>
      <c r="B820" s="42"/>
      <c r="C820" s="43"/>
      <c r="D820" s="225" t="s">
        <v>153</v>
      </c>
      <c r="E820" s="43"/>
      <c r="F820" s="226" t="s">
        <v>871</v>
      </c>
      <c r="G820" s="43"/>
      <c r="H820" s="43"/>
      <c r="I820" s="222"/>
      <c r="J820" s="43"/>
      <c r="K820" s="43"/>
      <c r="L820" s="47"/>
      <c r="M820" s="223"/>
      <c r="N820" s="224"/>
      <c r="O820" s="87"/>
      <c r="P820" s="87"/>
      <c r="Q820" s="87"/>
      <c r="R820" s="87"/>
      <c r="S820" s="87"/>
      <c r="T820" s="88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T820" s="20" t="s">
        <v>153</v>
      </c>
      <c r="AU820" s="20" t="s">
        <v>81</v>
      </c>
    </row>
    <row r="821" spans="1:51" s="13" customFormat="1" ht="12">
      <c r="A821" s="13"/>
      <c r="B821" s="227"/>
      <c r="C821" s="228"/>
      <c r="D821" s="220" t="s">
        <v>155</v>
      </c>
      <c r="E821" s="229" t="s">
        <v>19</v>
      </c>
      <c r="F821" s="230" t="s">
        <v>156</v>
      </c>
      <c r="G821" s="228"/>
      <c r="H821" s="229" t="s">
        <v>19</v>
      </c>
      <c r="I821" s="231"/>
      <c r="J821" s="228"/>
      <c r="K821" s="228"/>
      <c r="L821" s="232"/>
      <c r="M821" s="233"/>
      <c r="N821" s="234"/>
      <c r="O821" s="234"/>
      <c r="P821" s="234"/>
      <c r="Q821" s="234"/>
      <c r="R821" s="234"/>
      <c r="S821" s="234"/>
      <c r="T821" s="235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6" t="s">
        <v>155</v>
      </c>
      <c r="AU821" s="236" t="s">
        <v>81</v>
      </c>
      <c r="AV821" s="13" t="s">
        <v>79</v>
      </c>
      <c r="AW821" s="13" t="s">
        <v>33</v>
      </c>
      <c r="AX821" s="13" t="s">
        <v>71</v>
      </c>
      <c r="AY821" s="236" t="s">
        <v>141</v>
      </c>
    </row>
    <row r="822" spans="1:51" s="14" customFormat="1" ht="12">
      <c r="A822" s="14"/>
      <c r="B822" s="237"/>
      <c r="C822" s="238"/>
      <c r="D822" s="220" t="s">
        <v>155</v>
      </c>
      <c r="E822" s="239" t="s">
        <v>19</v>
      </c>
      <c r="F822" s="240" t="s">
        <v>872</v>
      </c>
      <c r="G822" s="238"/>
      <c r="H822" s="241">
        <v>10.5</v>
      </c>
      <c r="I822" s="242"/>
      <c r="J822" s="238"/>
      <c r="K822" s="238"/>
      <c r="L822" s="243"/>
      <c r="M822" s="244"/>
      <c r="N822" s="245"/>
      <c r="O822" s="245"/>
      <c r="P822" s="245"/>
      <c r="Q822" s="245"/>
      <c r="R822" s="245"/>
      <c r="S822" s="245"/>
      <c r="T822" s="246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7" t="s">
        <v>155</v>
      </c>
      <c r="AU822" s="247" t="s">
        <v>81</v>
      </c>
      <c r="AV822" s="14" t="s">
        <v>81</v>
      </c>
      <c r="AW822" s="14" t="s">
        <v>33</v>
      </c>
      <c r="AX822" s="14" t="s">
        <v>71</v>
      </c>
      <c r="AY822" s="247" t="s">
        <v>141</v>
      </c>
    </row>
    <row r="823" spans="1:51" s="14" customFormat="1" ht="12">
      <c r="A823" s="14"/>
      <c r="B823" s="237"/>
      <c r="C823" s="238"/>
      <c r="D823" s="220" t="s">
        <v>155</v>
      </c>
      <c r="E823" s="239" t="s">
        <v>19</v>
      </c>
      <c r="F823" s="240" t="s">
        <v>873</v>
      </c>
      <c r="G823" s="238"/>
      <c r="H823" s="241">
        <v>27.6</v>
      </c>
      <c r="I823" s="242"/>
      <c r="J823" s="238"/>
      <c r="K823" s="238"/>
      <c r="L823" s="243"/>
      <c r="M823" s="244"/>
      <c r="N823" s="245"/>
      <c r="O823" s="245"/>
      <c r="P823" s="245"/>
      <c r="Q823" s="245"/>
      <c r="R823" s="245"/>
      <c r="S823" s="245"/>
      <c r="T823" s="24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7" t="s">
        <v>155</v>
      </c>
      <c r="AU823" s="247" t="s">
        <v>81</v>
      </c>
      <c r="AV823" s="14" t="s">
        <v>81</v>
      </c>
      <c r="AW823" s="14" t="s">
        <v>33</v>
      </c>
      <c r="AX823" s="14" t="s">
        <v>71</v>
      </c>
      <c r="AY823" s="247" t="s">
        <v>141</v>
      </c>
    </row>
    <row r="824" spans="1:51" s="15" customFormat="1" ht="12">
      <c r="A824" s="15"/>
      <c r="B824" s="258"/>
      <c r="C824" s="259"/>
      <c r="D824" s="220" t="s">
        <v>155</v>
      </c>
      <c r="E824" s="260" t="s">
        <v>19</v>
      </c>
      <c r="F824" s="261" t="s">
        <v>188</v>
      </c>
      <c r="G824" s="259"/>
      <c r="H824" s="262">
        <v>38.1</v>
      </c>
      <c r="I824" s="263"/>
      <c r="J824" s="259"/>
      <c r="K824" s="259"/>
      <c r="L824" s="264"/>
      <c r="M824" s="265"/>
      <c r="N824" s="266"/>
      <c r="O824" s="266"/>
      <c r="P824" s="266"/>
      <c r="Q824" s="266"/>
      <c r="R824" s="266"/>
      <c r="S824" s="266"/>
      <c r="T824" s="267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68" t="s">
        <v>155</v>
      </c>
      <c r="AU824" s="268" t="s">
        <v>81</v>
      </c>
      <c r="AV824" s="15" t="s">
        <v>149</v>
      </c>
      <c r="AW824" s="15" t="s">
        <v>33</v>
      </c>
      <c r="AX824" s="15" t="s">
        <v>79</v>
      </c>
      <c r="AY824" s="268" t="s">
        <v>141</v>
      </c>
    </row>
    <row r="825" spans="1:65" s="2" customFormat="1" ht="33" customHeight="1">
      <c r="A825" s="41"/>
      <c r="B825" s="42"/>
      <c r="C825" s="207" t="s">
        <v>874</v>
      </c>
      <c r="D825" s="207" t="s">
        <v>144</v>
      </c>
      <c r="E825" s="208" t="s">
        <v>875</v>
      </c>
      <c r="F825" s="209" t="s">
        <v>876</v>
      </c>
      <c r="G825" s="210" t="s">
        <v>256</v>
      </c>
      <c r="H825" s="211">
        <v>3</v>
      </c>
      <c r="I825" s="212"/>
      <c r="J825" s="213">
        <f>ROUND(I825*H825,2)</f>
        <v>0</v>
      </c>
      <c r="K825" s="209" t="s">
        <v>148</v>
      </c>
      <c r="L825" s="47"/>
      <c r="M825" s="214" t="s">
        <v>19</v>
      </c>
      <c r="N825" s="215" t="s">
        <v>42</v>
      </c>
      <c r="O825" s="87"/>
      <c r="P825" s="216">
        <f>O825*H825</f>
        <v>0</v>
      </c>
      <c r="Q825" s="216">
        <v>0</v>
      </c>
      <c r="R825" s="216">
        <f>Q825*H825</f>
        <v>0</v>
      </c>
      <c r="S825" s="216">
        <v>0.045</v>
      </c>
      <c r="T825" s="217">
        <f>S825*H825</f>
        <v>0.135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18" t="s">
        <v>149</v>
      </c>
      <c r="AT825" s="218" t="s">
        <v>144</v>
      </c>
      <c r="AU825" s="218" t="s">
        <v>81</v>
      </c>
      <c r="AY825" s="20" t="s">
        <v>141</v>
      </c>
      <c r="BE825" s="219">
        <f>IF(N825="základní",J825,0)</f>
        <v>0</v>
      </c>
      <c r="BF825" s="219">
        <f>IF(N825="snížená",J825,0)</f>
        <v>0</v>
      </c>
      <c r="BG825" s="219">
        <f>IF(N825="zákl. přenesená",J825,0)</f>
        <v>0</v>
      </c>
      <c r="BH825" s="219">
        <f>IF(N825="sníž. přenesená",J825,0)</f>
        <v>0</v>
      </c>
      <c r="BI825" s="219">
        <f>IF(N825="nulová",J825,0)</f>
        <v>0</v>
      </c>
      <c r="BJ825" s="20" t="s">
        <v>79</v>
      </c>
      <c r="BK825" s="219">
        <f>ROUND(I825*H825,2)</f>
        <v>0</v>
      </c>
      <c r="BL825" s="20" t="s">
        <v>149</v>
      </c>
      <c r="BM825" s="218" t="s">
        <v>877</v>
      </c>
    </row>
    <row r="826" spans="1:47" s="2" customFormat="1" ht="12">
      <c r="A826" s="41"/>
      <c r="B826" s="42"/>
      <c r="C826" s="43"/>
      <c r="D826" s="220" t="s">
        <v>151</v>
      </c>
      <c r="E826" s="43"/>
      <c r="F826" s="221" t="s">
        <v>878</v>
      </c>
      <c r="G826" s="43"/>
      <c r="H826" s="43"/>
      <c r="I826" s="222"/>
      <c r="J826" s="43"/>
      <c r="K826" s="43"/>
      <c r="L826" s="47"/>
      <c r="M826" s="223"/>
      <c r="N826" s="224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T826" s="20" t="s">
        <v>151</v>
      </c>
      <c r="AU826" s="20" t="s">
        <v>81</v>
      </c>
    </row>
    <row r="827" spans="1:47" s="2" customFormat="1" ht="12">
      <c r="A827" s="41"/>
      <c r="B827" s="42"/>
      <c r="C827" s="43"/>
      <c r="D827" s="225" t="s">
        <v>153</v>
      </c>
      <c r="E827" s="43"/>
      <c r="F827" s="226" t="s">
        <v>879</v>
      </c>
      <c r="G827" s="43"/>
      <c r="H827" s="43"/>
      <c r="I827" s="222"/>
      <c r="J827" s="43"/>
      <c r="K827" s="43"/>
      <c r="L827" s="47"/>
      <c r="M827" s="223"/>
      <c r="N827" s="224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20" t="s">
        <v>153</v>
      </c>
      <c r="AU827" s="20" t="s">
        <v>81</v>
      </c>
    </row>
    <row r="828" spans="1:51" s="13" customFormat="1" ht="12">
      <c r="A828" s="13"/>
      <c r="B828" s="227"/>
      <c r="C828" s="228"/>
      <c r="D828" s="220" t="s">
        <v>155</v>
      </c>
      <c r="E828" s="229" t="s">
        <v>19</v>
      </c>
      <c r="F828" s="230" t="s">
        <v>156</v>
      </c>
      <c r="G828" s="228"/>
      <c r="H828" s="229" t="s">
        <v>19</v>
      </c>
      <c r="I828" s="231"/>
      <c r="J828" s="228"/>
      <c r="K828" s="228"/>
      <c r="L828" s="232"/>
      <c r="M828" s="233"/>
      <c r="N828" s="234"/>
      <c r="O828" s="234"/>
      <c r="P828" s="234"/>
      <c r="Q828" s="234"/>
      <c r="R828" s="234"/>
      <c r="S828" s="234"/>
      <c r="T828" s="235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6" t="s">
        <v>155</v>
      </c>
      <c r="AU828" s="236" t="s">
        <v>81</v>
      </c>
      <c r="AV828" s="13" t="s">
        <v>79</v>
      </c>
      <c r="AW828" s="13" t="s">
        <v>33</v>
      </c>
      <c r="AX828" s="13" t="s">
        <v>71</v>
      </c>
      <c r="AY828" s="236" t="s">
        <v>141</v>
      </c>
    </row>
    <row r="829" spans="1:51" s="14" customFormat="1" ht="12">
      <c r="A829" s="14"/>
      <c r="B829" s="237"/>
      <c r="C829" s="238"/>
      <c r="D829" s="220" t="s">
        <v>155</v>
      </c>
      <c r="E829" s="239" t="s">
        <v>19</v>
      </c>
      <c r="F829" s="240" t="s">
        <v>880</v>
      </c>
      <c r="G829" s="238"/>
      <c r="H829" s="241">
        <v>3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7" t="s">
        <v>155</v>
      </c>
      <c r="AU829" s="247" t="s">
        <v>81</v>
      </c>
      <c r="AV829" s="14" t="s">
        <v>81</v>
      </c>
      <c r="AW829" s="14" t="s">
        <v>33</v>
      </c>
      <c r="AX829" s="14" t="s">
        <v>79</v>
      </c>
      <c r="AY829" s="247" t="s">
        <v>141</v>
      </c>
    </row>
    <row r="830" spans="1:65" s="2" customFormat="1" ht="24.15" customHeight="1">
      <c r="A830" s="41"/>
      <c r="B830" s="42"/>
      <c r="C830" s="207" t="s">
        <v>881</v>
      </c>
      <c r="D830" s="207" t="s">
        <v>144</v>
      </c>
      <c r="E830" s="208" t="s">
        <v>882</v>
      </c>
      <c r="F830" s="209" t="s">
        <v>883</v>
      </c>
      <c r="G830" s="210" t="s">
        <v>256</v>
      </c>
      <c r="H830" s="211">
        <v>4</v>
      </c>
      <c r="I830" s="212"/>
      <c r="J830" s="213">
        <f>ROUND(I830*H830,2)</f>
        <v>0</v>
      </c>
      <c r="K830" s="209" t="s">
        <v>148</v>
      </c>
      <c r="L830" s="47"/>
      <c r="M830" s="214" t="s">
        <v>19</v>
      </c>
      <c r="N830" s="215" t="s">
        <v>42</v>
      </c>
      <c r="O830" s="87"/>
      <c r="P830" s="216">
        <f>O830*H830</f>
        <v>0</v>
      </c>
      <c r="Q830" s="216">
        <v>0</v>
      </c>
      <c r="R830" s="216">
        <f>Q830*H830</f>
        <v>0</v>
      </c>
      <c r="S830" s="216">
        <v>0.05</v>
      </c>
      <c r="T830" s="217">
        <f>S830*H830</f>
        <v>0.2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18" t="s">
        <v>149</v>
      </c>
      <c r="AT830" s="218" t="s">
        <v>144</v>
      </c>
      <c r="AU830" s="218" t="s">
        <v>81</v>
      </c>
      <c r="AY830" s="20" t="s">
        <v>141</v>
      </c>
      <c r="BE830" s="219">
        <f>IF(N830="základní",J830,0)</f>
        <v>0</v>
      </c>
      <c r="BF830" s="219">
        <f>IF(N830="snížená",J830,0)</f>
        <v>0</v>
      </c>
      <c r="BG830" s="219">
        <f>IF(N830="zákl. přenesená",J830,0)</f>
        <v>0</v>
      </c>
      <c r="BH830" s="219">
        <f>IF(N830="sníž. přenesená",J830,0)</f>
        <v>0</v>
      </c>
      <c r="BI830" s="219">
        <f>IF(N830="nulová",J830,0)</f>
        <v>0</v>
      </c>
      <c r="BJ830" s="20" t="s">
        <v>79</v>
      </c>
      <c r="BK830" s="219">
        <f>ROUND(I830*H830,2)</f>
        <v>0</v>
      </c>
      <c r="BL830" s="20" t="s">
        <v>149</v>
      </c>
      <c r="BM830" s="218" t="s">
        <v>884</v>
      </c>
    </row>
    <row r="831" spans="1:47" s="2" customFormat="1" ht="12">
      <c r="A831" s="41"/>
      <c r="B831" s="42"/>
      <c r="C831" s="43"/>
      <c r="D831" s="220" t="s">
        <v>151</v>
      </c>
      <c r="E831" s="43"/>
      <c r="F831" s="221" t="s">
        <v>885</v>
      </c>
      <c r="G831" s="43"/>
      <c r="H831" s="43"/>
      <c r="I831" s="222"/>
      <c r="J831" s="43"/>
      <c r="K831" s="43"/>
      <c r="L831" s="47"/>
      <c r="M831" s="223"/>
      <c r="N831" s="224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T831" s="20" t="s">
        <v>151</v>
      </c>
      <c r="AU831" s="20" t="s">
        <v>81</v>
      </c>
    </row>
    <row r="832" spans="1:47" s="2" customFormat="1" ht="12">
      <c r="A832" s="41"/>
      <c r="B832" s="42"/>
      <c r="C832" s="43"/>
      <c r="D832" s="225" t="s">
        <v>153</v>
      </c>
      <c r="E832" s="43"/>
      <c r="F832" s="226" t="s">
        <v>886</v>
      </c>
      <c r="G832" s="43"/>
      <c r="H832" s="43"/>
      <c r="I832" s="222"/>
      <c r="J832" s="43"/>
      <c r="K832" s="43"/>
      <c r="L832" s="47"/>
      <c r="M832" s="223"/>
      <c r="N832" s="224"/>
      <c r="O832" s="87"/>
      <c r="P832" s="87"/>
      <c r="Q832" s="87"/>
      <c r="R832" s="87"/>
      <c r="S832" s="87"/>
      <c r="T832" s="88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T832" s="20" t="s">
        <v>153</v>
      </c>
      <c r="AU832" s="20" t="s">
        <v>81</v>
      </c>
    </row>
    <row r="833" spans="1:51" s="13" customFormat="1" ht="12">
      <c r="A833" s="13"/>
      <c r="B833" s="227"/>
      <c r="C833" s="228"/>
      <c r="D833" s="220" t="s">
        <v>155</v>
      </c>
      <c r="E833" s="229" t="s">
        <v>19</v>
      </c>
      <c r="F833" s="230" t="s">
        <v>551</v>
      </c>
      <c r="G833" s="228"/>
      <c r="H833" s="229" t="s">
        <v>19</v>
      </c>
      <c r="I833" s="231"/>
      <c r="J833" s="228"/>
      <c r="K833" s="228"/>
      <c r="L833" s="232"/>
      <c r="M833" s="233"/>
      <c r="N833" s="234"/>
      <c r="O833" s="234"/>
      <c r="P833" s="234"/>
      <c r="Q833" s="234"/>
      <c r="R833" s="234"/>
      <c r="S833" s="234"/>
      <c r="T833" s="235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6" t="s">
        <v>155</v>
      </c>
      <c r="AU833" s="236" t="s">
        <v>81</v>
      </c>
      <c r="AV833" s="13" t="s">
        <v>79</v>
      </c>
      <c r="AW833" s="13" t="s">
        <v>33</v>
      </c>
      <c r="AX833" s="13" t="s">
        <v>71</v>
      </c>
      <c r="AY833" s="236" t="s">
        <v>141</v>
      </c>
    </row>
    <row r="834" spans="1:51" s="13" customFormat="1" ht="12">
      <c r="A834" s="13"/>
      <c r="B834" s="227"/>
      <c r="C834" s="228"/>
      <c r="D834" s="220" t="s">
        <v>155</v>
      </c>
      <c r="E834" s="229" t="s">
        <v>19</v>
      </c>
      <c r="F834" s="230" t="s">
        <v>552</v>
      </c>
      <c r="G834" s="228"/>
      <c r="H834" s="229" t="s">
        <v>19</v>
      </c>
      <c r="I834" s="231"/>
      <c r="J834" s="228"/>
      <c r="K834" s="228"/>
      <c r="L834" s="232"/>
      <c r="M834" s="233"/>
      <c r="N834" s="234"/>
      <c r="O834" s="234"/>
      <c r="P834" s="234"/>
      <c r="Q834" s="234"/>
      <c r="R834" s="234"/>
      <c r="S834" s="234"/>
      <c r="T834" s="23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6" t="s">
        <v>155</v>
      </c>
      <c r="AU834" s="236" t="s">
        <v>81</v>
      </c>
      <c r="AV834" s="13" t="s">
        <v>79</v>
      </c>
      <c r="AW834" s="13" t="s">
        <v>33</v>
      </c>
      <c r="AX834" s="13" t="s">
        <v>71</v>
      </c>
      <c r="AY834" s="236" t="s">
        <v>141</v>
      </c>
    </row>
    <row r="835" spans="1:51" s="14" customFormat="1" ht="12">
      <c r="A835" s="14"/>
      <c r="B835" s="237"/>
      <c r="C835" s="238"/>
      <c r="D835" s="220" t="s">
        <v>155</v>
      </c>
      <c r="E835" s="239" t="s">
        <v>19</v>
      </c>
      <c r="F835" s="240" t="s">
        <v>887</v>
      </c>
      <c r="G835" s="238"/>
      <c r="H835" s="241">
        <v>4</v>
      </c>
      <c r="I835" s="242"/>
      <c r="J835" s="238"/>
      <c r="K835" s="238"/>
      <c r="L835" s="243"/>
      <c r="M835" s="244"/>
      <c r="N835" s="245"/>
      <c r="O835" s="245"/>
      <c r="P835" s="245"/>
      <c r="Q835" s="245"/>
      <c r="R835" s="245"/>
      <c r="S835" s="245"/>
      <c r="T835" s="24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7" t="s">
        <v>155</v>
      </c>
      <c r="AU835" s="247" t="s">
        <v>81</v>
      </c>
      <c r="AV835" s="14" t="s">
        <v>81</v>
      </c>
      <c r="AW835" s="14" t="s">
        <v>33</v>
      </c>
      <c r="AX835" s="14" t="s">
        <v>79</v>
      </c>
      <c r="AY835" s="247" t="s">
        <v>141</v>
      </c>
    </row>
    <row r="836" spans="1:65" s="2" customFormat="1" ht="24.15" customHeight="1">
      <c r="A836" s="41"/>
      <c r="B836" s="42"/>
      <c r="C836" s="207" t="s">
        <v>888</v>
      </c>
      <c r="D836" s="207" t="s">
        <v>144</v>
      </c>
      <c r="E836" s="208" t="s">
        <v>889</v>
      </c>
      <c r="F836" s="209" t="s">
        <v>890</v>
      </c>
      <c r="G836" s="210" t="s">
        <v>256</v>
      </c>
      <c r="H836" s="211">
        <v>1.8</v>
      </c>
      <c r="I836" s="212"/>
      <c r="J836" s="213">
        <f>ROUND(I836*H836,2)</f>
        <v>0</v>
      </c>
      <c r="K836" s="209" t="s">
        <v>148</v>
      </c>
      <c r="L836" s="47"/>
      <c r="M836" s="214" t="s">
        <v>19</v>
      </c>
      <c r="N836" s="215" t="s">
        <v>42</v>
      </c>
      <c r="O836" s="87"/>
      <c r="P836" s="216">
        <f>O836*H836</f>
        <v>0</v>
      </c>
      <c r="Q836" s="216">
        <v>0.00142</v>
      </c>
      <c r="R836" s="216">
        <f>Q836*H836</f>
        <v>0.002556</v>
      </c>
      <c r="S836" s="216">
        <v>0.029</v>
      </c>
      <c r="T836" s="217">
        <f>S836*H836</f>
        <v>0.0522</v>
      </c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R836" s="218" t="s">
        <v>149</v>
      </c>
      <c r="AT836" s="218" t="s">
        <v>144</v>
      </c>
      <c r="AU836" s="218" t="s">
        <v>81</v>
      </c>
      <c r="AY836" s="20" t="s">
        <v>141</v>
      </c>
      <c r="BE836" s="219">
        <f>IF(N836="základní",J836,0)</f>
        <v>0</v>
      </c>
      <c r="BF836" s="219">
        <f>IF(N836="snížená",J836,0)</f>
        <v>0</v>
      </c>
      <c r="BG836" s="219">
        <f>IF(N836="zákl. přenesená",J836,0)</f>
        <v>0</v>
      </c>
      <c r="BH836" s="219">
        <f>IF(N836="sníž. přenesená",J836,0)</f>
        <v>0</v>
      </c>
      <c r="BI836" s="219">
        <f>IF(N836="nulová",J836,0)</f>
        <v>0</v>
      </c>
      <c r="BJ836" s="20" t="s">
        <v>79</v>
      </c>
      <c r="BK836" s="219">
        <f>ROUND(I836*H836,2)</f>
        <v>0</v>
      </c>
      <c r="BL836" s="20" t="s">
        <v>149</v>
      </c>
      <c r="BM836" s="218" t="s">
        <v>891</v>
      </c>
    </row>
    <row r="837" spans="1:47" s="2" customFormat="1" ht="12">
      <c r="A837" s="41"/>
      <c r="B837" s="42"/>
      <c r="C837" s="43"/>
      <c r="D837" s="220" t="s">
        <v>151</v>
      </c>
      <c r="E837" s="43"/>
      <c r="F837" s="221" t="s">
        <v>892</v>
      </c>
      <c r="G837" s="43"/>
      <c r="H837" s="43"/>
      <c r="I837" s="222"/>
      <c r="J837" s="43"/>
      <c r="K837" s="43"/>
      <c r="L837" s="47"/>
      <c r="M837" s="223"/>
      <c r="N837" s="224"/>
      <c r="O837" s="87"/>
      <c r="P837" s="87"/>
      <c r="Q837" s="87"/>
      <c r="R837" s="87"/>
      <c r="S837" s="87"/>
      <c r="T837" s="88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T837" s="20" t="s">
        <v>151</v>
      </c>
      <c r="AU837" s="20" t="s">
        <v>81</v>
      </c>
    </row>
    <row r="838" spans="1:47" s="2" customFormat="1" ht="12">
      <c r="A838" s="41"/>
      <c r="B838" s="42"/>
      <c r="C838" s="43"/>
      <c r="D838" s="225" t="s">
        <v>153</v>
      </c>
      <c r="E838" s="43"/>
      <c r="F838" s="226" t="s">
        <v>893</v>
      </c>
      <c r="G838" s="43"/>
      <c r="H838" s="43"/>
      <c r="I838" s="222"/>
      <c r="J838" s="43"/>
      <c r="K838" s="43"/>
      <c r="L838" s="47"/>
      <c r="M838" s="223"/>
      <c r="N838" s="224"/>
      <c r="O838" s="87"/>
      <c r="P838" s="87"/>
      <c r="Q838" s="87"/>
      <c r="R838" s="87"/>
      <c r="S838" s="87"/>
      <c r="T838" s="88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T838" s="20" t="s">
        <v>153</v>
      </c>
      <c r="AU838" s="20" t="s">
        <v>81</v>
      </c>
    </row>
    <row r="839" spans="1:51" s="13" customFormat="1" ht="12">
      <c r="A839" s="13"/>
      <c r="B839" s="227"/>
      <c r="C839" s="228"/>
      <c r="D839" s="220" t="s">
        <v>155</v>
      </c>
      <c r="E839" s="229" t="s">
        <v>19</v>
      </c>
      <c r="F839" s="230" t="s">
        <v>894</v>
      </c>
      <c r="G839" s="228"/>
      <c r="H839" s="229" t="s">
        <v>19</v>
      </c>
      <c r="I839" s="231"/>
      <c r="J839" s="228"/>
      <c r="K839" s="228"/>
      <c r="L839" s="232"/>
      <c r="M839" s="233"/>
      <c r="N839" s="234"/>
      <c r="O839" s="234"/>
      <c r="P839" s="234"/>
      <c r="Q839" s="234"/>
      <c r="R839" s="234"/>
      <c r="S839" s="234"/>
      <c r="T839" s="23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6" t="s">
        <v>155</v>
      </c>
      <c r="AU839" s="236" t="s">
        <v>81</v>
      </c>
      <c r="AV839" s="13" t="s">
        <v>79</v>
      </c>
      <c r="AW839" s="13" t="s">
        <v>33</v>
      </c>
      <c r="AX839" s="13" t="s">
        <v>71</v>
      </c>
      <c r="AY839" s="236" t="s">
        <v>141</v>
      </c>
    </row>
    <row r="840" spans="1:51" s="14" customFormat="1" ht="12">
      <c r="A840" s="14"/>
      <c r="B840" s="237"/>
      <c r="C840" s="238"/>
      <c r="D840" s="220" t="s">
        <v>155</v>
      </c>
      <c r="E840" s="239" t="s">
        <v>19</v>
      </c>
      <c r="F840" s="240" t="s">
        <v>895</v>
      </c>
      <c r="G840" s="238"/>
      <c r="H840" s="241">
        <v>1.8</v>
      </c>
      <c r="I840" s="242"/>
      <c r="J840" s="238"/>
      <c r="K840" s="238"/>
      <c r="L840" s="243"/>
      <c r="M840" s="244"/>
      <c r="N840" s="245"/>
      <c r="O840" s="245"/>
      <c r="P840" s="245"/>
      <c r="Q840" s="245"/>
      <c r="R840" s="245"/>
      <c r="S840" s="245"/>
      <c r="T840" s="24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7" t="s">
        <v>155</v>
      </c>
      <c r="AU840" s="247" t="s">
        <v>81</v>
      </c>
      <c r="AV840" s="14" t="s">
        <v>81</v>
      </c>
      <c r="AW840" s="14" t="s">
        <v>33</v>
      </c>
      <c r="AX840" s="14" t="s">
        <v>79</v>
      </c>
      <c r="AY840" s="247" t="s">
        <v>141</v>
      </c>
    </row>
    <row r="841" spans="1:65" s="2" customFormat="1" ht="24.15" customHeight="1">
      <c r="A841" s="41"/>
      <c r="B841" s="42"/>
      <c r="C841" s="207" t="s">
        <v>896</v>
      </c>
      <c r="D841" s="207" t="s">
        <v>144</v>
      </c>
      <c r="E841" s="208" t="s">
        <v>897</v>
      </c>
      <c r="F841" s="209" t="s">
        <v>898</v>
      </c>
      <c r="G841" s="210" t="s">
        <v>256</v>
      </c>
      <c r="H841" s="211">
        <v>1.8</v>
      </c>
      <c r="I841" s="212"/>
      <c r="J841" s="213">
        <f>ROUND(I841*H841,2)</f>
        <v>0</v>
      </c>
      <c r="K841" s="209" t="s">
        <v>148</v>
      </c>
      <c r="L841" s="47"/>
      <c r="M841" s="214" t="s">
        <v>19</v>
      </c>
      <c r="N841" s="215" t="s">
        <v>42</v>
      </c>
      <c r="O841" s="87"/>
      <c r="P841" s="216">
        <f>O841*H841</f>
        <v>0</v>
      </c>
      <c r="Q841" s="216">
        <v>0.00147</v>
      </c>
      <c r="R841" s="216">
        <f>Q841*H841</f>
        <v>0.002646</v>
      </c>
      <c r="S841" s="216">
        <v>0.039</v>
      </c>
      <c r="T841" s="217">
        <f>S841*H841</f>
        <v>0.0702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18" t="s">
        <v>149</v>
      </c>
      <c r="AT841" s="218" t="s">
        <v>144</v>
      </c>
      <c r="AU841" s="218" t="s">
        <v>81</v>
      </c>
      <c r="AY841" s="20" t="s">
        <v>141</v>
      </c>
      <c r="BE841" s="219">
        <f>IF(N841="základní",J841,0)</f>
        <v>0</v>
      </c>
      <c r="BF841" s="219">
        <f>IF(N841="snížená",J841,0)</f>
        <v>0</v>
      </c>
      <c r="BG841" s="219">
        <f>IF(N841="zákl. přenesená",J841,0)</f>
        <v>0</v>
      </c>
      <c r="BH841" s="219">
        <f>IF(N841="sníž. přenesená",J841,0)</f>
        <v>0</v>
      </c>
      <c r="BI841" s="219">
        <f>IF(N841="nulová",J841,0)</f>
        <v>0</v>
      </c>
      <c r="BJ841" s="20" t="s">
        <v>79</v>
      </c>
      <c r="BK841" s="219">
        <f>ROUND(I841*H841,2)</f>
        <v>0</v>
      </c>
      <c r="BL841" s="20" t="s">
        <v>149</v>
      </c>
      <c r="BM841" s="218" t="s">
        <v>899</v>
      </c>
    </row>
    <row r="842" spans="1:47" s="2" customFormat="1" ht="12">
      <c r="A842" s="41"/>
      <c r="B842" s="42"/>
      <c r="C842" s="43"/>
      <c r="D842" s="220" t="s">
        <v>151</v>
      </c>
      <c r="E842" s="43"/>
      <c r="F842" s="221" t="s">
        <v>900</v>
      </c>
      <c r="G842" s="43"/>
      <c r="H842" s="43"/>
      <c r="I842" s="222"/>
      <c r="J842" s="43"/>
      <c r="K842" s="43"/>
      <c r="L842" s="47"/>
      <c r="M842" s="223"/>
      <c r="N842" s="224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151</v>
      </c>
      <c r="AU842" s="20" t="s">
        <v>81</v>
      </c>
    </row>
    <row r="843" spans="1:47" s="2" customFormat="1" ht="12">
      <c r="A843" s="41"/>
      <c r="B843" s="42"/>
      <c r="C843" s="43"/>
      <c r="D843" s="225" t="s">
        <v>153</v>
      </c>
      <c r="E843" s="43"/>
      <c r="F843" s="226" t="s">
        <v>901</v>
      </c>
      <c r="G843" s="43"/>
      <c r="H843" s="43"/>
      <c r="I843" s="222"/>
      <c r="J843" s="43"/>
      <c r="K843" s="43"/>
      <c r="L843" s="47"/>
      <c r="M843" s="223"/>
      <c r="N843" s="224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153</v>
      </c>
      <c r="AU843" s="20" t="s">
        <v>81</v>
      </c>
    </row>
    <row r="844" spans="1:51" s="13" customFormat="1" ht="12">
      <c r="A844" s="13"/>
      <c r="B844" s="227"/>
      <c r="C844" s="228"/>
      <c r="D844" s="220" t="s">
        <v>155</v>
      </c>
      <c r="E844" s="229" t="s">
        <v>19</v>
      </c>
      <c r="F844" s="230" t="s">
        <v>894</v>
      </c>
      <c r="G844" s="228"/>
      <c r="H844" s="229" t="s">
        <v>19</v>
      </c>
      <c r="I844" s="231"/>
      <c r="J844" s="228"/>
      <c r="K844" s="228"/>
      <c r="L844" s="232"/>
      <c r="M844" s="233"/>
      <c r="N844" s="234"/>
      <c r="O844" s="234"/>
      <c r="P844" s="234"/>
      <c r="Q844" s="234"/>
      <c r="R844" s="234"/>
      <c r="S844" s="234"/>
      <c r="T844" s="235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6" t="s">
        <v>155</v>
      </c>
      <c r="AU844" s="236" t="s">
        <v>81</v>
      </c>
      <c r="AV844" s="13" t="s">
        <v>79</v>
      </c>
      <c r="AW844" s="13" t="s">
        <v>33</v>
      </c>
      <c r="AX844" s="13" t="s">
        <v>71</v>
      </c>
      <c r="AY844" s="236" t="s">
        <v>141</v>
      </c>
    </row>
    <row r="845" spans="1:51" s="14" customFormat="1" ht="12">
      <c r="A845" s="14"/>
      <c r="B845" s="237"/>
      <c r="C845" s="238"/>
      <c r="D845" s="220" t="s">
        <v>155</v>
      </c>
      <c r="E845" s="239" t="s">
        <v>19</v>
      </c>
      <c r="F845" s="240" t="s">
        <v>902</v>
      </c>
      <c r="G845" s="238"/>
      <c r="H845" s="241">
        <v>1.8</v>
      </c>
      <c r="I845" s="242"/>
      <c r="J845" s="238"/>
      <c r="K845" s="238"/>
      <c r="L845" s="243"/>
      <c r="M845" s="244"/>
      <c r="N845" s="245"/>
      <c r="O845" s="245"/>
      <c r="P845" s="245"/>
      <c r="Q845" s="245"/>
      <c r="R845" s="245"/>
      <c r="S845" s="245"/>
      <c r="T845" s="246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7" t="s">
        <v>155</v>
      </c>
      <c r="AU845" s="247" t="s">
        <v>81</v>
      </c>
      <c r="AV845" s="14" t="s">
        <v>81</v>
      </c>
      <c r="AW845" s="14" t="s">
        <v>33</v>
      </c>
      <c r="AX845" s="14" t="s">
        <v>79</v>
      </c>
      <c r="AY845" s="247" t="s">
        <v>141</v>
      </c>
    </row>
    <row r="846" spans="1:65" s="2" customFormat="1" ht="24.15" customHeight="1">
      <c r="A846" s="41"/>
      <c r="B846" s="42"/>
      <c r="C846" s="207" t="s">
        <v>903</v>
      </c>
      <c r="D846" s="207" t="s">
        <v>144</v>
      </c>
      <c r="E846" s="208" t="s">
        <v>904</v>
      </c>
      <c r="F846" s="209" t="s">
        <v>905</v>
      </c>
      <c r="G846" s="210" t="s">
        <v>256</v>
      </c>
      <c r="H846" s="211">
        <v>1</v>
      </c>
      <c r="I846" s="212"/>
      <c r="J846" s="213">
        <f>ROUND(I846*H846,2)</f>
        <v>0</v>
      </c>
      <c r="K846" s="209" t="s">
        <v>148</v>
      </c>
      <c r="L846" s="47"/>
      <c r="M846" s="214" t="s">
        <v>19</v>
      </c>
      <c r="N846" s="215" t="s">
        <v>42</v>
      </c>
      <c r="O846" s="87"/>
      <c r="P846" s="216">
        <f>O846*H846</f>
        <v>0</v>
      </c>
      <c r="Q846" s="216">
        <v>0.00316</v>
      </c>
      <c r="R846" s="216">
        <f>Q846*H846</f>
        <v>0.00316</v>
      </c>
      <c r="S846" s="216">
        <v>0.069</v>
      </c>
      <c r="T846" s="217">
        <f>S846*H846</f>
        <v>0.069</v>
      </c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R846" s="218" t="s">
        <v>149</v>
      </c>
      <c r="AT846" s="218" t="s">
        <v>144</v>
      </c>
      <c r="AU846" s="218" t="s">
        <v>81</v>
      </c>
      <c r="AY846" s="20" t="s">
        <v>141</v>
      </c>
      <c r="BE846" s="219">
        <f>IF(N846="základní",J846,0)</f>
        <v>0</v>
      </c>
      <c r="BF846" s="219">
        <f>IF(N846="snížená",J846,0)</f>
        <v>0</v>
      </c>
      <c r="BG846" s="219">
        <f>IF(N846="zákl. přenesená",J846,0)</f>
        <v>0</v>
      </c>
      <c r="BH846" s="219">
        <f>IF(N846="sníž. přenesená",J846,0)</f>
        <v>0</v>
      </c>
      <c r="BI846" s="219">
        <f>IF(N846="nulová",J846,0)</f>
        <v>0</v>
      </c>
      <c r="BJ846" s="20" t="s">
        <v>79</v>
      </c>
      <c r="BK846" s="219">
        <f>ROUND(I846*H846,2)</f>
        <v>0</v>
      </c>
      <c r="BL846" s="20" t="s">
        <v>149</v>
      </c>
      <c r="BM846" s="218" t="s">
        <v>906</v>
      </c>
    </row>
    <row r="847" spans="1:47" s="2" customFormat="1" ht="12">
      <c r="A847" s="41"/>
      <c r="B847" s="42"/>
      <c r="C847" s="43"/>
      <c r="D847" s="220" t="s">
        <v>151</v>
      </c>
      <c r="E847" s="43"/>
      <c r="F847" s="221" t="s">
        <v>907</v>
      </c>
      <c r="G847" s="43"/>
      <c r="H847" s="43"/>
      <c r="I847" s="222"/>
      <c r="J847" s="43"/>
      <c r="K847" s="43"/>
      <c r="L847" s="47"/>
      <c r="M847" s="223"/>
      <c r="N847" s="224"/>
      <c r="O847" s="87"/>
      <c r="P847" s="87"/>
      <c r="Q847" s="87"/>
      <c r="R847" s="87"/>
      <c r="S847" s="87"/>
      <c r="T847" s="88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T847" s="20" t="s">
        <v>151</v>
      </c>
      <c r="AU847" s="20" t="s">
        <v>81</v>
      </c>
    </row>
    <row r="848" spans="1:47" s="2" customFormat="1" ht="12">
      <c r="A848" s="41"/>
      <c r="B848" s="42"/>
      <c r="C848" s="43"/>
      <c r="D848" s="225" t="s">
        <v>153</v>
      </c>
      <c r="E848" s="43"/>
      <c r="F848" s="226" t="s">
        <v>908</v>
      </c>
      <c r="G848" s="43"/>
      <c r="H848" s="43"/>
      <c r="I848" s="222"/>
      <c r="J848" s="43"/>
      <c r="K848" s="43"/>
      <c r="L848" s="47"/>
      <c r="M848" s="223"/>
      <c r="N848" s="224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153</v>
      </c>
      <c r="AU848" s="20" t="s">
        <v>81</v>
      </c>
    </row>
    <row r="849" spans="1:51" s="13" customFormat="1" ht="12">
      <c r="A849" s="13"/>
      <c r="B849" s="227"/>
      <c r="C849" s="228"/>
      <c r="D849" s="220" t="s">
        <v>155</v>
      </c>
      <c r="E849" s="229" t="s">
        <v>19</v>
      </c>
      <c r="F849" s="230" t="s">
        <v>894</v>
      </c>
      <c r="G849" s="228"/>
      <c r="H849" s="229" t="s">
        <v>19</v>
      </c>
      <c r="I849" s="231"/>
      <c r="J849" s="228"/>
      <c r="K849" s="228"/>
      <c r="L849" s="232"/>
      <c r="M849" s="233"/>
      <c r="N849" s="234"/>
      <c r="O849" s="234"/>
      <c r="P849" s="234"/>
      <c r="Q849" s="234"/>
      <c r="R849" s="234"/>
      <c r="S849" s="234"/>
      <c r="T849" s="235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6" t="s">
        <v>155</v>
      </c>
      <c r="AU849" s="236" t="s">
        <v>81</v>
      </c>
      <c r="AV849" s="13" t="s">
        <v>79</v>
      </c>
      <c r="AW849" s="13" t="s">
        <v>33</v>
      </c>
      <c r="AX849" s="13" t="s">
        <v>71</v>
      </c>
      <c r="AY849" s="236" t="s">
        <v>141</v>
      </c>
    </row>
    <row r="850" spans="1:51" s="14" customFormat="1" ht="12">
      <c r="A850" s="14"/>
      <c r="B850" s="237"/>
      <c r="C850" s="238"/>
      <c r="D850" s="220" t="s">
        <v>155</v>
      </c>
      <c r="E850" s="239" t="s">
        <v>19</v>
      </c>
      <c r="F850" s="240" t="s">
        <v>909</v>
      </c>
      <c r="G850" s="238"/>
      <c r="H850" s="241">
        <v>1</v>
      </c>
      <c r="I850" s="242"/>
      <c r="J850" s="238"/>
      <c r="K850" s="238"/>
      <c r="L850" s="243"/>
      <c r="M850" s="244"/>
      <c r="N850" s="245"/>
      <c r="O850" s="245"/>
      <c r="P850" s="245"/>
      <c r="Q850" s="245"/>
      <c r="R850" s="245"/>
      <c r="S850" s="245"/>
      <c r="T850" s="246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7" t="s">
        <v>155</v>
      </c>
      <c r="AU850" s="247" t="s">
        <v>81</v>
      </c>
      <c r="AV850" s="14" t="s">
        <v>81</v>
      </c>
      <c r="AW850" s="14" t="s">
        <v>33</v>
      </c>
      <c r="AX850" s="14" t="s">
        <v>79</v>
      </c>
      <c r="AY850" s="247" t="s">
        <v>141</v>
      </c>
    </row>
    <row r="851" spans="1:65" s="2" customFormat="1" ht="24.15" customHeight="1">
      <c r="A851" s="41"/>
      <c r="B851" s="42"/>
      <c r="C851" s="207" t="s">
        <v>910</v>
      </c>
      <c r="D851" s="207" t="s">
        <v>144</v>
      </c>
      <c r="E851" s="208" t="s">
        <v>911</v>
      </c>
      <c r="F851" s="209" t="s">
        <v>912</v>
      </c>
      <c r="G851" s="210" t="s">
        <v>256</v>
      </c>
      <c r="H851" s="211">
        <v>0.45</v>
      </c>
      <c r="I851" s="212"/>
      <c r="J851" s="213">
        <f>ROUND(I851*H851,2)</f>
        <v>0</v>
      </c>
      <c r="K851" s="209" t="s">
        <v>148</v>
      </c>
      <c r="L851" s="47"/>
      <c r="M851" s="214" t="s">
        <v>19</v>
      </c>
      <c r="N851" s="215" t="s">
        <v>42</v>
      </c>
      <c r="O851" s="87"/>
      <c r="P851" s="216">
        <f>O851*H851</f>
        <v>0</v>
      </c>
      <c r="Q851" s="216">
        <v>0.00395</v>
      </c>
      <c r="R851" s="216">
        <f>Q851*H851</f>
        <v>0.0017775000000000002</v>
      </c>
      <c r="S851" s="216">
        <v>0.16</v>
      </c>
      <c r="T851" s="217">
        <f>S851*H851</f>
        <v>0.07200000000000001</v>
      </c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R851" s="218" t="s">
        <v>149</v>
      </c>
      <c r="AT851" s="218" t="s">
        <v>144</v>
      </c>
      <c r="AU851" s="218" t="s">
        <v>81</v>
      </c>
      <c r="AY851" s="20" t="s">
        <v>141</v>
      </c>
      <c r="BE851" s="219">
        <f>IF(N851="základní",J851,0)</f>
        <v>0</v>
      </c>
      <c r="BF851" s="219">
        <f>IF(N851="snížená",J851,0)</f>
        <v>0</v>
      </c>
      <c r="BG851" s="219">
        <f>IF(N851="zákl. přenesená",J851,0)</f>
        <v>0</v>
      </c>
      <c r="BH851" s="219">
        <f>IF(N851="sníž. přenesená",J851,0)</f>
        <v>0</v>
      </c>
      <c r="BI851" s="219">
        <f>IF(N851="nulová",J851,0)</f>
        <v>0</v>
      </c>
      <c r="BJ851" s="20" t="s">
        <v>79</v>
      </c>
      <c r="BK851" s="219">
        <f>ROUND(I851*H851,2)</f>
        <v>0</v>
      </c>
      <c r="BL851" s="20" t="s">
        <v>149</v>
      </c>
      <c r="BM851" s="218" t="s">
        <v>913</v>
      </c>
    </row>
    <row r="852" spans="1:47" s="2" customFormat="1" ht="12">
      <c r="A852" s="41"/>
      <c r="B852" s="42"/>
      <c r="C852" s="43"/>
      <c r="D852" s="220" t="s">
        <v>151</v>
      </c>
      <c r="E852" s="43"/>
      <c r="F852" s="221" t="s">
        <v>914</v>
      </c>
      <c r="G852" s="43"/>
      <c r="H852" s="43"/>
      <c r="I852" s="222"/>
      <c r="J852" s="43"/>
      <c r="K852" s="43"/>
      <c r="L852" s="47"/>
      <c r="M852" s="223"/>
      <c r="N852" s="224"/>
      <c r="O852" s="87"/>
      <c r="P852" s="87"/>
      <c r="Q852" s="87"/>
      <c r="R852" s="87"/>
      <c r="S852" s="87"/>
      <c r="T852" s="88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T852" s="20" t="s">
        <v>151</v>
      </c>
      <c r="AU852" s="20" t="s">
        <v>81</v>
      </c>
    </row>
    <row r="853" spans="1:47" s="2" customFormat="1" ht="12">
      <c r="A853" s="41"/>
      <c r="B853" s="42"/>
      <c r="C853" s="43"/>
      <c r="D853" s="225" t="s">
        <v>153</v>
      </c>
      <c r="E853" s="43"/>
      <c r="F853" s="226" t="s">
        <v>915</v>
      </c>
      <c r="G853" s="43"/>
      <c r="H853" s="43"/>
      <c r="I853" s="222"/>
      <c r="J853" s="43"/>
      <c r="K853" s="43"/>
      <c r="L853" s="47"/>
      <c r="M853" s="223"/>
      <c r="N853" s="224"/>
      <c r="O853" s="87"/>
      <c r="P853" s="87"/>
      <c r="Q853" s="87"/>
      <c r="R853" s="87"/>
      <c r="S853" s="87"/>
      <c r="T853" s="88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T853" s="20" t="s">
        <v>153</v>
      </c>
      <c r="AU853" s="20" t="s">
        <v>81</v>
      </c>
    </row>
    <row r="854" spans="1:51" s="13" customFormat="1" ht="12">
      <c r="A854" s="13"/>
      <c r="B854" s="227"/>
      <c r="C854" s="228"/>
      <c r="D854" s="220" t="s">
        <v>155</v>
      </c>
      <c r="E854" s="229" t="s">
        <v>19</v>
      </c>
      <c r="F854" s="230" t="s">
        <v>894</v>
      </c>
      <c r="G854" s="228"/>
      <c r="H854" s="229" t="s">
        <v>19</v>
      </c>
      <c r="I854" s="231"/>
      <c r="J854" s="228"/>
      <c r="K854" s="228"/>
      <c r="L854" s="232"/>
      <c r="M854" s="233"/>
      <c r="N854" s="234"/>
      <c r="O854" s="234"/>
      <c r="P854" s="234"/>
      <c r="Q854" s="234"/>
      <c r="R854" s="234"/>
      <c r="S854" s="234"/>
      <c r="T854" s="235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6" t="s">
        <v>155</v>
      </c>
      <c r="AU854" s="236" t="s">
        <v>81</v>
      </c>
      <c r="AV854" s="13" t="s">
        <v>79</v>
      </c>
      <c r="AW854" s="13" t="s">
        <v>33</v>
      </c>
      <c r="AX854" s="13" t="s">
        <v>71</v>
      </c>
      <c r="AY854" s="236" t="s">
        <v>141</v>
      </c>
    </row>
    <row r="855" spans="1:51" s="14" customFormat="1" ht="12">
      <c r="A855" s="14"/>
      <c r="B855" s="237"/>
      <c r="C855" s="238"/>
      <c r="D855" s="220" t="s">
        <v>155</v>
      </c>
      <c r="E855" s="239" t="s">
        <v>19</v>
      </c>
      <c r="F855" s="240" t="s">
        <v>916</v>
      </c>
      <c r="G855" s="238"/>
      <c r="H855" s="241">
        <v>0.45</v>
      </c>
      <c r="I855" s="242"/>
      <c r="J855" s="238"/>
      <c r="K855" s="238"/>
      <c r="L855" s="243"/>
      <c r="M855" s="244"/>
      <c r="N855" s="245"/>
      <c r="O855" s="245"/>
      <c r="P855" s="245"/>
      <c r="Q855" s="245"/>
      <c r="R855" s="245"/>
      <c r="S855" s="245"/>
      <c r="T855" s="246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7" t="s">
        <v>155</v>
      </c>
      <c r="AU855" s="247" t="s">
        <v>81</v>
      </c>
      <c r="AV855" s="14" t="s">
        <v>81</v>
      </c>
      <c r="AW855" s="14" t="s">
        <v>33</v>
      </c>
      <c r="AX855" s="14" t="s">
        <v>79</v>
      </c>
      <c r="AY855" s="247" t="s">
        <v>141</v>
      </c>
    </row>
    <row r="856" spans="1:63" s="12" customFormat="1" ht="22.8" customHeight="1">
      <c r="A856" s="12"/>
      <c r="B856" s="191"/>
      <c r="C856" s="192"/>
      <c r="D856" s="193" t="s">
        <v>70</v>
      </c>
      <c r="E856" s="205" t="s">
        <v>917</v>
      </c>
      <c r="F856" s="205" t="s">
        <v>918</v>
      </c>
      <c r="G856" s="192"/>
      <c r="H856" s="192"/>
      <c r="I856" s="195"/>
      <c r="J856" s="206">
        <f>BK856</f>
        <v>0</v>
      </c>
      <c r="K856" s="192"/>
      <c r="L856" s="197"/>
      <c r="M856" s="198"/>
      <c r="N856" s="199"/>
      <c r="O856" s="199"/>
      <c r="P856" s="200">
        <f>SUM(P857:P891)</f>
        <v>0</v>
      </c>
      <c r="Q856" s="199"/>
      <c r="R856" s="200">
        <f>SUM(R857:R891)</f>
        <v>0.038534</v>
      </c>
      <c r="S856" s="199"/>
      <c r="T856" s="201">
        <f>SUM(T857:T891)</f>
        <v>0</v>
      </c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R856" s="202" t="s">
        <v>79</v>
      </c>
      <c r="AT856" s="203" t="s">
        <v>70</v>
      </c>
      <c r="AU856" s="203" t="s">
        <v>79</v>
      </c>
      <c r="AY856" s="202" t="s">
        <v>141</v>
      </c>
      <c r="BK856" s="204">
        <f>SUM(BK857:BK891)</f>
        <v>0</v>
      </c>
    </row>
    <row r="857" spans="1:65" s="2" customFormat="1" ht="24.15" customHeight="1">
      <c r="A857" s="41"/>
      <c r="B857" s="42"/>
      <c r="C857" s="207" t="s">
        <v>919</v>
      </c>
      <c r="D857" s="207" t="s">
        <v>144</v>
      </c>
      <c r="E857" s="208" t="s">
        <v>920</v>
      </c>
      <c r="F857" s="209" t="s">
        <v>921</v>
      </c>
      <c r="G857" s="210" t="s">
        <v>147</v>
      </c>
      <c r="H857" s="211">
        <v>1</v>
      </c>
      <c r="I857" s="212"/>
      <c r="J857" s="213">
        <f>ROUND(I857*H857,2)</f>
        <v>0</v>
      </c>
      <c r="K857" s="209" t="s">
        <v>292</v>
      </c>
      <c r="L857" s="47"/>
      <c r="M857" s="214" t="s">
        <v>19</v>
      </c>
      <c r="N857" s="215" t="s">
        <v>42</v>
      </c>
      <c r="O857" s="87"/>
      <c r="P857" s="216">
        <f>O857*H857</f>
        <v>0</v>
      </c>
      <c r="Q857" s="216">
        <v>0</v>
      </c>
      <c r="R857" s="216">
        <f>Q857*H857</f>
        <v>0</v>
      </c>
      <c r="S857" s="216">
        <v>0</v>
      </c>
      <c r="T857" s="217">
        <f>S857*H857</f>
        <v>0</v>
      </c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R857" s="218" t="s">
        <v>149</v>
      </c>
      <c r="AT857" s="218" t="s">
        <v>144</v>
      </c>
      <c r="AU857" s="218" t="s">
        <v>81</v>
      </c>
      <c r="AY857" s="20" t="s">
        <v>141</v>
      </c>
      <c r="BE857" s="219">
        <f>IF(N857="základní",J857,0)</f>
        <v>0</v>
      </c>
      <c r="BF857" s="219">
        <f>IF(N857="snížená",J857,0)</f>
        <v>0</v>
      </c>
      <c r="BG857" s="219">
        <f>IF(N857="zákl. přenesená",J857,0)</f>
        <v>0</v>
      </c>
      <c r="BH857" s="219">
        <f>IF(N857="sníž. přenesená",J857,0)</f>
        <v>0</v>
      </c>
      <c r="BI857" s="219">
        <f>IF(N857="nulová",J857,0)</f>
        <v>0</v>
      </c>
      <c r="BJ857" s="20" t="s">
        <v>79</v>
      </c>
      <c r="BK857" s="219">
        <f>ROUND(I857*H857,2)</f>
        <v>0</v>
      </c>
      <c r="BL857" s="20" t="s">
        <v>149</v>
      </c>
      <c r="BM857" s="218" t="s">
        <v>922</v>
      </c>
    </row>
    <row r="858" spans="1:47" s="2" customFormat="1" ht="12">
      <c r="A858" s="41"/>
      <c r="B858" s="42"/>
      <c r="C858" s="43"/>
      <c r="D858" s="220" t="s">
        <v>151</v>
      </c>
      <c r="E858" s="43"/>
      <c r="F858" s="221" t="s">
        <v>921</v>
      </c>
      <c r="G858" s="43"/>
      <c r="H858" s="43"/>
      <c r="I858" s="222"/>
      <c r="J858" s="43"/>
      <c r="K858" s="43"/>
      <c r="L858" s="47"/>
      <c r="M858" s="223"/>
      <c r="N858" s="224"/>
      <c r="O858" s="87"/>
      <c r="P858" s="87"/>
      <c r="Q858" s="87"/>
      <c r="R858" s="87"/>
      <c r="S858" s="87"/>
      <c r="T858" s="88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T858" s="20" t="s">
        <v>151</v>
      </c>
      <c r="AU858" s="20" t="s">
        <v>81</v>
      </c>
    </row>
    <row r="859" spans="1:51" s="13" customFormat="1" ht="12">
      <c r="A859" s="13"/>
      <c r="B859" s="227"/>
      <c r="C859" s="228"/>
      <c r="D859" s="220" t="s">
        <v>155</v>
      </c>
      <c r="E859" s="229" t="s">
        <v>19</v>
      </c>
      <c r="F859" s="230" t="s">
        <v>923</v>
      </c>
      <c r="G859" s="228"/>
      <c r="H859" s="229" t="s">
        <v>19</v>
      </c>
      <c r="I859" s="231"/>
      <c r="J859" s="228"/>
      <c r="K859" s="228"/>
      <c r="L859" s="232"/>
      <c r="M859" s="233"/>
      <c r="N859" s="234"/>
      <c r="O859" s="234"/>
      <c r="P859" s="234"/>
      <c r="Q859" s="234"/>
      <c r="R859" s="234"/>
      <c r="S859" s="234"/>
      <c r="T859" s="23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6" t="s">
        <v>155</v>
      </c>
      <c r="AU859" s="236" t="s">
        <v>81</v>
      </c>
      <c r="AV859" s="13" t="s">
        <v>79</v>
      </c>
      <c r="AW859" s="13" t="s">
        <v>33</v>
      </c>
      <c r="AX859" s="13" t="s">
        <v>71</v>
      </c>
      <c r="AY859" s="236" t="s">
        <v>141</v>
      </c>
    </row>
    <row r="860" spans="1:51" s="13" customFormat="1" ht="12">
      <c r="A860" s="13"/>
      <c r="B860" s="227"/>
      <c r="C860" s="228"/>
      <c r="D860" s="220" t="s">
        <v>155</v>
      </c>
      <c r="E860" s="229" t="s">
        <v>19</v>
      </c>
      <c r="F860" s="230" t="s">
        <v>924</v>
      </c>
      <c r="G860" s="228"/>
      <c r="H860" s="229" t="s">
        <v>19</v>
      </c>
      <c r="I860" s="231"/>
      <c r="J860" s="228"/>
      <c r="K860" s="228"/>
      <c r="L860" s="232"/>
      <c r="M860" s="233"/>
      <c r="N860" s="234"/>
      <c r="O860" s="234"/>
      <c r="P860" s="234"/>
      <c r="Q860" s="234"/>
      <c r="R860" s="234"/>
      <c r="S860" s="234"/>
      <c r="T860" s="235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6" t="s">
        <v>155</v>
      </c>
      <c r="AU860" s="236" t="s">
        <v>81</v>
      </c>
      <c r="AV860" s="13" t="s">
        <v>79</v>
      </c>
      <c r="AW860" s="13" t="s">
        <v>33</v>
      </c>
      <c r="AX860" s="13" t="s">
        <v>71</v>
      </c>
      <c r="AY860" s="236" t="s">
        <v>141</v>
      </c>
    </row>
    <row r="861" spans="1:51" s="14" customFormat="1" ht="12">
      <c r="A861" s="14"/>
      <c r="B861" s="237"/>
      <c r="C861" s="238"/>
      <c r="D861" s="220" t="s">
        <v>155</v>
      </c>
      <c r="E861" s="239" t="s">
        <v>19</v>
      </c>
      <c r="F861" s="240" t="s">
        <v>925</v>
      </c>
      <c r="G861" s="238"/>
      <c r="H861" s="241">
        <v>1</v>
      </c>
      <c r="I861" s="242"/>
      <c r="J861" s="238"/>
      <c r="K861" s="238"/>
      <c r="L861" s="243"/>
      <c r="M861" s="244"/>
      <c r="N861" s="245"/>
      <c r="O861" s="245"/>
      <c r="P861" s="245"/>
      <c r="Q861" s="245"/>
      <c r="R861" s="245"/>
      <c r="S861" s="245"/>
      <c r="T861" s="24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7" t="s">
        <v>155</v>
      </c>
      <c r="AU861" s="247" t="s">
        <v>81</v>
      </c>
      <c r="AV861" s="14" t="s">
        <v>81</v>
      </c>
      <c r="AW861" s="14" t="s">
        <v>33</v>
      </c>
      <c r="AX861" s="14" t="s">
        <v>79</v>
      </c>
      <c r="AY861" s="247" t="s">
        <v>141</v>
      </c>
    </row>
    <row r="862" spans="1:65" s="2" customFormat="1" ht="24.15" customHeight="1">
      <c r="A862" s="41"/>
      <c r="B862" s="42"/>
      <c r="C862" s="207" t="s">
        <v>926</v>
      </c>
      <c r="D862" s="207" t="s">
        <v>144</v>
      </c>
      <c r="E862" s="208" t="s">
        <v>927</v>
      </c>
      <c r="F862" s="209" t="s">
        <v>928</v>
      </c>
      <c r="G862" s="210" t="s">
        <v>147</v>
      </c>
      <c r="H862" s="211">
        <v>64</v>
      </c>
      <c r="I862" s="212"/>
      <c r="J862" s="213">
        <f>ROUND(I862*H862,2)</f>
        <v>0</v>
      </c>
      <c r="K862" s="209" t="s">
        <v>292</v>
      </c>
      <c r="L862" s="47"/>
      <c r="M862" s="214" t="s">
        <v>19</v>
      </c>
      <c r="N862" s="215" t="s">
        <v>42</v>
      </c>
      <c r="O862" s="87"/>
      <c r="P862" s="216">
        <f>O862*H862</f>
        <v>0</v>
      </c>
      <c r="Q862" s="216">
        <v>9E-05</v>
      </c>
      <c r="R862" s="216">
        <f>Q862*H862</f>
        <v>0.00576</v>
      </c>
      <c r="S862" s="216">
        <v>0</v>
      </c>
      <c r="T862" s="217">
        <f>S862*H862</f>
        <v>0</v>
      </c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R862" s="218" t="s">
        <v>149</v>
      </c>
      <c r="AT862" s="218" t="s">
        <v>144</v>
      </c>
      <c r="AU862" s="218" t="s">
        <v>81</v>
      </c>
      <c r="AY862" s="20" t="s">
        <v>141</v>
      </c>
      <c r="BE862" s="219">
        <f>IF(N862="základní",J862,0)</f>
        <v>0</v>
      </c>
      <c r="BF862" s="219">
        <f>IF(N862="snížená",J862,0)</f>
        <v>0</v>
      </c>
      <c r="BG862" s="219">
        <f>IF(N862="zákl. přenesená",J862,0)</f>
        <v>0</v>
      </c>
      <c r="BH862" s="219">
        <f>IF(N862="sníž. přenesená",J862,0)</f>
        <v>0</v>
      </c>
      <c r="BI862" s="219">
        <f>IF(N862="nulová",J862,0)</f>
        <v>0</v>
      </c>
      <c r="BJ862" s="20" t="s">
        <v>79</v>
      </c>
      <c r="BK862" s="219">
        <f>ROUND(I862*H862,2)</f>
        <v>0</v>
      </c>
      <c r="BL862" s="20" t="s">
        <v>149</v>
      </c>
      <c r="BM862" s="218" t="s">
        <v>929</v>
      </c>
    </row>
    <row r="863" spans="1:47" s="2" customFormat="1" ht="12">
      <c r="A863" s="41"/>
      <c r="B863" s="42"/>
      <c r="C863" s="43"/>
      <c r="D863" s="220" t="s">
        <v>151</v>
      </c>
      <c r="E863" s="43"/>
      <c r="F863" s="221" t="s">
        <v>930</v>
      </c>
      <c r="G863" s="43"/>
      <c r="H863" s="43"/>
      <c r="I863" s="222"/>
      <c r="J863" s="43"/>
      <c r="K863" s="43"/>
      <c r="L863" s="47"/>
      <c r="M863" s="223"/>
      <c r="N863" s="224"/>
      <c r="O863" s="87"/>
      <c r="P863" s="87"/>
      <c r="Q863" s="87"/>
      <c r="R863" s="87"/>
      <c r="S863" s="87"/>
      <c r="T863" s="88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T863" s="20" t="s">
        <v>151</v>
      </c>
      <c r="AU863" s="20" t="s">
        <v>81</v>
      </c>
    </row>
    <row r="864" spans="1:51" s="13" customFormat="1" ht="12">
      <c r="A864" s="13"/>
      <c r="B864" s="227"/>
      <c r="C864" s="228"/>
      <c r="D864" s="220" t="s">
        <v>155</v>
      </c>
      <c r="E864" s="229" t="s">
        <v>19</v>
      </c>
      <c r="F864" s="230" t="s">
        <v>931</v>
      </c>
      <c r="G864" s="228"/>
      <c r="H864" s="229" t="s">
        <v>19</v>
      </c>
      <c r="I864" s="231"/>
      <c r="J864" s="228"/>
      <c r="K864" s="228"/>
      <c r="L864" s="232"/>
      <c r="M864" s="233"/>
      <c r="N864" s="234"/>
      <c r="O864" s="234"/>
      <c r="P864" s="234"/>
      <c r="Q864" s="234"/>
      <c r="R864" s="234"/>
      <c r="S864" s="234"/>
      <c r="T864" s="235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6" t="s">
        <v>155</v>
      </c>
      <c r="AU864" s="236" t="s">
        <v>81</v>
      </c>
      <c r="AV864" s="13" t="s">
        <v>79</v>
      </c>
      <c r="AW864" s="13" t="s">
        <v>33</v>
      </c>
      <c r="AX864" s="13" t="s">
        <v>71</v>
      </c>
      <c r="AY864" s="236" t="s">
        <v>141</v>
      </c>
    </row>
    <row r="865" spans="1:51" s="14" customFormat="1" ht="12">
      <c r="A865" s="14"/>
      <c r="B865" s="237"/>
      <c r="C865" s="238"/>
      <c r="D865" s="220" t="s">
        <v>155</v>
      </c>
      <c r="E865" s="239" t="s">
        <v>19</v>
      </c>
      <c r="F865" s="240" t="s">
        <v>932</v>
      </c>
      <c r="G865" s="238"/>
      <c r="H865" s="241">
        <v>40</v>
      </c>
      <c r="I865" s="242"/>
      <c r="J865" s="238"/>
      <c r="K865" s="238"/>
      <c r="L865" s="243"/>
      <c r="M865" s="244"/>
      <c r="N865" s="245"/>
      <c r="O865" s="245"/>
      <c r="P865" s="245"/>
      <c r="Q865" s="245"/>
      <c r="R865" s="245"/>
      <c r="S865" s="245"/>
      <c r="T865" s="246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7" t="s">
        <v>155</v>
      </c>
      <c r="AU865" s="247" t="s">
        <v>81</v>
      </c>
      <c r="AV865" s="14" t="s">
        <v>81</v>
      </c>
      <c r="AW865" s="14" t="s">
        <v>33</v>
      </c>
      <c r="AX865" s="14" t="s">
        <v>71</v>
      </c>
      <c r="AY865" s="247" t="s">
        <v>141</v>
      </c>
    </row>
    <row r="866" spans="1:51" s="14" customFormat="1" ht="12">
      <c r="A866" s="14"/>
      <c r="B866" s="237"/>
      <c r="C866" s="238"/>
      <c r="D866" s="220" t="s">
        <v>155</v>
      </c>
      <c r="E866" s="239" t="s">
        <v>19</v>
      </c>
      <c r="F866" s="240" t="s">
        <v>933</v>
      </c>
      <c r="G866" s="238"/>
      <c r="H866" s="241">
        <v>24</v>
      </c>
      <c r="I866" s="242"/>
      <c r="J866" s="238"/>
      <c r="K866" s="238"/>
      <c r="L866" s="243"/>
      <c r="M866" s="244"/>
      <c r="N866" s="245"/>
      <c r="O866" s="245"/>
      <c r="P866" s="245"/>
      <c r="Q866" s="245"/>
      <c r="R866" s="245"/>
      <c r="S866" s="245"/>
      <c r="T866" s="24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7" t="s">
        <v>155</v>
      </c>
      <c r="AU866" s="247" t="s">
        <v>81</v>
      </c>
      <c r="AV866" s="14" t="s">
        <v>81</v>
      </c>
      <c r="AW866" s="14" t="s">
        <v>33</v>
      </c>
      <c r="AX866" s="14" t="s">
        <v>71</v>
      </c>
      <c r="AY866" s="247" t="s">
        <v>141</v>
      </c>
    </row>
    <row r="867" spans="1:51" s="15" customFormat="1" ht="12">
      <c r="A867" s="15"/>
      <c r="B867" s="258"/>
      <c r="C867" s="259"/>
      <c r="D867" s="220" t="s">
        <v>155</v>
      </c>
      <c r="E867" s="260" t="s">
        <v>19</v>
      </c>
      <c r="F867" s="261" t="s">
        <v>188</v>
      </c>
      <c r="G867" s="259"/>
      <c r="H867" s="262">
        <v>64</v>
      </c>
      <c r="I867" s="263"/>
      <c r="J867" s="259"/>
      <c r="K867" s="259"/>
      <c r="L867" s="264"/>
      <c r="M867" s="265"/>
      <c r="N867" s="266"/>
      <c r="O867" s="266"/>
      <c r="P867" s="266"/>
      <c r="Q867" s="266"/>
      <c r="R867" s="266"/>
      <c r="S867" s="266"/>
      <c r="T867" s="267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68" t="s">
        <v>155</v>
      </c>
      <c r="AU867" s="268" t="s">
        <v>81</v>
      </c>
      <c r="AV867" s="15" t="s">
        <v>149</v>
      </c>
      <c r="AW867" s="15" t="s">
        <v>33</v>
      </c>
      <c r="AX867" s="15" t="s">
        <v>79</v>
      </c>
      <c r="AY867" s="268" t="s">
        <v>141</v>
      </c>
    </row>
    <row r="868" spans="1:65" s="2" customFormat="1" ht="21.75" customHeight="1">
      <c r="A868" s="41"/>
      <c r="B868" s="42"/>
      <c r="C868" s="207" t="s">
        <v>555</v>
      </c>
      <c r="D868" s="207" t="s">
        <v>144</v>
      </c>
      <c r="E868" s="208" t="s">
        <v>934</v>
      </c>
      <c r="F868" s="209" t="s">
        <v>935</v>
      </c>
      <c r="G868" s="210" t="s">
        <v>147</v>
      </c>
      <c r="H868" s="211">
        <v>64</v>
      </c>
      <c r="I868" s="212"/>
      <c r="J868" s="213">
        <f>ROUND(I868*H868,2)</f>
        <v>0</v>
      </c>
      <c r="K868" s="209" t="s">
        <v>292</v>
      </c>
      <c r="L868" s="47"/>
      <c r="M868" s="214" t="s">
        <v>19</v>
      </c>
      <c r="N868" s="215" t="s">
        <v>42</v>
      </c>
      <c r="O868" s="87"/>
      <c r="P868" s="216">
        <f>O868*H868</f>
        <v>0</v>
      </c>
      <c r="Q868" s="216">
        <v>0.00018</v>
      </c>
      <c r="R868" s="216">
        <f>Q868*H868</f>
        <v>0.01152</v>
      </c>
      <c r="S868" s="216">
        <v>0</v>
      </c>
      <c r="T868" s="217">
        <f>S868*H868</f>
        <v>0</v>
      </c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R868" s="218" t="s">
        <v>149</v>
      </c>
      <c r="AT868" s="218" t="s">
        <v>144</v>
      </c>
      <c r="AU868" s="218" t="s">
        <v>81</v>
      </c>
      <c r="AY868" s="20" t="s">
        <v>141</v>
      </c>
      <c r="BE868" s="219">
        <f>IF(N868="základní",J868,0)</f>
        <v>0</v>
      </c>
      <c r="BF868" s="219">
        <f>IF(N868="snížená",J868,0)</f>
        <v>0</v>
      </c>
      <c r="BG868" s="219">
        <f>IF(N868="zákl. přenesená",J868,0)</f>
        <v>0</v>
      </c>
      <c r="BH868" s="219">
        <f>IF(N868="sníž. přenesená",J868,0)</f>
        <v>0</v>
      </c>
      <c r="BI868" s="219">
        <f>IF(N868="nulová",J868,0)</f>
        <v>0</v>
      </c>
      <c r="BJ868" s="20" t="s">
        <v>79</v>
      </c>
      <c r="BK868" s="219">
        <f>ROUND(I868*H868,2)</f>
        <v>0</v>
      </c>
      <c r="BL868" s="20" t="s">
        <v>149</v>
      </c>
      <c r="BM868" s="218" t="s">
        <v>936</v>
      </c>
    </row>
    <row r="869" spans="1:47" s="2" customFormat="1" ht="12">
      <c r="A869" s="41"/>
      <c r="B869" s="42"/>
      <c r="C869" s="43"/>
      <c r="D869" s="220" t="s">
        <v>151</v>
      </c>
      <c r="E869" s="43"/>
      <c r="F869" s="221" t="s">
        <v>937</v>
      </c>
      <c r="G869" s="43"/>
      <c r="H869" s="43"/>
      <c r="I869" s="222"/>
      <c r="J869" s="43"/>
      <c r="K869" s="43"/>
      <c r="L869" s="47"/>
      <c r="M869" s="223"/>
      <c r="N869" s="224"/>
      <c r="O869" s="87"/>
      <c r="P869" s="87"/>
      <c r="Q869" s="87"/>
      <c r="R869" s="87"/>
      <c r="S869" s="87"/>
      <c r="T869" s="88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T869" s="20" t="s">
        <v>151</v>
      </c>
      <c r="AU869" s="20" t="s">
        <v>81</v>
      </c>
    </row>
    <row r="870" spans="1:51" s="13" customFormat="1" ht="12">
      <c r="A870" s="13"/>
      <c r="B870" s="227"/>
      <c r="C870" s="228"/>
      <c r="D870" s="220" t="s">
        <v>155</v>
      </c>
      <c r="E870" s="229" t="s">
        <v>19</v>
      </c>
      <c r="F870" s="230" t="s">
        <v>931</v>
      </c>
      <c r="G870" s="228"/>
      <c r="H870" s="229" t="s">
        <v>19</v>
      </c>
      <c r="I870" s="231"/>
      <c r="J870" s="228"/>
      <c r="K870" s="228"/>
      <c r="L870" s="232"/>
      <c r="M870" s="233"/>
      <c r="N870" s="234"/>
      <c r="O870" s="234"/>
      <c r="P870" s="234"/>
      <c r="Q870" s="234"/>
      <c r="R870" s="234"/>
      <c r="S870" s="234"/>
      <c r="T870" s="235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6" t="s">
        <v>155</v>
      </c>
      <c r="AU870" s="236" t="s">
        <v>81</v>
      </c>
      <c r="AV870" s="13" t="s">
        <v>79</v>
      </c>
      <c r="AW870" s="13" t="s">
        <v>33</v>
      </c>
      <c r="AX870" s="13" t="s">
        <v>71</v>
      </c>
      <c r="AY870" s="236" t="s">
        <v>141</v>
      </c>
    </row>
    <row r="871" spans="1:51" s="14" customFormat="1" ht="12">
      <c r="A871" s="14"/>
      <c r="B871" s="237"/>
      <c r="C871" s="238"/>
      <c r="D871" s="220" t="s">
        <v>155</v>
      </c>
      <c r="E871" s="239" t="s">
        <v>19</v>
      </c>
      <c r="F871" s="240" t="s">
        <v>932</v>
      </c>
      <c r="G871" s="238"/>
      <c r="H871" s="241">
        <v>40</v>
      </c>
      <c r="I871" s="242"/>
      <c r="J871" s="238"/>
      <c r="K871" s="238"/>
      <c r="L871" s="243"/>
      <c r="M871" s="244"/>
      <c r="N871" s="245"/>
      <c r="O871" s="245"/>
      <c r="P871" s="245"/>
      <c r="Q871" s="245"/>
      <c r="R871" s="245"/>
      <c r="S871" s="245"/>
      <c r="T871" s="24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7" t="s">
        <v>155</v>
      </c>
      <c r="AU871" s="247" t="s">
        <v>81</v>
      </c>
      <c r="AV871" s="14" t="s">
        <v>81</v>
      </c>
      <c r="AW871" s="14" t="s">
        <v>33</v>
      </c>
      <c r="AX871" s="14" t="s">
        <v>71</v>
      </c>
      <c r="AY871" s="247" t="s">
        <v>141</v>
      </c>
    </row>
    <row r="872" spans="1:51" s="14" customFormat="1" ht="12">
      <c r="A872" s="14"/>
      <c r="B872" s="237"/>
      <c r="C872" s="238"/>
      <c r="D872" s="220" t="s">
        <v>155</v>
      </c>
      <c r="E872" s="239" t="s">
        <v>19</v>
      </c>
      <c r="F872" s="240" t="s">
        <v>933</v>
      </c>
      <c r="G872" s="238"/>
      <c r="H872" s="241">
        <v>24</v>
      </c>
      <c r="I872" s="242"/>
      <c r="J872" s="238"/>
      <c r="K872" s="238"/>
      <c r="L872" s="243"/>
      <c r="M872" s="244"/>
      <c r="N872" s="245"/>
      <c r="O872" s="245"/>
      <c r="P872" s="245"/>
      <c r="Q872" s="245"/>
      <c r="R872" s="245"/>
      <c r="S872" s="245"/>
      <c r="T872" s="246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7" t="s">
        <v>155</v>
      </c>
      <c r="AU872" s="247" t="s">
        <v>81</v>
      </c>
      <c r="AV872" s="14" t="s">
        <v>81</v>
      </c>
      <c r="AW872" s="14" t="s">
        <v>33</v>
      </c>
      <c r="AX872" s="14" t="s">
        <v>71</v>
      </c>
      <c r="AY872" s="247" t="s">
        <v>141</v>
      </c>
    </row>
    <row r="873" spans="1:51" s="15" customFormat="1" ht="12">
      <c r="A873" s="15"/>
      <c r="B873" s="258"/>
      <c r="C873" s="259"/>
      <c r="D873" s="220" t="s">
        <v>155</v>
      </c>
      <c r="E873" s="260" t="s">
        <v>19</v>
      </c>
      <c r="F873" s="261" t="s">
        <v>188</v>
      </c>
      <c r="G873" s="259"/>
      <c r="H873" s="262">
        <v>64</v>
      </c>
      <c r="I873" s="263"/>
      <c r="J873" s="259"/>
      <c r="K873" s="259"/>
      <c r="L873" s="264"/>
      <c r="M873" s="265"/>
      <c r="N873" s="266"/>
      <c r="O873" s="266"/>
      <c r="P873" s="266"/>
      <c r="Q873" s="266"/>
      <c r="R873" s="266"/>
      <c r="S873" s="266"/>
      <c r="T873" s="267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8" t="s">
        <v>155</v>
      </c>
      <c r="AU873" s="268" t="s">
        <v>81</v>
      </c>
      <c r="AV873" s="15" t="s">
        <v>149</v>
      </c>
      <c r="AW873" s="15" t="s">
        <v>33</v>
      </c>
      <c r="AX873" s="15" t="s">
        <v>79</v>
      </c>
      <c r="AY873" s="268" t="s">
        <v>141</v>
      </c>
    </row>
    <row r="874" spans="1:65" s="2" customFormat="1" ht="24.15" customHeight="1">
      <c r="A874" s="41"/>
      <c r="B874" s="42"/>
      <c r="C874" s="207" t="s">
        <v>917</v>
      </c>
      <c r="D874" s="207" t="s">
        <v>144</v>
      </c>
      <c r="E874" s="208" t="s">
        <v>938</v>
      </c>
      <c r="F874" s="209" t="s">
        <v>939</v>
      </c>
      <c r="G874" s="210" t="s">
        <v>147</v>
      </c>
      <c r="H874" s="211">
        <v>24</v>
      </c>
      <c r="I874" s="212"/>
      <c r="J874" s="213">
        <f>ROUND(I874*H874,2)</f>
        <v>0</v>
      </c>
      <c r="K874" s="209" t="s">
        <v>292</v>
      </c>
      <c r="L874" s="47"/>
      <c r="M874" s="214" t="s">
        <v>19</v>
      </c>
      <c r="N874" s="215" t="s">
        <v>42</v>
      </c>
      <c r="O874" s="87"/>
      <c r="P874" s="216">
        <f>O874*H874</f>
        <v>0</v>
      </c>
      <c r="Q874" s="216">
        <v>0.00018</v>
      </c>
      <c r="R874" s="216">
        <f>Q874*H874</f>
        <v>0.00432</v>
      </c>
      <c r="S874" s="216">
        <v>0</v>
      </c>
      <c r="T874" s="217">
        <f>S874*H874</f>
        <v>0</v>
      </c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R874" s="218" t="s">
        <v>149</v>
      </c>
      <c r="AT874" s="218" t="s">
        <v>144</v>
      </c>
      <c r="AU874" s="218" t="s">
        <v>81</v>
      </c>
      <c r="AY874" s="20" t="s">
        <v>141</v>
      </c>
      <c r="BE874" s="219">
        <f>IF(N874="základní",J874,0)</f>
        <v>0</v>
      </c>
      <c r="BF874" s="219">
        <f>IF(N874="snížená",J874,0)</f>
        <v>0</v>
      </c>
      <c r="BG874" s="219">
        <f>IF(N874="zákl. přenesená",J874,0)</f>
        <v>0</v>
      </c>
      <c r="BH874" s="219">
        <f>IF(N874="sníž. přenesená",J874,0)</f>
        <v>0</v>
      </c>
      <c r="BI874" s="219">
        <f>IF(N874="nulová",J874,0)</f>
        <v>0</v>
      </c>
      <c r="BJ874" s="20" t="s">
        <v>79</v>
      </c>
      <c r="BK874" s="219">
        <f>ROUND(I874*H874,2)</f>
        <v>0</v>
      </c>
      <c r="BL874" s="20" t="s">
        <v>149</v>
      </c>
      <c r="BM874" s="218" t="s">
        <v>940</v>
      </c>
    </row>
    <row r="875" spans="1:47" s="2" customFormat="1" ht="12">
      <c r="A875" s="41"/>
      <c r="B875" s="42"/>
      <c r="C875" s="43"/>
      <c r="D875" s="220" t="s">
        <v>151</v>
      </c>
      <c r="E875" s="43"/>
      <c r="F875" s="221" t="s">
        <v>939</v>
      </c>
      <c r="G875" s="43"/>
      <c r="H875" s="43"/>
      <c r="I875" s="222"/>
      <c r="J875" s="43"/>
      <c r="K875" s="43"/>
      <c r="L875" s="47"/>
      <c r="M875" s="223"/>
      <c r="N875" s="224"/>
      <c r="O875" s="87"/>
      <c r="P875" s="87"/>
      <c r="Q875" s="87"/>
      <c r="R875" s="87"/>
      <c r="S875" s="87"/>
      <c r="T875" s="88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T875" s="20" t="s">
        <v>151</v>
      </c>
      <c r="AU875" s="20" t="s">
        <v>81</v>
      </c>
    </row>
    <row r="876" spans="1:51" s="13" customFormat="1" ht="12">
      <c r="A876" s="13"/>
      <c r="B876" s="227"/>
      <c r="C876" s="228"/>
      <c r="D876" s="220" t="s">
        <v>155</v>
      </c>
      <c r="E876" s="229" t="s">
        <v>19</v>
      </c>
      <c r="F876" s="230" t="s">
        <v>941</v>
      </c>
      <c r="G876" s="228"/>
      <c r="H876" s="229" t="s">
        <v>19</v>
      </c>
      <c r="I876" s="231"/>
      <c r="J876" s="228"/>
      <c r="K876" s="228"/>
      <c r="L876" s="232"/>
      <c r="M876" s="233"/>
      <c r="N876" s="234"/>
      <c r="O876" s="234"/>
      <c r="P876" s="234"/>
      <c r="Q876" s="234"/>
      <c r="R876" s="234"/>
      <c r="S876" s="234"/>
      <c r="T876" s="235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6" t="s">
        <v>155</v>
      </c>
      <c r="AU876" s="236" t="s">
        <v>81</v>
      </c>
      <c r="AV876" s="13" t="s">
        <v>79</v>
      </c>
      <c r="AW876" s="13" t="s">
        <v>33</v>
      </c>
      <c r="AX876" s="13" t="s">
        <v>71</v>
      </c>
      <c r="AY876" s="236" t="s">
        <v>141</v>
      </c>
    </row>
    <row r="877" spans="1:51" s="13" customFormat="1" ht="12">
      <c r="A877" s="13"/>
      <c r="B877" s="227"/>
      <c r="C877" s="228"/>
      <c r="D877" s="220" t="s">
        <v>155</v>
      </c>
      <c r="E877" s="229" t="s">
        <v>19</v>
      </c>
      <c r="F877" s="230" t="s">
        <v>942</v>
      </c>
      <c r="G877" s="228"/>
      <c r="H877" s="229" t="s">
        <v>19</v>
      </c>
      <c r="I877" s="231"/>
      <c r="J877" s="228"/>
      <c r="K877" s="228"/>
      <c r="L877" s="232"/>
      <c r="M877" s="233"/>
      <c r="N877" s="234"/>
      <c r="O877" s="234"/>
      <c r="P877" s="234"/>
      <c r="Q877" s="234"/>
      <c r="R877" s="234"/>
      <c r="S877" s="234"/>
      <c r="T877" s="235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6" t="s">
        <v>155</v>
      </c>
      <c r="AU877" s="236" t="s">
        <v>81</v>
      </c>
      <c r="AV877" s="13" t="s">
        <v>79</v>
      </c>
      <c r="AW877" s="13" t="s">
        <v>33</v>
      </c>
      <c r="AX877" s="13" t="s">
        <v>71</v>
      </c>
      <c r="AY877" s="236" t="s">
        <v>141</v>
      </c>
    </row>
    <row r="878" spans="1:51" s="14" customFormat="1" ht="12">
      <c r="A878" s="14"/>
      <c r="B878" s="237"/>
      <c r="C878" s="238"/>
      <c r="D878" s="220" t="s">
        <v>155</v>
      </c>
      <c r="E878" s="239" t="s">
        <v>19</v>
      </c>
      <c r="F878" s="240" t="s">
        <v>943</v>
      </c>
      <c r="G878" s="238"/>
      <c r="H878" s="241">
        <v>24</v>
      </c>
      <c r="I878" s="242"/>
      <c r="J878" s="238"/>
      <c r="K878" s="238"/>
      <c r="L878" s="243"/>
      <c r="M878" s="244"/>
      <c r="N878" s="245"/>
      <c r="O878" s="245"/>
      <c r="P878" s="245"/>
      <c r="Q878" s="245"/>
      <c r="R878" s="245"/>
      <c r="S878" s="245"/>
      <c r="T878" s="246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7" t="s">
        <v>155</v>
      </c>
      <c r="AU878" s="247" t="s">
        <v>81</v>
      </c>
      <c r="AV878" s="14" t="s">
        <v>81</v>
      </c>
      <c r="AW878" s="14" t="s">
        <v>33</v>
      </c>
      <c r="AX878" s="14" t="s">
        <v>79</v>
      </c>
      <c r="AY878" s="247" t="s">
        <v>141</v>
      </c>
    </row>
    <row r="879" spans="1:65" s="2" customFormat="1" ht="21.75" customHeight="1">
      <c r="A879" s="41"/>
      <c r="B879" s="42"/>
      <c r="C879" s="207" t="s">
        <v>638</v>
      </c>
      <c r="D879" s="207" t="s">
        <v>144</v>
      </c>
      <c r="E879" s="208" t="s">
        <v>944</v>
      </c>
      <c r="F879" s="209" t="s">
        <v>945</v>
      </c>
      <c r="G879" s="210" t="s">
        <v>147</v>
      </c>
      <c r="H879" s="211">
        <v>24</v>
      </c>
      <c r="I879" s="212"/>
      <c r="J879" s="213">
        <f>ROUND(I879*H879,2)</f>
        <v>0</v>
      </c>
      <c r="K879" s="209" t="s">
        <v>148</v>
      </c>
      <c r="L879" s="47"/>
      <c r="M879" s="214" t="s">
        <v>19</v>
      </c>
      <c r="N879" s="215" t="s">
        <v>42</v>
      </c>
      <c r="O879" s="87"/>
      <c r="P879" s="216">
        <f>O879*H879</f>
        <v>0</v>
      </c>
      <c r="Q879" s="216">
        <v>0.0001</v>
      </c>
      <c r="R879" s="216">
        <f>Q879*H879</f>
        <v>0.0024000000000000002</v>
      </c>
      <c r="S879" s="216">
        <v>0</v>
      </c>
      <c r="T879" s="217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18" t="s">
        <v>149</v>
      </c>
      <c r="AT879" s="218" t="s">
        <v>144</v>
      </c>
      <c r="AU879" s="218" t="s">
        <v>81</v>
      </c>
      <c r="AY879" s="20" t="s">
        <v>141</v>
      </c>
      <c r="BE879" s="219">
        <f>IF(N879="základní",J879,0)</f>
        <v>0</v>
      </c>
      <c r="BF879" s="219">
        <f>IF(N879="snížená",J879,0)</f>
        <v>0</v>
      </c>
      <c r="BG879" s="219">
        <f>IF(N879="zákl. přenesená",J879,0)</f>
        <v>0</v>
      </c>
      <c r="BH879" s="219">
        <f>IF(N879="sníž. přenesená",J879,0)</f>
        <v>0</v>
      </c>
      <c r="BI879" s="219">
        <f>IF(N879="nulová",J879,0)</f>
        <v>0</v>
      </c>
      <c r="BJ879" s="20" t="s">
        <v>79</v>
      </c>
      <c r="BK879" s="219">
        <f>ROUND(I879*H879,2)</f>
        <v>0</v>
      </c>
      <c r="BL879" s="20" t="s">
        <v>149</v>
      </c>
      <c r="BM879" s="218" t="s">
        <v>946</v>
      </c>
    </row>
    <row r="880" spans="1:47" s="2" customFormat="1" ht="12">
      <c r="A880" s="41"/>
      <c r="B880" s="42"/>
      <c r="C880" s="43"/>
      <c r="D880" s="220" t="s">
        <v>151</v>
      </c>
      <c r="E880" s="43"/>
      <c r="F880" s="221" t="s">
        <v>947</v>
      </c>
      <c r="G880" s="43"/>
      <c r="H880" s="43"/>
      <c r="I880" s="222"/>
      <c r="J880" s="43"/>
      <c r="K880" s="43"/>
      <c r="L880" s="47"/>
      <c r="M880" s="223"/>
      <c r="N880" s="224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20" t="s">
        <v>151</v>
      </c>
      <c r="AU880" s="20" t="s">
        <v>81</v>
      </c>
    </row>
    <row r="881" spans="1:47" s="2" customFormat="1" ht="12">
      <c r="A881" s="41"/>
      <c r="B881" s="42"/>
      <c r="C881" s="43"/>
      <c r="D881" s="225" t="s">
        <v>153</v>
      </c>
      <c r="E881" s="43"/>
      <c r="F881" s="226" t="s">
        <v>948</v>
      </c>
      <c r="G881" s="43"/>
      <c r="H881" s="43"/>
      <c r="I881" s="222"/>
      <c r="J881" s="43"/>
      <c r="K881" s="43"/>
      <c r="L881" s="47"/>
      <c r="M881" s="223"/>
      <c r="N881" s="224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20" t="s">
        <v>153</v>
      </c>
      <c r="AU881" s="20" t="s">
        <v>81</v>
      </c>
    </row>
    <row r="882" spans="1:51" s="13" customFormat="1" ht="12">
      <c r="A882" s="13"/>
      <c r="B882" s="227"/>
      <c r="C882" s="228"/>
      <c r="D882" s="220" t="s">
        <v>155</v>
      </c>
      <c r="E882" s="229" t="s">
        <v>19</v>
      </c>
      <c r="F882" s="230" t="s">
        <v>941</v>
      </c>
      <c r="G882" s="228"/>
      <c r="H882" s="229" t="s">
        <v>19</v>
      </c>
      <c r="I882" s="231"/>
      <c r="J882" s="228"/>
      <c r="K882" s="228"/>
      <c r="L882" s="232"/>
      <c r="M882" s="233"/>
      <c r="N882" s="234"/>
      <c r="O882" s="234"/>
      <c r="P882" s="234"/>
      <c r="Q882" s="234"/>
      <c r="R882" s="234"/>
      <c r="S882" s="234"/>
      <c r="T882" s="23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6" t="s">
        <v>155</v>
      </c>
      <c r="AU882" s="236" t="s">
        <v>81</v>
      </c>
      <c r="AV882" s="13" t="s">
        <v>79</v>
      </c>
      <c r="AW882" s="13" t="s">
        <v>33</v>
      </c>
      <c r="AX882" s="13" t="s">
        <v>71</v>
      </c>
      <c r="AY882" s="236" t="s">
        <v>141</v>
      </c>
    </row>
    <row r="883" spans="1:51" s="13" customFormat="1" ht="12">
      <c r="A883" s="13"/>
      <c r="B883" s="227"/>
      <c r="C883" s="228"/>
      <c r="D883" s="220" t="s">
        <v>155</v>
      </c>
      <c r="E883" s="229" t="s">
        <v>19</v>
      </c>
      <c r="F883" s="230" t="s">
        <v>942</v>
      </c>
      <c r="G883" s="228"/>
      <c r="H883" s="229" t="s">
        <v>19</v>
      </c>
      <c r="I883" s="231"/>
      <c r="J883" s="228"/>
      <c r="K883" s="228"/>
      <c r="L883" s="232"/>
      <c r="M883" s="233"/>
      <c r="N883" s="234"/>
      <c r="O883" s="234"/>
      <c r="P883" s="234"/>
      <c r="Q883" s="234"/>
      <c r="R883" s="234"/>
      <c r="S883" s="234"/>
      <c r="T883" s="235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6" t="s">
        <v>155</v>
      </c>
      <c r="AU883" s="236" t="s">
        <v>81</v>
      </c>
      <c r="AV883" s="13" t="s">
        <v>79</v>
      </c>
      <c r="AW883" s="13" t="s">
        <v>33</v>
      </c>
      <c r="AX883" s="13" t="s">
        <v>71</v>
      </c>
      <c r="AY883" s="236" t="s">
        <v>141</v>
      </c>
    </row>
    <row r="884" spans="1:51" s="14" customFormat="1" ht="12">
      <c r="A884" s="14"/>
      <c r="B884" s="237"/>
      <c r="C884" s="238"/>
      <c r="D884" s="220" t="s">
        <v>155</v>
      </c>
      <c r="E884" s="239" t="s">
        <v>19</v>
      </c>
      <c r="F884" s="240" t="s">
        <v>943</v>
      </c>
      <c r="G884" s="238"/>
      <c r="H884" s="241">
        <v>24</v>
      </c>
      <c r="I884" s="242"/>
      <c r="J884" s="238"/>
      <c r="K884" s="238"/>
      <c r="L884" s="243"/>
      <c r="M884" s="244"/>
      <c r="N884" s="245"/>
      <c r="O884" s="245"/>
      <c r="P884" s="245"/>
      <c r="Q884" s="245"/>
      <c r="R884" s="245"/>
      <c r="S884" s="245"/>
      <c r="T884" s="246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7" t="s">
        <v>155</v>
      </c>
      <c r="AU884" s="247" t="s">
        <v>81</v>
      </c>
      <c r="AV884" s="14" t="s">
        <v>81</v>
      </c>
      <c r="AW884" s="14" t="s">
        <v>33</v>
      </c>
      <c r="AX884" s="14" t="s">
        <v>79</v>
      </c>
      <c r="AY884" s="247" t="s">
        <v>141</v>
      </c>
    </row>
    <row r="885" spans="1:65" s="2" customFormat="1" ht="24.15" customHeight="1">
      <c r="A885" s="41"/>
      <c r="B885" s="42"/>
      <c r="C885" s="207" t="s">
        <v>743</v>
      </c>
      <c r="D885" s="207" t="s">
        <v>144</v>
      </c>
      <c r="E885" s="208" t="s">
        <v>949</v>
      </c>
      <c r="F885" s="209" t="s">
        <v>950</v>
      </c>
      <c r="G885" s="210" t="s">
        <v>221</v>
      </c>
      <c r="H885" s="211">
        <v>363.35</v>
      </c>
      <c r="I885" s="212"/>
      <c r="J885" s="213">
        <f>ROUND(I885*H885,2)</f>
        <v>0</v>
      </c>
      <c r="K885" s="209" t="s">
        <v>148</v>
      </c>
      <c r="L885" s="47"/>
      <c r="M885" s="214" t="s">
        <v>19</v>
      </c>
      <c r="N885" s="215" t="s">
        <v>42</v>
      </c>
      <c r="O885" s="87"/>
      <c r="P885" s="216">
        <f>O885*H885</f>
        <v>0</v>
      </c>
      <c r="Q885" s="216">
        <v>4E-05</v>
      </c>
      <c r="R885" s="216">
        <f>Q885*H885</f>
        <v>0.014534000000000002</v>
      </c>
      <c r="S885" s="216">
        <v>0</v>
      </c>
      <c r="T885" s="217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18" t="s">
        <v>149</v>
      </c>
      <c r="AT885" s="218" t="s">
        <v>144</v>
      </c>
      <c r="AU885" s="218" t="s">
        <v>81</v>
      </c>
      <c r="AY885" s="20" t="s">
        <v>141</v>
      </c>
      <c r="BE885" s="219">
        <f>IF(N885="základní",J885,0)</f>
        <v>0</v>
      </c>
      <c r="BF885" s="219">
        <f>IF(N885="snížená",J885,0)</f>
        <v>0</v>
      </c>
      <c r="BG885" s="219">
        <f>IF(N885="zákl. přenesená",J885,0)</f>
        <v>0</v>
      </c>
      <c r="BH885" s="219">
        <f>IF(N885="sníž. přenesená",J885,0)</f>
        <v>0</v>
      </c>
      <c r="BI885" s="219">
        <f>IF(N885="nulová",J885,0)</f>
        <v>0</v>
      </c>
      <c r="BJ885" s="20" t="s">
        <v>79</v>
      </c>
      <c r="BK885" s="219">
        <f>ROUND(I885*H885,2)</f>
        <v>0</v>
      </c>
      <c r="BL885" s="20" t="s">
        <v>149</v>
      </c>
      <c r="BM885" s="218" t="s">
        <v>951</v>
      </c>
    </row>
    <row r="886" spans="1:47" s="2" customFormat="1" ht="12">
      <c r="A886" s="41"/>
      <c r="B886" s="42"/>
      <c r="C886" s="43"/>
      <c r="D886" s="220" t="s">
        <v>151</v>
      </c>
      <c r="E886" s="43"/>
      <c r="F886" s="221" t="s">
        <v>952</v>
      </c>
      <c r="G886" s="43"/>
      <c r="H886" s="43"/>
      <c r="I886" s="222"/>
      <c r="J886" s="43"/>
      <c r="K886" s="43"/>
      <c r="L886" s="47"/>
      <c r="M886" s="223"/>
      <c r="N886" s="224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20" t="s">
        <v>151</v>
      </c>
      <c r="AU886" s="20" t="s">
        <v>81</v>
      </c>
    </row>
    <row r="887" spans="1:47" s="2" customFormat="1" ht="12">
      <c r="A887" s="41"/>
      <c r="B887" s="42"/>
      <c r="C887" s="43"/>
      <c r="D887" s="225" t="s">
        <v>153</v>
      </c>
      <c r="E887" s="43"/>
      <c r="F887" s="226" t="s">
        <v>953</v>
      </c>
      <c r="G887" s="43"/>
      <c r="H887" s="43"/>
      <c r="I887" s="222"/>
      <c r="J887" s="43"/>
      <c r="K887" s="43"/>
      <c r="L887" s="47"/>
      <c r="M887" s="223"/>
      <c r="N887" s="224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153</v>
      </c>
      <c r="AU887" s="20" t="s">
        <v>81</v>
      </c>
    </row>
    <row r="888" spans="1:51" s="13" customFormat="1" ht="12">
      <c r="A888" s="13"/>
      <c r="B888" s="227"/>
      <c r="C888" s="228"/>
      <c r="D888" s="220" t="s">
        <v>155</v>
      </c>
      <c r="E888" s="229" t="s">
        <v>19</v>
      </c>
      <c r="F888" s="230" t="s">
        <v>156</v>
      </c>
      <c r="G888" s="228"/>
      <c r="H888" s="229" t="s">
        <v>19</v>
      </c>
      <c r="I888" s="231"/>
      <c r="J888" s="228"/>
      <c r="K888" s="228"/>
      <c r="L888" s="232"/>
      <c r="M888" s="233"/>
      <c r="N888" s="234"/>
      <c r="O888" s="234"/>
      <c r="P888" s="234"/>
      <c r="Q888" s="234"/>
      <c r="R888" s="234"/>
      <c r="S888" s="234"/>
      <c r="T888" s="23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6" t="s">
        <v>155</v>
      </c>
      <c r="AU888" s="236" t="s">
        <v>81</v>
      </c>
      <c r="AV888" s="13" t="s">
        <v>79</v>
      </c>
      <c r="AW888" s="13" t="s">
        <v>33</v>
      </c>
      <c r="AX888" s="13" t="s">
        <v>71</v>
      </c>
      <c r="AY888" s="236" t="s">
        <v>141</v>
      </c>
    </row>
    <row r="889" spans="1:51" s="14" customFormat="1" ht="12">
      <c r="A889" s="14"/>
      <c r="B889" s="237"/>
      <c r="C889" s="238"/>
      <c r="D889" s="220" t="s">
        <v>155</v>
      </c>
      <c r="E889" s="239" t="s">
        <v>19</v>
      </c>
      <c r="F889" s="240" t="s">
        <v>607</v>
      </c>
      <c r="G889" s="238"/>
      <c r="H889" s="241">
        <v>313.35</v>
      </c>
      <c r="I889" s="242"/>
      <c r="J889" s="238"/>
      <c r="K889" s="238"/>
      <c r="L889" s="243"/>
      <c r="M889" s="244"/>
      <c r="N889" s="245"/>
      <c r="O889" s="245"/>
      <c r="P889" s="245"/>
      <c r="Q889" s="245"/>
      <c r="R889" s="245"/>
      <c r="S889" s="245"/>
      <c r="T889" s="246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7" t="s">
        <v>155</v>
      </c>
      <c r="AU889" s="247" t="s">
        <v>81</v>
      </c>
      <c r="AV889" s="14" t="s">
        <v>81</v>
      </c>
      <c r="AW889" s="14" t="s">
        <v>33</v>
      </c>
      <c r="AX889" s="14" t="s">
        <v>71</v>
      </c>
      <c r="AY889" s="247" t="s">
        <v>141</v>
      </c>
    </row>
    <row r="890" spans="1:51" s="14" customFormat="1" ht="12">
      <c r="A890" s="14"/>
      <c r="B890" s="237"/>
      <c r="C890" s="238"/>
      <c r="D890" s="220" t="s">
        <v>155</v>
      </c>
      <c r="E890" s="239" t="s">
        <v>19</v>
      </c>
      <c r="F890" s="240" t="s">
        <v>608</v>
      </c>
      <c r="G890" s="238"/>
      <c r="H890" s="241">
        <v>50</v>
      </c>
      <c r="I890" s="242"/>
      <c r="J890" s="238"/>
      <c r="K890" s="238"/>
      <c r="L890" s="243"/>
      <c r="M890" s="244"/>
      <c r="N890" s="245"/>
      <c r="O890" s="245"/>
      <c r="P890" s="245"/>
      <c r="Q890" s="245"/>
      <c r="R890" s="245"/>
      <c r="S890" s="245"/>
      <c r="T890" s="246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7" t="s">
        <v>155</v>
      </c>
      <c r="AU890" s="247" t="s">
        <v>81</v>
      </c>
      <c r="AV890" s="14" t="s">
        <v>81</v>
      </c>
      <c r="AW890" s="14" t="s">
        <v>33</v>
      </c>
      <c r="AX890" s="14" t="s">
        <v>71</v>
      </c>
      <c r="AY890" s="247" t="s">
        <v>141</v>
      </c>
    </row>
    <row r="891" spans="1:51" s="15" customFormat="1" ht="12">
      <c r="A891" s="15"/>
      <c r="B891" s="258"/>
      <c r="C891" s="259"/>
      <c r="D891" s="220" t="s">
        <v>155</v>
      </c>
      <c r="E891" s="260" t="s">
        <v>19</v>
      </c>
      <c r="F891" s="261" t="s">
        <v>188</v>
      </c>
      <c r="G891" s="259"/>
      <c r="H891" s="262">
        <v>363.35</v>
      </c>
      <c r="I891" s="263"/>
      <c r="J891" s="259"/>
      <c r="K891" s="259"/>
      <c r="L891" s="264"/>
      <c r="M891" s="265"/>
      <c r="N891" s="266"/>
      <c r="O891" s="266"/>
      <c r="P891" s="266"/>
      <c r="Q891" s="266"/>
      <c r="R891" s="266"/>
      <c r="S891" s="266"/>
      <c r="T891" s="267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68" t="s">
        <v>155</v>
      </c>
      <c r="AU891" s="268" t="s">
        <v>81</v>
      </c>
      <c r="AV891" s="15" t="s">
        <v>149</v>
      </c>
      <c r="AW891" s="15" t="s">
        <v>33</v>
      </c>
      <c r="AX891" s="15" t="s">
        <v>79</v>
      </c>
      <c r="AY891" s="268" t="s">
        <v>141</v>
      </c>
    </row>
    <row r="892" spans="1:63" s="12" customFormat="1" ht="22.8" customHeight="1">
      <c r="A892" s="12"/>
      <c r="B892" s="191"/>
      <c r="C892" s="192"/>
      <c r="D892" s="193" t="s">
        <v>70</v>
      </c>
      <c r="E892" s="205" t="s">
        <v>954</v>
      </c>
      <c r="F892" s="205" t="s">
        <v>955</v>
      </c>
      <c r="G892" s="192"/>
      <c r="H892" s="192"/>
      <c r="I892" s="195"/>
      <c r="J892" s="206">
        <f>BK892</f>
        <v>0</v>
      </c>
      <c r="K892" s="192"/>
      <c r="L892" s="197"/>
      <c r="M892" s="198"/>
      <c r="N892" s="199"/>
      <c r="O892" s="199"/>
      <c r="P892" s="200">
        <f>SUM(P893:P916)</f>
        <v>0</v>
      </c>
      <c r="Q892" s="199"/>
      <c r="R892" s="200">
        <f>SUM(R893:R916)</f>
        <v>0</v>
      </c>
      <c r="S892" s="199"/>
      <c r="T892" s="201">
        <f>SUM(T893:T916)</f>
        <v>0</v>
      </c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R892" s="202" t="s">
        <v>79</v>
      </c>
      <c r="AT892" s="203" t="s">
        <v>70</v>
      </c>
      <c r="AU892" s="203" t="s">
        <v>79</v>
      </c>
      <c r="AY892" s="202" t="s">
        <v>141</v>
      </c>
      <c r="BK892" s="204">
        <f>SUM(BK893:BK916)</f>
        <v>0</v>
      </c>
    </row>
    <row r="893" spans="1:65" s="2" customFormat="1" ht="24.15" customHeight="1">
      <c r="A893" s="41"/>
      <c r="B893" s="42"/>
      <c r="C893" s="207" t="s">
        <v>956</v>
      </c>
      <c r="D893" s="207" t="s">
        <v>144</v>
      </c>
      <c r="E893" s="208" t="s">
        <v>957</v>
      </c>
      <c r="F893" s="209" t="s">
        <v>958</v>
      </c>
      <c r="G893" s="210" t="s">
        <v>166</v>
      </c>
      <c r="H893" s="211">
        <v>163.393</v>
      </c>
      <c r="I893" s="212"/>
      <c r="J893" s="213">
        <f>ROUND(I893*H893,2)</f>
        <v>0</v>
      </c>
      <c r="K893" s="209" t="s">
        <v>148</v>
      </c>
      <c r="L893" s="47"/>
      <c r="M893" s="214" t="s">
        <v>19</v>
      </c>
      <c r="N893" s="215" t="s">
        <v>42</v>
      </c>
      <c r="O893" s="87"/>
      <c r="P893" s="216">
        <f>O893*H893</f>
        <v>0</v>
      </c>
      <c r="Q893" s="216">
        <v>0</v>
      </c>
      <c r="R893" s="216">
        <f>Q893*H893</f>
        <v>0</v>
      </c>
      <c r="S893" s="216">
        <v>0</v>
      </c>
      <c r="T893" s="217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18" t="s">
        <v>149</v>
      </c>
      <c r="AT893" s="218" t="s">
        <v>144</v>
      </c>
      <c r="AU893" s="218" t="s">
        <v>81</v>
      </c>
      <c r="AY893" s="20" t="s">
        <v>141</v>
      </c>
      <c r="BE893" s="219">
        <f>IF(N893="základní",J893,0)</f>
        <v>0</v>
      </c>
      <c r="BF893" s="219">
        <f>IF(N893="snížená",J893,0)</f>
        <v>0</v>
      </c>
      <c r="BG893" s="219">
        <f>IF(N893="zákl. přenesená",J893,0)</f>
        <v>0</v>
      </c>
      <c r="BH893" s="219">
        <f>IF(N893="sníž. přenesená",J893,0)</f>
        <v>0</v>
      </c>
      <c r="BI893" s="219">
        <f>IF(N893="nulová",J893,0)</f>
        <v>0</v>
      </c>
      <c r="BJ893" s="20" t="s">
        <v>79</v>
      </c>
      <c r="BK893" s="219">
        <f>ROUND(I893*H893,2)</f>
        <v>0</v>
      </c>
      <c r="BL893" s="20" t="s">
        <v>149</v>
      </c>
      <c r="BM893" s="218" t="s">
        <v>959</v>
      </c>
    </row>
    <row r="894" spans="1:47" s="2" customFormat="1" ht="12">
      <c r="A894" s="41"/>
      <c r="B894" s="42"/>
      <c r="C894" s="43"/>
      <c r="D894" s="220" t="s">
        <v>151</v>
      </c>
      <c r="E894" s="43"/>
      <c r="F894" s="221" t="s">
        <v>960</v>
      </c>
      <c r="G894" s="43"/>
      <c r="H894" s="43"/>
      <c r="I894" s="222"/>
      <c r="J894" s="43"/>
      <c r="K894" s="43"/>
      <c r="L894" s="47"/>
      <c r="M894" s="223"/>
      <c r="N894" s="224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151</v>
      </c>
      <c r="AU894" s="20" t="s">
        <v>81</v>
      </c>
    </row>
    <row r="895" spans="1:47" s="2" customFormat="1" ht="12">
      <c r="A895" s="41"/>
      <c r="B895" s="42"/>
      <c r="C895" s="43"/>
      <c r="D895" s="225" t="s">
        <v>153</v>
      </c>
      <c r="E895" s="43"/>
      <c r="F895" s="226" t="s">
        <v>961</v>
      </c>
      <c r="G895" s="43"/>
      <c r="H895" s="43"/>
      <c r="I895" s="222"/>
      <c r="J895" s="43"/>
      <c r="K895" s="43"/>
      <c r="L895" s="47"/>
      <c r="M895" s="223"/>
      <c r="N895" s="224"/>
      <c r="O895" s="87"/>
      <c r="P895" s="87"/>
      <c r="Q895" s="87"/>
      <c r="R895" s="87"/>
      <c r="S895" s="87"/>
      <c r="T895" s="88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T895" s="20" t="s">
        <v>153</v>
      </c>
      <c r="AU895" s="20" t="s">
        <v>81</v>
      </c>
    </row>
    <row r="896" spans="1:65" s="2" customFormat="1" ht="16.5" customHeight="1">
      <c r="A896" s="41"/>
      <c r="B896" s="42"/>
      <c r="C896" s="207" t="s">
        <v>962</v>
      </c>
      <c r="D896" s="207" t="s">
        <v>144</v>
      </c>
      <c r="E896" s="208" t="s">
        <v>963</v>
      </c>
      <c r="F896" s="209" t="s">
        <v>964</v>
      </c>
      <c r="G896" s="210" t="s">
        <v>256</v>
      </c>
      <c r="H896" s="211">
        <v>10.2</v>
      </c>
      <c r="I896" s="212"/>
      <c r="J896" s="213">
        <f>ROUND(I896*H896,2)</f>
        <v>0</v>
      </c>
      <c r="K896" s="209" t="s">
        <v>148</v>
      </c>
      <c r="L896" s="47"/>
      <c r="M896" s="214" t="s">
        <v>19</v>
      </c>
      <c r="N896" s="215" t="s">
        <v>42</v>
      </c>
      <c r="O896" s="87"/>
      <c r="P896" s="216">
        <f>O896*H896</f>
        <v>0</v>
      </c>
      <c r="Q896" s="216">
        <v>0</v>
      </c>
      <c r="R896" s="216">
        <f>Q896*H896</f>
        <v>0</v>
      </c>
      <c r="S896" s="216">
        <v>0</v>
      </c>
      <c r="T896" s="217">
        <f>S896*H896</f>
        <v>0</v>
      </c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R896" s="218" t="s">
        <v>149</v>
      </c>
      <c r="AT896" s="218" t="s">
        <v>144</v>
      </c>
      <c r="AU896" s="218" t="s">
        <v>81</v>
      </c>
      <c r="AY896" s="20" t="s">
        <v>141</v>
      </c>
      <c r="BE896" s="219">
        <f>IF(N896="základní",J896,0)</f>
        <v>0</v>
      </c>
      <c r="BF896" s="219">
        <f>IF(N896="snížená",J896,0)</f>
        <v>0</v>
      </c>
      <c r="BG896" s="219">
        <f>IF(N896="zákl. přenesená",J896,0)</f>
        <v>0</v>
      </c>
      <c r="BH896" s="219">
        <f>IF(N896="sníž. přenesená",J896,0)</f>
        <v>0</v>
      </c>
      <c r="BI896" s="219">
        <f>IF(N896="nulová",J896,0)</f>
        <v>0</v>
      </c>
      <c r="BJ896" s="20" t="s">
        <v>79</v>
      </c>
      <c r="BK896" s="219">
        <f>ROUND(I896*H896,2)</f>
        <v>0</v>
      </c>
      <c r="BL896" s="20" t="s">
        <v>149</v>
      </c>
      <c r="BM896" s="218" t="s">
        <v>965</v>
      </c>
    </row>
    <row r="897" spans="1:47" s="2" customFormat="1" ht="12">
      <c r="A897" s="41"/>
      <c r="B897" s="42"/>
      <c r="C897" s="43"/>
      <c r="D897" s="220" t="s">
        <v>151</v>
      </c>
      <c r="E897" s="43"/>
      <c r="F897" s="221" t="s">
        <v>966</v>
      </c>
      <c r="G897" s="43"/>
      <c r="H897" s="43"/>
      <c r="I897" s="222"/>
      <c r="J897" s="43"/>
      <c r="K897" s="43"/>
      <c r="L897" s="47"/>
      <c r="M897" s="223"/>
      <c r="N897" s="224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151</v>
      </c>
      <c r="AU897" s="20" t="s">
        <v>81</v>
      </c>
    </row>
    <row r="898" spans="1:47" s="2" customFormat="1" ht="12">
      <c r="A898" s="41"/>
      <c r="B898" s="42"/>
      <c r="C898" s="43"/>
      <c r="D898" s="225" t="s">
        <v>153</v>
      </c>
      <c r="E898" s="43"/>
      <c r="F898" s="226" t="s">
        <v>967</v>
      </c>
      <c r="G898" s="43"/>
      <c r="H898" s="43"/>
      <c r="I898" s="222"/>
      <c r="J898" s="43"/>
      <c r="K898" s="43"/>
      <c r="L898" s="47"/>
      <c r="M898" s="223"/>
      <c r="N898" s="224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20" t="s">
        <v>153</v>
      </c>
      <c r="AU898" s="20" t="s">
        <v>81</v>
      </c>
    </row>
    <row r="899" spans="1:51" s="14" customFormat="1" ht="12">
      <c r="A899" s="14"/>
      <c r="B899" s="237"/>
      <c r="C899" s="238"/>
      <c r="D899" s="220" t="s">
        <v>155</v>
      </c>
      <c r="E899" s="239" t="s">
        <v>19</v>
      </c>
      <c r="F899" s="240" t="s">
        <v>968</v>
      </c>
      <c r="G899" s="238"/>
      <c r="H899" s="241">
        <v>10.2</v>
      </c>
      <c r="I899" s="242"/>
      <c r="J899" s="238"/>
      <c r="K899" s="238"/>
      <c r="L899" s="243"/>
      <c r="M899" s="244"/>
      <c r="N899" s="245"/>
      <c r="O899" s="245"/>
      <c r="P899" s="245"/>
      <c r="Q899" s="245"/>
      <c r="R899" s="245"/>
      <c r="S899" s="245"/>
      <c r="T899" s="246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7" t="s">
        <v>155</v>
      </c>
      <c r="AU899" s="247" t="s">
        <v>81</v>
      </c>
      <c r="AV899" s="14" t="s">
        <v>81</v>
      </c>
      <c r="AW899" s="14" t="s">
        <v>33</v>
      </c>
      <c r="AX899" s="14" t="s">
        <v>79</v>
      </c>
      <c r="AY899" s="247" t="s">
        <v>141</v>
      </c>
    </row>
    <row r="900" spans="1:65" s="2" customFormat="1" ht="24.15" customHeight="1">
      <c r="A900" s="41"/>
      <c r="B900" s="42"/>
      <c r="C900" s="207" t="s">
        <v>969</v>
      </c>
      <c r="D900" s="207" t="s">
        <v>144</v>
      </c>
      <c r="E900" s="208" t="s">
        <v>970</v>
      </c>
      <c r="F900" s="209" t="s">
        <v>971</v>
      </c>
      <c r="G900" s="210" t="s">
        <v>256</v>
      </c>
      <c r="H900" s="211">
        <v>1836</v>
      </c>
      <c r="I900" s="212"/>
      <c r="J900" s="213">
        <f>ROUND(I900*H900,2)</f>
        <v>0</v>
      </c>
      <c r="K900" s="209" t="s">
        <v>148</v>
      </c>
      <c r="L900" s="47"/>
      <c r="M900" s="214" t="s">
        <v>19</v>
      </c>
      <c r="N900" s="215" t="s">
        <v>42</v>
      </c>
      <c r="O900" s="87"/>
      <c r="P900" s="216">
        <f>O900*H900</f>
        <v>0</v>
      </c>
      <c r="Q900" s="216">
        <v>0</v>
      </c>
      <c r="R900" s="216">
        <f>Q900*H900</f>
        <v>0</v>
      </c>
      <c r="S900" s="216">
        <v>0</v>
      </c>
      <c r="T900" s="217">
        <f>S900*H900</f>
        <v>0</v>
      </c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R900" s="218" t="s">
        <v>149</v>
      </c>
      <c r="AT900" s="218" t="s">
        <v>144</v>
      </c>
      <c r="AU900" s="218" t="s">
        <v>81</v>
      </c>
      <c r="AY900" s="20" t="s">
        <v>141</v>
      </c>
      <c r="BE900" s="219">
        <f>IF(N900="základní",J900,0)</f>
        <v>0</v>
      </c>
      <c r="BF900" s="219">
        <f>IF(N900="snížená",J900,0)</f>
        <v>0</v>
      </c>
      <c r="BG900" s="219">
        <f>IF(N900="zákl. přenesená",J900,0)</f>
        <v>0</v>
      </c>
      <c r="BH900" s="219">
        <f>IF(N900="sníž. přenesená",J900,0)</f>
        <v>0</v>
      </c>
      <c r="BI900" s="219">
        <f>IF(N900="nulová",J900,0)</f>
        <v>0</v>
      </c>
      <c r="BJ900" s="20" t="s">
        <v>79</v>
      </c>
      <c r="BK900" s="219">
        <f>ROUND(I900*H900,2)</f>
        <v>0</v>
      </c>
      <c r="BL900" s="20" t="s">
        <v>149</v>
      </c>
      <c r="BM900" s="218" t="s">
        <v>972</v>
      </c>
    </row>
    <row r="901" spans="1:47" s="2" customFormat="1" ht="12">
      <c r="A901" s="41"/>
      <c r="B901" s="42"/>
      <c r="C901" s="43"/>
      <c r="D901" s="220" t="s">
        <v>151</v>
      </c>
      <c r="E901" s="43"/>
      <c r="F901" s="221" t="s">
        <v>973</v>
      </c>
      <c r="G901" s="43"/>
      <c r="H901" s="43"/>
      <c r="I901" s="222"/>
      <c r="J901" s="43"/>
      <c r="K901" s="43"/>
      <c r="L901" s="47"/>
      <c r="M901" s="223"/>
      <c r="N901" s="224"/>
      <c r="O901" s="87"/>
      <c r="P901" s="87"/>
      <c r="Q901" s="87"/>
      <c r="R901" s="87"/>
      <c r="S901" s="87"/>
      <c r="T901" s="88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T901" s="20" t="s">
        <v>151</v>
      </c>
      <c r="AU901" s="20" t="s">
        <v>81</v>
      </c>
    </row>
    <row r="902" spans="1:47" s="2" customFormat="1" ht="12">
      <c r="A902" s="41"/>
      <c r="B902" s="42"/>
      <c r="C902" s="43"/>
      <c r="D902" s="225" t="s">
        <v>153</v>
      </c>
      <c r="E902" s="43"/>
      <c r="F902" s="226" t="s">
        <v>974</v>
      </c>
      <c r="G902" s="43"/>
      <c r="H902" s="43"/>
      <c r="I902" s="222"/>
      <c r="J902" s="43"/>
      <c r="K902" s="43"/>
      <c r="L902" s="47"/>
      <c r="M902" s="223"/>
      <c r="N902" s="224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20" t="s">
        <v>153</v>
      </c>
      <c r="AU902" s="20" t="s">
        <v>81</v>
      </c>
    </row>
    <row r="903" spans="1:51" s="13" customFormat="1" ht="12">
      <c r="A903" s="13"/>
      <c r="B903" s="227"/>
      <c r="C903" s="228"/>
      <c r="D903" s="220" t="s">
        <v>155</v>
      </c>
      <c r="E903" s="229" t="s">
        <v>19</v>
      </c>
      <c r="F903" s="230" t="s">
        <v>572</v>
      </c>
      <c r="G903" s="228"/>
      <c r="H903" s="229" t="s">
        <v>19</v>
      </c>
      <c r="I903" s="231"/>
      <c r="J903" s="228"/>
      <c r="K903" s="228"/>
      <c r="L903" s="232"/>
      <c r="M903" s="233"/>
      <c r="N903" s="234"/>
      <c r="O903" s="234"/>
      <c r="P903" s="234"/>
      <c r="Q903" s="234"/>
      <c r="R903" s="234"/>
      <c r="S903" s="234"/>
      <c r="T903" s="235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6" t="s">
        <v>155</v>
      </c>
      <c r="AU903" s="236" t="s">
        <v>81</v>
      </c>
      <c r="AV903" s="13" t="s">
        <v>79</v>
      </c>
      <c r="AW903" s="13" t="s">
        <v>33</v>
      </c>
      <c r="AX903" s="13" t="s">
        <v>71</v>
      </c>
      <c r="AY903" s="236" t="s">
        <v>141</v>
      </c>
    </row>
    <row r="904" spans="1:51" s="14" customFormat="1" ht="12">
      <c r="A904" s="14"/>
      <c r="B904" s="237"/>
      <c r="C904" s="238"/>
      <c r="D904" s="220" t="s">
        <v>155</v>
      </c>
      <c r="E904" s="239" t="s">
        <v>19</v>
      </c>
      <c r="F904" s="240" t="s">
        <v>975</v>
      </c>
      <c r="G904" s="238"/>
      <c r="H904" s="241">
        <v>1836</v>
      </c>
      <c r="I904" s="242"/>
      <c r="J904" s="238"/>
      <c r="K904" s="238"/>
      <c r="L904" s="243"/>
      <c r="M904" s="244"/>
      <c r="N904" s="245"/>
      <c r="O904" s="245"/>
      <c r="P904" s="245"/>
      <c r="Q904" s="245"/>
      <c r="R904" s="245"/>
      <c r="S904" s="245"/>
      <c r="T904" s="24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7" t="s">
        <v>155</v>
      </c>
      <c r="AU904" s="247" t="s">
        <v>81</v>
      </c>
      <c r="AV904" s="14" t="s">
        <v>81</v>
      </c>
      <c r="AW904" s="14" t="s">
        <v>33</v>
      </c>
      <c r="AX904" s="14" t="s">
        <v>79</v>
      </c>
      <c r="AY904" s="247" t="s">
        <v>141</v>
      </c>
    </row>
    <row r="905" spans="1:51" s="13" customFormat="1" ht="12">
      <c r="A905" s="13"/>
      <c r="B905" s="227"/>
      <c r="C905" s="228"/>
      <c r="D905" s="220" t="s">
        <v>155</v>
      </c>
      <c r="E905" s="229" t="s">
        <v>19</v>
      </c>
      <c r="F905" s="230" t="s">
        <v>976</v>
      </c>
      <c r="G905" s="228"/>
      <c r="H905" s="229" t="s">
        <v>19</v>
      </c>
      <c r="I905" s="231"/>
      <c r="J905" s="228"/>
      <c r="K905" s="228"/>
      <c r="L905" s="232"/>
      <c r="M905" s="233"/>
      <c r="N905" s="234"/>
      <c r="O905" s="234"/>
      <c r="P905" s="234"/>
      <c r="Q905" s="234"/>
      <c r="R905" s="234"/>
      <c r="S905" s="234"/>
      <c r="T905" s="23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6" t="s">
        <v>155</v>
      </c>
      <c r="AU905" s="236" t="s">
        <v>81</v>
      </c>
      <c r="AV905" s="13" t="s">
        <v>79</v>
      </c>
      <c r="AW905" s="13" t="s">
        <v>33</v>
      </c>
      <c r="AX905" s="13" t="s">
        <v>71</v>
      </c>
      <c r="AY905" s="236" t="s">
        <v>141</v>
      </c>
    </row>
    <row r="906" spans="1:65" s="2" customFormat="1" ht="24.15" customHeight="1">
      <c r="A906" s="41"/>
      <c r="B906" s="42"/>
      <c r="C906" s="207" t="s">
        <v>977</v>
      </c>
      <c r="D906" s="207" t="s">
        <v>144</v>
      </c>
      <c r="E906" s="208" t="s">
        <v>978</v>
      </c>
      <c r="F906" s="209" t="s">
        <v>979</v>
      </c>
      <c r="G906" s="210" t="s">
        <v>166</v>
      </c>
      <c r="H906" s="211">
        <v>163.393</v>
      </c>
      <c r="I906" s="212"/>
      <c r="J906" s="213">
        <f>ROUND(I906*H906,2)</f>
        <v>0</v>
      </c>
      <c r="K906" s="209" t="s">
        <v>148</v>
      </c>
      <c r="L906" s="47"/>
      <c r="M906" s="214" t="s">
        <v>19</v>
      </c>
      <c r="N906" s="215" t="s">
        <v>42</v>
      </c>
      <c r="O906" s="87"/>
      <c r="P906" s="216">
        <f>O906*H906</f>
        <v>0</v>
      </c>
      <c r="Q906" s="216">
        <v>0</v>
      </c>
      <c r="R906" s="216">
        <f>Q906*H906</f>
        <v>0</v>
      </c>
      <c r="S906" s="216">
        <v>0</v>
      </c>
      <c r="T906" s="217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18" t="s">
        <v>149</v>
      </c>
      <c r="AT906" s="218" t="s">
        <v>144</v>
      </c>
      <c r="AU906" s="218" t="s">
        <v>81</v>
      </c>
      <c r="AY906" s="20" t="s">
        <v>141</v>
      </c>
      <c r="BE906" s="219">
        <f>IF(N906="základní",J906,0)</f>
        <v>0</v>
      </c>
      <c r="BF906" s="219">
        <f>IF(N906="snížená",J906,0)</f>
        <v>0</v>
      </c>
      <c r="BG906" s="219">
        <f>IF(N906="zákl. přenesená",J906,0)</f>
        <v>0</v>
      </c>
      <c r="BH906" s="219">
        <f>IF(N906="sníž. přenesená",J906,0)</f>
        <v>0</v>
      </c>
      <c r="BI906" s="219">
        <f>IF(N906="nulová",J906,0)</f>
        <v>0</v>
      </c>
      <c r="BJ906" s="20" t="s">
        <v>79</v>
      </c>
      <c r="BK906" s="219">
        <f>ROUND(I906*H906,2)</f>
        <v>0</v>
      </c>
      <c r="BL906" s="20" t="s">
        <v>149</v>
      </c>
      <c r="BM906" s="218" t="s">
        <v>980</v>
      </c>
    </row>
    <row r="907" spans="1:47" s="2" customFormat="1" ht="12">
      <c r="A907" s="41"/>
      <c r="B907" s="42"/>
      <c r="C907" s="43"/>
      <c r="D907" s="220" t="s">
        <v>151</v>
      </c>
      <c r="E907" s="43"/>
      <c r="F907" s="221" t="s">
        <v>981</v>
      </c>
      <c r="G907" s="43"/>
      <c r="H907" s="43"/>
      <c r="I907" s="222"/>
      <c r="J907" s="43"/>
      <c r="K907" s="43"/>
      <c r="L907" s="47"/>
      <c r="M907" s="223"/>
      <c r="N907" s="224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151</v>
      </c>
      <c r="AU907" s="20" t="s">
        <v>81</v>
      </c>
    </row>
    <row r="908" spans="1:47" s="2" customFormat="1" ht="12">
      <c r="A908" s="41"/>
      <c r="B908" s="42"/>
      <c r="C908" s="43"/>
      <c r="D908" s="225" t="s">
        <v>153</v>
      </c>
      <c r="E908" s="43"/>
      <c r="F908" s="226" t="s">
        <v>982</v>
      </c>
      <c r="G908" s="43"/>
      <c r="H908" s="43"/>
      <c r="I908" s="222"/>
      <c r="J908" s="43"/>
      <c r="K908" s="43"/>
      <c r="L908" s="47"/>
      <c r="M908" s="223"/>
      <c r="N908" s="22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20" t="s">
        <v>153</v>
      </c>
      <c r="AU908" s="20" t="s">
        <v>81</v>
      </c>
    </row>
    <row r="909" spans="1:65" s="2" customFormat="1" ht="24.15" customHeight="1">
      <c r="A909" s="41"/>
      <c r="B909" s="42"/>
      <c r="C909" s="207" t="s">
        <v>983</v>
      </c>
      <c r="D909" s="207" t="s">
        <v>144</v>
      </c>
      <c r="E909" s="208" t="s">
        <v>984</v>
      </c>
      <c r="F909" s="209" t="s">
        <v>985</v>
      </c>
      <c r="G909" s="210" t="s">
        <v>166</v>
      </c>
      <c r="H909" s="211">
        <v>3050.868</v>
      </c>
      <c r="I909" s="212"/>
      <c r="J909" s="213">
        <f>ROUND(I909*H909,2)</f>
        <v>0</v>
      </c>
      <c r="K909" s="209" t="s">
        <v>148</v>
      </c>
      <c r="L909" s="47"/>
      <c r="M909" s="214" t="s">
        <v>19</v>
      </c>
      <c r="N909" s="215" t="s">
        <v>42</v>
      </c>
      <c r="O909" s="87"/>
      <c r="P909" s="216">
        <f>O909*H909</f>
        <v>0</v>
      </c>
      <c r="Q909" s="216">
        <v>0</v>
      </c>
      <c r="R909" s="216">
        <f>Q909*H909</f>
        <v>0</v>
      </c>
      <c r="S909" s="216">
        <v>0</v>
      </c>
      <c r="T909" s="217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18" t="s">
        <v>149</v>
      </c>
      <c r="AT909" s="218" t="s">
        <v>144</v>
      </c>
      <c r="AU909" s="218" t="s">
        <v>81</v>
      </c>
      <c r="AY909" s="20" t="s">
        <v>141</v>
      </c>
      <c r="BE909" s="219">
        <f>IF(N909="základní",J909,0)</f>
        <v>0</v>
      </c>
      <c r="BF909" s="219">
        <f>IF(N909="snížená",J909,0)</f>
        <v>0</v>
      </c>
      <c r="BG909" s="219">
        <f>IF(N909="zákl. přenesená",J909,0)</f>
        <v>0</v>
      </c>
      <c r="BH909" s="219">
        <f>IF(N909="sníž. přenesená",J909,0)</f>
        <v>0</v>
      </c>
      <c r="BI909" s="219">
        <f>IF(N909="nulová",J909,0)</f>
        <v>0</v>
      </c>
      <c r="BJ909" s="20" t="s">
        <v>79</v>
      </c>
      <c r="BK909" s="219">
        <f>ROUND(I909*H909,2)</f>
        <v>0</v>
      </c>
      <c r="BL909" s="20" t="s">
        <v>149</v>
      </c>
      <c r="BM909" s="218" t="s">
        <v>986</v>
      </c>
    </row>
    <row r="910" spans="1:47" s="2" customFormat="1" ht="12">
      <c r="A910" s="41"/>
      <c r="B910" s="42"/>
      <c r="C910" s="43"/>
      <c r="D910" s="220" t="s">
        <v>151</v>
      </c>
      <c r="E910" s="43"/>
      <c r="F910" s="221" t="s">
        <v>987</v>
      </c>
      <c r="G910" s="43"/>
      <c r="H910" s="43"/>
      <c r="I910" s="222"/>
      <c r="J910" s="43"/>
      <c r="K910" s="43"/>
      <c r="L910" s="47"/>
      <c r="M910" s="223"/>
      <c r="N910" s="224"/>
      <c r="O910" s="87"/>
      <c r="P910" s="87"/>
      <c r="Q910" s="87"/>
      <c r="R910" s="87"/>
      <c r="S910" s="87"/>
      <c r="T910" s="88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T910" s="20" t="s">
        <v>151</v>
      </c>
      <c r="AU910" s="20" t="s">
        <v>81</v>
      </c>
    </row>
    <row r="911" spans="1:47" s="2" customFormat="1" ht="12">
      <c r="A911" s="41"/>
      <c r="B911" s="42"/>
      <c r="C911" s="43"/>
      <c r="D911" s="225" t="s">
        <v>153</v>
      </c>
      <c r="E911" s="43"/>
      <c r="F911" s="226" t="s">
        <v>988</v>
      </c>
      <c r="G911" s="43"/>
      <c r="H911" s="43"/>
      <c r="I911" s="222"/>
      <c r="J911" s="43"/>
      <c r="K911" s="43"/>
      <c r="L911" s="47"/>
      <c r="M911" s="223"/>
      <c r="N911" s="224"/>
      <c r="O911" s="87"/>
      <c r="P911" s="87"/>
      <c r="Q911" s="87"/>
      <c r="R911" s="87"/>
      <c r="S911" s="87"/>
      <c r="T911" s="88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T911" s="20" t="s">
        <v>153</v>
      </c>
      <c r="AU911" s="20" t="s">
        <v>81</v>
      </c>
    </row>
    <row r="912" spans="1:51" s="14" customFormat="1" ht="12">
      <c r="A912" s="14"/>
      <c r="B912" s="237"/>
      <c r="C912" s="238"/>
      <c r="D912" s="220" t="s">
        <v>155</v>
      </c>
      <c r="E912" s="239" t="s">
        <v>19</v>
      </c>
      <c r="F912" s="240" t="s">
        <v>989</v>
      </c>
      <c r="G912" s="238"/>
      <c r="H912" s="241">
        <v>3050.868</v>
      </c>
      <c r="I912" s="242"/>
      <c r="J912" s="238"/>
      <c r="K912" s="238"/>
      <c r="L912" s="243"/>
      <c r="M912" s="244"/>
      <c r="N912" s="245"/>
      <c r="O912" s="245"/>
      <c r="P912" s="245"/>
      <c r="Q912" s="245"/>
      <c r="R912" s="245"/>
      <c r="S912" s="245"/>
      <c r="T912" s="246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7" t="s">
        <v>155</v>
      </c>
      <c r="AU912" s="247" t="s">
        <v>81</v>
      </c>
      <c r="AV912" s="14" t="s">
        <v>81</v>
      </c>
      <c r="AW912" s="14" t="s">
        <v>33</v>
      </c>
      <c r="AX912" s="14" t="s">
        <v>79</v>
      </c>
      <c r="AY912" s="247" t="s">
        <v>141</v>
      </c>
    </row>
    <row r="913" spans="1:51" s="13" customFormat="1" ht="12">
      <c r="A913" s="13"/>
      <c r="B913" s="227"/>
      <c r="C913" s="228"/>
      <c r="D913" s="220" t="s">
        <v>155</v>
      </c>
      <c r="E913" s="229" t="s">
        <v>19</v>
      </c>
      <c r="F913" s="230" t="s">
        <v>990</v>
      </c>
      <c r="G913" s="228"/>
      <c r="H913" s="229" t="s">
        <v>19</v>
      </c>
      <c r="I913" s="231"/>
      <c r="J913" s="228"/>
      <c r="K913" s="228"/>
      <c r="L913" s="232"/>
      <c r="M913" s="233"/>
      <c r="N913" s="234"/>
      <c r="O913" s="234"/>
      <c r="P913" s="234"/>
      <c r="Q913" s="234"/>
      <c r="R913" s="234"/>
      <c r="S913" s="234"/>
      <c r="T913" s="235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6" t="s">
        <v>155</v>
      </c>
      <c r="AU913" s="236" t="s">
        <v>81</v>
      </c>
      <c r="AV913" s="13" t="s">
        <v>79</v>
      </c>
      <c r="AW913" s="13" t="s">
        <v>33</v>
      </c>
      <c r="AX913" s="13" t="s">
        <v>71</v>
      </c>
      <c r="AY913" s="236" t="s">
        <v>141</v>
      </c>
    </row>
    <row r="914" spans="1:65" s="2" customFormat="1" ht="33" customHeight="1">
      <c r="A914" s="41"/>
      <c r="B914" s="42"/>
      <c r="C914" s="207" t="s">
        <v>991</v>
      </c>
      <c r="D914" s="207" t="s">
        <v>144</v>
      </c>
      <c r="E914" s="208" t="s">
        <v>992</v>
      </c>
      <c r="F914" s="209" t="s">
        <v>993</v>
      </c>
      <c r="G914" s="210" t="s">
        <v>166</v>
      </c>
      <c r="H914" s="211">
        <v>163.393</v>
      </c>
      <c r="I914" s="212"/>
      <c r="J914" s="213">
        <f>ROUND(I914*H914,2)</f>
        <v>0</v>
      </c>
      <c r="K914" s="209" t="s">
        <v>148</v>
      </c>
      <c r="L914" s="47"/>
      <c r="M914" s="214" t="s">
        <v>19</v>
      </c>
      <c r="N914" s="215" t="s">
        <v>42</v>
      </c>
      <c r="O914" s="87"/>
      <c r="P914" s="216">
        <f>O914*H914</f>
        <v>0</v>
      </c>
      <c r="Q914" s="216">
        <v>0</v>
      </c>
      <c r="R914" s="216">
        <f>Q914*H914</f>
        <v>0</v>
      </c>
      <c r="S914" s="216">
        <v>0</v>
      </c>
      <c r="T914" s="217">
        <f>S914*H914</f>
        <v>0</v>
      </c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R914" s="218" t="s">
        <v>149</v>
      </c>
      <c r="AT914" s="218" t="s">
        <v>144</v>
      </c>
      <c r="AU914" s="218" t="s">
        <v>81</v>
      </c>
      <c r="AY914" s="20" t="s">
        <v>141</v>
      </c>
      <c r="BE914" s="219">
        <f>IF(N914="základní",J914,0)</f>
        <v>0</v>
      </c>
      <c r="BF914" s="219">
        <f>IF(N914="snížená",J914,0)</f>
        <v>0</v>
      </c>
      <c r="BG914" s="219">
        <f>IF(N914="zákl. přenesená",J914,0)</f>
        <v>0</v>
      </c>
      <c r="BH914" s="219">
        <f>IF(N914="sníž. přenesená",J914,0)</f>
        <v>0</v>
      </c>
      <c r="BI914" s="219">
        <f>IF(N914="nulová",J914,0)</f>
        <v>0</v>
      </c>
      <c r="BJ914" s="20" t="s">
        <v>79</v>
      </c>
      <c r="BK914" s="219">
        <f>ROUND(I914*H914,2)</f>
        <v>0</v>
      </c>
      <c r="BL914" s="20" t="s">
        <v>149</v>
      </c>
      <c r="BM914" s="218" t="s">
        <v>994</v>
      </c>
    </row>
    <row r="915" spans="1:47" s="2" customFormat="1" ht="12">
      <c r="A915" s="41"/>
      <c r="B915" s="42"/>
      <c r="C915" s="43"/>
      <c r="D915" s="220" t="s">
        <v>151</v>
      </c>
      <c r="E915" s="43"/>
      <c r="F915" s="221" t="s">
        <v>995</v>
      </c>
      <c r="G915" s="43"/>
      <c r="H915" s="43"/>
      <c r="I915" s="222"/>
      <c r="J915" s="43"/>
      <c r="K915" s="43"/>
      <c r="L915" s="47"/>
      <c r="M915" s="223"/>
      <c r="N915" s="224"/>
      <c r="O915" s="87"/>
      <c r="P915" s="87"/>
      <c r="Q915" s="87"/>
      <c r="R915" s="87"/>
      <c r="S915" s="87"/>
      <c r="T915" s="88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T915" s="20" t="s">
        <v>151</v>
      </c>
      <c r="AU915" s="20" t="s">
        <v>81</v>
      </c>
    </row>
    <row r="916" spans="1:47" s="2" customFormat="1" ht="12">
      <c r="A916" s="41"/>
      <c r="B916" s="42"/>
      <c r="C916" s="43"/>
      <c r="D916" s="225" t="s">
        <v>153</v>
      </c>
      <c r="E916" s="43"/>
      <c r="F916" s="226" t="s">
        <v>996</v>
      </c>
      <c r="G916" s="43"/>
      <c r="H916" s="43"/>
      <c r="I916" s="222"/>
      <c r="J916" s="43"/>
      <c r="K916" s="43"/>
      <c r="L916" s="47"/>
      <c r="M916" s="223"/>
      <c r="N916" s="224"/>
      <c r="O916" s="87"/>
      <c r="P916" s="87"/>
      <c r="Q916" s="87"/>
      <c r="R916" s="87"/>
      <c r="S916" s="87"/>
      <c r="T916" s="88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T916" s="20" t="s">
        <v>153</v>
      </c>
      <c r="AU916" s="20" t="s">
        <v>81</v>
      </c>
    </row>
    <row r="917" spans="1:63" s="12" customFormat="1" ht="22.8" customHeight="1">
      <c r="A917" s="12"/>
      <c r="B917" s="191"/>
      <c r="C917" s="192"/>
      <c r="D917" s="193" t="s">
        <v>70</v>
      </c>
      <c r="E917" s="205" t="s">
        <v>997</v>
      </c>
      <c r="F917" s="205" t="s">
        <v>998</v>
      </c>
      <c r="G917" s="192"/>
      <c r="H917" s="192"/>
      <c r="I917" s="195"/>
      <c r="J917" s="206">
        <f>BK917</f>
        <v>0</v>
      </c>
      <c r="K917" s="192"/>
      <c r="L917" s="197"/>
      <c r="M917" s="198"/>
      <c r="N917" s="199"/>
      <c r="O917" s="199"/>
      <c r="P917" s="200">
        <f>SUM(P918:P920)</f>
        <v>0</v>
      </c>
      <c r="Q917" s="199"/>
      <c r="R917" s="200">
        <f>SUM(R918:R920)</f>
        <v>0</v>
      </c>
      <c r="S917" s="199"/>
      <c r="T917" s="201">
        <f>SUM(T918:T920)</f>
        <v>0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R917" s="202" t="s">
        <v>79</v>
      </c>
      <c r="AT917" s="203" t="s">
        <v>70</v>
      </c>
      <c r="AU917" s="203" t="s">
        <v>79</v>
      </c>
      <c r="AY917" s="202" t="s">
        <v>141</v>
      </c>
      <c r="BK917" s="204">
        <f>SUM(BK918:BK920)</f>
        <v>0</v>
      </c>
    </row>
    <row r="918" spans="1:65" s="2" customFormat="1" ht="24.15" customHeight="1">
      <c r="A918" s="41"/>
      <c r="B918" s="42"/>
      <c r="C918" s="207" t="s">
        <v>999</v>
      </c>
      <c r="D918" s="207" t="s">
        <v>144</v>
      </c>
      <c r="E918" s="208" t="s">
        <v>1000</v>
      </c>
      <c r="F918" s="209" t="s">
        <v>1001</v>
      </c>
      <c r="G918" s="210" t="s">
        <v>166</v>
      </c>
      <c r="H918" s="211">
        <v>113.836</v>
      </c>
      <c r="I918" s="212"/>
      <c r="J918" s="213">
        <f>ROUND(I918*H918,2)</f>
        <v>0</v>
      </c>
      <c r="K918" s="209" t="s">
        <v>148</v>
      </c>
      <c r="L918" s="47"/>
      <c r="M918" s="214" t="s">
        <v>19</v>
      </c>
      <c r="N918" s="215" t="s">
        <v>42</v>
      </c>
      <c r="O918" s="87"/>
      <c r="P918" s="216">
        <f>O918*H918</f>
        <v>0</v>
      </c>
      <c r="Q918" s="216">
        <v>0</v>
      </c>
      <c r="R918" s="216">
        <f>Q918*H918</f>
        <v>0</v>
      </c>
      <c r="S918" s="216">
        <v>0</v>
      </c>
      <c r="T918" s="217">
        <f>S918*H918</f>
        <v>0</v>
      </c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R918" s="218" t="s">
        <v>149</v>
      </c>
      <c r="AT918" s="218" t="s">
        <v>144</v>
      </c>
      <c r="AU918" s="218" t="s">
        <v>81</v>
      </c>
      <c r="AY918" s="20" t="s">
        <v>141</v>
      </c>
      <c r="BE918" s="219">
        <f>IF(N918="základní",J918,0)</f>
        <v>0</v>
      </c>
      <c r="BF918" s="219">
        <f>IF(N918="snížená",J918,0)</f>
        <v>0</v>
      </c>
      <c r="BG918" s="219">
        <f>IF(N918="zákl. přenesená",J918,0)</f>
        <v>0</v>
      </c>
      <c r="BH918" s="219">
        <f>IF(N918="sníž. přenesená",J918,0)</f>
        <v>0</v>
      </c>
      <c r="BI918" s="219">
        <f>IF(N918="nulová",J918,0)</f>
        <v>0</v>
      </c>
      <c r="BJ918" s="20" t="s">
        <v>79</v>
      </c>
      <c r="BK918" s="219">
        <f>ROUND(I918*H918,2)</f>
        <v>0</v>
      </c>
      <c r="BL918" s="20" t="s">
        <v>149</v>
      </c>
      <c r="BM918" s="218" t="s">
        <v>1002</v>
      </c>
    </row>
    <row r="919" spans="1:47" s="2" customFormat="1" ht="12">
      <c r="A919" s="41"/>
      <c r="B919" s="42"/>
      <c r="C919" s="43"/>
      <c r="D919" s="220" t="s">
        <v>151</v>
      </c>
      <c r="E919" s="43"/>
      <c r="F919" s="221" t="s">
        <v>1003</v>
      </c>
      <c r="G919" s="43"/>
      <c r="H919" s="43"/>
      <c r="I919" s="222"/>
      <c r="J919" s="43"/>
      <c r="K919" s="43"/>
      <c r="L919" s="47"/>
      <c r="M919" s="223"/>
      <c r="N919" s="224"/>
      <c r="O919" s="87"/>
      <c r="P919" s="87"/>
      <c r="Q919" s="87"/>
      <c r="R919" s="87"/>
      <c r="S919" s="87"/>
      <c r="T919" s="88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T919" s="20" t="s">
        <v>151</v>
      </c>
      <c r="AU919" s="20" t="s">
        <v>81</v>
      </c>
    </row>
    <row r="920" spans="1:47" s="2" customFormat="1" ht="12">
      <c r="A920" s="41"/>
      <c r="B920" s="42"/>
      <c r="C920" s="43"/>
      <c r="D920" s="225" t="s">
        <v>153</v>
      </c>
      <c r="E920" s="43"/>
      <c r="F920" s="226" t="s">
        <v>1004</v>
      </c>
      <c r="G920" s="43"/>
      <c r="H920" s="43"/>
      <c r="I920" s="222"/>
      <c r="J920" s="43"/>
      <c r="K920" s="43"/>
      <c r="L920" s="47"/>
      <c r="M920" s="223"/>
      <c r="N920" s="224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153</v>
      </c>
      <c r="AU920" s="20" t="s">
        <v>81</v>
      </c>
    </row>
    <row r="921" spans="1:63" s="12" customFormat="1" ht="25.9" customHeight="1">
      <c r="A921" s="12"/>
      <c r="B921" s="191"/>
      <c r="C921" s="192"/>
      <c r="D921" s="193" t="s">
        <v>70</v>
      </c>
      <c r="E921" s="194" t="s">
        <v>1005</v>
      </c>
      <c r="F921" s="194" t="s">
        <v>1006</v>
      </c>
      <c r="G921" s="192"/>
      <c r="H921" s="192"/>
      <c r="I921" s="195"/>
      <c r="J921" s="196">
        <f>BK921</f>
        <v>0</v>
      </c>
      <c r="K921" s="192"/>
      <c r="L921" s="197"/>
      <c r="M921" s="198"/>
      <c r="N921" s="199"/>
      <c r="O921" s="199"/>
      <c r="P921" s="200">
        <f>P922+P947+P958+P965+P1054+P1063+P1068+P1076+P1268+P1282+P1449+P1541+P1583+P1888+P1936+P2000+P2171+P2176+P2266+P2437+P2457</f>
        <v>0</v>
      </c>
      <c r="Q921" s="199"/>
      <c r="R921" s="200">
        <f>R922+R947+R958+R965+R1054+R1063+R1068+R1076+R1268+R1282+R1449+R1541+R1583+R1888+R1936+R2000+R2171+R2176+R2266+R2437+R2457</f>
        <v>50.2007233</v>
      </c>
      <c r="S921" s="199"/>
      <c r="T921" s="201">
        <f>T922+T947+T958+T965+T1054+T1063+T1068+T1076+T1268+T1282+T1449+T1541+T1583+T1888+T1936+T2000+T2171+T2176+T2266+T2437+T2457</f>
        <v>5.749904229999999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R921" s="202" t="s">
        <v>81</v>
      </c>
      <c r="AT921" s="203" t="s">
        <v>70</v>
      </c>
      <c r="AU921" s="203" t="s">
        <v>71</v>
      </c>
      <c r="AY921" s="202" t="s">
        <v>141</v>
      </c>
      <c r="BK921" s="204">
        <f>BK922+BK947+BK958+BK965+BK1054+BK1063+BK1068+BK1076+BK1268+BK1282+BK1449+BK1541+BK1583+BK1888+BK1936+BK2000+BK2171+BK2176+BK2266+BK2437+BK2457</f>
        <v>0</v>
      </c>
    </row>
    <row r="922" spans="1:63" s="12" customFormat="1" ht="22.8" customHeight="1">
      <c r="A922" s="12"/>
      <c r="B922" s="191"/>
      <c r="C922" s="192"/>
      <c r="D922" s="193" t="s">
        <v>70</v>
      </c>
      <c r="E922" s="205" t="s">
        <v>1007</v>
      </c>
      <c r="F922" s="205" t="s">
        <v>1008</v>
      </c>
      <c r="G922" s="192"/>
      <c r="H922" s="192"/>
      <c r="I922" s="195"/>
      <c r="J922" s="206">
        <f>BK922</f>
        <v>0</v>
      </c>
      <c r="K922" s="192"/>
      <c r="L922" s="197"/>
      <c r="M922" s="198"/>
      <c r="N922" s="199"/>
      <c r="O922" s="199"/>
      <c r="P922" s="200">
        <f>SUM(P923:P946)</f>
        <v>0</v>
      </c>
      <c r="Q922" s="199"/>
      <c r="R922" s="200">
        <f>SUM(R923:R946)</f>
        <v>0.084562</v>
      </c>
      <c r="S922" s="199"/>
      <c r="T922" s="201">
        <f>SUM(T923:T946)</f>
        <v>0</v>
      </c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R922" s="202" t="s">
        <v>81</v>
      </c>
      <c r="AT922" s="203" t="s">
        <v>70</v>
      </c>
      <c r="AU922" s="203" t="s">
        <v>79</v>
      </c>
      <c r="AY922" s="202" t="s">
        <v>141</v>
      </c>
      <c r="BK922" s="204">
        <f>SUM(BK923:BK946)</f>
        <v>0</v>
      </c>
    </row>
    <row r="923" spans="1:65" s="2" customFormat="1" ht="16.5" customHeight="1">
      <c r="A923" s="41"/>
      <c r="B923" s="42"/>
      <c r="C923" s="207" t="s">
        <v>1009</v>
      </c>
      <c r="D923" s="207" t="s">
        <v>144</v>
      </c>
      <c r="E923" s="208" t="s">
        <v>1010</v>
      </c>
      <c r="F923" s="209" t="s">
        <v>1011</v>
      </c>
      <c r="G923" s="210" t="s">
        <v>221</v>
      </c>
      <c r="H923" s="211">
        <v>313.35</v>
      </c>
      <c r="I923" s="212"/>
      <c r="J923" s="213">
        <f>ROUND(I923*H923,2)</f>
        <v>0</v>
      </c>
      <c r="K923" s="209" t="s">
        <v>148</v>
      </c>
      <c r="L923" s="47"/>
      <c r="M923" s="214" t="s">
        <v>19</v>
      </c>
      <c r="N923" s="215" t="s">
        <v>42</v>
      </c>
      <c r="O923" s="87"/>
      <c r="P923" s="216">
        <f>O923*H923</f>
        <v>0</v>
      </c>
      <c r="Q923" s="216">
        <v>0</v>
      </c>
      <c r="R923" s="216">
        <f>Q923*H923</f>
        <v>0</v>
      </c>
      <c r="S923" s="216">
        <v>0</v>
      </c>
      <c r="T923" s="217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18" t="s">
        <v>269</v>
      </c>
      <c r="AT923" s="218" t="s">
        <v>144</v>
      </c>
      <c r="AU923" s="218" t="s">
        <v>81</v>
      </c>
      <c r="AY923" s="20" t="s">
        <v>141</v>
      </c>
      <c r="BE923" s="219">
        <f>IF(N923="základní",J923,0)</f>
        <v>0</v>
      </c>
      <c r="BF923" s="219">
        <f>IF(N923="snížená",J923,0)</f>
        <v>0</v>
      </c>
      <c r="BG923" s="219">
        <f>IF(N923="zákl. přenesená",J923,0)</f>
        <v>0</v>
      </c>
      <c r="BH923" s="219">
        <f>IF(N923="sníž. přenesená",J923,0)</f>
        <v>0</v>
      </c>
      <c r="BI923" s="219">
        <f>IF(N923="nulová",J923,0)</f>
        <v>0</v>
      </c>
      <c r="BJ923" s="20" t="s">
        <v>79</v>
      </c>
      <c r="BK923" s="219">
        <f>ROUND(I923*H923,2)</f>
        <v>0</v>
      </c>
      <c r="BL923" s="20" t="s">
        <v>269</v>
      </c>
      <c r="BM923" s="218" t="s">
        <v>1012</v>
      </c>
    </row>
    <row r="924" spans="1:47" s="2" customFormat="1" ht="12">
      <c r="A924" s="41"/>
      <c r="B924" s="42"/>
      <c r="C924" s="43"/>
      <c r="D924" s="220" t="s">
        <v>151</v>
      </c>
      <c r="E924" s="43"/>
      <c r="F924" s="221" t="s">
        <v>1013</v>
      </c>
      <c r="G924" s="43"/>
      <c r="H924" s="43"/>
      <c r="I924" s="222"/>
      <c r="J924" s="43"/>
      <c r="K924" s="43"/>
      <c r="L924" s="47"/>
      <c r="M924" s="223"/>
      <c r="N924" s="22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151</v>
      </c>
      <c r="AU924" s="20" t="s">
        <v>81</v>
      </c>
    </row>
    <row r="925" spans="1:47" s="2" customFormat="1" ht="12">
      <c r="A925" s="41"/>
      <c r="B925" s="42"/>
      <c r="C925" s="43"/>
      <c r="D925" s="225" t="s">
        <v>153</v>
      </c>
      <c r="E925" s="43"/>
      <c r="F925" s="226" t="s">
        <v>1014</v>
      </c>
      <c r="G925" s="43"/>
      <c r="H925" s="43"/>
      <c r="I925" s="222"/>
      <c r="J925" s="43"/>
      <c r="K925" s="43"/>
      <c r="L925" s="47"/>
      <c r="M925" s="223"/>
      <c r="N925" s="224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153</v>
      </c>
      <c r="AU925" s="20" t="s">
        <v>81</v>
      </c>
    </row>
    <row r="926" spans="1:51" s="13" customFormat="1" ht="12">
      <c r="A926" s="13"/>
      <c r="B926" s="227"/>
      <c r="C926" s="228"/>
      <c r="D926" s="220" t="s">
        <v>155</v>
      </c>
      <c r="E926" s="229" t="s">
        <v>19</v>
      </c>
      <c r="F926" s="230" t="s">
        <v>536</v>
      </c>
      <c r="G926" s="228"/>
      <c r="H926" s="229" t="s">
        <v>19</v>
      </c>
      <c r="I926" s="231"/>
      <c r="J926" s="228"/>
      <c r="K926" s="228"/>
      <c r="L926" s="232"/>
      <c r="M926" s="233"/>
      <c r="N926" s="234"/>
      <c r="O926" s="234"/>
      <c r="P926" s="234"/>
      <c r="Q926" s="234"/>
      <c r="R926" s="234"/>
      <c r="S926" s="234"/>
      <c r="T926" s="23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6" t="s">
        <v>155</v>
      </c>
      <c r="AU926" s="236" t="s">
        <v>81</v>
      </c>
      <c r="AV926" s="13" t="s">
        <v>79</v>
      </c>
      <c r="AW926" s="13" t="s">
        <v>33</v>
      </c>
      <c r="AX926" s="13" t="s">
        <v>71</v>
      </c>
      <c r="AY926" s="236" t="s">
        <v>141</v>
      </c>
    </row>
    <row r="927" spans="1:51" s="13" customFormat="1" ht="12">
      <c r="A927" s="13"/>
      <c r="B927" s="227"/>
      <c r="C927" s="228"/>
      <c r="D927" s="220" t="s">
        <v>155</v>
      </c>
      <c r="E927" s="229" t="s">
        <v>19</v>
      </c>
      <c r="F927" s="230" t="s">
        <v>537</v>
      </c>
      <c r="G927" s="228"/>
      <c r="H927" s="229" t="s">
        <v>19</v>
      </c>
      <c r="I927" s="231"/>
      <c r="J927" s="228"/>
      <c r="K927" s="228"/>
      <c r="L927" s="232"/>
      <c r="M927" s="233"/>
      <c r="N927" s="234"/>
      <c r="O927" s="234"/>
      <c r="P927" s="234"/>
      <c r="Q927" s="234"/>
      <c r="R927" s="234"/>
      <c r="S927" s="234"/>
      <c r="T927" s="235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6" t="s">
        <v>155</v>
      </c>
      <c r="AU927" s="236" t="s">
        <v>81</v>
      </c>
      <c r="AV927" s="13" t="s">
        <v>79</v>
      </c>
      <c r="AW927" s="13" t="s">
        <v>33</v>
      </c>
      <c r="AX927" s="13" t="s">
        <v>71</v>
      </c>
      <c r="AY927" s="236" t="s">
        <v>141</v>
      </c>
    </row>
    <row r="928" spans="1:51" s="14" customFormat="1" ht="12">
      <c r="A928" s="14"/>
      <c r="B928" s="237"/>
      <c r="C928" s="238"/>
      <c r="D928" s="220" t="s">
        <v>155</v>
      </c>
      <c r="E928" s="239" t="s">
        <v>19</v>
      </c>
      <c r="F928" s="240" t="s">
        <v>1015</v>
      </c>
      <c r="G928" s="238"/>
      <c r="H928" s="241">
        <v>313.35</v>
      </c>
      <c r="I928" s="242"/>
      <c r="J928" s="238"/>
      <c r="K928" s="238"/>
      <c r="L928" s="243"/>
      <c r="M928" s="244"/>
      <c r="N928" s="245"/>
      <c r="O928" s="245"/>
      <c r="P928" s="245"/>
      <c r="Q928" s="245"/>
      <c r="R928" s="245"/>
      <c r="S928" s="245"/>
      <c r="T928" s="246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7" t="s">
        <v>155</v>
      </c>
      <c r="AU928" s="247" t="s">
        <v>81</v>
      </c>
      <c r="AV928" s="14" t="s">
        <v>81</v>
      </c>
      <c r="AW928" s="14" t="s">
        <v>33</v>
      </c>
      <c r="AX928" s="14" t="s">
        <v>79</v>
      </c>
      <c r="AY928" s="247" t="s">
        <v>141</v>
      </c>
    </row>
    <row r="929" spans="1:65" s="2" customFormat="1" ht="16.5" customHeight="1">
      <c r="A929" s="41"/>
      <c r="B929" s="42"/>
      <c r="C929" s="248" t="s">
        <v>1016</v>
      </c>
      <c r="D929" s="248" t="s">
        <v>172</v>
      </c>
      <c r="E929" s="249" t="s">
        <v>1017</v>
      </c>
      <c r="F929" s="250" t="s">
        <v>1018</v>
      </c>
      <c r="G929" s="251" t="s">
        <v>1019</v>
      </c>
      <c r="H929" s="252">
        <v>37.837</v>
      </c>
      <c r="I929" s="253"/>
      <c r="J929" s="254">
        <f>ROUND(I929*H929,2)</f>
        <v>0</v>
      </c>
      <c r="K929" s="250" t="s">
        <v>148</v>
      </c>
      <c r="L929" s="255"/>
      <c r="M929" s="256" t="s">
        <v>19</v>
      </c>
      <c r="N929" s="257" t="s">
        <v>42</v>
      </c>
      <c r="O929" s="87"/>
      <c r="P929" s="216">
        <f>O929*H929</f>
        <v>0</v>
      </c>
      <c r="Q929" s="216">
        <v>0.001</v>
      </c>
      <c r="R929" s="216">
        <f>Q929*H929</f>
        <v>0.037837</v>
      </c>
      <c r="S929" s="216">
        <v>0</v>
      </c>
      <c r="T929" s="217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18" t="s">
        <v>382</v>
      </c>
      <c r="AT929" s="218" t="s">
        <v>172</v>
      </c>
      <c r="AU929" s="218" t="s">
        <v>81</v>
      </c>
      <c r="AY929" s="20" t="s">
        <v>141</v>
      </c>
      <c r="BE929" s="219">
        <f>IF(N929="základní",J929,0)</f>
        <v>0</v>
      </c>
      <c r="BF929" s="219">
        <f>IF(N929="snížená",J929,0)</f>
        <v>0</v>
      </c>
      <c r="BG929" s="219">
        <f>IF(N929="zákl. přenesená",J929,0)</f>
        <v>0</v>
      </c>
      <c r="BH929" s="219">
        <f>IF(N929="sníž. přenesená",J929,0)</f>
        <v>0</v>
      </c>
      <c r="BI929" s="219">
        <f>IF(N929="nulová",J929,0)</f>
        <v>0</v>
      </c>
      <c r="BJ929" s="20" t="s">
        <v>79</v>
      </c>
      <c r="BK929" s="219">
        <f>ROUND(I929*H929,2)</f>
        <v>0</v>
      </c>
      <c r="BL929" s="20" t="s">
        <v>269</v>
      </c>
      <c r="BM929" s="218" t="s">
        <v>1020</v>
      </c>
    </row>
    <row r="930" spans="1:47" s="2" customFormat="1" ht="12">
      <c r="A930" s="41"/>
      <c r="B930" s="42"/>
      <c r="C930" s="43"/>
      <c r="D930" s="220" t="s">
        <v>151</v>
      </c>
      <c r="E930" s="43"/>
      <c r="F930" s="221" t="s">
        <v>1018</v>
      </c>
      <c r="G930" s="43"/>
      <c r="H930" s="43"/>
      <c r="I930" s="222"/>
      <c r="J930" s="43"/>
      <c r="K930" s="43"/>
      <c r="L930" s="47"/>
      <c r="M930" s="223"/>
      <c r="N930" s="224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20" t="s">
        <v>151</v>
      </c>
      <c r="AU930" s="20" t="s">
        <v>81</v>
      </c>
    </row>
    <row r="931" spans="1:51" s="14" customFormat="1" ht="12">
      <c r="A931" s="14"/>
      <c r="B931" s="237"/>
      <c r="C931" s="238"/>
      <c r="D931" s="220" t="s">
        <v>155</v>
      </c>
      <c r="E931" s="239" t="s">
        <v>19</v>
      </c>
      <c r="F931" s="240" t="s">
        <v>1021</v>
      </c>
      <c r="G931" s="238"/>
      <c r="H931" s="241">
        <v>313.35</v>
      </c>
      <c r="I931" s="242"/>
      <c r="J931" s="238"/>
      <c r="K931" s="238"/>
      <c r="L931" s="243"/>
      <c r="M931" s="244"/>
      <c r="N931" s="245"/>
      <c r="O931" s="245"/>
      <c r="P931" s="245"/>
      <c r="Q931" s="245"/>
      <c r="R931" s="245"/>
      <c r="S931" s="245"/>
      <c r="T931" s="246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7" t="s">
        <v>155</v>
      </c>
      <c r="AU931" s="247" t="s">
        <v>81</v>
      </c>
      <c r="AV931" s="14" t="s">
        <v>81</v>
      </c>
      <c r="AW931" s="14" t="s">
        <v>33</v>
      </c>
      <c r="AX931" s="14" t="s">
        <v>79</v>
      </c>
      <c r="AY931" s="247" t="s">
        <v>141</v>
      </c>
    </row>
    <row r="932" spans="1:51" s="14" customFormat="1" ht="12">
      <c r="A932" s="14"/>
      <c r="B932" s="237"/>
      <c r="C932" s="238"/>
      <c r="D932" s="220" t="s">
        <v>155</v>
      </c>
      <c r="E932" s="238"/>
      <c r="F932" s="240" t="s">
        <v>1022</v>
      </c>
      <c r="G932" s="238"/>
      <c r="H932" s="241">
        <v>37.837</v>
      </c>
      <c r="I932" s="242"/>
      <c r="J932" s="238"/>
      <c r="K932" s="238"/>
      <c r="L932" s="243"/>
      <c r="M932" s="244"/>
      <c r="N932" s="245"/>
      <c r="O932" s="245"/>
      <c r="P932" s="245"/>
      <c r="Q932" s="245"/>
      <c r="R932" s="245"/>
      <c r="S932" s="245"/>
      <c r="T932" s="24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7" t="s">
        <v>155</v>
      </c>
      <c r="AU932" s="247" t="s">
        <v>81</v>
      </c>
      <c r="AV932" s="14" t="s">
        <v>81</v>
      </c>
      <c r="AW932" s="14" t="s">
        <v>4</v>
      </c>
      <c r="AX932" s="14" t="s">
        <v>79</v>
      </c>
      <c r="AY932" s="247" t="s">
        <v>141</v>
      </c>
    </row>
    <row r="933" spans="1:65" s="2" customFormat="1" ht="37.8" customHeight="1">
      <c r="A933" s="41"/>
      <c r="B933" s="42"/>
      <c r="C933" s="207" t="s">
        <v>1023</v>
      </c>
      <c r="D933" s="207" t="s">
        <v>144</v>
      </c>
      <c r="E933" s="208" t="s">
        <v>1024</v>
      </c>
      <c r="F933" s="209" t="s">
        <v>1025</v>
      </c>
      <c r="G933" s="210" t="s">
        <v>221</v>
      </c>
      <c r="H933" s="211">
        <v>13.35</v>
      </c>
      <c r="I933" s="212"/>
      <c r="J933" s="213">
        <f>ROUND(I933*H933,2)</f>
        <v>0</v>
      </c>
      <c r="K933" s="209" t="s">
        <v>148</v>
      </c>
      <c r="L933" s="47"/>
      <c r="M933" s="214" t="s">
        <v>19</v>
      </c>
      <c r="N933" s="215" t="s">
        <v>42</v>
      </c>
      <c r="O933" s="87"/>
      <c r="P933" s="216">
        <f>O933*H933</f>
        <v>0</v>
      </c>
      <c r="Q933" s="216">
        <v>0.0035</v>
      </c>
      <c r="R933" s="216">
        <f>Q933*H933</f>
        <v>0.046725</v>
      </c>
      <c r="S933" s="216">
        <v>0</v>
      </c>
      <c r="T933" s="217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18" t="s">
        <v>269</v>
      </c>
      <c r="AT933" s="218" t="s">
        <v>144</v>
      </c>
      <c r="AU933" s="218" t="s">
        <v>81</v>
      </c>
      <c r="AY933" s="20" t="s">
        <v>141</v>
      </c>
      <c r="BE933" s="219">
        <f>IF(N933="základní",J933,0)</f>
        <v>0</v>
      </c>
      <c r="BF933" s="219">
        <f>IF(N933="snížená",J933,0)</f>
        <v>0</v>
      </c>
      <c r="BG933" s="219">
        <f>IF(N933="zákl. přenesená",J933,0)</f>
        <v>0</v>
      </c>
      <c r="BH933" s="219">
        <f>IF(N933="sníž. přenesená",J933,0)</f>
        <v>0</v>
      </c>
      <c r="BI933" s="219">
        <f>IF(N933="nulová",J933,0)</f>
        <v>0</v>
      </c>
      <c r="BJ933" s="20" t="s">
        <v>79</v>
      </c>
      <c r="BK933" s="219">
        <f>ROUND(I933*H933,2)</f>
        <v>0</v>
      </c>
      <c r="BL933" s="20" t="s">
        <v>269</v>
      </c>
      <c r="BM933" s="218" t="s">
        <v>1026</v>
      </c>
    </row>
    <row r="934" spans="1:47" s="2" customFormat="1" ht="12">
      <c r="A934" s="41"/>
      <c r="B934" s="42"/>
      <c r="C934" s="43"/>
      <c r="D934" s="220" t="s">
        <v>151</v>
      </c>
      <c r="E934" s="43"/>
      <c r="F934" s="221" t="s">
        <v>1027</v>
      </c>
      <c r="G934" s="43"/>
      <c r="H934" s="43"/>
      <c r="I934" s="222"/>
      <c r="J934" s="43"/>
      <c r="K934" s="43"/>
      <c r="L934" s="47"/>
      <c r="M934" s="223"/>
      <c r="N934" s="224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20" t="s">
        <v>151</v>
      </c>
      <c r="AU934" s="20" t="s">
        <v>81</v>
      </c>
    </row>
    <row r="935" spans="1:47" s="2" customFormat="1" ht="12">
      <c r="A935" s="41"/>
      <c r="B935" s="42"/>
      <c r="C935" s="43"/>
      <c r="D935" s="225" t="s">
        <v>153</v>
      </c>
      <c r="E935" s="43"/>
      <c r="F935" s="226" t="s">
        <v>1028</v>
      </c>
      <c r="G935" s="43"/>
      <c r="H935" s="43"/>
      <c r="I935" s="222"/>
      <c r="J935" s="43"/>
      <c r="K935" s="43"/>
      <c r="L935" s="47"/>
      <c r="M935" s="223"/>
      <c r="N935" s="224"/>
      <c r="O935" s="87"/>
      <c r="P935" s="87"/>
      <c r="Q935" s="87"/>
      <c r="R935" s="87"/>
      <c r="S935" s="87"/>
      <c r="T935" s="88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T935" s="20" t="s">
        <v>153</v>
      </c>
      <c r="AU935" s="20" t="s">
        <v>81</v>
      </c>
    </row>
    <row r="936" spans="1:51" s="13" customFormat="1" ht="12">
      <c r="A936" s="13"/>
      <c r="B936" s="227"/>
      <c r="C936" s="228"/>
      <c r="D936" s="220" t="s">
        <v>155</v>
      </c>
      <c r="E936" s="229" t="s">
        <v>19</v>
      </c>
      <c r="F936" s="230" t="s">
        <v>225</v>
      </c>
      <c r="G936" s="228"/>
      <c r="H936" s="229" t="s">
        <v>19</v>
      </c>
      <c r="I936" s="231"/>
      <c r="J936" s="228"/>
      <c r="K936" s="228"/>
      <c r="L936" s="232"/>
      <c r="M936" s="233"/>
      <c r="N936" s="234"/>
      <c r="O936" s="234"/>
      <c r="P936" s="234"/>
      <c r="Q936" s="234"/>
      <c r="R936" s="234"/>
      <c r="S936" s="234"/>
      <c r="T936" s="235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6" t="s">
        <v>155</v>
      </c>
      <c r="AU936" s="236" t="s">
        <v>81</v>
      </c>
      <c r="AV936" s="13" t="s">
        <v>79</v>
      </c>
      <c r="AW936" s="13" t="s">
        <v>33</v>
      </c>
      <c r="AX936" s="13" t="s">
        <v>71</v>
      </c>
      <c r="AY936" s="236" t="s">
        <v>141</v>
      </c>
    </row>
    <row r="937" spans="1:51" s="13" customFormat="1" ht="12">
      <c r="A937" s="13"/>
      <c r="B937" s="227"/>
      <c r="C937" s="228"/>
      <c r="D937" s="220" t="s">
        <v>155</v>
      </c>
      <c r="E937" s="229" t="s">
        <v>19</v>
      </c>
      <c r="F937" s="230" t="s">
        <v>1029</v>
      </c>
      <c r="G937" s="228"/>
      <c r="H937" s="229" t="s">
        <v>19</v>
      </c>
      <c r="I937" s="231"/>
      <c r="J937" s="228"/>
      <c r="K937" s="228"/>
      <c r="L937" s="232"/>
      <c r="M937" s="233"/>
      <c r="N937" s="234"/>
      <c r="O937" s="234"/>
      <c r="P937" s="234"/>
      <c r="Q937" s="234"/>
      <c r="R937" s="234"/>
      <c r="S937" s="234"/>
      <c r="T937" s="235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6" t="s">
        <v>155</v>
      </c>
      <c r="AU937" s="236" t="s">
        <v>81</v>
      </c>
      <c r="AV937" s="13" t="s">
        <v>79</v>
      </c>
      <c r="AW937" s="13" t="s">
        <v>33</v>
      </c>
      <c r="AX937" s="13" t="s">
        <v>71</v>
      </c>
      <c r="AY937" s="236" t="s">
        <v>141</v>
      </c>
    </row>
    <row r="938" spans="1:51" s="13" customFormat="1" ht="12">
      <c r="A938" s="13"/>
      <c r="B938" s="227"/>
      <c r="C938" s="228"/>
      <c r="D938" s="220" t="s">
        <v>155</v>
      </c>
      <c r="E938" s="229" t="s">
        <v>19</v>
      </c>
      <c r="F938" s="230" t="s">
        <v>1030</v>
      </c>
      <c r="G938" s="228"/>
      <c r="H938" s="229" t="s">
        <v>19</v>
      </c>
      <c r="I938" s="231"/>
      <c r="J938" s="228"/>
      <c r="K938" s="228"/>
      <c r="L938" s="232"/>
      <c r="M938" s="233"/>
      <c r="N938" s="234"/>
      <c r="O938" s="234"/>
      <c r="P938" s="234"/>
      <c r="Q938" s="234"/>
      <c r="R938" s="234"/>
      <c r="S938" s="234"/>
      <c r="T938" s="235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6" t="s">
        <v>155</v>
      </c>
      <c r="AU938" s="236" t="s">
        <v>81</v>
      </c>
      <c r="AV938" s="13" t="s">
        <v>79</v>
      </c>
      <c r="AW938" s="13" t="s">
        <v>33</v>
      </c>
      <c r="AX938" s="13" t="s">
        <v>71</v>
      </c>
      <c r="AY938" s="236" t="s">
        <v>141</v>
      </c>
    </row>
    <row r="939" spans="1:51" s="14" customFormat="1" ht="12">
      <c r="A939" s="14"/>
      <c r="B939" s="237"/>
      <c r="C939" s="238"/>
      <c r="D939" s="220" t="s">
        <v>155</v>
      </c>
      <c r="E939" s="239" t="s">
        <v>19</v>
      </c>
      <c r="F939" s="240" t="s">
        <v>1031</v>
      </c>
      <c r="G939" s="238"/>
      <c r="H939" s="241">
        <v>4</v>
      </c>
      <c r="I939" s="242"/>
      <c r="J939" s="238"/>
      <c r="K939" s="238"/>
      <c r="L939" s="243"/>
      <c r="M939" s="244"/>
      <c r="N939" s="245"/>
      <c r="O939" s="245"/>
      <c r="P939" s="245"/>
      <c r="Q939" s="245"/>
      <c r="R939" s="245"/>
      <c r="S939" s="245"/>
      <c r="T939" s="246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7" t="s">
        <v>155</v>
      </c>
      <c r="AU939" s="247" t="s">
        <v>81</v>
      </c>
      <c r="AV939" s="14" t="s">
        <v>81</v>
      </c>
      <c r="AW939" s="14" t="s">
        <v>33</v>
      </c>
      <c r="AX939" s="14" t="s">
        <v>71</v>
      </c>
      <c r="AY939" s="247" t="s">
        <v>141</v>
      </c>
    </row>
    <row r="940" spans="1:51" s="14" customFormat="1" ht="12">
      <c r="A940" s="14"/>
      <c r="B940" s="237"/>
      <c r="C940" s="238"/>
      <c r="D940" s="220" t="s">
        <v>155</v>
      </c>
      <c r="E940" s="239" t="s">
        <v>19</v>
      </c>
      <c r="F940" s="240" t="s">
        <v>1032</v>
      </c>
      <c r="G940" s="238"/>
      <c r="H940" s="241">
        <v>3.15</v>
      </c>
      <c r="I940" s="242"/>
      <c r="J940" s="238"/>
      <c r="K940" s="238"/>
      <c r="L940" s="243"/>
      <c r="M940" s="244"/>
      <c r="N940" s="245"/>
      <c r="O940" s="245"/>
      <c r="P940" s="245"/>
      <c r="Q940" s="245"/>
      <c r="R940" s="245"/>
      <c r="S940" s="245"/>
      <c r="T940" s="246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7" t="s">
        <v>155</v>
      </c>
      <c r="AU940" s="247" t="s">
        <v>81</v>
      </c>
      <c r="AV940" s="14" t="s">
        <v>81</v>
      </c>
      <c r="AW940" s="14" t="s">
        <v>33</v>
      </c>
      <c r="AX940" s="14" t="s">
        <v>71</v>
      </c>
      <c r="AY940" s="247" t="s">
        <v>141</v>
      </c>
    </row>
    <row r="941" spans="1:51" s="14" customFormat="1" ht="12">
      <c r="A941" s="14"/>
      <c r="B941" s="237"/>
      <c r="C941" s="238"/>
      <c r="D941" s="220" t="s">
        <v>155</v>
      </c>
      <c r="E941" s="239" t="s">
        <v>19</v>
      </c>
      <c r="F941" s="240" t="s">
        <v>1033</v>
      </c>
      <c r="G941" s="238"/>
      <c r="H941" s="241">
        <v>3.2</v>
      </c>
      <c r="I941" s="242"/>
      <c r="J941" s="238"/>
      <c r="K941" s="238"/>
      <c r="L941" s="243"/>
      <c r="M941" s="244"/>
      <c r="N941" s="245"/>
      <c r="O941" s="245"/>
      <c r="P941" s="245"/>
      <c r="Q941" s="245"/>
      <c r="R941" s="245"/>
      <c r="S941" s="245"/>
      <c r="T941" s="24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7" t="s">
        <v>155</v>
      </c>
      <c r="AU941" s="247" t="s">
        <v>81</v>
      </c>
      <c r="AV941" s="14" t="s">
        <v>81</v>
      </c>
      <c r="AW941" s="14" t="s">
        <v>33</v>
      </c>
      <c r="AX941" s="14" t="s">
        <v>71</v>
      </c>
      <c r="AY941" s="247" t="s">
        <v>141</v>
      </c>
    </row>
    <row r="942" spans="1:51" s="14" customFormat="1" ht="12">
      <c r="A942" s="14"/>
      <c r="B942" s="237"/>
      <c r="C942" s="238"/>
      <c r="D942" s="220" t="s">
        <v>155</v>
      </c>
      <c r="E942" s="239" t="s">
        <v>19</v>
      </c>
      <c r="F942" s="240" t="s">
        <v>1034</v>
      </c>
      <c r="G942" s="238"/>
      <c r="H942" s="241">
        <v>3</v>
      </c>
      <c r="I942" s="242"/>
      <c r="J942" s="238"/>
      <c r="K942" s="238"/>
      <c r="L942" s="243"/>
      <c r="M942" s="244"/>
      <c r="N942" s="245"/>
      <c r="O942" s="245"/>
      <c r="P942" s="245"/>
      <c r="Q942" s="245"/>
      <c r="R942" s="245"/>
      <c r="S942" s="245"/>
      <c r="T942" s="246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7" t="s">
        <v>155</v>
      </c>
      <c r="AU942" s="247" t="s">
        <v>81</v>
      </c>
      <c r="AV942" s="14" t="s">
        <v>81</v>
      </c>
      <c r="AW942" s="14" t="s">
        <v>33</v>
      </c>
      <c r="AX942" s="14" t="s">
        <v>71</v>
      </c>
      <c r="AY942" s="247" t="s">
        <v>141</v>
      </c>
    </row>
    <row r="943" spans="1:51" s="16" customFormat="1" ht="12">
      <c r="A943" s="16"/>
      <c r="B943" s="269"/>
      <c r="C943" s="270"/>
      <c r="D943" s="220" t="s">
        <v>155</v>
      </c>
      <c r="E943" s="271" t="s">
        <v>19</v>
      </c>
      <c r="F943" s="272" t="s">
        <v>476</v>
      </c>
      <c r="G943" s="270"/>
      <c r="H943" s="273">
        <v>13.35</v>
      </c>
      <c r="I943" s="274"/>
      <c r="J943" s="270"/>
      <c r="K943" s="270"/>
      <c r="L943" s="275"/>
      <c r="M943" s="276"/>
      <c r="N943" s="277"/>
      <c r="O943" s="277"/>
      <c r="P943" s="277"/>
      <c r="Q943" s="277"/>
      <c r="R943" s="277"/>
      <c r="S943" s="277"/>
      <c r="T943" s="278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T943" s="279" t="s">
        <v>155</v>
      </c>
      <c r="AU943" s="279" t="s">
        <v>81</v>
      </c>
      <c r="AV943" s="16" t="s">
        <v>142</v>
      </c>
      <c r="AW943" s="16" t="s">
        <v>33</v>
      </c>
      <c r="AX943" s="16" t="s">
        <v>79</v>
      </c>
      <c r="AY943" s="279" t="s">
        <v>141</v>
      </c>
    </row>
    <row r="944" spans="1:65" s="2" customFormat="1" ht="33" customHeight="1">
      <c r="A944" s="41"/>
      <c r="B944" s="42"/>
      <c r="C944" s="207" t="s">
        <v>1035</v>
      </c>
      <c r="D944" s="207" t="s">
        <v>144</v>
      </c>
      <c r="E944" s="208" t="s">
        <v>1036</v>
      </c>
      <c r="F944" s="209" t="s">
        <v>1037</v>
      </c>
      <c r="G944" s="210" t="s">
        <v>1038</v>
      </c>
      <c r="H944" s="280"/>
      <c r="I944" s="212"/>
      <c r="J944" s="213">
        <f>ROUND(I944*H944,2)</f>
        <v>0</v>
      </c>
      <c r="K944" s="209" t="s">
        <v>148</v>
      </c>
      <c r="L944" s="47"/>
      <c r="M944" s="214" t="s">
        <v>19</v>
      </c>
      <c r="N944" s="215" t="s">
        <v>42</v>
      </c>
      <c r="O944" s="87"/>
      <c r="P944" s="216">
        <f>O944*H944</f>
        <v>0</v>
      </c>
      <c r="Q944" s="216">
        <v>0</v>
      </c>
      <c r="R944" s="216">
        <f>Q944*H944</f>
        <v>0</v>
      </c>
      <c r="S944" s="216">
        <v>0</v>
      </c>
      <c r="T944" s="217">
        <f>S944*H944</f>
        <v>0</v>
      </c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R944" s="218" t="s">
        <v>269</v>
      </c>
      <c r="AT944" s="218" t="s">
        <v>144</v>
      </c>
      <c r="AU944" s="218" t="s">
        <v>81</v>
      </c>
      <c r="AY944" s="20" t="s">
        <v>141</v>
      </c>
      <c r="BE944" s="219">
        <f>IF(N944="základní",J944,0)</f>
        <v>0</v>
      </c>
      <c r="BF944" s="219">
        <f>IF(N944="snížená",J944,0)</f>
        <v>0</v>
      </c>
      <c r="BG944" s="219">
        <f>IF(N944="zákl. přenesená",J944,0)</f>
        <v>0</v>
      </c>
      <c r="BH944" s="219">
        <f>IF(N944="sníž. přenesená",J944,0)</f>
        <v>0</v>
      </c>
      <c r="BI944" s="219">
        <f>IF(N944="nulová",J944,0)</f>
        <v>0</v>
      </c>
      <c r="BJ944" s="20" t="s">
        <v>79</v>
      </c>
      <c r="BK944" s="219">
        <f>ROUND(I944*H944,2)</f>
        <v>0</v>
      </c>
      <c r="BL944" s="20" t="s">
        <v>269</v>
      </c>
      <c r="BM944" s="218" t="s">
        <v>1039</v>
      </c>
    </row>
    <row r="945" spans="1:47" s="2" customFormat="1" ht="12">
      <c r="A945" s="41"/>
      <c r="B945" s="42"/>
      <c r="C945" s="43"/>
      <c r="D945" s="220" t="s">
        <v>151</v>
      </c>
      <c r="E945" s="43"/>
      <c r="F945" s="221" t="s">
        <v>1040</v>
      </c>
      <c r="G945" s="43"/>
      <c r="H945" s="43"/>
      <c r="I945" s="222"/>
      <c r="J945" s="43"/>
      <c r="K945" s="43"/>
      <c r="L945" s="47"/>
      <c r="M945" s="223"/>
      <c r="N945" s="224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20" t="s">
        <v>151</v>
      </c>
      <c r="AU945" s="20" t="s">
        <v>81</v>
      </c>
    </row>
    <row r="946" spans="1:47" s="2" customFormat="1" ht="12">
      <c r="A946" s="41"/>
      <c r="B946" s="42"/>
      <c r="C946" s="43"/>
      <c r="D946" s="225" t="s">
        <v>153</v>
      </c>
      <c r="E946" s="43"/>
      <c r="F946" s="226" t="s">
        <v>1041</v>
      </c>
      <c r="G946" s="43"/>
      <c r="H946" s="43"/>
      <c r="I946" s="222"/>
      <c r="J946" s="43"/>
      <c r="K946" s="43"/>
      <c r="L946" s="47"/>
      <c r="M946" s="223"/>
      <c r="N946" s="224"/>
      <c r="O946" s="87"/>
      <c r="P946" s="87"/>
      <c r="Q946" s="87"/>
      <c r="R946" s="87"/>
      <c r="S946" s="87"/>
      <c r="T946" s="88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T946" s="20" t="s">
        <v>153</v>
      </c>
      <c r="AU946" s="20" t="s">
        <v>81</v>
      </c>
    </row>
    <row r="947" spans="1:63" s="12" customFormat="1" ht="22.8" customHeight="1">
      <c r="A947" s="12"/>
      <c r="B947" s="191"/>
      <c r="C947" s="192"/>
      <c r="D947" s="193" t="s">
        <v>70</v>
      </c>
      <c r="E947" s="205" t="s">
        <v>1042</v>
      </c>
      <c r="F947" s="205" t="s">
        <v>1043</v>
      </c>
      <c r="G947" s="192"/>
      <c r="H947" s="192"/>
      <c r="I947" s="195"/>
      <c r="J947" s="206">
        <f>BK947</f>
        <v>0</v>
      </c>
      <c r="K947" s="192"/>
      <c r="L947" s="197"/>
      <c r="M947" s="198"/>
      <c r="N947" s="199"/>
      <c r="O947" s="199"/>
      <c r="P947" s="200">
        <f>SUM(P948:P957)</f>
        <v>0</v>
      </c>
      <c r="Q947" s="199"/>
      <c r="R947" s="200">
        <f>SUM(R948:R957)</f>
        <v>0.00021</v>
      </c>
      <c r="S947" s="199"/>
      <c r="T947" s="201">
        <f>SUM(T948:T957)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202" t="s">
        <v>81</v>
      </c>
      <c r="AT947" s="203" t="s">
        <v>70</v>
      </c>
      <c r="AU947" s="203" t="s">
        <v>79</v>
      </c>
      <c r="AY947" s="202" t="s">
        <v>141</v>
      </c>
      <c r="BK947" s="204">
        <f>SUM(BK948:BK957)</f>
        <v>0</v>
      </c>
    </row>
    <row r="948" spans="1:65" s="2" customFormat="1" ht="24.15" customHeight="1">
      <c r="A948" s="41"/>
      <c r="B948" s="42"/>
      <c r="C948" s="207" t="s">
        <v>1044</v>
      </c>
      <c r="D948" s="207" t="s">
        <v>144</v>
      </c>
      <c r="E948" s="208" t="s">
        <v>1045</v>
      </c>
      <c r="F948" s="209" t="s">
        <v>1046</v>
      </c>
      <c r="G948" s="210" t="s">
        <v>147</v>
      </c>
      <c r="H948" s="211">
        <v>1</v>
      </c>
      <c r="I948" s="212"/>
      <c r="J948" s="213">
        <f>ROUND(I948*H948,2)</f>
        <v>0</v>
      </c>
      <c r="K948" s="209" t="s">
        <v>292</v>
      </c>
      <c r="L948" s="47"/>
      <c r="M948" s="214" t="s">
        <v>19</v>
      </c>
      <c r="N948" s="215" t="s">
        <v>42</v>
      </c>
      <c r="O948" s="87"/>
      <c r="P948" s="216">
        <f>O948*H948</f>
        <v>0</v>
      </c>
      <c r="Q948" s="216">
        <v>0.00021</v>
      </c>
      <c r="R948" s="216">
        <f>Q948*H948</f>
        <v>0.00021</v>
      </c>
      <c r="S948" s="216">
        <v>0</v>
      </c>
      <c r="T948" s="217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18" t="s">
        <v>269</v>
      </c>
      <c r="AT948" s="218" t="s">
        <v>144</v>
      </c>
      <c r="AU948" s="218" t="s">
        <v>81</v>
      </c>
      <c r="AY948" s="20" t="s">
        <v>141</v>
      </c>
      <c r="BE948" s="219">
        <f>IF(N948="základní",J948,0)</f>
        <v>0</v>
      </c>
      <c r="BF948" s="219">
        <f>IF(N948="snížená",J948,0)</f>
        <v>0</v>
      </c>
      <c r="BG948" s="219">
        <f>IF(N948="zákl. přenesená",J948,0)</f>
        <v>0</v>
      </c>
      <c r="BH948" s="219">
        <f>IF(N948="sníž. přenesená",J948,0)</f>
        <v>0</v>
      </c>
      <c r="BI948" s="219">
        <f>IF(N948="nulová",J948,0)</f>
        <v>0</v>
      </c>
      <c r="BJ948" s="20" t="s">
        <v>79</v>
      </c>
      <c r="BK948" s="219">
        <f>ROUND(I948*H948,2)</f>
        <v>0</v>
      </c>
      <c r="BL948" s="20" t="s">
        <v>269</v>
      </c>
      <c r="BM948" s="218" t="s">
        <v>1047</v>
      </c>
    </row>
    <row r="949" spans="1:47" s="2" customFormat="1" ht="12">
      <c r="A949" s="41"/>
      <c r="B949" s="42"/>
      <c r="C949" s="43"/>
      <c r="D949" s="220" t="s">
        <v>151</v>
      </c>
      <c r="E949" s="43"/>
      <c r="F949" s="221" t="s">
        <v>1046</v>
      </c>
      <c r="G949" s="43"/>
      <c r="H949" s="43"/>
      <c r="I949" s="222"/>
      <c r="J949" s="43"/>
      <c r="K949" s="43"/>
      <c r="L949" s="47"/>
      <c r="M949" s="223"/>
      <c r="N949" s="224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151</v>
      </c>
      <c r="AU949" s="20" t="s">
        <v>81</v>
      </c>
    </row>
    <row r="950" spans="1:51" s="14" customFormat="1" ht="12">
      <c r="A950" s="14"/>
      <c r="B950" s="237"/>
      <c r="C950" s="238"/>
      <c r="D950" s="220" t="s">
        <v>155</v>
      </c>
      <c r="E950" s="239" t="s">
        <v>19</v>
      </c>
      <c r="F950" s="240" t="s">
        <v>1048</v>
      </c>
      <c r="G950" s="238"/>
      <c r="H950" s="241">
        <v>1</v>
      </c>
      <c r="I950" s="242"/>
      <c r="J950" s="238"/>
      <c r="K950" s="238"/>
      <c r="L950" s="243"/>
      <c r="M950" s="244"/>
      <c r="N950" s="245"/>
      <c r="O950" s="245"/>
      <c r="P950" s="245"/>
      <c r="Q950" s="245"/>
      <c r="R950" s="245"/>
      <c r="S950" s="245"/>
      <c r="T950" s="246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7" t="s">
        <v>155</v>
      </c>
      <c r="AU950" s="247" t="s">
        <v>81</v>
      </c>
      <c r="AV950" s="14" t="s">
        <v>81</v>
      </c>
      <c r="AW950" s="14" t="s">
        <v>33</v>
      </c>
      <c r="AX950" s="14" t="s">
        <v>79</v>
      </c>
      <c r="AY950" s="247" t="s">
        <v>141</v>
      </c>
    </row>
    <row r="951" spans="1:51" s="13" customFormat="1" ht="12">
      <c r="A951" s="13"/>
      <c r="B951" s="227"/>
      <c r="C951" s="228"/>
      <c r="D951" s="220" t="s">
        <v>155</v>
      </c>
      <c r="E951" s="229" t="s">
        <v>19</v>
      </c>
      <c r="F951" s="230" t="s">
        <v>1049</v>
      </c>
      <c r="G951" s="228"/>
      <c r="H951" s="229" t="s">
        <v>19</v>
      </c>
      <c r="I951" s="231"/>
      <c r="J951" s="228"/>
      <c r="K951" s="228"/>
      <c r="L951" s="232"/>
      <c r="M951" s="233"/>
      <c r="N951" s="234"/>
      <c r="O951" s="234"/>
      <c r="P951" s="234"/>
      <c r="Q951" s="234"/>
      <c r="R951" s="234"/>
      <c r="S951" s="234"/>
      <c r="T951" s="235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6" t="s">
        <v>155</v>
      </c>
      <c r="AU951" s="236" t="s">
        <v>81</v>
      </c>
      <c r="AV951" s="13" t="s">
        <v>79</v>
      </c>
      <c r="AW951" s="13" t="s">
        <v>33</v>
      </c>
      <c r="AX951" s="13" t="s">
        <v>71</v>
      </c>
      <c r="AY951" s="236" t="s">
        <v>141</v>
      </c>
    </row>
    <row r="952" spans="1:51" s="13" customFormat="1" ht="12">
      <c r="A952" s="13"/>
      <c r="B952" s="227"/>
      <c r="C952" s="228"/>
      <c r="D952" s="220" t="s">
        <v>155</v>
      </c>
      <c r="E952" s="229" t="s">
        <v>19</v>
      </c>
      <c r="F952" s="230" t="s">
        <v>1050</v>
      </c>
      <c r="G952" s="228"/>
      <c r="H952" s="229" t="s">
        <v>19</v>
      </c>
      <c r="I952" s="231"/>
      <c r="J952" s="228"/>
      <c r="K952" s="228"/>
      <c r="L952" s="232"/>
      <c r="M952" s="233"/>
      <c r="N952" s="234"/>
      <c r="O952" s="234"/>
      <c r="P952" s="234"/>
      <c r="Q952" s="234"/>
      <c r="R952" s="234"/>
      <c r="S952" s="234"/>
      <c r="T952" s="235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6" t="s">
        <v>155</v>
      </c>
      <c r="AU952" s="236" t="s">
        <v>81</v>
      </c>
      <c r="AV952" s="13" t="s">
        <v>79</v>
      </c>
      <c r="AW952" s="13" t="s">
        <v>33</v>
      </c>
      <c r="AX952" s="13" t="s">
        <v>71</v>
      </c>
      <c r="AY952" s="236" t="s">
        <v>141</v>
      </c>
    </row>
    <row r="953" spans="1:51" s="13" customFormat="1" ht="12">
      <c r="A953" s="13"/>
      <c r="B953" s="227"/>
      <c r="C953" s="228"/>
      <c r="D953" s="220" t="s">
        <v>155</v>
      </c>
      <c r="E953" s="229" t="s">
        <v>19</v>
      </c>
      <c r="F953" s="230" t="s">
        <v>1051</v>
      </c>
      <c r="G953" s="228"/>
      <c r="H953" s="229" t="s">
        <v>19</v>
      </c>
      <c r="I953" s="231"/>
      <c r="J953" s="228"/>
      <c r="K953" s="228"/>
      <c r="L953" s="232"/>
      <c r="M953" s="233"/>
      <c r="N953" s="234"/>
      <c r="O953" s="234"/>
      <c r="P953" s="234"/>
      <c r="Q953" s="234"/>
      <c r="R953" s="234"/>
      <c r="S953" s="234"/>
      <c r="T953" s="235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6" t="s">
        <v>155</v>
      </c>
      <c r="AU953" s="236" t="s">
        <v>81</v>
      </c>
      <c r="AV953" s="13" t="s">
        <v>79</v>
      </c>
      <c r="AW953" s="13" t="s">
        <v>33</v>
      </c>
      <c r="AX953" s="13" t="s">
        <v>71</v>
      </c>
      <c r="AY953" s="236" t="s">
        <v>141</v>
      </c>
    </row>
    <row r="954" spans="1:51" s="13" customFormat="1" ht="12">
      <c r="A954" s="13"/>
      <c r="B954" s="227"/>
      <c r="C954" s="228"/>
      <c r="D954" s="220" t="s">
        <v>155</v>
      </c>
      <c r="E954" s="229" t="s">
        <v>19</v>
      </c>
      <c r="F954" s="230" t="s">
        <v>1052</v>
      </c>
      <c r="G954" s="228"/>
      <c r="H954" s="229" t="s">
        <v>19</v>
      </c>
      <c r="I954" s="231"/>
      <c r="J954" s="228"/>
      <c r="K954" s="228"/>
      <c r="L954" s="232"/>
      <c r="M954" s="233"/>
      <c r="N954" s="234"/>
      <c r="O954" s="234"/>
      <c r="P954" s="234"/>
      <c r="Q954" s="234"/>
      <c r="R954" s="234"/>
      <c r="S954" s="234"/>
      <c r="T954" s="235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6" t="s">
        <v>155</v>
      </c>
      <c r="AU954" s="236" t="s">
        <v>81</v>
      </c>
      <c r="AV954" s="13" t="s">
        <v>79</v>
      </c>
      <c r="AW954" s="13" t="s">
        <v>33</v>
      </c>
      <c r="AX954" s="13" t="s">
        <v>71</v>
      </c>
      <c r="AY954" s="236" t="s">
        <v>141</v>
      </c>
    </row>
    <row r="955" spans="1:65" s="2" customFormat="1" ht="24.15" customHeight="1">
      <c r="A955" s="41"/>
      <c r="B955" s="42"/>
      <c r="C955" s="207" t="s">
        <v>1053</v>
      </c>
      <c r="D955" s="207" t="s">
        <v>144</v>
      </c>
      <c r="E955" s="208" t="s">
        <v>1054</v>
      </c>
      <c r="F955" s="209" t="s">
        <v>1055</v>
      </c>
      <c r="G955" s="210" t="s">
        <v>1038</v>
      </c>
      <c r="H955" s="280"/>
      <c r="I955" s="212"/>
      <c r="J955" s="213">
        <f>ROUND(I955*H955,2)</f>
        <v>0</v>
      </c>
      <c r="K955" s="209" t="s">
        <v>148</v>
      </c>
      <c r="L955" s="47"/>
      <c r="M955" s="214" t="s">
        <v>19</v>
      </c>
      <c r="N955" s="215" t="s">
        <v>42</v>
      </c>
      <c r="O955" s="87"/>
      <c r="P955" s="216">
        <f>O955*H955</f>
        <v>0</v>
      </c>
      <c r="Q955" s="216">
        <v>0</v>
      </c>
      <c r="R955" s="216">
        <f>Q955*H955</f>
        <v>0</v>
      </c>
      <c r="S955" s="216">
        <v>0</v>
      </c>
      <c r="T955" s="217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18" t="s">
        <v>269</v>
      </c>
      <c r="AT955" s="218" t="s">
        <v>144</v>
      </c>
      <c r="AU955" s="218" t="s">
        <v>81</v>
      </c>
      <c r="AY955" s="20" t="s">
        <v>141</v>
      </c>
      <c r="BE955" s="219">
        <f>IF(N955="základní",J955,0)</f>
        <v>0</v>
      </c>
      <c r="BF955" s="219">
        <f>IF(N955="snížená",J955,0)</f>
        <v>0</v>
      </c>
      <c r="BG955" s="219">
        <f>IF(N955="zákl. přenesená",J955,0)</f>
        <v>0</v>
      </c>
      <c r="BH955" s="219">
        <f>IF(N955="sníž. přenesená",J955,0)</f>
        <v>0</v>
      </c>
      <c r="BI955" s="219">
        <f>IF(N955="nulová",J955,0)</f>
        <v>0</v>
      </c>
      <c r="BJ955" s="20" t="s">
        <v>79</v>
      </c>
      <c r="BK955" s="219">
        <f>ROUND(I955*H955,2)</f>
        <v>0</v>
      </c>
      <c r="BL955" s="20" t="s">
        <v>269</v>
      </c>
      <c r="BM955" s="218" t="s">
        <v>1056</v>
      </c>
    </row>
    <row r="956" spans="1:47" s="2" customFormat="1" ht="12">
      <c r="A956" s="41"/>
      <c r="B956" s="42"/>
      <c r="C956" s="43"/>
      <c r="D956" s="220" t="s">
        <v>151</v>
      </c>
      <c r="E956" s="43"/>
      <c r="F956" s="221" t="s">
        <v>1057</v>
      </c>
      <c r="G956" s="43"/>
      <c r="H956" s="43"/>
      <c r="I956" s="222"/>
      <c r="J956" s="43"/>
      <c r="K956" s="43"/>
      <c r="L956" s="47"/>
      <c r="M956" s="223"/>
      <c r="N956" s="224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151</v>
      </c>
      <c r="AU956" s="20" t="s">
        <v>81</v>
      </c>
    </row>
    <row r="957" spans="1:47" s="2" customFormat="1" ht="12">
      <c r="A957" s="41"/>
      <c r="B957" s="42"/>
      <c r="C957" s="43"/>
      <c r="D957" s="225" t="s">
        <v>153</v>
      </c>
      <c r="E957" s="43"/>
      <c r="F957" s="226" t="s">
        <v>1058</v>
      </c>
      <c r="G957" s="43"/>
      <c r="H957" s="43"/>
      <c r="I957" s="222"/>
      <c r="J957" s="43"/>
      <c r="K957" s="43"/>
      <c r="L957" s="47"/>
      <c r="M957" s="223"/>
      <c r="N957" s="224"/>
      <c r="O957" s="87"/>
      <c r="P957" s="87"/>
      <c r="Q957" s="87"/>
      <c r="R957" s="87"/>
      <c r="S957" s="87"/>
      <c r="T957" s="88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T957" s="20" t="s">
        <v>153</v>
      </c>
      <c r="AU957" s="20" t="s">
        <v>81</v>
      </c>
    </row>
    <row r="958" spans="1:63" s="12" customFormat="1" ht="22.8" customHeight="1">
      <c r="A958" s="12"/>
      <c r="B958" s="191"/>
      <c r="C958" s="192"/>
      <c r="D958" s="193" t="s">
        <v>70</v>
      </c>
      <c r="E958" s="205" t="s">
        <v>1059</v>
      </c>
      <c r="F958" s="205" t="s">
        <v>1060</v>
      </c>
      <c r="G958" s="192"/>
      <c r="H958" s="192"/>
      <c r="I958" s="195"/>
      <c r="J958" s="206">
        <f>BK958</f>
        <v>0</v>
      </c>
      <c r="K958" s="192"/>
      <c r="L958" s="197"/>
      <c r="M958" s="198"/>
      <c r="N958" s="199"/>
      <c r="O958" s="199"/>
      <c r="P958" s="200">
        <f>SUM(P959:P964)</f>
        <v>0</v>
      </c>
      <c r="Q958" s="199"/>
      <c r="R958" s="200">
        <f>SUM(R959:R964)</f>
        <v>0.001536</v>
      </c>
      <c r="S958" s="199"/>
      <c r="T958" s="201">
        <f>SUM(T959:T964)</f>
        <v>0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202" t="s">
        <v>81</v>
      </c>
      <c r="AT958" s="203" t="s">
        <v>70</v>
      </c>
      <c r="AU958" s="203" t="s">
        <v>79</v>
      </c>
      <c r="AY958" s="202" t="s">
        <v>141</v>
      </c>
      <c r="BK958" s="204">
        <f>SUM(BK959:BK964)</f>
        <v>0</v>
      </c>
    </row>
    <row r="959" spans="1:65" s="2" customFormat="1" ht="37.8" customHeight="1">
      <c r="A959" s="41"/>
      <c r="B959" s="42"/>
      <c r="C959" s="207" t="s">
        <v>1061</v>
      </c>
      <c r="D959" s="207" t="s">
        <v>144</v>
      </c>
      <c r="E959" s="208" t="s">
        <v>1062</v>
      </c>
      <c r="F959" s="209" t="s">
        <v>1063</v>
      </c>
      <c r="G959" s="210" t="s">
        <v>147</v>
      </c>
      <c r="H959" s="211">
        <v>0.6</v>
      </c>
      <c r="I959" s="212"/>
      <c r="J959" s="213">
        <f>ROUND(I959*H959,2)</f>
        <v>0</v>
      </c>
      <c r="K959" s="209" t="s">
        <v>292</v>
      </c>
      <c r="L959" s="47"/>
      <c r="M959" s="214" t="s">
        <v>19</v>
      </c>
      <c r="N959" s="215" t="s">
        <v>42</v>
      </c>
      <c r="O959" s="87"/>
      <c r="P959" s="216">
        <f>O959*H959</f>
        <v>0</v>
      </c>
      <c r="Q959" s="216">
        <v>0.00256</v>
      </c>
      <c r="R959" s="216">
        <f>Q959*H959</f>
        <v>0.001536</v>
      </c>
      <c r="S959" s="216">
        <v>0</v>
      </c>
      <c r="T959" s="217">
        <f>S959*H959</f>
        <v>0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18" t="s">
        <v>269</v>
      </c>
      <c r="AT959" s="218" t="s">
        <v>144</v>
      </c>
      <c r="AU959" s="218" t="s">
        <v>81</v>
      </c>
      <c r="AY959" s="20" t="s">
        <v>141</v>
      </c>
      <c r="BE959" s="219">
        <f>IF(N959="základní",J959,0)</f>
        <v>0</v>
      </c>
      <c r="BF959" s="219">
        <f>IF(N959="snížená",J959,0)</f>
        <v>0</v>
      </c>
      <c r="BG959" s="219">
        <f>IF(N959="zákl. přenesená",J959,0)</f>
        <v>0</v>
      </c>
      <c r="BH959" s="219">
        <f>IF(N959="sníž. přenesená",J959,0)</f>
        <v>0</v>
      </c>
      <c r="BI959" s="219">
        <f>IF(N959="nulová",J959,0)</f>
        <v>0</v>
      </c>
      <c r="BJ959" s="20" t="s">
        <v>79</v>
      </c>
      <c r="BK959" s="219">
        <f>ROUND(I959*H959,2)</f>
        <v>0</v>
      </c>
      <c r="BL959" s="20" t="s">
        <v>269</v>
      </c>
      <c r="BM959" s="218" t="s">
        <v>1064</v>
      </c>
    </row>
    <row r="960" spans="1:47" s="2" customFormat="1" ht="12">
      <c r="A960" s="41"/>
      <c r="B960" s="42"/>
      <c r="C960" s="43"/>
      <c r="D960" s="220" t="s">
        <v>151</v>
      </c>
      <c r="E960" s="43"/>
      <c r="F960" s="221" t="s">
        <v>1065</v>
      </c>
      <c r="G960" s="43"/>
      <c r="H960" s="43"/>
      <c r="I960" s="222"/>
      <c r="J960" s="43"/>
      <c r="K960" s="43"/>
      <c r="L960" s="47"/>
      <c r="M960" s="223"/>
      <c r="N960" s="224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T960" s="20" t="s">
        <v>151</v>
      </c>
      <c r="AU960" s="20" t="s">
        <v>81</v>
      </c>
    </row>
    <row r="961" spans="1:51" s="14" customFormat="1" ht="12">
      <c r="A961" s="14"/>
      <c r="B961" s="237"/>
      <c r="C961" s="238"/>
      <c r="D961" s="220" t="s">
        <v>155</v>
      </c>
      <c r="E961" s="239" t="s">
        <v>19</v>
      </c>
      <c r="F961" s="240" t="s">
        <v>1066</v>
      </c>
      <c r="G961" s="238"/>
      <c r="H961" s="241">
        <v>0.6</v>
      </c>
      <c r="I961" s="242"/>
      <c r="J961" s="238"/>
      <c r="K961" s="238"/>
      <c r="L961" s="243"/>
      <c r="M961" s="244"/>
      <c r="N961" s="245"/>
      <c r="O961" s="245"/>
      <c r="P961" s="245"/>
      <c r="Q961" s="245"/>
      <c r="R961" s="245"/>
      <c r="S961" s="245"/>
      <c r="T961" s="246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7" t="s">
        <v>155</v>
      </c>
      <c r="AU961" s="247" t="s">
        <v>81</v>
      </c>
      <c r="AV961" s="14" t="s">
        <v>81</v>
      </c>
      <c r="AW961" s="14" t="s">
        <v>33</v>
      </c>
      <c r="AX961" s="14" t="s">
        <v>79</v>
      </c>
      <c r="AY961" s="247" t="s">
        <v>141</v>
      </c>
    </row>
    <row r="962" spans="1:65" s="2" customFormat="1" ht="24.15" customHeight="1">
      <c r="A962" s="41"/>
      <c r="B962" s="42"/>
      <c r="C962" s="207" t="s">
        <v>1067</v>
      </c>
      <c r="D962" s="207" t="s">
        <v>144</v>
      </c>
      <c r="E962" s="208" t="s">
        <v>1068</v>
      </c>
      <c r="F962" s="209" t="s">
        <v>1069</v>
      </c>
      <c r="G962" s="210" t="s">
        <v>1038</v>
      </c>
      <c r="H962" s="280"/>
      <c r="I962" s="212"/>
      <c r="J962" s="213">
        <f>ROUND(I962*H962,2)</f>
        <v>0</v>
      </c>
      <c r="K962" s="209" t="s">
        <v>148</v>
      </c>
      <c r="L962" s="47"/>
      <c r="M962" s="214" t="s">
        <v>19</v>
      </c>
      <c r="N962" s="215" t="s">
        <v>42</v>
      </c>
      <c r="O962" s="87"/>
      <c r="P962" s="216">
        <f>O962*H962</f>
        <v>0</v>
      </c>
      <c r="Q962" s="216">
        <v>0</v>
      </c>
      <c r="R962" s="216">
        <f>Q962*H962</f>
        <v>0</v>
      </c>
      <c r="S962" s="216">
        <v>0</v>
      </c>
      <c r="T962" s="217">
        <f>S962*H962</f>
        <v>0</v>
      </c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R962" s="218" t="s">
        <v>269</v>
      </c>
      <c r="AT962" s="218" t="s">
        <v>144</v>
      </c>
      <c r="AU962" s="218" t="s">
        <v>81</v>
      </c>
      <c r="AY962" s="20" t="s">
        <v>141</v>
      </c>
      <c r="BE962" s="219">
        <f>IF(N962="základní",J962,0)</f>
        <v>0</v>
      </c>
      <c r="BF962" s="219">
        <f>IF(N962="snížená",J962,0)</f>
        <v>0</v>
      </c>
      <c r="BG962" s="219">
        <f>IF(N962="zákl. přenesená",J962,0)</f>
        <v>0</v>
      </c>
      <c r="BH962" s="219">
        <f>IF(N962="sníž. přenesená",J962,0)</f>
        <v>0</v>
      </c>
      <c r="BI962" s="219">
        <f>IF(N962="nulová",J962,0)</f>
        <v>0</v>
      </c>
      <c r="BJ962" s="20" t="s">
        <v>79</v>
      </c>
      <c r="BK962" s="219">
        <f>ROUND(I962*H962,2)</f>
        <v>0</v>
      </c>
      <c r="BL962" s="20" t="s">
        <v>269</v>
      </c>
      <c r="BM962" s="218" t="s">
        <v>1070</v>
      </c>
    </row>
    <row r="963" spans="1:47" s="2" customFormat="1" ht="12">
      <c r="A963" s="41"/>
      <c r="B963" s="42"/>
      <c r="C963" s="43"/>
      <c r="D963" s="220" t="s">
        <v>151</v>
      </c>
      <c r="E963" s="43"/>
      <c r="F963" s="221" t="s">
        <v>1071</v>
      </c>
      <c r="G963" s="43"/>
      <c r="H963" s="43"/>
      <c r="I963" s="222"/>
      <c r="J963" s="43"/>
      <c r="K963" s="43"/>
      <c r="L963" s="47"/>
      <c r="M963" s="223"/>
      <c r="N963" s="22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T963" s="20" t="s">
        <v>151</v>
      </c>
      <c r="AU963" s="20" t="s">
        <v>81</v>
      </c>
    </row>
    <row r="964" spans="1:47" s="2" customFormat="1" ht="12">
      <c r="A964" s="41"/>
      <c r="B964" s="42"/>
      <c r="C964" s="43"/>
      <c r="D964" s="225" t="s">
        <v>153</v>
      </c>
      <c r="E964" s="43"/>
      <c r="F964" s="226" t="s">
        <v>1072</v>
      </c>
      <c r="G964" s="43"/>
      <c r="H964" s="43"/>
      <c r="I964" s="222"/>
      <c r="J964" s="43"/>
      <c r="K964" s="43"/>
      <c r="L964" s="47"/>
      <c r="M964" s="223"/>
      <c r="N964" s="22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20" t="s">
        <v>153</v>
      </c>
      <c r="AU964" s="20" t="s">
        <v>81</v>
      </c>
    </row>
    <row r="965" spans="1:63" s="12" customFormat="1" ht="22.8" customHeight="1">
      <c r="A965" s="12"/>
      <c r="B965" s="191"/>
      <c r="C965" s="192"/>
      <c r="D965" s="193" t="s">
        <v>70</v>
      </c>
      <c r="E965" s="205" t="s">
        <v>1073</v>
      </c>
      <c r="F965" s="205" t="s">
        <v>1074</v>
      </c>
      <c r="G965" s="192"/>
      <c r="H965" s="192"/>
      <c r="I965" s="195"/>
      <c r="J965" s="206">
        <f>BK965</f>
        <v>0</v>
      </c>
      <c r="K965" s="192"/>
      <c r="L965" s="197"/>
      <c r="M965" s="198"/>
      <c r="N965" s="199"/>
      <c r="O965" s="199"/>
      <c r="P965" s="200">
        <f>SUM(P966:P1053)</f>
        <v>0</v>
      </c>
      <c r="Q965" s="199"/>
      <c r="R965" s="200">
        <f>SUM(R966:R1053)</f>
        <v>0.06249</v>
      </c>
      <c r="S965" s="199"/>
      <c r="T965" s="201">
        <f>SUM(T966:T1053)</f>
        <v>0</v>
      </c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R965" s="202" t="s">
        <v>81</v>
      </c>
      <c r="AT965" s="203" t="s">
        <v>70</v>
      </c>
      <c r="AU965" s="203" t="s">
        <v>79</v>
      </c>
      <c r="AY965" s="202" t="s">
        <v>141</v>
      </c>
      <c r="BK965" s="204">
        <f>SUM(BK966:BK1053)</f>
        <v>0</v>
      </c>
    </row>
    <row r="966" spans="1:65" s="2" customFormat="1" ht="16.5" customHeight="1">
      <c r="A966" s="41"/>
      <c r="B966" s="42"/>
      <c r="C966" s="207" t="s">
        <v>1075</v>
      </c>
      <c r="D966" s="207" t="s">
        <v>144</v>
      </c>
      <c r="E966" s="208" t="s">
        <v>1076</v>
      </c>
      <c r="F966" s="209" t="s">
        <v>1077</v>
      </c>
      <c r="G966" s="210" t="s">
        <v>147</v>
      </c>
      <c r="H966" s="211">
        <v>5</v>
      </c>
      <c r="I966" s="212"/>
      <c r="J966" s="213">
        <f>ROUND(I966*H966,2)</f>
        <v>0</v>
      </c>
      <c r="K966" s="209" t="s">
        <v>148</v>
      </c>
      <c r="L966" s="47"/>
      <c r="M966" s="214" t="s">
        <v>19</v>
      </c>
      <c r="N966" s="215" t="s">
        <v>42</v>
      </c>
      <c r="O966" s="87"/>
      <c r="P966" s="216">
        <f>O966*H966</f>
        <v>0</v>
      </c>
      <c r="Q966" s="216">
        <v>0</v>
      </c>
      <c r="R966" s="216">
        <f>Q966*H966</f>
        <v>0</v>
      </c>
      <c r="S966" s="216">
        <v>0</v>
      </c>
      <c r="T966" s="217">
        <f>S966*H966</f>
        <v>0</v>
      </c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R966" s="218" t="s">
        <v>269</v>
      </c>
      <c r="AT966" s="218" t="s">
        <v>144</v>
      </c>
      <c r="AU966" s="218" t="s">
        <v>81</v>
      </c>
      <c r="AY966" s="20" t="s">
        <v>141</v>
      </c>
      <c r="BE966" s="219">
        <f>IF(N966="základní",J966,0)</f>
        <v>0</v>
      </c>
      <c r="BF966" s="219">
        <f>IF(N966="snížená",J966,0)</f>
        <v>0</v>
      </c>
      <c r="BG966" s="219">
        <f>IF(N966="zákl. přenesená",J966,0)</f>
        <v>0</v>
      </c>
      <c r="BH966" s="219">
        <f>IF(N966="sníž. přenesená",J966,0)</f>
        <v>0</v>
      </c>
      <c r="BI966" s="219">
        <f>IF(N966="nulová",J966,0)</f>
        <v>0</v>
      </c>
      <c r="BJ966" s="20" t="s">
        <v>79</v>
      </c>
      <c r="BK966" s="219">
        <f>ROUND(I966*H966,2)</f>
        <v>0</v>
      </c>
      <c r="BL966" s="20" t="s">
        <v>269</v>
      </c>
      <c r="BM966" s="218" t="s">
        <v>1078</v>
      </c>
    </row>
    <row r="967" spans="1:47" s="2" customFormat="1" ht="12">
      <c r="A967" s="41"/>
      <c r="B967" s="42"/>
      <c r="C967" s="43"/>
      <c r="D967" s="220" t="s">
        <v>151</v>
      </c>
      <c r="E967" s="43"/>
      <c r="F967" s="221" t="s">
        <v>1079</v>
      </c>
      <c r="G967" s="43"/>
      <c r="H967" s="43"/>
      <c r="I967" s="222"/>
      <c r="J967" s="43"/>
      <c r="K967" s="43"/>
      <c r="L967" s="47"/>
      <c r="M967" s="223"/>
      <c r="N967" s="224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T967" s="20" t="s">
        <v>151</v>
      </c>
      <c r="AU967" s="20" t="s">
        <v>81</v>
      </c>
    </row>
    <row r="968" spans="1:47" s="2" customFormat="1" ht="12">
      <c r="A968" s="41"/>
      <c r="B968" s="42"/>
      <c r="C968" s="43"/>
      <c r="D968" s="225" t="s">
        <v>153</v>
      </c>
      <c r="E968" s="43"/>
      <c r="F968" s="226" t="s">
        <v>1080</v>
      </c>
      <c r="G968" s="43"/>
      <c r="H968" s="43"/>
      <c r="I968" s="222"/>
      <c r="J968" s="43"/>
      <c r="K968" s="43"/>
      <c r="L968" s="47"/>
      <c r="M968" s="223"/>
      <c r="N968" s="224"/>
      <c r="O968" s="87"/>
      <c r="P968" s="87"/>
      <c r="Q968" s="87"/>
      <c r="R968" s="87"/>
      <c r="S968" s="87"/>
      <c r="T968" s="88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T968" s="20" t="s">
        <v>153</v>
      </c>
      <c r="AU968" s="20" t="s">
        <v>81</v>
      </c>
    </row>
    <row r="969" spans="1:51" s="13" customFormat="1" ht="12">
      <c r="A969" s="13"/>
      <c r="B969" s="227"/>
      <c r="C969" s="228"/>
      <c r="D969" s="220" t="s">
        <v>155</v>
      </c>
      <c r="E969" s="229" t="s">
        <v>19</v>
      </c>
      <c r="F969" s="230" t="s">
        <v>1081</v>
      </c>
      <c r="G969" s="228"/>
      <c r="H969" s="229" t="s">
        <v>19</v>
      </c>
      <c r="I969" s="231"/>
      <c r="J969" s="228"/>
      <c r="K969" s="228"/>
      <c r="L969" s="232"/>
      <c r="M969" s="233"/>
      <c r="N969" s="234"/>
      <c r="O969" s="234"/>
      <c r="P969" s="234"/>
      <c r="Q969" s="234"/>
      <c r="R969" s="234"/>
      <c r="S969" s="234"/>
      <c r="T969" s="235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6" t="s">
        <v>155</v>
      </c>
      <c r="AU969" s="236" t="s">
        <v>81</v>
      </c>
      <c r="AV969" s="13" t="s">
        <v>79</v>
      </c>
      <c r="AW969" s="13" t="s">
        <v>33</v>
      </c>
      <c r="AX969" s="13" t="s">
        <v>71</v>
      </c>
      <c r="AY969" s="236" t="s">
        <v>141</v>
      </c>
    </row>
    <row r="970" spans="1:51" s="13" customFormat="1" ht="12">
      <c r="A970" s="13"/>
      <c r="B970" s="227"/>
      <c r="C970" s="228"/>
      <c r="D970" s="220" t="s">
        <v>155</v>
      </c>
      <c r="E970" s="229" t="s">
        <v>19</v>
      </c>
      <c r="F970" s="230" t="s">
        <v>1082</v>
      </c>
      <c r="G970" s="228"/>
      <c r="H970" s="229" t="s">
        <v>19</v>
      </c>
      <c r="I970" s="231"/>
      <c r="J970" s="228"/>
      <c r="K970" s="228"/>
      <c r="L970" s="232"/>
      <c r="M970" s="233"/>
      <c r="N970" s="234"/>
      <c r="O970" s="234"/>
      <c r="P970" s="234"/>
      <c r="Q970" s="234"/>
      <c r="R970" s="234"/>
      <c r="S970" s="234"/>
      <c r="T970" s="235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6" t="s">
        <v>155</v>
      </c>
      <c r="AU970" s="236" t="s">
        <v>81</v>
      </c>
      <c r="AV970" s="13" t="s">
        <v>79</v>
      </c>
      <c r="AW970" s="13" t="s">
        <v>33</v>
      </c>
      <c r="AX970" s="13" t="s">
        <v>71</v>
      </c>
      <c r="AY970" s="236" t="s">
        <v>141</v>
      </c>
    </row>
    <row r="971" spans="1:51" s="14" customFormat="1" ht="12">
      <c r="A971" s="14"/>
      <c r="B971" s="237"/>
      <c r="C971" s="238"/>
      <c r="D971" s="220" t="s">
        <v>155</v>
      </c>
      <c r="E971" s="239" t="s">
        <v>19</v>
      </c>
      <c r="F971" s="240" t="s">
        <v>1083</v>
      </c>
      <c r="G971" s="238"/>
      <c r="H971" s="241">
        <v>5</v>
      </c>
      <c r="I971" s="242"/>
      <c r="J971" s="238"/>
      <c r="K971" s="238"/>
      <c r="L971" s="243"/>
      <c r="M971" s="244"/>
      <c r="N971" s="245"/>
      <c r="O971" s="245"/>
      <c r="P971" s="245"/>
      <c r="Q971" s="245"/>
      <c r="R971" s="245"/>
      <c r="S971" s="245"/>
      <c r="T971" s="24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7" t="s">
        <v>155</v>
      </c>
      <c r="AU971" s="247" t="s">
        <v>81</v>
      </c>
      <c r="AV971" s="14" t="s">
        <v>81</v>
      </c>
      <c r="AW971" s="14" t="s">
        <v>33</v>
      </c>
      <c r="AX971" s="14" t="s">
        <v>79</v>
      </c>
      <c r="AY971" s="247" t="s">
        <v>141</v>
      </c>
    </row>
    <row r="972" spans="1:65" s="2" customFormat="1" ht="16.5" customHeight="1">
      <c r="A972" s="41"/>
      <c r="B972" s="42"/>
      <c r="C972" s="248" t="s">
        <v>1084</v>
      </c>
      <c r="D972" s="248" t="s">
        <v>172</v>
      </c>
      <c r="E972" s="249" t="s">
        <v>1085</v>
      </c>
      <c r="F972" s="250" t="s">
        <v>1086</v>
      </c>
      <c r="G972" s="251" t="s">
        <v>147</v>
      </c>
      <c r="H972" s="252">
        <v>5</v>
      </c>
      <c r="I972" s="253"/>
      <c r="J972" s="254">
        <f>ROUND(I972*H972,2)</f>
        <v>0</v>
      </c>
      <c r="K972" s="250" t="s">
        <v>148</v>
      </c>
      <c r="L972" s="255"/>
      <c r="M972" s="256" t="s">
        <v>19</v>
      </c>
      <c r="N972" s="257" t="s">
        <v>42</v>
      </c>
      <c r="O972" s="87"/>
      <c r="P972" s="216">
        <f>O972*H972</f>
        <v>0</v>
      </c>
      <c r="Q972" s="216">
        <v>0.0005</v>
      </c>
      <c r="R972" s="216">
        <f>Q972*H972</f>
        <v>0.0025</v>
      </c>
      <c r="S972" s="216">
        <v>0</v>
      </c>
      <c r="T972" s="217">
        <f>S972*H972</f>
        <v>0</v>
      </c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R972" s="218" t="s">
        <v>382</v>
      </c>
      <c r="AT972" s="218" t="s">
        <v>172</v>
      </c>
      <c r="AU972" s="218" t="s">
        <v>81</v>
      </c>
      <c r="AY972" s="20" t="s">
        <v>141</v>
      </c>
      <c r="BE972" s="219">
        <f>IF(N972="základní",J972,0)</f>
        <v>0</v>
      </c>
      <c r="BF972" s="219">
        <f>IF(N972="snížená",J972,0)</f>
        <v>0</v>
      </c>
      <c r="BG972" s="219">
        <f>IF(N972="zákl. přenesená",J972,0)</f>
        <v>0</v>
      </c>
      <c r="BH972" s="219">
        <f>IF(N972="sníž. přenesená",J972,0)</f>
        <v>0</v>
      </c>
      <c r="BI972" s="219">
        <f>IF(N972="nulová",J972,0)</f>
        <v>0</v>
      </c>
      <c r="BJ972" s="20" t="s">
        <v>79</v>
      </c>
      <c r="BK972" s="219">
        <f>ROUND(I972*H972,2)</f>
        <v>0</v>
      </c>
      <c r="BL972" s="20" t="s">
        <v>269</v>
      </c>
      <c r="BM972" s="218" t="s">
        <v>1087</v>
      </c>
    </row>
    <row r="973" spans="1:47" s="2" customFormat="1" ht="12">
      <c r="A973" s="41"/>
      <c r="B973" s="42"/>
      <c r="C973" s="43"/>
      <c r="D973" s="220" t="s">
        <v>151</v>
      </c>
      <c r="E973" s="43"/>
      <c r="F973" s="221" t="s">
        <v>1086</v>
      </c>
      <c r="G973" s="43"/>
      <c r="H973" s="43"/>
      <c r="I973" s="222"/>
      <c r="J973" s="43"/>
      <c r="K973" s="43"/>
      <c r="L973" s="47"/>
      <c r="M973" s="223"/>
      <c r="N973" s="224"/>
      <c r="O973" s="87"/>
      <c r="P973" s="87"/>
      <c r="Q973" s="87"/>
      <c r="R973" s="87"/>
      <c r="S973" s="87"/>
      <c r="T973" s="88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T973" s="20" t="s">
        <v>151</v>
      </c>
      <c r="AU973" s="20" t="s">
        <v>81</v>
      </c>
    </row>
    <row r="974" spans="1:51" s="14" customFormat="1" ht="12">
      <c r="A974" s="14"/>
      <c r="B974" s="237"/>
      <c r="C974" s="238"/>
      <c r="D974" s="220" t="s">
        <v>155</v>
      </c>
      <c r="E974" s="239" t="s">
        <v>19</v>
      </c>
      <c r="F974" s="240" t="s">
        <v>1088</v>
      </c>
      <c r="G974" s="238"/>
      <c r="H974" s="241">
        <v>5</v>
      </c>
      <c r="I974" s="242"/>
      <c r="J974" s="238"/>
      <c r="K974" s="238"/>
      <c r="L974" s="243"/>
      <c r="M974" s="244"/>
      <c r="N974" s="245"/>
      <c r="O974" s="245"/>
      <c r="P974" s="245"/>
      <c r="Q974" s="245"/>
      <c r="R974" s="245"/>
      <c r="S974" s="245"/>
      <c r="T974" s="246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7" t="s">
        <v>155</v>
      </c>
      <c r="AU974" s="247" t="s">
        <v>81</v>
      </c>
      <c r="AV974" s="14" t="s">
        <v>81</v>
      </c>
      <c r="AW974" s="14" t="s">
        <v>33</v>
      </c>
      <c r="AX974" s="14" t="s">
        <v>79</v>
      </c>
      <c r="AY974" s="247" t="s">
        <v>141</v>
      </c>
    </row>
    <row r="975" spans="1:65" s="2" customFormat="1" ht="16.5" customHeight="1">
      <c r="A975" s="41"/>
      <c r="B975" s="42"/>
      <c r="C975" s="207" t="s">
        <v>1089</v>
      </c>
      <c r="D975" s="207" t="s">
        <v>144</v>
      </c>
      <c r="E975" s="208" t="s">
        <v>1090</v>
      </c>
      <c r="F975" s="209" t="s">
        <v>1091</v>
      </c>
      <c r="G975" s="210" t="s">
        <v>147</v>
      </c>
      <c r="H975" s="211">
        <v>11</v>
      </c>
      <c r="I975" s="212"/>
      <c r="J975" s="213">
        <f>ROUND(I975*H975,2)</f>
        <v>0</v>
      </c>
      <c r="K975" s="209" t="s">
        <v>148</v>
      </c>
      <c r="L975" s="47"/>
      <c r="M975" s="214" t="s">
        <v>19</v>
      </c>
      <c r="N975" s="215" t="s">
        <v>42</v>
      </c>
      <c r="O975" s="87"/>
      <c r="P975" s="216">
        <f>O975*H975</f>
        <v>0</v>
      </c>
      <c r="Q975" s="216">
        <v>0</v>
      </c>
      <c r="R975" s="216">
        <f>Q975*H975</f>
        <v>0</v>
      </c>
      <c r="S975" s="216">
        <v>0</v>
      </c>
      <c r="T975" s="217">
        <f>S975*H975</f>
        <v>0</v>
      </c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R975" s="218" t="s">
        <v>269</v>
      </c>
      <c r="AT975" s="218" t="s">
        <v>144</v>
      </c>
      <c r="AU975" s="218" t="s">
        <v>81</v>
      </c>
      <c r="AY975" s="20" t="s">
        <v>141</v>
      </c>
      <c r="BE975" s="219">
        <f>IF(N975="základní",J975,0)</f>
        <v>0</v>
      </c>
      <c r="BF975" s="219">
        <f>IF(N975="snížená",J975,0)</f>
        <v>0</v>
      </c>
      <c r="BG975" s="219">
        <f>IF(N975="zákl. přenesená",J975,0)</f>
        <v>0</v>
      </c>
      <c r="BH975" s="219">
        <f>IF(N975="sníž. přenesená",J975,0)</f>
        <v>0</v>
      </c>
      <c r="BI975" s="219">
        <f>IF(N975="nulová",J975,0)</f>
        <v>0</v>
      </c>
      <c r="BJ975" s="20" t="s">
        <v>79</v>
      </c>
      <c r="BK975" s="219">
        <f>ROUND(I975*H975,2)</f>
        <v>0</v>
      </c>
      <c r="BL975" s="20" t="s">
        <v>269</v>
      </c>
      <c r="BM975" s="218" t="s">
        <v>1092</v>
      </c>
    </row>
    <row r="976" spans="1:47" s="2" customFormat="1" ht="12">
      <c r="A976" s="41"/>
      <c r="B976" s="42"/>
      <c r="C976" s="43"/>
      <c r="D976" s="220" t="s">
        <v>151</v>
      </c>
      <c r="E976" s="43"/>
      <c r="F976" s="221" t="s">
        <v>1093</v>
      </c>
      <c r="G976" s="43"/>
      <c r="H976" s="43"/>
      <c r="I976" s="222"/>
      <c r="J976" s="43"/>
      <c r="K976" s="43"/>
      <c r="L976" s="47"/>
      <c r="M976" s="223"/>
      <c r="N976" s="224"/>
      <c r="O976" s="87"/>
      <c r="P976" s="87"/>
      <c r="Q976" s="87"/>
      <c r="R976" s="87"/>
      <c r="S976" s="87"/>
      <c r="T976" s="88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T976" s="20" t="s">
        <v>151</v>
      </c>
      <c r="AU976" s="20" t="s">
        <v>81</v>
      </c>
    </row>
    <row r="977" spans="1:47" s="2" customFormat="1" ht="12">
      <c r="A977" s="41"/>
      <c r="B977" s="42"/>
      <c r="C977" s="43"/>
      <c r="D977" s="225" t="s">
        <v>153</v>
      </c>
      <c r="E977" s="43"/>
      <c r="F977" s="226" t="s">
        <v>1094</v>
      </c>
      <c r="G977" s="43"/>
      <c r="H977" s="43"/>
      <c r="I977" s="222"/>
      <c r="J977" s="43"/>
      <c r="K977" s="43"/>
      <c r="L977" s="47"/>
      <c r="M977" s="223"/>
      <c r="N977" s="224"/>
      <c r="O977" s="87"/>
      <c r="P977" s="87"/>
      <c r="Q977" s="87"/>
      <c r="R977" s="87"/>
      <c r="S977" s="87"/>
      <c r="T977" s="88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T977" s="20" t="s">
        <v>153</v>
      </c>
      <c r="AU977" s="20" t="s">
        <v>81</v>
      </c>
    </row>
    <row r="978" spans="1:51" s="13" customFormat="1" ht="12">
      <c r="A978" s="13"/>
      <c r="B978" s="227"/>
      <c r="C978" s="228"/>
      <c r="D978" s="220" t="s">
        <v>155</v>
      </c>
      <c r="E978" s="229" t="s">
        <v>19</v>
      </c>
      <c r="F978" s="230" t="s">
        <v>1081</v>
      </c>
      <c r="G978" s="228"/>
      <c r="H978" s="229" t="s">
        <v>19</v>
      </c>
      <c r="I978" s="231"/>
      <c r="J978" s="228"/>
      <c r="K978" s="228"/>
      <c r="L978" s="232"/>
      <c r="M978" s="233"/>
      <c r="N978" s="234"/>
      <c r="O978" s="234"/>
      <c r="P978" s="234"/>
      <c r="Q978" s="234"/>
      <c r="R978" s="234"/>
      <c r="S978" s="234"/>
      <c r="T978" s="235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6" t="s">
        <v>155</v>
      </c>
      <c r="AU978" s="236" t="s">
        <v>81</v>
      </c>
      <c r="AV978" s="13" t="s">
        <v>79</v>
      </c>
      <c r="AW978" s="13" t="s">
        <v>33</v>
      </c>
      <c r="AX978" s="13" t="s">
        <v>71</v>
      </c>
      <c r="AY978" s="236" t="s">
        <v>141</v>
      </c>
    </row>
    <row r="979" spans="1:51" s="13" customFormat="1" ht="12">
      <c r="A979" s="13"/>
      <c r="B979" s="227"/>
      <c r="C979" s="228"/>
      <c r="D979" s="220" t="s">
        <v>155</v>
      </c>
      <c r="E979" s="229" t="s">
        <v>19</v>
      </c>
      <c r="F979" s="230" t="s">
        <v>1082</v>
      </c>
      <c r="G979" s="228"/>
      <c r="H979" s="229" t="s">
        <v>19</v>
      </c>
      <c r="I979" s="231"/>
      <c r="J979" s="228"/>
      <c r="K979" s="228"/>
      <c r="L979" s="232"/>
      <c r="M979" s="233"/>
      <c r="N979" s="234"/>
      <c r="O979" s="234"/>
      <c r="P979" s="234"/>
      <c r="Q979" s="234"/>
      <c r="R979" s="234"/>
      <c r="S979" s="234"/>
      <c r="T979" s="23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6" t="s">
        <v>155</v>
      </c>
      <c r="AU979" s="236" t="s">
        <v>81</v>
      </c>
      <c r="AV979" s="13" t="s">
        <v>79</v>
      </c>
      <c r="AW979" s="13" t="s">
        <v>33</v>
      </c>
      <c r="AX979" s="13" t="s">
        <v>71</v>
      </c>
      <c r="AY979" s="236" t="s">
        <v>141</v>
      </c>
    </row>
    <row r="980" spans="1:51" s="14" customFormat="1" ht="12">
      <c r="A980" s="14"/>
      <c r="B980" s="237"/>
      <c r="C980" s="238"/>
      <c r="D980" s="220" t="s">
        <v>155</v>
      </c>
      <c r="E980" s="239" t="s">
        <v>19</v>
      </c>
      <c r="F980" s="240" t="s">
        <v>1095</v>
      </c>
      <c r="G980" s="238"/>
      <c r="H980" s="241">
        <v>11</v>
      </c>
      <c r="I980" s="242"/>
      <c r="J980" s="238"/>
      <c r="K980" s="238"/>
      <c r="L980" s="243"/>
      <c r="M980" s="244"/>
      <c r="N980" s="245"/>
      <c r="O980" s="245"/>
      <c r="P980" s="245"/>
      <c r="Q980" s="245"/>
      <c r="R980" s="245"/>
      <c r="S980" s="245"/>
      <c r="T980" s="246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7" t="s">
        <v>155</v>
      </c>
      <c r="AU980" s="247" t="s">
        <v>81</v>
      </c>
      <c r="AV980" s="14" t="s">
        <v>81</v>
      </c>
      <c r="AW980" s="14" t="s">
        <v>33</v>
      </c>
      <c r="AX980" s="14" t="s">
        <v>79</v>
      </c>
      <c r="AY980" s="247" t="s">
        <v>141</v>
      </c>
    </row>
    <row r="981" spans="1:65" s="2" customFormat="1" ht="24.15" customHeight="1">
      <c r="A981" s="41"/>
      <c r="B981" s="42"/>
      <c r="C981" s="248" t="s">
        <v>1096</v>
      </c>
      <c r="D981" s="248" t="s">
        <v>172</v>
      </c>
      <c r="E981" s="249" t="s">
        <v>1097</v>
      </c>
      <c r="F981" s="250" t="s">
        <v>1098</v>
      </c>
      <c r="G981" s="251" t="s">
        <v>147</v>
      </c>
      <c r="H981" s="252">
        <v>11</v>
      </c>
      <c r="I981" s="253"/>
      <c r="J981" s="254">
        <f>ROUND(I981*H981,2)</f>
        <v>0</v>
      </c>
      <c r="K981" s="250" t="s">
        <v>148</v>
      </c>
      <c r="L981" s="255"/>
      <c r="M981" s="256" t="s">
        <v>19</v>
      </c>
      <c r="N981" s="257" t="s">
        <v>42</v>
      </c>
      <c r="O981" s="87"/>
      <c r="P981" s="216">
        <f>O981*H981</f>
        <v>0</v>
      </c>
      <c r="Q981" s="216">
        <v>0.0005</v>
      </c>
      <c r="R981" s="216">
        <f>Q981*H981</f>
        <v>0.0055</v>
      </c>
      <c r="S981" s="216">
        <v>0</v>
      </c>
      <c r="T981" s="217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18" t="s">
        <v>382</v>
      </c>
      <c r="AT981" s="218" t="s">
        <v>172</v>
      </c>
      <c r="AU981" s="218" t="s">
        <v>81</v>
      </c>
      <c r="AY981" s="20" t="s">
        <v>141</v>
      </c>
      <c r="BE981" s="219">
        <f>IF(N981="základní",J981,0)</f>
        <v>0</v>
      </c>
      <c r="BF981" s="219">
        <f>IF(N981="snížená",J981,0)</f>
        <v>0</v>
      </c>
      <c r="BG981" s="219">
        <f>IF(N981="zákl. přenesená",J981,0)</f>
        <v>0</v>
      </c>
      <c r="BH981" s="219">
        <f>IF(N981="sníž. přenesená",J981,0)</f>
        <v>0</v>
      </c>
      <c r="BI981" s="219">
        <f>IF(N981="nulová",J981,0)</f>
        <v>0</v>
      </c>
      <c r="BJ981" s="20" t="s">
        <v>79</v>
      </c>
      <c r="BK981" s="219">
        <f>ROUND(I981*H981,2)</f>
        <v>0</v>
      </c>
      <c r="BL981" s="20" t="s">
        <v>269</v>
      </c>
      <c r="BM981" s="218" t="s">
        <v>1099</v>
      </c>
    </row>
    <row r="982" spans="1:47" s="2" customFormat="1" ht="12">
      <c r="A982" s="41"/>
      <c r="B982" s="42"/>
      <c r="C982" s="43"/>
      <c r="D982" s="220" t="s">
        <v>151</v>
      </c>
      <c r="E982" s="43"/>
      <c r="F982" s="221" t="s">
        <v>1098</v>
      </c>
      <c r="G982" s="43"/>
      <c r="H982" s="43"/>
      <c r="I982" s="222"/>
      <c r="J982" s="43"/>
      <c r="K982" s="43"/>
      <c r="L982" s="47"/>
      <c r="M982" s="223"/>
      <c r="N982" s="224"/>
      <c r="O982" s="87"/>
      <c r="P982" s="87"/>
      <c r="Q982" s="87"/>
      <c r="R982" s="87"/>
      <c r="S982" s="87"/>
      <c r="T982" s="88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T982" s="20" t="s">
        <v>151</v>
      </c>
      <c r="AU982" s="20" t="s">
        <v>81</v>
      </c>
    </row>
    <row r="983" spans="1:51" s="14" customFormat="1" ht="12">
      <c r="A983" s="14"/>
      <c r="B983" s="237"/>
      <c r="C983" s="238"/>
      <c r="D983" s="220" t="s">
        <v>155</v>
      </c>
      <c r="E983" s="239" t="s">
        <v>19</v>
      </c>
      <c r="F983" s="240" t="s">
        <v>1100</v>
      </c>
      <c r="G983" s="238"/>
      <c r="H983" s="241">
        <v>11</v>
      </c>
      <c r="I983" s="242"/>
      <c r="J983" s="238"/>
      <c r="K983" s="238"/>
      <c r="L983" s="243"/>
      <c r="M983" s="244"/>
      <c r="N983" s="245"/>
      <c r="O983" s="245"/>
      <c r="P983" s="245"/>
      <c r="Q983" s="245"/>
      <c r="R983" s="245"/>
      <c r="S983" s="245"/>
      <c r="T983" s="246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7" t="s">
        <v>155</v>
      </c>
      <c r="AU983" s="247" t="s">
        <v>81</v>
      </c>
      <c r="AV983" s="14" t="s">
        <v>81</v>
      </c>
      <c r="AW983" s="14" t="s">
        <v>33</v>
      </c>
      <c r="AX983" s="14" t="s">
        <v>79</v>
      </c>
      <c r="AY983" s="247" t="s">
        <v>141</v>
      </c>
    </row>
    <row r="984" spans="1:65" s="2" customFormat="1" ht="16.5" customHeight="1">
      <c r="A984" s="41"/>
      <c r="B984" s="42"/>
      <c r="C984" s="207" t="s">
        <v>1101</v>
      </c>
      <c r="D984" s="207" t="s">
        <v>144</v>
      </c>
      <c r="E984" s="208" t="s">
        <v>1102</v>
      </c>
      <c r="F984" s="209" t="s">
        <v>1103</v>
      </c>
      <c r="G984" s="210" t="s">
        <v>147</v>
      </c>
      <c r="H984" s="211">
        <v>2</v>
      </c>
      <c r="I984" s="212"/>
      <c r="J984" s="213">
        <f>ROUND(I984*H984,2)</f>
        <v>0</v>
      </c>
      <c r="K984" s="209" t="s">
        <v>148</v>
      </c>
      <c r="L984" s="47"/>
      <c r="M984" s="214" t="s">
        <v>19</v>
      </c>
      <c r="N984" s="215" t="s">
        <v>42</v>
      </c>
      <c r="O984" s="87"/>
      <c r="P984" s="216">
        <f>O984*H984</f>
        <v>0</v>
      </c>
      <c r="Q984" s="216">
        <v>0</v>
      </c>
      <c r="R984" s="216">
        <f>Q984*H984</f>
        <v>0</v>
      </c>
      <c r="S984" s="216">
        <v>0</v>
      </c>
      <c r="T984" s="217">
        <f>S984*H984</f>
        <v>0</v>
      </c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R984" s="218" t="s">
        <v>269</v>
      </c>
      <c r="AT984" s="218" t="s">
        <v>144</v>
      </c>
      <c r="AU984" s="218" t="s">
        <v>81</v>
      </c>
      <c r="AY984" s="20" t="s">
        <v>141</v>
      </c>
      <c r="BE984" s="219">
        <f>IF(N984="základní",J984,0)</f>
        <v>0</v>
      </c>
      <c r="BF984" s="219">
        <f>IF(N984="snížená",J984,0)</f>
        <v>0</v>
      </c>
      <c r="BG984" s="219">
        <f>IF(N984="zákl. přenesená",J984,0)</f>
        <v>0</v>
      </c>
      <c r="BH984" s="219">
        <f>IF(N984="sníž. přenesená",J984,0)</f>
        <v>0</v>
      </c>
      <c r="BI984" s="219">
        <f>IF(N984="nulová",J984,0)</f>
        <v>0</v>
      </c>
      <c r="BJ984" s="20" t="s">
        <v>79</v>
      </c>
      <c r="BK984" s="219">
        <f>ROUND(I984*H984,2)</f>
        <v>0</v>
      </c>
      <c r="BL984" s="20" t="s">
        <v>269</v>
      </c>
      <c r="BM984" s="218" t="s">
        <v>1104</v>
      </c>
    </row>
    <row r="985" spans="1:47" s="2" customFormat="1" ht="12">
      <c r="A985" s="41"/>
      <c r="B985" s="42"/>
      <c r="C985" s="43"/>
      <c r="D985" s="220" t="s">
        <v>151</v>
      </c>
      <c r="E985" s="43"/>
      <c r="F985" s="221" t="s">
        <v>1105</v>
      </c>
      <c r="G985" s="43"/>
      <c r="H985" s="43"/>
      <c r="I985" s="222"/>
      <c r="J985" s="43"/>
      <c r="K985" s="43"/>
      <c r="L985" s="47"/>
      <c r="M985" s="223"/>
      <c r="N985" s="224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20" t="s">
        <v>151</v>
      </c>
      <c r="AU985" s="20" t="s">
        <v>81</v>
      </c>
    </row>
    <row r="986" spans="1:47" s="2" customFormat="1" ht="12">
      <c r="A986" s="41"/>
      <c r="B986" s="42"/>
      <c r="C986" s="43"/>
      <c r="D986" s="225" t="s">
        <v>153</v>
      </c>
      <c r="E986" s="43"/>
      <c r="F986" s="226" t="s">
        <v>1106</v>
      </c>
      <c r="G986" s="43"/>
      <c r="H986" s="43"/>
      <c r="I986" s="222"/>
      <c r="J986" s="43"/>
      <c r="K986" s="43"/>
      <c r="L986" s="47"/>
      <c r="M986" s="223"/>
      <c r="N986" s="224"/>
      <c r="O986" s="87"/>
      <c r="P986" s="87"/>
      <c r="Q986" s="87"/>
      <c r="R986" s="87"/>
      <c r="S986" s="87"/>
      <c r="T986" s="88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T986" s="20" t="s">
        <v>153</v>
      </c>
      <c r="AU986" s="20" t="s">
        <v>81</v>
      </c>
    </row>
    <row r="987" spans="1:51" s="13" customFormat="1" ht="12">
      <c r="A987" s="13"/>
      <c r="B987" s="227"/>
      <c r="C987" s="228"/>
      <c r="D987" s="220" t="s">
        <v>155</v>
      </c>
      <c r="E987" s="229" t="s">
        <v>19</v>
      </c>
      <c r="F987" s="230" t="s">
        <v>1081</v>
      </c>
      <c r="G987" s="228"/>
      <c r="H987" s="229" t="s">
        <v>19</v>
      </c>
      <c r="I987" s="231"/>
      <c r="J987" s="228"/>
      <c r="K987" s="228"/>
      <c r="L987" s="232"/>
      <c r="M987" s="233"/>
      <c r="N987" s="234"/>
      <c r="O987" s="234"/>
      <c r="P987" s="234"/>
      <c r="Q987" s="234"/>
      <c r="R987" s="234"/>
      <c r="S987" s="234"/>
      <c r="T987" s="235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6" t="s">
        <v>155</v>
      </c>
      <c r="AU987" s="236" t="s">
        <v>81</v>
      </c>
      <c r="AV987" s="13" t="s">
        <v>79</v>
      </c>
      <c r="AW987" s="13" t="s">
        <v>33</v>
      </c>
      <c r="AX987" s="13" t="s">
        <v>71</v>
      </c>
      <c r="AY987" s="236" t="s">
        <v>141</v>
      </c>
    </row>
    <row r="988" spans="1:51" s="14" customFormat="1" ht="12">
      <c r="A988" s="14"/>
      <c r="B988" s="237"/>
      <c r="C988" s="238"/>
      <c r="D988" s="220" t="s">
        <v>155</v>
      </c>
      <c r="E988" s="239" t="s">
        <v>19</v>
      </c>
      <c r="F988" s="240" t="s">
        <v>1107</v>
      </c>
      <c r="G988" s="238"/>
      <c r="H988" s="241">
        <v>2</v>
      </c>
      <c r="I988" s="242"/>
      <c r="J988" s="238"/>
      <c r="K988" s="238"/>
      <c r="L988" s="243"/>
      <c r="M988" s="244"/>
      <c r="N988" s="245"/>
      <c r="O988" s="245"/>
      <c r="P988" s="245"/>
      <c r="Q988" s="245"/>
      <c r="R988" s="245"/>
      <c r="S988" s="245"/>
      <c r="T988" s="246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47" t="s">
        <v>155</v>
      </c>
      <c r="AU988" s="247" t="s">
        <v>81</v>
      </c>
      <c r="AV988" s="14" t="s">
        <v>81</v>
      </c>
      <c r="AW988" s="14" t="s">
        <v>33</v>
      </c>
      <c r="AX988" s="14" t="s">
        <v>79</v>
      </c>
      <c r="AY988" s="247" t="s">
        <v>141</v>
      </c>
    </row>
    <row r="989" spans="1:65" s="2" customFormat="1" ht="24.15" customHeight="1">
      <c r="A989" s="41"/>
      <c r="B989" s="42"/>
      <c r="C989" s="248" t="s">
        <v>1108</v>
      </c>
      <c r="D989" s="248" t="s">
        <v>172</v>
      </c>
      <c r="E989" s="249" t="s">
        <v>1109</v>
      </c>
      <c r="F989" s="250" t="s">
        <v>1110</v>
      </c>
      <c r="G989" s="251" t="s">
        <v>147</v>
      </c>
      <c r="H989" s="252">
        <v>2</v>
      </c>
      <c r="I989" s="253"/>
      <c r="J989" s="254">
        <f>ROUND(I989*H989,2)</f>
        <v>0</v>
      </c>
      <c r="K989" s="250" t="s">
        <v>148</v>
      </c>
      <c r="L989" s="255"/>
      <c r="M989" s="256" t="s">
        <v>19</v>
      </c>
      <c r="N989" s="257" t="s">
        <v>42</v>
      </c>
      <c r="O989" s="87"/>
      <c r="P989" s="216">
        <f>O989*H989</f>
        <v>0</v>
      </c>
      <c r="Q989" s="216">
        <v>0.003</v>
      </c>
      <c r="R989" s="216">
        <f>Q989*H989</f>
        <v>0.006</v>
      </c>
      <c r="S989" s="216">
        <v>0</v>
      </c>
      <c r="T989" s="217">
        <f>S989*H989</f>
        <v>0</v>
      </c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R989" s="218" t="s">
        <v>382</v>
      </c>
      <c r="AT989" s="218" t="s">
        <v>172</v>
      </c>
      <c r="AU989" s="218" t="s">
        <v>81</v>
      </c>
      <c r="AY989" s="20" t="s">
        <v>141</v>
      </c>
      <c r="BE989" s="219">
        <f>IF(N989="základní",J989,0)</f>
        <v>0</v>
      </c>
      <c r="BF989" s="219">
        <f>IF(N989="snížená",J989,0)</f>
        <v>0</v>
      </c>
      <c r="BG989" s="219">
        <f>IF(N989="zákl. přenesená",J989,0)</f>
        <v>0</v>
      </c>
      <c r="BH989" s="219">
        <f>IF(N989="sníž. přenesená",J989,0)</f>
        <v>0</v>
      </c>
      <c r="BI989" s="219">
        <f>IF(N989="nulová",J989,0)</f>
        <v>0</v>
      </c>
      <c r="BJ989" s="20" t="s">
        <v>79</v>
      </c>
      <c r="BK989" s="219">
        <f>ROUND(I989*H989,2)</f>
        <v>0</v>
      </c>
      <c r="BL989" s="20" t="s">
        <v>269</v>
      </c>
      <c r="BM989" s="218" t="s">
        <v>1111</v>
      </c>
    </row>
    <row r="990" spans="1:47" s="2" customFormat="1" ht="12">
      <c r="A990" s="41"/>
      <c r="B990" s="42"/>
      <c r="C990" s="43"/>
      <c r="D990" s="220" t="s">
        <v>151</v>
      </c>
      <c r="E990" s="43"/>
      <c r="F990" s="221" t="s">
        <v>1110</v>
      </c>
      <c r="G990" s="43"/>
      <c r="H990" s="43"/>
      <c r="I990" s="222"/>
      <c r="J990" s="43"/>
      <c r="K990" s="43"/>
      <c r="L990" s="47"/>
      <c r="M990" s="223"/>
      <c r="N990" s="224"/>
      <c r="O990" s="87"/>
      <c r="P990" s="87"/>
      <c r="Q990" s="87"/>
      <c r="R990" s="87"/>
      <c r="S990" s="87"/>
      <c r="T990" s="88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T990" s="20" t="s">
        <v>151</v>
      </c>
      <c r="AU990" s="20" t="s">
        <v>81</v>
      </c>
    </row>
    <row r="991" spans="1:51" s="13" customFormat="1" ht="12">
      <c r="A991" s="13"/>
      <c r="B991" s="227"/>
      <c r="C991" s="228"/>
      <c r="D991" s="220" t="s">
        <v>155</v>
      </c>
      <c r="E991" s="229" t="s">
        <v>19</v>
      </c>
      <c r="F991" s="230" t="s">
        <v>1112</v>
      </c>
      <c r="G991" s="228"/>
      <c r="H991" s="229" t="s">
        <v>19</v>
      </c>
      <c r="I991" s="231"/>
      <c r="J991" s="228"/>
      <c r="K991" s="228"/>
      <c r="L991" s="232"/>
      <c r="M991" s="233"/>
      <c r="N991" s="234"/>
      <c r="O991" s="234"/>
      <c r="P991" s="234"/>
      <c r="Q991" s="234"/>
      <c r="R991" s="234"/>
      <c r="S991" s="234"/>
      <c r="T991" s="235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6" t="s">
        <v>155</v>
      </c>
      <c r="AU991" s="236" t="s">
        <v>81</v>
      </c>
      <c r="AV991" s="13" t="s">
        <v>79</v>
      </c>
      <c r="AW991" s="13" t="s">
        <v>33</v>
      </c>
      <c r="AX991" s="13" t="s">
        <v>71</v>
      </c>
      <c r="AY991" s="236" t="s">
        <v>141</v>
      </c>
    </row>
    <row r="992" spans="1:51" s="14" customFormat="1" ht="12">
      <c r="A992" s="14"/>
      <c r="B992" s="237"/>
      <c r="C992" s="238"/>
      <c r="D992" s="220" t="s">
        <v>155</v>
      </c>
      <c r="E992" s="239" t="s">
        <v>19</v>
      </c>
      <c r="F992" s="240" t="s">
        <v>1113</v>
      </c>
      <c r="G992" s="238"/>
      <c r="H992" s="241">
        <v>2</v>
      </c>
      <c r="I992" s="242"/>
      <c r="J992" s="238"/>
      <c r="K992" s="238"/>
      <c r="L992" s="243"/>
      <c r="M992" s="244"/>
      <c r="N992" s="245"/>
      <c r="O992" s="245"/>
      <c r="P992" s="245"/>
      <c r="Q992" s="245"/>
      <c r="R992" s="245"/>
      <c r="S992" s="245"/>
      <c r="T992" s="246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7" t="s">
        <v>155</v>
      </c>
      <c r="AU992" s="247" t="s">
        <v>81</v>
      </c>
      <c r="AV992" s="14" t="s">
        <v>81</v>
      </c>
      <c r="AW992" s="14" t="s">
        <v>33</v>
      </c>
      <c r="AX992" s="14" t="s">
        <v>79</v>
      </c>
      <c r="AY992" s="247" t="s">
        <v>141</v>
      </c>
    </row>
    <row r="993" spans="1:65" s="2" customFormat="1" ht="24.15" customHeight="1">
      <c r="A993" s="41"/>
      <c r="B993" s="42"/>
      <c r="C993" s="207" t="s">
        <v>1114</v>
      </c>
      <c r="D993" s="207" t="s">
        <v>144</v>
      </c>
      <c r="E993" s="208" t="s">
        <v>1115</v>
      </c>
      <c r="F993" s="209" t="s">
        <v>1116</v>
      </c>
      <c r="G993" s="210" t="s">
        <v>147</v>
      </c>
      <c r="H993" s="211">
        <v>2</v>
      </c>
      <c r="I993" s="212"/>
      <c r="J993" s="213">
        <f>ROUND(I993*H993,2)</f>
        <v>0</v>
      </c>
      <c r="K993" s="209" t="s">
        <v>1117</v>
      </c>
      <c r="L993" s="47"/>
      <c r="M993" s="214" t="s">
        <v>19</v>
      </c>
      <c r="N993" s="215" t="s">
        <v>42</v>
      </c>
      <c r="O993" s="87"/>
      <c r="P993" s="216">
        <f>O993*H993</f>
        <v>0</v>
      </c>
      <c r="Q993" s="216">
        <v>0.0011</v>
      </c>
      <c r="R993" s="216">
        <f>Q993*H993</f>
        <v>0.0022</v>
      </c>
      <c r="S993" s="216">
        <v>0</v>
      </c>
      <c r="T993" s="217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18" t="s">
        <v>269</v>
      </c>
      <c r="AT993" s="218" t="s">
        <v>144</v>
      </c>
      <c r="AU993" s="218" t="s">
        <v>81</v>
      </c>
      <c r="AY993" s="20" t="s">
        <v>141</v>
      </c>
      <c r="BE993" s="219">
        <f>IF(N993="základní",J993,0)</f>
        <v>0</v>
      </c>
      <c r="BF993" s="219">
        <f>IF(N993="snížená",J993,0)</f>
        <v>0</v>
      </c>
      <c r="BG993" s="219">
        <f>IF(N993="zákl. přenesená",J993,0)</f>
        <v>0</v>
      </c>
      <c r="BH993" s="219">
        <f>IF(N993="sníž. přenesená",J993,0)</f>
        <v>0</v>
      </c>
      <c r="BI993" s="219">
        <f>IF(N993="nulová",J993,0)</f>
        <v>0</v>
      </c>
      <c r="BJ993" s="20" t="s">
        <v>79</v>
      </c>
      <c r="BK993" s="219">
        <f>ROUND(I993*H993,2)</f>
        <v>0</v>
      </c>
      <c r="BL993" s="20" t="s">
        <v>269</v>
      </c>
      <c r="BM993" s="218" t="s">
        <v>1118</v>
      </c>
    </row>
    <row r="994" spans="1:47" s="2" customFormat="1" ht="12">
      <c r="A994" s="41"/>
      <c r="B994" s="42"/>
      <c r="C994" s="43"/>
      <c r="D994" s="220" t="s">
        <v>151</v>
      </c>
      <c r="E994" s="43"/>
      <c r="F994" s="221" t="s">
        <v>1119</v>
      </c>
      <c r="G994" s="43"/>
      <c r="H994" s="43"/>
      <c r="I994" s="222"/>
      <c r="J994" s="43"/>
      <c r="K994" s="43"/>
      <c r="L994" s="47"/>
      <c r="M994" s="223"/>
      <c r="N994" s="224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151</v>
      </c>
      <c r="AU994" s="20" t="s">
        <v>81</v>
      </c>
    </row>
    <row r="995" spans="1:47" s="2" customFormat="1" ht="12">
      <c r="A995" s="41"/>
      <c r="B995" s="42"/>
      <c r="C995" s="43"/>
      <c r="D995" s="225" t="s">
        <v>153</v>
      </c>
      <c r="E995" s="43"/>
      <c r="F995" s="226" t="s">
        <v>1120</v>
      </c>
      <c r="G995" s="43"/>
      <c r="H995" s="43"/>
      <c r="I995" s="222"/>
      <c r="J995" s="43"/>
      <c r="K995" s="43"/>
      <c r="L995" s="47"/>
      <c r="M995" s="223"/>
      <c r="N995" s="224"/>
      <c r="O995" s="87"/>
      <c r="P995" s="87"/>
      <c r="Q995" s="87"/>
      <c r="R995" s="87"/>
      <c r="S995" s="87"/>
      <c r="T995" s="88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T995" s="20" t="s">
        <v>153</v>
      </c>
      <c r="AU995" s="20" t="s">
        <v>81</v>
      </c>
    </row>
    <row r="996" spans="1:51" s="13" customFormat="1" ht="12">
      <c r="A996" s="13"/>
      <c r="B996" s="227"/>
      <c r="C996" s="228"/>
      <c r="D996" s="220" t="s">
        <v>155</v>
      </c>
      <c r="E996" s="229" t="s">
        <v>19</v>
      </c>
      <c r="F996" s="230" t="s">
        <v>1121</v>
      </c>
      <c r="G996" s="228"/>
      <c r="H996" s="229" t="s">
        <v>19</v>
      </c>
      <c r="I996" s="231"/>
      <c r="J996" s="228"/>
      <c r="K996" s="228"/>
      <c r="L996" s="232"/>
      <c r="M996" s="233"/>
      <c r="N996" s="234"/>
      <c r="O996" s="234"/>
      <c r="P996" s="234"/>
      <c r="Q996" s="234"/>
      <c r="R996" s="234"/>
      <c r="S996" s="234"/>
      <c r="T996" s="23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6" t="s">
        <v>155</v>
      </c>
      <c r="AU996" s="236" t="s">
        <v>81</v>
      </c>
      <c r="AV996" s="13" t="s">
        <v>79</v>
      </c>
      <c r="AW996" s="13" t="s">
        <v>33</v>
      </c>
      <c r="AX996" s="13" t="s">
        <v>71</v>
      </c>
      <c r="AY996" s="236" t="s">
        <v>141</v>
      </c>
    </row>
    <row r="997" spans="1:51" s="14" customFormat="1" ht="12">
      <c r="A997" s="14"/>
      <c r="B997" s="237"/>
      <c r="C997" s="238"/>
      <c r="D997" s="220" t="s">
        <v>155</v>
      </c>
      <c r="E997" s="239" t="s">
        <v>19</v>
      </c>
      <c r="F997" s="240" t="s">
        <v>1122</v>
      </c>
      <c r="G997" s="238"/>
      <c r="H997" s="241">
        <v>2</v>
      </c>
      <c r="I997" s="242"/>
      <c r="J997" s="238"/>
      <c r="K997" s="238"/>
      <c r="L997" s="243"/>
      <c r="M997" s="244"/>
      <c r="N997" s="245"/>
      <c r="O997" s="245"/>
      <c r="P997" s="245"/>
      <c r="Q997" s="245"/>
      <c r="R997" s="245"/>
      <c r="S997" s="245"/>
      <c r="T997" s="24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7" t="s">
        <v>155</v>
      </c>
      <c r="AU997" s="247" t="s">
        <v>81</v>
      </c>
      <c r="AV997" s="14" t="s">
        <v>81</v>
      </c>
      <c r="AW997" s="14" t="s">
        <v>33</v>
      </c>
      <c r="AX997" s="14" t="s">
        <v>79</v>
      </c>
      <c r="AY997" s="247" t="s">
        <v>141</v>
      </c>
    </row>
    <row r="998" spans="1:65" s="2" customFormat="1" ht="24.15" customHeight="1">
      <c r="A998" s="41"/>
      <c r="B998" s="42"/>
      <c r="C998" s="207" t="s">
        <v>1123</v>
      </c>
      <c r="D998" s="207" t="s">
        <v>144</v>
      </c>
      <c r="E998" s="208" t="s">
        <v>1124</v>
      </c>
      <c r="F998" s="209" t="s">
        <v>1125</v>
      </c>
      <c r="G998" s="210" t="s">
        <v>147</v>
      </c>
      <c r="H998" s="211">
        <v>11</v>
      </c>
      <c r="I998" s="212"/>
      <c r="J998" s="213">
        <f>ROUND(I998*H998,2)</f>
        <v>0</v>
      </c>
      <c r="K998" s="209" t="s">
        <v>1117</v>
      </c>
      <c r="L998" s="47"/>
      <c r="M998" s="214" t="s">
        <v>19</v>
      </c>
      <c r="N998" s="215" t="s">
        <v>42</v>
      </c>
      <c r="O998" s="87"/>
      <c r="P998" s="216">
        <f>O998*H998</f>
        <v>0</v>
      </c>
      <c r="Q998" s="216">
        <v>0.00052</v>
      </c>
      <c r="R998" s="216">
        <f>Q998*H998</f>
        <v>0.005719999999999999</v>
      </c>
      <c r="S998" s="216">
        <v>0</v>
      </c>
      <c r="T998" s="217">
        <f>S998*H998</f>
        <v>0</v>
      </c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R998" s="218" t="s">
        <v>269</v>
      </c>
      <c r="AT998" s="218" t="s">
        <v>144</v>
      </c>
      <c r="AU998" s="218" t="s">
        <v>81</v>
      </c>
      <c r="AY998" s="20" t="s">
        <v>141</v>
      </c>
      <c r="BE998" s="219">
        <f>IF(N998="základní",J998,0)</f>
        <v>0</v>
      </c>
      <c r="BF998" s="219">
        <f>IF(N998="snížená",J998,0)</f>
        <v>0</v>
      </c>
      <c r="BG998" s="219">
        <f>IF(N998="zákl. přenesená",J998,0)</f>
        <v>0</v>
      </c>
      <c r="BH998" s="219">
        <f>IF(N998="sníž. přenesená",J998,0)</f>
        <v>0</v>
      </c>
      <c r="BI998" s="219">
        <f>IF(N998="nulová",J998,0)</f>
        <v>0</v>
      </c>
      <c r="BJ998" s="20" t="s">
        <v>79</v>
      </c>
      <c r="BK998" s="219">
        <f>ROUND(I998*H998,2)</f>
        <v>0</v>
      </c>
      <c r="BL998" s="20" t="s">
        <v>269</v>
      </c>
      <c r="BM998" s="218" t="s">
        <v>1126</v>
      </c>
    </row>
    <row r="999" spans="1:47" s="2" customFormat="1" ht="12">
      <c r="A999" s="41"/>
      <c r="B999" s="42"/>
      <c r="C999" s="43"/>
      <c r="D999" s="220" t="s">
        <v>151</v>
      </c>
      <c r="E999" s="43"/>
      <c r="F999" s="221" t="s">
        <v>1125</v>
      </c>
      <c r="G999" s="43"/>
      <c r="H999" s="43"/>
      <c r="I999" s="222"/>
      <c r="J999" s="43"/>
      <c r="K999" s="43"/>
      <c r="L999" s="47"/>
      <c r="M999" s="223"/>
      <c r="N999" s="224"/>
      <c r="O999" s="87"/>
      <c r="P999" s="87"/>
      <c r="Q999" s="87"/>
      <c r="R999" s="87"/>
      <c r="S999" s="87"/>
      <c r="T999" s="88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T999" s="20" t="s">
        <v>151</v>
      </c>
      <c r="AU999" s="20" t="s">
        <v>81</v>
      </c>
    </row>
    <row r="1000" spans="1:47" s="2" customFormat="1" ht="12">
      <c r="A1000" s="41"/>
      <c r="B1000" s="42"/>
      <c r="C1000" s="43"/>
      <c r="D1000" s="225" t="s">
        <v>153</v>
      </c>
      <c r="E1000" s="43"/>
      <c r="F1000" s="226" t="s">
        <v>1127</v>
      </c>
      <c r="G1000" s="43"/>
      <c r="H1000" s="43"/>
      <c r="I1000" s="222"/>
      <c r="J1000" s="43"/>
      <c r="K1000" s="43"/>
      <c r="L1000" s="47"/>
      <c r="M1000" s="223"/>
      <c r="N1000" s="224"/>
      <c r="O1000" s="87"/>
      <c r="P1000" s="87"/>
      <c r="Q1000" s="87"/>
      <c r="R1000" s="87"/>
      <c r="S1000" s="87"/>
      <c r="T1000" s="88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T1000" s="20" t="s">
        <v>153</v>
      </c>
      <c r="AU1000" s="20" t="s">
        <v>81</v>
      </c>
    </row>
    <row r="1001" spans="1:51" s="13" customFormat="1" ht="12">
      <c r="A1001" s="13"/>
      <c r="B1001" s="227"/>
      <c r="C1001" s="228"/>
      <c r="D1001" s="220" t="s">
        <v>155</v>
      </c>
      <c r="E1001" s="229" t="s">
        <v>19</v>
      </c>
      <c r="F1001" s="230" t="s">
        <v>1081</v>
      </c>
      <c r="G1001" s="228"/>
      <c r="H1001" s="229" t="s">
        <v>19</v>
      </c>
      <c r="I1001" s="231"/>
      <c r="J1001" s="228"/>
      <c r="K1001" s="228"/>
      <c r="L1001" s="232"/>
      <c r="M1001" s="233"/>
      <c r="N1001" s="234"/>
      <c r="O1001" s="234"/>
      <c r="P1001" s="234"/>
      <c r="Q1001" s="234"/>
      <c r="R1001" s="234"/>
      <c r="S1001" s="234"/>
      <c r="T1001" s="235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36" t="s">
        <v>155</v>
      </c>
      <c r="AU1001" s="236" t="s">
        <v>81</v>
      </c>
      <c r="AV1001" s="13" t="s">
        <v>79</v>
      </c>
      <c r="AW1001" s="13" t="s">
        <v>33</v>
      </c>
      <c r="AX1001" s="13" t="s">
        <v>71</v>
      </c>
      <c r="AY1001" s="236" t="s">
        <v>141</v>
      </c>
    </row>
    <row r="1002" spans="1:51" s="13" customFormat="1" ht="12">
      <c r="A1002" s="13"/>
      <c r="B1002" s="227"/>
      <c r="C1002" s="228"/>
      <c r="D1002" s="220" t="s">
        <v>155</v>
      </c>
      <c r="E1002" s="229" t="s">
        <v>19</v>
      </c>
      <c r="F1002" s="230" t="s">
        <v>1082</v>
      </c>
      <c r="G1002" s="228"/>
      <c r="H1002" s="229" t="s">
        <v>19</v>
      </c>
      <c r="I1002" s="231"/>
      <c r="J1002" s="228"/>
      <c r="K1002" s="228"/>
      <c r="L1002" s="232"/>
      <c r="M1002" s="233"/>
      <c r="N1002" s="234"/>
      <c r="O1002" s="234"/>
      <c r="P1002" s="234"/>
      <c r="Q1002" s="234"/>
      <c r="R1002" s="234"/>
      <c r="S1002" s="234"/>
      <c r="T1002" s="23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6" t="s">
        <v>155</v>
      </c>
      <c r="AU1002" s="236" t="s">
        <v>81</v>
      </c>
      <c r="AV1002" s="13" t="s">
        <v>79</v>
      </c>
      <c r="AW1002" s="13" t="s">
        <v>33</v>
      </c>
      <c r="AX1002" s="13" t="s">
        <v>71</v>
      </c>
      <c r="AY1002" s="236" t="s">
        <v>141</v>
      </c>
    </row>
    <row r="1003" spans="1:51" s="14" customFormat="1" ht="12">
      <c r="A1003" s="14"/>
      <c r="B1003" s="237"/>
      <c r="C1003" s="238"/>
      <c r="D1003" s="220" t="s">
        <v>155</v>
      </c>
      <c r="E1003" s="239" t="s">
        <v>19</v>
      </c>
      <c r="F1003" s="240" t="s">
        <v>1095</v>
      </c>
      <c r="G1003" s="238"/>
      <c r="H1003" s="241">
        <v>11</v>
      </c>
      <c r="I1003" s="242"/>
      <c r="J1003" s="238"/>
      <c r="K1003" s="238"/>
      <c r="L1003" s="243"/>
      <c r="M1003" s="244"/>
      <c r="N1003" s="245"/>
      <c r="O1003" s="245"/>
      <c r="P1003" s="245"/>
      <c r="Q1003" s="245"/>
      <c r="R1003" s="245"/>
      <c r="S1003" s="245"/>
      <c r="T1003" s="246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7" t="s">
        <v>155</v>
      </c>
      <c r="AU1003" s="247" t="s">
        <v>81</v>
      </c>
      <c r="AV1003" s="14" t="s">
        <v>81</v>
      </c>
      <c r="AW1003" s="14" t="s">
        <v>33</v>
      </c>
      <c r="AX1003" s="14" t="s">
        <v>79</v>
      </c>
      <c r="AY1003" s="247" t="s">
        <v>141</v>
      </c>
    </row>
    <row r="1004" spans="1:65" s="2" customFormat="1" ht="24.15" customHeight="1">
      <c r="A1004" s="41"/>
      <c r="B1004" s="42"/>
      <c r="C1004" s="207" t="s">
        <v>1128</v>
      </c>
      <c r="D1004" s="207" t="s">
        <v>144</v>
      </c>
      <c r="E1004" s="208" t="s">
        <v>1129</v>
      </c>
      <c r="F1004" s="209" t="s">
        <v>1130</v>
      </c>
      <c r="G1004" s="210" t="s">
        <v>147</v>
      </c>
      <c r="H1004" s="211">
        <v>11</v>
      </c>
      <c r="I1004" s="212"/>
      <c r="J1004" s="213">
        <f>ROUND(I1004*H1004,2)</f>
        <v>0</v>
      </c>
      <c r="K1004" s="209" t="s">
        <v>292</v>
      </c>
      <c r="L1004" s="47"/>
      <c r="M1004" s="214" t="s">
        <v>19</v>
      </c>
      <c r="N1004" s="215" t="s">
        <v>42</v>
      </c>
      <c r="O1004" s="87"/>
      <c r="P1004" s="216">
        <f>O1004*H1004</f>
        <v>0</v>
      </c>
      <c r="Q1004" s="216">
        <v>0.00052</v>
      </c>
      <c r="R1004" s="216">
        <f>Q1004*H1004</f>
        <v>0.005719999999999999</v>
      </c>
      <c r="S1004" s="216">
        <v>0</v>
      </c>
      <c r="T1004" s="217">
        <f>S1004*H1004</f>
        <v>0</v>
      </c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R1004" s="218" t="s">
        <v>269</v>
      </c>
      <c r="AT1004" s="218" t="s">
        <v>144</v>
      </c>
      <c r="AU1004" s="218" t="s">
        <v>81</v>
      </c>
      <c r="AY1004" s="20" t="s">
        <v>141</v>
      </c>
      <c r="BE1004" s="219">
        <f>IF(N1004="základní",J1004,0)</f>
        <v>0</v>
      </c>
      <c r="BF1004" s="219">
        <f>IF(N1004="snížená",J1004,0)</f>
        <v>0</v>
      </c>
      <c r="BG1004" s="219">
        <f>IF(N1004="zákl. přenesená",J1004,0)</f>
        <v>0</v>
      </c>
      <c r="BH1004" s="219">
        <f>IF(N1004="sníž. přenesená",J1004,0)</f>
        <v>0</v>
      </c>
      <c r="BI1004" s="219">
        <f>IF(N1004="nulová",J1004,0)</f>
        <v>0</v>
      </c>
      <c r="BJ1004" s="20" t="s">
        <v>79</v>
      </c>
      <c r="BK1004" s="219">
        <f>ROUND(I1004*H1004,2)</f>
        <v>0</v>
      </c>
      <c r="BL1004" s="20" t="s">
        <v>269</v>
      </c>
      <c r="BM1004" s="218" t="s">
        <v>1131</v>
      </c>
    </row>
    <row r="1005" spans="1:47" s="2" customFormat="1" ht="12">
      <c r="A1005" s="41"/>
      <c r="B1005" s="42"/>
      <c r="C1005" s="43"/>
      <c r="D1005" s="220" t="s">
        <v>151</v>
      </c>
      <c r="E1005" s="43"/>
      <c r="F1005" s="221" t="s">
        <v>1132</v>
      </c>
      <c r="G1005" s="43"/>
      <c r="H1005" s="43"/>
      <c r="I1005" s="222"/>
      <c r="J1005" s="43"/>
      <c r="K1005" s="43"/>
      <c r="L1005" s="47"/>
      <c r="M1005" s="223"/>
      <c r="N1005" s="224"/>
      <c r="O1005" s="87"/>
      <c r="P1005" s="87"/>
      <c r="Q1005" s="87"/>
      <c r="R1005" s="87"/>
      <c r="S1005" s="87"/>
      <c r="T1005" s="88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T1005" s="20" t="s">
        <v>151</v>
      </c>
      <c r="AU1005" s="20" t="s">
        <v>81</v>
      </c>
    </row>
    <row r="1006" spans="1:51" s="13" customFormat="1" ht="12">
      <c r="A1006" s="13"/>
      <c r="B1006" s="227"/>
      <c r="C1006" s="228"/>
      <c r="D1006" s="220" t="s">
        <v>155</v>
      </c>
      <c r="E1006" s="229" t="s">
        <v>19</v>
      </c>
      <c r="F1006" s="230" t="s">
        <v>225</v>
      </c>
      <c r="G1006" s="228"/>
      <c r="H1006" s="229" t="s">
        <v>19</v>
      </c>
      <c r="I1006" s="231"/>
      <c r="J1006" s="228"/>
      <c r="K1006" s="228"/>
      <c r="L1006" s="232"/>
      <c r="M1006" s="233"/>
      <c r="N1006" s="234"/>
      <c r="O1006" s="234"/>
      <c r="P1006" s="234"/>
      <c r="Q1006" s="234"/>
      <c r="R1006" s="234"/>
      <c r="S1006" s="234"/>
      <c r="T1006" s="235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6" t="s">
        <v>155</v>
      </c>
      <c r="AU1006" s="236" t="s">
        <v>81</v>
      </c>
      <c r="AV1006" s="13" t="s">
        <v>79</v>
      </c>
      <c r="AW1006" s="13" t="s">
        <v>33</v>
      </c>
      <c r="AX1006" s="13" t="s">
        <v>71</v>
      </c>
      <c r="AY1006" s="236" t="s">
        <v>141</v>
      </c>
    </row>
    <row r="1007" spans="1:51" s="13" customFormat="1" ht="12">
      <c r="A1007" s="13"/>
      <c r="B1007" s="227"/>
      <c r="C1007" s="228"/>
      <c r="D1007" s="220" t="s">
        <v>155</v>
      </c>
      <c r="E1007" s="229" t="s">
        <v>19</v>
      </c>
      <c r="F1007" s="230" t="s">
        <v>1082</v>
      </c>
      <c r="G1007" s="228"/>
      <c r="H1007" s="229" t="s">
        <v>19</v>
      </c>
      <c r="I1007" s="231"/>
      <c r="J1007" s="228"/>
      <c r="K1007" s="228"/>
      <c r="L1007" s="232"/>
      <c r="M1007" s="233"/>
      <c r="N1007" s="234"/>
      <c r="O1007" s="234"/>
      <c r="P1007" s="234"/>
      <c r="Q1007" s="234"/>
      <c r="R1007" s="234"/>
      <c r="S1007" s="234"/>
      <c r="T1007" s="235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6" t="s">
        <v>155</v>
      </c>
      <c r="AU1007" s="236" t="s">
        <v>81</v>
      </c>
      <c r="AV1007" s="13" t="s">
        <v>79</v>
      </c>
      <c r="AW1007" s="13" t="s">
        <v>33</v>
      </c>
      <c r="AX1007" s="13" t="s">
        <v>71</v>
      </c>
      <c r="AY1007" s="236" t="s">
        <v>141</v>
      </c>
    </row>
    <row r="1008" spans="1:51" s="14" customFormat="1" ht="12">
      <c r="A1008" s="14"/>
      <c r="B1008" s="237"/>
      <c r="C1008" s="238"/>
      <c r="D1008" s="220" t="s">
        <v>155</v>
      </c>
      <c r="E1008" s="239" t="s">
        <v>19</v>
      </c>
      <c r="F1008" s="240" t="s">
        <v>1095</v>
      </c>
      <c r="G1008" s="238"/>
      <c r="H1008" s="241">
        <v>11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7" t="s">
        <v>155</v>
      </c>
      <c r="AU1008" s="247" t="s">
        <v>81</v>
      </c>
      <c r="AV1008" s="14" t="s">
        <v>81</v>
      </c>
      <c r="AW1008" s="14" t="s">
        <v>33</v>
      </c>
      <c r="AX1008" s="14" t="s">
        <v>71</v>
      </c>
      <c r="AY1008" s="247" t="s">
        <v>141</v>
      </c>
    </row>
    <row r="1009" spans="1:51" s="15" customFormat="1" ht="12">
      <c r="A1009" s="15"/>
      <c r="B1009" s="258"/>
      <c r="C1009" s="259"/>
      <c r="D1009" s="220" t="s">
        <v>155</v>
      </c>
      <c r="E1009" s="260" t="s">
        <v>19</v>
      </c>
      <c r="F1009" s="261" t="s">
        <v>188</v>
      </c>
      <c r="G1009" s="259"/>
      <c r="H1009" s="262">
        <v>11</v>
      </c>
      <c r="I1009" s="263"/>
      <c r="J1009" s="259"/>
      <c r="K1009" s="259"/>
      <c r="L1009" s="264"/>
      <c r="M1009" s="265"/>
      <c r="N1009" s="266"/>
      <c r="O1009" s="266"/>
      <c r="P1009" s="266"/>
      <c r="Q1009" s="266"/>
      <c r="R1009" s="266"/>
      <c r="S1009" s="266"/>
      <c r="T1009" s="267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68" t="s">
        <v>155</v>
      </c>
      <c r="AU1009" s="268" t="s">
        <v>81</v>
      </c>
      <c r="AV1009" s="15" t="s">
        <v>149</v>
      </c>
      <c r="AW1009" s="15" t="s">
        <v>33</v>
      </c>
      <c r="AX1009" s="15" t="s">
        <v>79</v>
      </c>
      <c r="AY1009" s="268" t="s">
        <v>141</v>
      </c>
    </row>
    <row r="1010" spans="1:65" s="2" customFormat="1" ht="24.15" customHeight="1">
      <c r="A1010" s="41"/>
      <c r="B1010" s="42"/>
      <c r="C1010" s="207" t="s">
        <v>1133</v>
      </c>
      <c r="D1010" s="207" t="s">
        <v>144</v>
      </c>
      <c r="E1010" s="208" t="s">
        <v>1134</v>
      </c>
      <c r="F1010" s="209" t="s">
        <v>1135</v>
      </c>
      <c r="G1010" s="210" t="s">
        <v>147</v>
      </c>
      <c r="H1010" s="211">
        <v>2</v>
      </c>
      <c r="I1010" s="212"/>
      <c r="J1010" s="213">
        <f>ROUND(I1010*H1010,2)</f>
        <v>0</v>
      </c>
      <c r="K1010" s="209" t="s">
        <v>292</v>
      </c>
      <c r="L1010" s="47"/>
      <c r="M1010" s="214" t="s">
        <v>19</v>
      </c>
      <c r="N1010" s="215" t="s">
        <v>42</v>
      </c>
      <c r="O1010" s="87"/>
      <c r="P1010" s="216">
        <f>O1010*H1010</f>
        <v>0</v>
      </c>
      <c r="Q1010" s="216">
        <v>0.00085</v>
      </c>
      <c r="R1010" s="216">
        <f>Q1010*H1010</f>
        <v>0.0017</v>
      </c>
      <c r="S1010" s="216">
        <v>0</v>
      </c>
      <c r="T1010" s="217">
        <f>S1010*H1010</f>
        <v>0</v>
      </c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R1010" s="218" t="s">
        <v>269</v>
      </c>
      <c r="AT1010" s="218" t="s">
        <v>144</v>
      </c>
      <c r="AU1010" s="218" t="s">
        <v>81</v>
      </c>
      <c r="AY1010" s="20" t="s">
        <v>141</v>
      </c>
      <c r="BE1010" s="219">
        <f>IF(N1010="základní",J1010,0)</f>
        <v>0</v>
      </c>
      <c r="BF1010" s="219">
        <f>IF(N1010="snížená",J1010,0)</f>
        <v>0</v>
      </c>
      <c r="BG1010" s="219">
        <f>IF(N1010="zákl. přenesená",J1010,0)</f>
        <v>0</v>
      </c>
      <c r="BH1010" s="219">
        <f>IF(N1010="sníž. přenesená",J1010,0)</f>
        <v>0</v>
      </c>
      <c r="BI1010" s="219">
        <f>IF(N1010="nulová",J1010,0)</f>
        <v>0</v>
      </c>
      <c r="BJ1010" s="20" t="s">
        <v>79</v>
      </c>
      <c r="BK1010" s="219">
        <f>ROUND(I1010*H1010,2)</f>
        <v>0</v>
      </c>
      <c r="BL1010" s="20" t="s">
        <v>269</v>
      </c>
      <c r="BM1010" s="218" t="s">
        <v>1136</v>
      </c>
    </row>
    <row r="1011" spans="1:47" s="2" customFormat="1" ht="12">
      <c r="A1011" s="41"/>
      <c r="B1011" s="42"/>
      <c r="C1011" s="43"/>
      <c r="D1011" s="220" t="s">
        <v>151</v>
      </c>
      <c r="E1011" s="43"/>
      <c r="F1011" s="221" t="s">
        <v>1135</v>
      </c>
      <c r="G1011" s="43"/>
      <c r="H1011" s="43"/>
      <c r="I1011" s="222"/>
      <c r="J1011" s="43"/>
      <c r="K1011" s="43"/>
      <c r="L1011" s="47"/>
      <c r="M1011" s="223"/>
      <c r="N1011" s="224"/>
      <c r="O1011" s="87"/>
      <c r="P1011" s="87"/>
      <c r="Q1011" s="87"/>
      <c r="R1011" s="87"/>
      <c r="S1011" s="87"/>
      <c r="T1011" s="88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T1011" s="20" t="s">
        <v>151</v>
      </c>
      <c r="AU1011" s="20" t="s">
        <v>81</v>
      </c>
    </row>
    <row r="1012" spans="1:51" s="13" customFormat="1" ht="12">
      <c r="A1012" s="13"/>
      <c r="B1012" s="227"/>
      <c r="C1012" s="228"/>
      <c r="D1012" s="220" t="s">
        <v>155</v>
      </c>
      <c r="E1012" s="229" t="s">
        <v>19</v>
      </c>
      <c r="F1012" s="230" t="s">
        <v>1081</v>
      </c>
      <c r="G1012" s="228"/>
      <c r="H1012" s="229" t="s">
        <v>19</v>
      </c>
      <c r="I1012" s="231"/>
      <c r="J1012" s="228"/>
      <c r="K1012" s="228"/>
      <c r="L1012" s="232"/>
      <c r="M1012" s="233"/>
      <c r="N1012" s="234"/>
      <c r="O1012" s="234"/>
      <c r="P1012" s="234"/>
      <c r="Q1012" s="234"/>
      <c r="R1012" s="234"/>
      <c r="S1012" s="234"/>
      <c r="T1012" s="235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6" t="s">
        <v>155</v>
      </c>
      <c r="AU1012" s="236" t="s">
        <v>81</v>
      </c>
      <c r="AV1012" s="13" t="s">
        <v>79</v>
      </c>
      <c r="AW1012" s="13" t="s">
        <v>33</v>
      </c>
      <c r="AX1012" s="13" t="s">
        <v>71</v>
      </c>
      <c r="AY1012" s="236" t="s">
        <v>141</v>
      </c>
    </row>
    <row r="1013" spans="1:51" s="14" customFormat="1" ht="12">
      <c r="A1013" s="14"/>
      <c r="B1013" s="237"/>
      <c r="C1013" s="238"/>
      <c r="D1013" s="220" t="s">
        <v>155</v>
      </c>
      <c r="E1013" s="239" t="s">
        <v>19</v>
      </c>
      <c r="F1013" s="240" t="s">
        <v>1137</v>
      </c>
      <c r="G1013" s="238"/>
      <c r="H1013" s="241">
        <v>2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7" t="s">
        <v>155</v>
      </c>
      <c r="AU1013" s="247" t="s">
        <v>81</v>
      </c>
      <c r="AV1013" s="14" t="s">
        <v>81</v>
      </c>
      <c r="AW1013" s="14" t="s">
        <v>33</v>
      </c>
      <c r="AX1013" s="14" t="s">
        <v>71</v>
      </c>
      <c r="AY1013" s="247" t="s">
        <v>141</v>
      </c>
    </row>
    <row r="1014" spans="1:51" s="15" customFormat="1" ht="12">
      <c r="A1014" s="15"/>
      <c r="B1014" s="258"/>
      <c r="C1014" s="259"/>
      <c r="D1014" s="220" t="s">
        <v>155</v>
      </c>
      <c r="E1014" s="260" t="s">
        <v>19</v>
      </c>
      <c r="F1014" s="261" t="s">
        <v>188</v>
      </c>
      <c r="G1014" s="259"/>
      <c r="H1014" s="262">
        <v>2</v>
      </c>
      <c r="I1014" s="263"/>
      <c r="J1014" s="259"/>
      <c r="K1014" s="259"/>
      <c r="L1014" s="264"/>
      <c r="M1014" s="265"/>
      <c r="N1014" s="266"/>
      <c r="O1014" s="266"/>
      <c r="P1014" s="266"/>
      <c r="Q1014" s="266"/>
      <c r="R1014" s="266"/>
      <c r="S1014" s="266"/>
      <c r="T1014" s="267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68" t="s">
        <v>155</v>
      </c>
      <c r="AU1014" s="268" t="s">
        <v>81</v>
      </c>
      <c r="AV1014" s="15" t="s">
        <v>149</v>
      </c>
      <c r="AW1014" s="15" t="s">
        <v>33</v>
      </c>
      <c r="AX1014" s="15" t="s">
        <v>79</v>
      </c>
      <c r="AY1014" s="268" t="s">
        <v>141</v>
      </c>
    </row>
    <row r="1015" spans="1:65" s="2" customFormat="1" ht="33" customHeight="1">
      <c r="A1015" s="41"/>
      <c r="B1015" s="42"/>
      <c r="C1015" s="207" t="s">
        <v>1138</v>
      </c>
      <c r="D1015" s="207" t="s">
        <v>144</v>
      </c>
      <c r="E1015" s="208" t="s">
        <v>1139</v>
      </c>
      <c r="F1015" s="209" t="s">
        <v>1140</v>
      </c>
      <c r="G1015" s="210" t="s">
        <v>147</v>
      </c>
      <c r="H1015" s="211">
        <v>2</v>
      </c>
      <c r="I1015" s="212"/>
      <c r="J1015" s="213">
        <f>ROUND(I1015*H1015,2)</f>
        <v>0</v>
      </c>
      <c r="K1015" s="209" t="s">
        <v>292</v>
      </c>
      <c r="L1015" s="47"/>
      <c r="M1015" s="214" t="s">
        <v>19</v>
      </c>
      <c r="N1015" s="215" t="s">
        <v>42</v>
      </c>
      <c r="O1015" s="87"/>
      <c r="P1015" s="216">
        <f>O1015*H1015</f>
        <v>0</v>
      </c>
      <c r="Q1015" s="216">
        <v>0.00085</v>
      </c>
      <c r="R1015" s="216">
        <f>Q1015*H1015</f>
        <v>0.0017</v>
      </c>
      <c r="S1015" s="216">
        <v>0</v>
      </c>
      <c r="T1015" s="217">
        <f>S1015*H1015</f>
        <v>0</v>
      </c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R1015" s="218" t="s">
        <v>269</v>
      </c>
      <c r="AT1015" s="218" t="s">
        <v>144</v>
      </c>
      <c r="AU1015" s="218" t="s">
        <v>81</v>
      </c>
      <c r="AY1015" s="20" t="s">
        <v>141</v>
      </c>
      <c r="BE1015" s="219">
        <f>IF(N1015="základní",J1015,0)</f>
        <v>0</v>
      </c>
      <c r="BF1015" s="219">
        <f>IF(N1015="snížená",J1015,0)</f>
        <v>0</v>
      </c>
      <c r="BG1015" s="219">
        <f>IF(N1015="zákl. přenesená",J1015,0)</f>
        <v>0</v>
      </c>
      <c r="BH1015" s="219">
        <f>IF(N1015="sníž. přenesená",J1015,0)</f>
        <v>0</v>
      </c>
      <c r="BI1015" s="219">
        <f>IF(N1015="nulová",J1015,0)</f>
        <v>0</v>
      </c>
      <c r="BJ1015" s="20" t="s">
        <v>79</v>
      </c>
      <c r="BK1015" s="219">
        <f>ROUND(I1015*H1015,2)</f>
        <v>0</v>
      </c>
      <c r="BL1015" s="20" t="s">
        <v>269</v>
      </c>
      <c r="BM1015" s="218" t="s">
        <v>1141</v>
      </c>
    </row>
    <row r="1016" spans="1:47" s="2" customFormat="1" ht="12">
      <c r="A1016" s="41"/>
      <c r="B1016" s="42"/>
      <c r="C1016" s="43"/>
      <c r="D1016" s="220" t="s">
        <v>151</v>
      </c>
      <c r="E1016" s="43"/>
      <c r="F1016" s="221" t="s">
        <v>1142</v>
      </c>
      <c r="G1016" s="43"/>
      <c r="H1016" s="43"/>
      <c r="I1016" s="222"/>
      <c r="J1016" s="43"/>
      <c r="K1016" s="43"/>
      <c r="L1016" s="47"/>
      <c r="M1016" s="223"/>
      <c r="N1016" s="224"/>
      <c r="O1016" s="87"/>
      <c r="P1016" s="87"/>
      <c r="Q1016" s="87"/>
      <c r="R1016" s="87"/>
      <c r="S1016" s="87"/>
      <c r="T1016" s="88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T1016" s="20" t="s">
        <v>151</v>
      </c>
      <c r="AU1016" s="20" t="s">
        <v>81</v>
      </c>
    </row>
    <row r="1017" spans="1:51" s="13" customFormat="1" ht="12">
      <c r="A1017" s="13"/>
      <c r="B1017" s="227"/>
      <c r="C1017" s="228"/>
      <c r="D1017" s="220" t="s">
        <v>155</v>
      </c>
      <c r="E1017" s="229" t="s">
        <v>19</v>
      </c>
      <c r="F1017" s="230" t="s">
        <v>1081</v>
      </c>
      <c r="G1017" s="228"/>
      <c r="H1017" s="229" t="s">
        <v>19</v>
      </c>
      <c r="I1017" s="231"/>
      <c r="J1017" s="228"/>
      <c r="K1017" s="228"/>
      <c r="L1017" s="232"/>
      <c r="M1017" s="233"/>
      <c r="N1017" s="234"/>
      <c r="O1017" s="234"/>
      <c r="P1017" s="234"/>
      <c r="Q1017" s="234"/>
      <c r="R1017" s="234"/>
      <c r="S1017" s="234"/>
      <c r="T1017" s="23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6" t="s">
        <v>155</v>
      </c>
      <c r="AU1017" s="236" t="s">
        <v>81</v>
      </c>
      <c r="AV1017" s="13" t="s">
        <v>79</v>
      </c>
      <c r="AW1017" s="13" t="s">
        <v>33</v>
      </c>
      <c r="AX1017" s="13" t="s">
        <v>71</v>
      </c>
      <c r="AY1017" s="236" t="s">
        <v>141</v>
      </c>
    </row>
    <row r="1018" spans="1:51" s="13" customFormat="1" ht="12">
      <c r="A1018" s="13"/>
      <c r="B1018" s="227"/>
      <c r="C1018" s="228"/>
      <c r="D1018" s="220" t="s">
        <v>155</v>
      </c>
      <c r="E1018" s="229" t="s">
        <v>19</v>
      </c>
      <c r="F1018" s="230" t="s">
        <v>1082</v>
      </c>
      <c r="G1018" s="228"/>
      <c r="H1018" s="229" t="s">
        <v>19</v>
      </c>
      <c r="I1018" s="231"/>
      <c r="J1018" s="228"/>
      <c r="K1018" s="228"/>
      <c r="L1018" s="232"/>
      <c r="M1018" s="233"/>
      <c r="N1018" s="234"/>
      <c r="O1018" s="234"/>
      <c r="P1018" s="234"/>
      <c r="Q1018" s="234"/>
      <c r="R1018" s="234"/>
      <c r="S1018" s="234"/>
      <c r="T1018" s="235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6" t="s">
        <v>155</v>
      </c>
      <c r="AU1018" s="236" t="s">
        <v>81</v>
      </c>
      <c r="AV1018" s="13" t="s">
        <v>79</v>
      </c>
      <c r="AW1018" s="13" t="s">
        <v>33</v>
      </c>
      <c r="AX1018" s="13" t="s">
        <v>71</v>
      </c>
      <c r="AY1018" s="236" t="s">
        <v>141</v>
      </c>
    </row>
    <row r="1019" spans="1:51" s="14" customFormat="1" ht="12">
      <c r="A1019" s="14"/>
      <c r="B1019" s="237"/>
      <c r="C1019" s="238"/>
      <c r="D1019" s="220" t="s">
        <v>155</v>
      </c>
      <c r="E1019" s="239" t="s">
        <v>19</v>
      </c>
      <c r="F1019" s="240" t="s">
        <v>1137</v>
      </c>
      <c r="G1019" s="238"/>
      <c r="H1019" s="241">
        <v>2</v>
      </c>
      <c r="I1019" s="242"/>
      <c r="J1019" s="238"/>
      <c r="K1019" s="238"/>
      <c r="L1019" s="243"/>
      <c r="M1019" s="244"/>
      <c r="N1019" s="245"/>
      <c r="O1019" s="245"/>
      <c r="P1019" s="245"/>
      <c r="Q1019" s="245"/>
      <c r="R1019" s="245"/>
      <c r="S1019" s="245"/>
      <c r="T1019" s="246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7" t="s">
        <v>155</v>
      </c>
      <c r="AU1019" s="247" t="s">
        <v>81</v>
      </c>
      <c r="AV1019" s="14" t="s">
        <v>81</v>
      </c>
      <c r="AW1019" s="14" t="s">
        <v>33</v>
      </c>
      <c r="AX1019" s="14" t="s">
        <v>71</v>
      </c>
      <c r="AY1019" s="247" t="s">
        <v>141</v>
      </c>
    </row>
    <row r="1020" spans="1:51" s="15" customFormat="1" ht="12">
      <c r="A1020" s="15"/>
      <c r="B1020" s="258"/>
      <c r="C1020" s="259"/>
      <c r="D1020" s="220" t="s">
        <v>155</v>
      </c>
      <c r="E1020" s="260" t="s">
        <v>19</v>
      </c>
      <c r="F1020" s="261" t="s">
        <v>188</v>
      </c>
      <c r="G1020" s="259"/>
      <c r="H1020" s="262">
        <v>2</v>
      </c>
      <c r="I1020" s="263"/>
      <c r="J1020" s="259"/>
      <c r="K1020" s="259"/>
      <c r="L1020" s="264"/>
      <c r="M1020" s="265"/>
      <c r="N1020" s="266"/>
      <c r="O1020" s="266"/>
      <c r="P1020" s="266"/>
      <c r="Q1020" s="266"/>
      <c r="R1020" s="266"/>
      <c r="S1020" s="266"/>
      <c r="T1020" s="267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68" t="s">
        <v>155</v>
      </c>
      <c r="AU1020" s="268" t="s">
        <v>81</v>
      </c>
      <c r="AV1020" s="15" t="s">
        <v>149</v>
      </c>
      <c r="AW1020" s="15" t="s">
        <v>33</v>
      </c>
      <c r="AX1020" s="15" t="s">
        <v>79</v>
      </c>
      <c r="AY1020" s="268" t="s">
        <v>141</v>
      </c>
    </row>
    <row r="1021" spans="1:65" s="2" customFormat="1" ht="24.15" customHeight="1">
      <c r="A1021" s="41"/>
      <c r="B1021" s="42"/>
      <c r="C1021" s="207" t="s">
        <v>1143</v>
      </c>
      <c r="D1021" s="207" t="s">
        <v>144</v>
      </c>
      <c r="E1021" s="208" t="s">
        <v>1144</v>
      </c>
      <c r="F1021" s="209" t="s">
        <v>1145</v>
      </c>
      <c r="G1021" s="210" t="s">
        <v>147</v>
      </c>
      <c r="H1021" s="211">
        <v>7</v>
      </c>
      <c r="I1021" s="212"/>
      <c r="J1021" s="213">
        <f>ROUND(I1021*H1021,2)</f>
        <v>0</v>
      </c>
      <c r="K1021" s="209" t="s">
        <v>292</v>
      </c>
      <c r="L1021" s="47"/>
      <c r="M1021" s="214" t="s">
        <v>19</v>
      </c>
      <c r="N1021" s="215" t="s">
        <v>42</v>
      </c>
      <c r="O1021" s="87"/>
      <c r="P1021" s="216">
        <f>O1021*H1021</f>
        <v>0</v>
      </c>
      <c r="Q1021" s="216">
        <v>0.00085</v>
      </c>
      <c r="R1021" s="216">
        <f>Q1021*H1021</f>
        <v>0.0059499999999999996</v>
      </c>
      <c r="S1021" s="216">
        <v>0</v>
      </c>
      <c r="T1021" s="217">
        <f>S1021*H1021</f>
        <v>0</v>
      </c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R1021" s="218" t="s">
        <v>269</v>
      </c>
      <c r="AT1021" s="218" t="s">
        <v>144</v>
      </c>
      <c r="AU1021" s="218" t="s">
        <v>81</v>
      </c>
      <c r="AY1021" s="20" t="s">
        <v>141</v>
      </c>
      <c r="BE1021" s="219">
        <f>IF(N1021="základní",J1021,0)</f>
        <v>0</v>
      </c>
      <c r="BF1021" s="219">
        <f>IF(N1021="snížená",J1021,0)</f>
        <v>0</v>
      </c>
      <c r="BG1021" s="219">
        <f>IF(N1021="zákl. přenesená",J1021,0)</f>
        <v>0</v>
      </c>
      <c r="BH1021" s="219">
        <f>IF(N1021="sníž. přenesená",J1021,0)</f>
        <v>0</v>
      </c>
      <c r="BI1021" s="219">
        <f>IF(N1021="nulová",J1021,0)</f>
        <v>0</v>
      </c>
      <c r="BJ1021" s="20" t="s">
        <v>79</v>
      </c>
      <c r="BK1021" s="219">
        <f>ROUND(I1021*H1021,2)</f>
        <v>0</v>
      </c>
      <c r="BL1021" s="20" t="s">
        <v>269</v>
      </c>
      <c r="BM1021" s="218" t="s">
        <v>1146</v>
      </c>
    </row>
    <row r="1022" spans="1:47" s="2" customFormat="1" ht="12">
      <c r="A1022" s="41"/>
      <c r="B1022" s="42"/>
      <c r="C1022" s="43"/>
      <c r="D1022" s="220" t="s">
        <v>151</v>
      </c>
      <c r="E1022" s="43"/>
      <c r="F1022" s="221" t="s">
        <v>1145</v>
      </c>
      <c r="G1022" s="43"/>
      <c r="H1022" s="43"/>
      <c r="I1022" s="222"/>
      <c r="J1022" s="43"/>
      <c r="K1022" s="43"/>
      <c r="L1022" s="47"/>
      <c r="M1022" s="223"/>
      <c r="N1022" s="22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T1022" s="20" t="s">
        <v>151</v>
      </c>
      <c r="AU1022" s="20" t="s">
        <v>81</v>
      </c>
    </row>
    <row r="1023" spans="1:51" s="13" customFormat="1" ht="12">
      <c r="A1023" s="13"/>
      <c r="B1023" s="227"/>
      <c r="C1023" s="228"/>
      <c r="D1023" s="220" t="s">
        <v>155</v>
      </c>
      <c r="E1023" s="229" t="s">
        <v>19</v>
      </c>
      <c r="F1023" s="230" t="s">
        <v>225</v>
      </c>
      <c r="G1023" s="228"/>
      <c r="H1023" s="229" t="s">
        <v>19</v>
      </c>
      <c r="I1023" s="231"/>
      <c r="J1023" s="228"/>
      <c r="K1023" s="228"/>
      <c r="L1023" s="232"/>
      <c r="M1023" s="233"/>
      <c r="N1023" s="234"/>
      <c r="O1023" s="234"/>
      <c r="P1023" s="234"/>
      <c r="Q1023" s="234"/>
      <c r="R1023" s="234"/>
      <c r="S1023" s="234"/>
      <c r="T1023" s="235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6" t="s">
        <v>155</v>
      </c>
      <c r="AU1023" s="236" t="s">
        <v>81</v>
      </c>
      <c r="AV1023" s="13" t="s">
        <v>79</v>
      </c>
      <c r="AW1023" s="13" t="s">
        <v>33</v>
      </c>
      <c r="AX1023" s="13" t="s">
        <v>71</v>
      </c>
      <c r="AY1023" s="236" t="s">
        <v>141</v>
      </c>
    </row>
    <row r="1024" spans="1:51" s="13" customFormat="1" ht="12">
      <c r="A1024" s="13"/>
      <c r="B1024" s="227"/>
      <c r="C1024" s="228"/>
      <c r="D1024" s="220" t="s">
        <v>155</v>
      </c>
      <c r="E1024" s="229" t="s">
        <v>19</v>
      </c>
      <c r="F1024" s="230" t="s">
        <v>1082</v>
      </c>
      <c r="G1024" s="228"/>
      <c r="H1024" s="229" t="s">
        <v>19</v>
      </c>
      <c r="I1024" s="231"/>
      <c r="J1024" s="228"/>
      <c r="K1024" s="228"/>
      <c r="L1024" s="232"/>
      <c r="M1024" s="233"/>
      <c r="N1024" s="234"/>
      <c r="O1024" s="234"/>
      <c r="P1024" s="234"/>
      <c r="Q1024" s="234"/>
      <c r="R1024" s="234"/>
      <c r="S1024" s="234"/>
      <c r="T1024" s="235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6" t="s">
        <v>155</v>
      </c>
      <c r="AU1024" s="236" t="s">
        <v>81</v>
      </c>
      <c r="AV1024" s="13" t="s">
        <v>79</v>
      </c>
      <c r="AW1024" s="13" t="s">
        <v>33</v>
      </c>
      <c r="AX1024" s="13" t="s">
        <v>71</v>
      </c>
      <c r="AY1024" s="236" t="s">
        <v>141</v>
      </c>
    </row>
    <row r="1025" spans="1:51" s="14" customFormat="1" ht="12">
      <c r="A1025" s="14"/>
      <c r="B1025" s="237"/>
      <c r="C1025" s="238"/>
      <c r="D1025" s="220" t="s">
        <v>155</v>
      </c>
      <c r="E1025" s="239" t="s">
        <v>19</v>
      </c>
      <c r="F1025" s="240" t="s">
        <v>1147</v>
      </c>
      <c r="G1025" s="238"/>
      <c r="H1025" s="241">
        <v>7</v>
      </c>
      <c r="I1025" s="242"/>
      <c r="J1025" s="238"/>
      <c r="K1025" s="238"/>
      <c r="L1025" s="243"/>
      <c r="M1025" s="244"/>
      <c r="N1025" s="245"/>
      <c r="O1025" s="245"/>
      <c r="P1025" s="245"/>
      <c r="Q1025" s="245"/>
      <c r="R1025" s="245"/>
      <c r="S1025" s="245"/>
      <c r="T1025" s="24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7" t="s">
        <v>155</v>
      </c>
      <c r="AU1025" s="247" t="s">
        <v>81</v>
      </c>
      <c r="AV1025" s="14" t="s">
        <v>81</v>
      </c>
      <c r="AW1025" s="14" t="s">
        <v>33</v>
      </c>
      <c r="AX1025" s="14" t="s">
        <v>71</v>
      </c>
      <c r="AY1025" s="247" t="s">
        <v>141</v>
      </c>
    </row>
    <row r="1026" spans="1:51" s="15" customFormat="1" ht="12">
      <c r="A1026" s="15"/>
      <c r="B1026" s="258"/>
      <c r="C1026" s="259"/>
      <c r="D1026" s="220" t="s">
        <v>155</v>
      </c>
      <c r="E1026" s="260" t="s">
        <v>19</v>
      </c>
      <c r="F1026" s="261" t="s">
        <v>188</v>
      </c>
      <c r="G1026" s="259"/>
      <c r="H1026" s="262">
        <v>7</v>
      </c>
      <c r="I1026" s="263"/>
      <c r="J1026" s="259"/>
      <c r="K1026" s="259"/>
      <c r="L1026" s="264"/>
      <c r="M1026" s="265"/>
      <c r="N1026" s="266"/>
      <c r="O1026" s="266"/>
      <c r="P1026" s="266"/>
      <c r="Q1026" s="266"/>
      <c r="R1026" s="266"/>
      <c r="S1026" s="266"/>
      <c r="T1026" s="267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68" t="s">
        <v>155</v>
      </c>
      <c r="AU1026" s="268" t="s">
        <v>81</v>
      </c>
      <c r="AV1026" s="15" t="s">
        <v>149</v>
      </c>
      <c r="AW1026" s="15" t="s">
        <v>33</v>
      </c>
      <c r="AX1026" s="15" t="s">
        <v>79</v>
      </c>
      <c r="AY1026" s="268" t="s">
        <v>141</v>
      </c>
    </row>
    <row r="1027" spans="1:65" s="2" customFormat="1" ht="24.15" customHeight="1">
      <c r="A1027" s="41"/>
      <c r="B1027" s="42"/>
      <c r="C1027" s="207" t="s">
        <v>1148</v>
      </c>
      <c r="D1027" s="207" t="s">
        <v>144</v>
      </c>
      <c r="E1027" s="208" t="s">
        <v>1149</v>
      </c>
      <c r="F1027" s="209" t="s">
        <v>1150</v>
      </c>
      <c r="G1027" s="210" t="s">
        <v>147</v>
      </c>
      <c r="H1027" s="211">
        <v>13</v>
      </c>
      <c r="I1027" s="212"/>
      <c r="J1027" s="213">
        <f>ROUND(I1027*H1027,2)</f>
        <v>0</v>
      </c>
      <c r="K1027" s="209" t="s">
        <v>292</v>
      </c>
      <c r="L1027" s="47"/>
      <c r="M1027" s="214" t="s">
        <v>19</v>
      </c>
      <c r="N1027" s="215" t="s">
        <v>42</v>
      </c>
      <c r="O1027" s="87"/>
      <c r="P1027" s="216">
        <f>O1027*H1027</f>
        <v>0</v>
      </c>
      <c r="Q1027" s="216">
        <v>0.00085</v>
      </c>
      <c r="R1027" s="216">
        <f>Q1027*H1027</f>
        <v>0.011049999999999999</v>
      </c>
      <c r="S1027" s="216">
        <v>0</v>
      </c>
      <c r="T1027" s="217">
        <f>S1027*H1027</f>
        <v>0</v>
      </c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R1027" s="218" t="s">
        <v>269</v>
      </c>
      <c r="AT1027" s="218" t="s">
        <v>144</v>
      </c>
      <c r="AU1027" s="218" t="s">
        <v>81</v>
      </c>
      <c r="AY1027" s="20" t="s">
        <v>141</v>
      </c>
      <c r="BE1027" s="219">
        <f>IF(N1027="základní",J1027,0)</f>
        <v>0</v>
      </c>
      <c r="BF1027" s="219">
        <f>IF(N1027="snížená",J1027,0)</f>
        <v>0</v>
      </c>
      <c r="BG1027" s="219">
        <f>IF(N1027="zákl. přenesená",J1027,0)</f>
        <v>0</v>
      </c>
      <c r="BH1027" s="219">
        <f>IF(N1027="sníž. přenesená",J1027,0)</f>
        <v>0</v>
      </c>
      <c r="BI1027" s="219">
        <f>IF(N1027="nulová",J1027,0)</f>
        <v>0</v>
      </c>
      <c r="BJ1027" s="20" t="s">
        <v>79</v>
      </c>
      <c r="BK1027" s="219">
        <f>ROUND(I1027*H1027,2)</f>
        <v>0</v>
      </c>
      <c r="BL1027" s="20" t="s">
        <v>269</v>
      </c>
      <c r="BM1027" s="218" t="s">
        <v>1151</v>
      </c>
    </row>
    <row r="1028" spans="1:47" s="2" customFormat="1" ht="12">
      <c r="A1028" s="41"/>
      <c r="B1028" s="42"/>
      <c r="C1028" s="43"/>
      <c r="D1028" s="220" t="s">
        <v>151</v>
      </c>
      <c r="E1028" s="43"/>
      <c r="F1028" s="221" t="s">
        <v>1152</v>
      </c>
      <c r="G1028" s="43"/>
      <c r="H1028" s="43"/>
      <c r="I1028" s="222"/>
      <c r="J1028" s="43"/>
      <c r="K1028" s="43"/>
      <c r="L1028" s="47"/>
      <c r="M1028" s="223"/>
      <c r="N1028" s="224"/>
      <c r="O1028" s="87"/>
      <c r="P1028" s="87"/>
      <c r="Q1028" s="87"/>
      <c r="R1028" s="87"/>
      <c r="S1028" s="87"/>
      <c r="T1028" s="88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T1028" s="20" t="s">
        <v>151</v>
      </c>
      <c r="AU1028" s="20" t="s">
        <v>81</v>
      </c>
    </row>
    <row r="1029" spans="1:51" s="13" customFormat="1" ht="12">
      <c r="A1029" s="13"/>
      <c r="B1029" s="227"/>
      <c r="C1029" s="228"/>
      <c r="D1029" s="220" t="s">
        <v>155</v>
      </c>
      <c r="E1029" s="229" t="s">
        <v>19</v>
      </c>
      <c r="F1029" s="230" t="s">
        <v>225</v>
      </c>
      <c r="G1029" s="228"/>
      <c r="H1029" s="229" t="s">
        <v>19</v>
      </c>
      <c r="I1029" s="231"/>
      <c r="J1029" s="228"/>
      <c r="K1029" s="228"/>
      <c r="L1029" s="232"/>
      <c r="M1029" s="233"/>
      <c r="N1029" s="234"/>
      <c r="O1029" s="234"/>
      <c r="P1029" s="234"/>
      <c r="Q1029" s="234"/>
      <c r="R1029" s="234"/>
      <c r="S1029" s="234"/>
      <c r="T1029" s="235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36" t="s">
        <v>155</v>
      </c>
      <c r="AU1029" s="236" t="s">
        <v>81</v>
      </c>
      <c r="AV1029" s="13" t="s">
        <v>79</v>
      </c>
      <c r="AW1029" s="13" t="s">
        <v>33</v>
      </c>
      <c r="AX1029" s="13" t="s">
        <v>71</v>
      </c>
      <c r="AY1029" s="236" t="s">
        <v>141</v>
      </c>
    </row>
    <row r="1030" spans="1:51" s="13" customFormat="1" ht="12">
      <c r="A1030" s="13"/>
      <c r="B1030" s="227"/>
      <c r="C1030" s="228"/>
      <c r="D1030" s="220" t="s">
        <v>155</v>
      </c>
      <c r="E1030" s="229" t="s">
        <v>19</v>
      </c>
      <c r="F1030" s="230" t="s">
        <v>1082</v>
      </c>
      <c r="G1030" s="228"/>
      <c r="H1030" s="229" t="s">
        <v>19</v>
      </c>
      <c r="I1030" s="231"/>
      <c r="J1030" s="228"/>
      <c r="K1030" s="228"/>
      <c r="L1030" s="232"/>
      <c r="M1030" s="233"/>
      <c r="N1030" s="234"/>
      <c r="O1030" s="234"/>
      <c r="P1030" s="234"/>
      <c r="Q1030" s="234"/>
      <c r="R1030" s="234"/>
      <c r="S1030" s="234"/>
      <c r="T1030" s="235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6" t="s">
        <v>155</v>
      </c>
      <c r="AU1030" s="236" t="s">
        <v>81</v>
      </c>
      <c r="AV1030" s="13" t="s">
        <v>79</v>
      </c>
      <c r="AW1030" s="13" t="s">
        <v>33</v>
      </c>
      <c r="AX1030" s="13" t="s">
        <v>71</v>
      </c>
      <c r="AY1030" s="236" t="s">
        <v>141</v>
      </c>
    </row>
    <row r="1031" spans="1:51" s="14" customFormat="1" ht="12">
      <c r="A1031" s="14"/>
      <c r="B1031" s="237"/>
      <c r="C1031" s="238"/>
      <c r="D1031" s="220" t="s">
        <v>155</v>
      </c>
      <c r="E1031" s="239" t="s">
        <v>19</v>
      </c>
      <c r="F1031" s="240" t="s">
        <v>1153</v>
      </c>
      <c r="G1031" s="238"/>
      <c r="H1031" s="241">
        <v>13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7" t="s">
        <v>155</v>
      </c>
      <c r="AU1031" s="247" t="s">
        <v>81</v>
      </c>
      <c r="AV1031" s="14" t="s">
        <v>81</v>
      </c>
      <c r="AW1031" s="14" t="s">
        <v>33</v>
      </c>
      <c r="AX1031" s="14" t="s">
        <v>71</v>
      </c>
      <c r="AY1031" s="247" t="s">
        <v>141</v>
      </c>
    </row>
    <row r="1032" spans="1:51" s="15" customFormat="1" ht="12">
      <c r="A1032" s="15"/>
      <c r="B1032" s="258"/>
      <c r="C1032" s="259"/>
      <c r="D1032" s="220" t="s">
        <v>155</v>
      </c>
      <c r="E1032" s="260" t="s">
        <v>19</v>
      </c>
      <c r="F1032" s="261" t="s">
        <v>188</v>
      </c>
      <c r="G1032" s="259"/>
      <c r="H1032" s="262">
        <v>13</v>
      </c>
      <c r="I1032" s="263"/>
      <c r="J1032" s="259"/>
      <c r="K1032" s="259"/>
      <c r="L1032" s="264"/>
      <c r="M1032" s="265"/>
      <c r="N1032" s="266"/>
      <c r="O1032" s="266"/>
      <c r="P1032" s="266"/>
      <c r="Q1032" s="266"/>
      <c r="R1032" s="266"/>
      <c r="S1032" s="266"/>
      <c r="T1032" s="267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68" t="s">
        <v>155</v>
      </c>
      <c r="AU1032" s="268" t="s">
        <v>81</v>
      </c>
      <c r="AV1032" s="15" t="s">
        <v>149</v>
      </c>
      <c r="AW1032" s="15" t="s">
        <v>33</v>
      </c>
      <c r="AX1032" s="15" t="s">
        <v>79</v>
      </c>
      <c r="AY1032" s="268" t="s">
        <v>141</v>
      </c>
    </row>
    <row r="1033" spans="1:65" s="2" customFormat="1" ht="24.15" customHeight="1">
      <c r="A1033" s="41"/>
      <c r="B1033" s="42"/>
      <c r="C1033" s="207" t="s">
        <v>1154</v>
      </c>
      <c r="D1033" s="207" t="s">
        <v>144</v>
      </c>
      <c r="E1033" s="208" t="s">
        <v>1155</v>
      </c>
      <c r="F1033" s="209" t="s">
        <v>1156</v>
      </c>
      <c r="G1033" s="210" t="s">
        <v>147</v>
      </c>
      <c r="H1033" s="211">
        <v>7</v>
      </c>
      <c r="I1033" s="212"/>
      <c r="J1033" s="213">
        <f>ROUND(I1033*H1033,2)</f>
        <v>0</v>
      </c>
      <c r="K1033" s="209" t="s">
        <v>292</v>
      </c>
      <c r="L1033" s="47"/>
      <c r="M1033" s="214" t="s">
        <v>19</v>
      </c>
      <c r="N1033" s="215" t="s">
        <v>42</v>
      </c>
      <c r="O1033" s="87"/>
      <c r="P1033" s="216">
        <f>O1033*H1033</f>
        <v>0</v>
      </c>
      <c r="Q1033" s="216">
        <v>0.00085</v>
      </c>
      <c r="R1033" s="216">
        <f>Q1033*H1033</f>
        <v>0.0059499999999999996</v>
      </c>
      <c r="S1033" s="216">
        <v>0</v>
      </c>
      <c r="T1033" s="217">
        <f>S1033*H1033</f>
        <v>0</v>
      </c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R1033" s="218" t="s">
        <v>269</v>
      </c>
      <c r="AT1033" s="218" t="s">
        <v>144</v>
      </c>
      <c r="AU1033" s="218" t="s">
        <v>81</v>
      </c>
      <c r="AY1033" s="20" t="s">
        <v>141</v>
      </c>
      <c r="BE1033" s="219">
        <f>IF(N1033="základní",J1033,0)</f>
        <v>0</v>
      </c>
      <c r="BF1033" s="219">
        <f>IF(N1033="snížená",J1033,0)</f>
        <v>0</v>
      </c>
      <c r="BG1033" s="219">
        <f>IF(N1033="zákl. přenesená",J1033,0)</f>
        <v>0</v>
      </c>
      <c r="BH1033" s="219">
        <f>IF(N1033="sníž. přenesená",J1033,0)</f>
        <v>0</v>
      </c>
      <c r="BI1033" s="219">
        <f>IF(N1033="nulová",J1033,0)</f>
        <v>0</v>
      </c>
      <c r="BJ1033" s="20" t="s">
        <v>79</v>
      </c>
      <c r="BK1033" s="219">
        <f>ROUND(I1033*H1033,2)</f>
        <v>0</v>
      </c>
      <c r="BL1033" s="20" t="s">
        <v>269</v>
      </c>
      <c r="BM1033" s="218" t="s">
        <v>1157</v>
      </c>
    </row>
    <row r="1034" spans="1:47" s="2" customFormat="1" ht="12">
      <c r="A1034" s="41"/>
      <c r="B1034" s="42"/>
      <c r="C1034" s="43"/>
      <c r="D1034" s="220" t="s">
        <v>151</v>
      </c>
      <c r="E1034" s="43"/>
      <c r="F1034" s="221" t="s">
        <v>1156</v>
      </c>
      <c r="G1034" s="43"/>
      <c r="H1034" s="43"/>
      <c r="I1034" s="222"/>
      <c r="J1034" s="43"/>
      <c r="K1034" s="43"/>
      <c r="L1034" s="47"/>
      <c r="M1034" s="223"/>
      <c r="N1034" s="224"/>
      <c r="O1034" s="87"/>
      <c r="P1034" s="87"/>
      <c r="Q1034" s="87"/>
      <c r="R1034" s="87"/>
      <c r="S1034" s="87"/>
      <c r="T1034" s="88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T1034" s="20" t="s">
        <v>151</v>
      </c>
      <c r="AU1034" s="20" t="s">
        <v>81</v>
      </c>
    </row>
    <row r="1035" spans="1:51" s="13" customFormat="1" ht="12">
      <c r="A1035" s="13"/>
      <c r="B1035" s="227"/>
      <c r="C1035" s="228"/>
      <c r="D1035" s="220" t="s">
        <v>155</v>
      </c>
      <c r="E1035" s="229" t="s">
        <v>19</v>
      </c>
      <c r="F1035" s="230" t="s">
        <v>225</v>
      </c>
      <c r="G1035" s="228"/>
      <c r="H1035" s="229" t="s">
        <v>19</v>
      </c>
      <c r="I1035" s="231"/>
      <c r="J1035" s="228"/>
      <c r="K1035" s="228"/>
      <c r="L1035" s="232"/>
      <c r="M1035" s="233"/>
      <c r="N1035" s="234"/>
      <c r="O1035" s="234"/>
      <c r="P1035" s="234"/>
      <c r="Q1035" s="234"/>
      <c r="R1035" s="234"/>
      <c r="S1035" s="234"/>
      <c r="T1035" s="235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6" t="s">
        <v>155</v>
      </c>
      <c r="AU1035" s="236" t="s">
        <v>81</v>
      </c>
      <c r="AV1035" s="13" t="s">
        <v>79</v>
      </c>
      <c r="AW1035" s="13" t="s">
        <v>33</v>
      </c>
      <c r="AX1035" s="13" t="s">
        <v>71</v>
      </c>
      <c r="AY1035" s="236" t="s">
        <v>141</v>
      </c>
    </row>
    <row r="1036" spans="1:51" s="13" customFormat="1" ht="12">
      <c r="A1036" s="13"/>
      <c r="B1036" s="227"/>
      <c r="C1036" s="228"/>
      <c r="D1036" s="220" t="s">
        <v>155</v>
      </c>
      <c r="E1036" s="229" t="s">
        <v>19</v>
      </c>
      <c r="F1036" s="230" t="s">
        <v>1082</v>
      </c>
      <c r="G1036" s="228"/>
      <c r="H1036" s="229" t="s">
        <v>19</v>
      </c>
      <c r="I1036" s="231"/>
      <c r="J1036" s="228"/>
      <c r="K1036" s="228"/>
      <c r="L1036" s="232"/>
      <c r="M1036" s="233"/>
      <c r="N1036" s="234"/>
      <c r="O1036" s="234"/>
      <c r="P1036" s="234"/>
      <c r="Q1036" s="234"/>
      <c r="R1036" s="234"/>
      <c r="S1036" s="234"/>
      <c r="T1036" s="235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6" t="s">
        <v>155</v>
      </c>
      <c r="AU1036" s="236" t="s">
        <v>81</v>
      </c>
      <c r="AV1036" s="13" t="s">
        <v>79</v>
      </c>
      <c r="AW1036" s="13" t="s">
        <v>33</v>
      </c>
      <c r="AX1036" s="13" t="s">
        <v>71</v>
      </c>
      <c r="AY1036" s="236" t="s">
        <v>141</v>
      </c>
    </row>
    <row r="1037" spans="1:51" s="14" customFormat="1" ht="12">
      <c r="A1037" s="14"/>
      <c r="B1037" s="237"/>
      <c r="C1037" s="238"/>
      <c r="D1037" s="220" t="s">
        <v>155</v>
      </c>
      <c r="E1037" s="239" t="s">
        <v>19</v>
      </c>
      <c r="F1037" s="240" t="s">
        <v>1158</v>
      </c>
      <c r="G1037" s="238"/>
      <c r="H1037" s="241">
        <v>7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7" t="s">
        <v>155</v>
      </c>
      <c r="AU1037" s="247" t="s">
        <v>81</v>
      </c>
      <c r="AV1037" s="14" t="s">
        <v>81</v>
      </c>
      <c r="AW1037" s="14" t="s">
        <v>33</v>
      </c>
      <c r="AX1037" s="14" t="s">
        <v>79</v>
      </c>
      <c r="AY1037" s="247" t="s">
        <v>141</v>
      </c>
    </row>
    <row r="1038" spans="1:65" s="2" customFormat="1" ht="24.15" customHeight="1">
      <c r="A1038" s="41"/>
      <c r="B1038" s="42"/>
      <c r="C1038" s="207" t="s">
        <v>1159</v>
      </c>
      <c r="D1038" s="207" t="s">
        <v>144</v>
      </c>
      <c r="E1038" s="208" t="s">
        <v>1160</v>
      </c>
      <c r="F1038" s="209" t="s">
        <v>1156</v>
      </c>
      <c r="G1038" s="210" t="s">
        <v>147</v>
      </c>
      <c r="H1038" s="211">
        <v>7</v>
      </c>
      <c r="I1038" s="212"/>
      <c r="J1038" s="213">
        <f>ROUND(I1038*H1038,2)</f>
        <v>0</v>
      </c>
      <c r="K1038" s="209" t="s">
        <v>292</v>
      </c>
      <c r="L1038" s="47"/>
      <c r="M1038" s="214" t="s">
        <v>19</v>
      </c>
      <c r="N1038" s="215" t="s">
        <v>42</v>
      </c>
      <c r="O1038" s="87"/>
      <c r="P1038" s="216">
        <f>O1038*H1038</f>
        <v>0</v>
      </c>
      <c r="Q1038" s="216">
        <v>0.00085</v>
      </c>
      <c r="R1038" s="216">
        <f>Q1038*H1038</f>
        <v>0.0059499999999999996</v>
      </c>
      <c r="S1038" s="216">
        <v>0</v>
      </c>
      <c r="T1038" s="217">
        <f>S1038*H1038</f>
        <v>0</v>
      </c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R1038" s="218" t="s">
        <v>269</v>
      </c>
      <c r="AT1038" s="218" t="s">
        <v>144</v>
      </c>
      <c r="AU1038" s="218" t="s">
        <v>81</v>
      </c>
      <c r="AY1038" s="20" t="s">
        <v>141</v>
      </c>
      <c r="BE1038" s="219">
        <f>IF(N1038="základní",J1038,0)</f>
        <v>0</v>
      </c>
      <c r="BF1038" s="219">
        <f>IF(N1038="snížená",J1038,0)</f>
        <v>0</v>
      </c>
      <c r="BG1038" s="219">
        <f>IF(N1038="zákl. přenesená",J1038,0)</f>
        <v>0</v>
      </c>
      <c r="BH1038" s="219">
        <f>IF(N1038="sníž. přenesená",J1038,0)</f>
        <v>0</v>
      </c>
      <c r="BI1038" s="219">
        <f>IF(N1038="nulová",J1038,0)</f>
        <v>0</v>
      </c>
      <c r="BJ1038" s="20" t="s">
        <v>79</v>
      </c>
      <c r="BK1038" s="219">
        <f>ROUND(I1038*H1038,2)</f>
        <v>0</v>
      </c>
      <c r="BL1038" s="20" t="s">
        <v>269</v>
      </c>
      <c r="BM1038" s="218" t="s">
        <v>1161</v>
      </c>
    </row>
    <row r="1039" spans="1:47" s="2" customFormat="1" ht="12">
      <c r="A1039" s="41"/>
      <c r="B1039" s="42"/>
      <c r="C1039" s="43"/>
      <c r="D1039" s="220" t="s">
        <v>151</v>
      </c>
      <c r="E1039" s="43"/>
      <c r="F1039" s="221" t="s">
        <v>1162</v>
      </c>
      <c r="G1039" s="43"/>
      <c r="H1039" s="43"/>
      <c r="I1039" s="222"/>
      <c r="J1039" s="43"/>
      <c r="K1039" s="43"/>
      <c r="L1039" s="47"/>
      <c r="M1039" s="223"/>
      <c r="N1039" s="224"/>
      <c r="O1039" s="87"/>
      <c r="P1039" s="87"/>
      <c r="Q1039" s="87"/>
      <c r="R1039" s="87"/>
      <c r="S1039" s="87"/>
      <c r="T1039" s="88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T1039" s="20" t="s">
        <v>151</v>
      </c>
      <c r="AU1039" s="20" t="s">
        <v>81</v>
      </c>
    </row>
    <row r="1040" spans="1:51" s="13" customFormat="1" ht="12">
      <c r="A1040" s="13"/>
      <c r="B1040" s="227"/>
      <c r="C1040" s="228"/>
      <c r="D1040" s="220" t="s">
        <v>155</v>
      </c>
      <c r="E1040" s="229" t="s">
        <v>19</v>
      </c>
      <c r="F1040" s="230" t="s">
        <v>1081</v>
      </c>
      <c r="G1040" s="228"/>
      <c r="H1040" s="229" t="s">
        <v>19</v>
      </c>
      <c r="I1040" s="231"/>
      <c r="J1040" s="228"/>
      <c r="K1040" s="228"/>
      <c r="L1040" s="232"/>
      <c r="M1040" s="233"/>
      <c r="N1040" s="234"/>
      <c r="O1040" s="234"/>
      <c r="P1040" s="234"/>
      <c r="Q1040" s="234"/>
      <c r="R1040" s="234"/>
      <c r="S1040" s="234"/>
      <c r="T1040" s="235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6" t="s">
        <v>155</v>
      </c>
      <c r="AU1040" s="236" t="s">
        <v>81</v>
      </c>
      <c r="AV1040" s="13" t="s">
        <v>79</v>
      </c>
      <c r="AW1040" s="13" t="s">
        <v>33</v>
      </c>
      <c r="AX1040" s="13" t="s">
        <v>71</v>
      </c>
      <c r="AY1040" s="236" t="s">
        <v>141</v>
      </c>
    </row>
    <row r="1041" spans="1:51" s="13" customFormat="1" ht="12">
      <c r="A1041" s="13"/>
      <c r="B1041" s="227"/>
      <c r="C1041" s="228"/>
      <c r="D1041" s="220" t="s">
        <v>155</v>
      </c>
      <c r="E1041" s="229" t="s">
        <v>19</v>
      </c>
      <c r="F1041" s="230" t="s">
        <v>1082</v>
      </c>
      <c r="G1041" s="228"/>
      <c r="H1041" s="229" t="s">
        <v>19</v>
      </c>
      <c r="I1041" s="231"/>
      <c r="J1041" s="228"/>
      <c r="K1041" s="228"/>
      <c r="L1041" s="232"/>
      <c r="M1041" s="233"/>
      <c r="N1041" s="234"/>
      <c r="O1041" s="234"/>
      <c r="P1041" s="234"/>
      <c r="Q1041" s="234"/>
      <c r="R1041" s="234"/>
      <c r="S1041" s="234"/>
      <c r="T1041" s="235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6" t="s">
        <v>155</v>
      </c>
      <c r="AU1041" s="236" t="s">
        <v>81</v>
      </c>
      <c r="AV1041" s="13" t="s">
        <v>79</v>
      </c>
      <c r="AW1041" s="13" t="s">
        <v>33</v>
      </c>
      <c r="AX1041" s="13" t="s">
        <v>71</v>
      </c>
      <c r="AY1041" s="236" t="s">
        <v>141</v>
      </c>
    </row>
    <row r="1042" spans="1:51" s="14" customFormat="1" ht="12">
      <c r="A1042" s="14"/>
      <c r="B1042" s="237"/>
      <c r="C1042" s="238"/>
      <c r="D1042" s="220" t="s">
        <v>155</v>
      </c>
      <c r="E1042" s="239" t="s">
        <v>19</v>
      </c>
      <c r="F1042" s="240" t="s">
        <v>1158</v>
      </c>
      <c r="G1042" s="238"/>
      <c r="H1042" s="241">
        <v>7</v>
      </c>
      <c r="I1042" s="242"/>
      <c r="J1042" s="238"/>
      <c r="K1042" s="238"/>
      <c r="L1042" s="243"/>
      <c r="M1042" s="244"/>
      <c r="N1042" s="245"/>
      <c r="O1042" s="245"/>
      <c r="P1042" s="245"/>
      <c r="Q1042" s="245"/>
      <c r="R1042" s="245"/>
      <c r="S1042" s="245"/>
      <c r="T1042" s="246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7" t="s">
        <v>155</v>
      </c>
      <c r="AU1042" s="247" t="s">
        <v>81</v>
      </c>
      <c r="AV1042" s="14" t="s">
        <v>81</v>
      </c>
      <c r="AW1042" s="14" t="s">
        <v>33</v>
      </c>
      <c r="AX1042" s="14" t="s">
        <v>71</v>
      </c>
      <c r="AY1042" s="247" t="s">
        <v>141</v>
      </c>
    </row>
    <row r="1043" spans="1:51" s="15" customFormat="1" ht="12">
      <c r="A1043" s="15"/>
      <c r="B1043" s="258"/>
      <c r="C1043" s="259"/>
      <c r="D1043" s="220" t="s">
        <v>155</v>
      </c>
      <c r="E1043" s="260" t="s">
        <v>19</v>
      </c>
      <c r="F1043" s="261" t="s">
        <v>188</v>
      </c>
      <c r="G1043" s="259"/>
      <c r="H1043" s="262">
        <v>7</v>
      </c>
      <c r="I1043" s="263"/>
      <c r="J1043" s="259"/>
      <c r="K1043" s="259"/>
      <c r="L1043" s="264"/>
      <c r="M1043" s="265"/>
      <c r="N1043" s="266"/>
      <c r="O1043" s="266"/>
      <c r="P1043" s="266"/>
      <c r="Q1043" s="266"/>
      <c r="R1043" s="266"/>
      <c r="S1043" s="266"/>
      <c r="T1043" s="267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68" t="s">
        <v>155</v>
      </c>
      <c r="AU1043" s="268" t="s">
        <v>81</v>
      </c>
      <c r="AV1043" s="15" t="s">
        <v>149</v>
      </c>
      <c r="AW1043" s="15" t="s">
        <v>33</v>
      </c>
      <c r="AX1043" s="15" t="s">
        <v>79</v>
      </c>
      <c r="AY1043" s="268" t="s">
        <v>141</v>
      </c>
    </row>
    <row r="1044" spans="1:65" s="2" customFormat="1" ht="33" customHeight="1">
      <c r="A1044" s="41"/>
      <c r="B1044" s="42"/>
      <c r="C1044" s="207" t="s">
        <v>1163</v>
      </c>
      <c r="D1044" s="207" t="s">
        <v>144</v>
      </c>
      <c r="E1044" s="208" t="s">
        <v>1164</v>
      </c>
      <c r="F1044" s="209" t="s">
        <v>1165</v>
      </c>
      <c r="G1044" s="210" t="s">
        <v>147</v>
      </c>
      <c r="H1044" s="211">
        <v>3</v>
      </c>
      <c r="I1044" s="212"/>
      <c r="J1044" s="213">
        <f>ROUND(I1044*H1044,2)</f>
        <v>0</v>
      </c>
      <c r="K1044" s="209" t="s">
        <v>292</v>
      </c>
      <c r="L1044" s="47"/>
      <c r="M1044" s="214" t="s">
        <v>19</v>
      </c>
      <c r="N1044" s="215" t="s">
        <v>42</v>
      </c>
      <c r="O1044" s="87"/>
      <c r="P1044" s="216">
        <f>O1044*H1044</f>
        <v>0</v>
      </c>
      <c r="Q1044" s="216">
        <v>0.00085</v>
      </c>
      <c r="R1044" s="216">
        <f>Q1044*H1044</f>
        <v>0.0025499999999999997</v>
      </c>
      <c r="S1044" s="216">
        <v>0</v>
      </c>
      <c r="T1044" s="217">
        <f>S1044*H1044</f>
        <v>0</v>
      </c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R1044" s="218" t="s">
        <v>269</v>
      </c>
      <c r="AT1044" s="218" t="s">
        <v>144</v>
      </c>
      <c r="AU1044" s="218" t="s">
        <v>81</v>
      </c>
      <c r="AY1044" s="20" t="s">
        <v>141</v>
      </c>
      <c r="BE1044" s="219">
        <f>IF(N1044="základní",J1044,0)</f>
        <v>0</v>
      </c>
      <c r="BF1044" s="219">
        <f>IF(N1044="snížená",J1044,0)</f>
        <v>0</v>
      </c>
      <c r="BG1044" s="219">
        <f>IF(N1044="zákl. přenesená",J1044,0)</f>
        <v>0</v>
      </c>
      <c r="BH1044" s="219">
        <f>IF(N1044="sníž. přenesená",J1044,0)</f>
        <v>0</v>
      </c>
      <c r="BI1044" s="219">
        <f>IF(N1044="nulová",J1044,0)</f>
        <v>0</v>
      </c>
      <c r="BJ1044" s="20" t="s">
        <v>79</v>
      </c>
      <c r="BK1044" s="219">
        <f>ROUND(I1044*H1044,2)</f>
        <v>0</v>
      </c>
      <c r="BL1044" s="20" t="s">
        <v>269</v>
      </c>
      <c r="BM1044" s="218" t="s">
        <v>1166</v>
      </c>
    </row>
    <row r="1045" spans="1:47" s="2" customFormat="1" ht="12">
      <c r="A1045" s="41"/>
      <c r="B1045" s="42"/>
      <c r="C1045" s="43"/>
      <c r="D1045" s="220" t="s">
        <v>151</v>
      </c>
      <c r="E1045" s="43"/>
      <c r="F1045" s="221" t="s">
        <v>1167</v>
      </c>
      <c r="G1045" s="43"/>
      <c r="H1045" s="43"/>
      <c r="I1045" s="222"/>
      <c r="J1045" s="43"/>
      <c r="K1045" s="43"/>
      <c r="L1045" s="47"/>
      <c r="M1045" s="223"/>
      <c r="N1045" s="224"/>
      <c r="O1045" s="87"/>
      <c r="P1045" s="87"/>
      <c r="Q1045" s="87"/>
      <c r="R1045" s="87"/>
      <c r="S1045" s="87"/>
      <c r="T1045" s="88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T1045" s="20" t="s">
        <v>151</v>
      </c>
      <c r="AU1045" s="20" t="s">
        <v>81</v>
      </c>
    </row>
    <row r="1046" spans="1:51" s="13" customFormat="1" ht="12">
      <c r="A1046" s="13"/>
      <c r="B1046" s="227"/>
      <c r="C1046" s="228"/>
      <c r="D1046" s="220" t="s">
        <v>155</v>
      </c>
      <c r="E1046" s="229" t="s">
        <v>19</v>
      </c>
      <c r="F1046" s="230" t="s">
        <v>1081</v>
      </c>
      <c r="G1046" s="228"/>
      <c r="H1046" s="229" t="s">
        <v>19</v>
      </c>
      <c r="I1046" s="231"/>
      <c r="J1046" s="228"/>
      <c r="K1046" s="228"/>
      <c r="L1046" s="232"/>
      <c r="M1046" s="233"/>
      <c r="N1046" s="234"/>
      <c r="O1046" s="234"/>
      <c r="P1046" s="234"/>
      <c r="Q1046" s="234"/>
      <c r="R1046" s="234"/>
      <c r="S1046" s="234"/>
      <c r="T1046" s="235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6" t="s">
        <v>155</v>
      </c>
      <c r="AU1046" s="236" t="s">
        <v>81</v>
      </c>
      <c r="AV1046" s="13" t="s">
        <v>79</v>
      </c>
      <c r="AW1046" s="13" t="s">
        <v>33</v>
      </c>
      <c r="AX1046" s="13" t="s">
        <v>71</v>
      </c>
      <c r="AY1046" s="236" t="s">
        <v>141</v>
      </c>
    </row>
    <row r="1047" spans="1:51" s="13" customFormat="1" ht="12">
      <c r="A1047" s="13"/>
      <c r="B1047" s="227"/>
      <c r="C1047" s="228"/>
      <c r="D1047" s="220" t="s">
        <v>155</v>
      </c>
      <c r="E1047" s="229" t="s">
        <v>19</v>
      </c>
      <c r="F1047" s="230" t="s">
        <v>1168</v>
      </c>
      <c r="G1047" s="228"/>
      <c r="H1047" s="229" t="s">
        <v>19</v>
      </c>
      <c r="I1047" s="231"/>
      <c r="J1047" s="228"/>
      <c r="K1047" s="228"/>
      <c r="L1047" s="232"/>
      <c r="M1047" s="233"/>
      <c r="N1047" s="234"/>
      <c r="O1047" s="234"/>
      <c r="P1047" s="234"/>
      <c r="Q1047" s="234"/>
      <c r="R1047" s="234"/>
      <c r="S1047" s="234"/>
      <c r="T1047" s="235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6" t="s">
        <v>155</v>
      </c>
      <c r="AU1047" s="236" t="s">
        <v>81</v>
      </c>
      <c r="AV1047" s="13" t="s">
        <v>79</v>
      </c>
      <c r="AW1047" s="13" t="s">
        <v>33</v>
      </c>
      <c r="AX1047" s="13" t="s">
        <v>71</v>
      </c>
      <c r="AY1047" s="236" t="s">
        <v>141</v>
      </c>
    </row>
    <row r="1048" spans="1:51" s="13" customFormat="1" ht="12">
      <c r="A1048" s="13"/>
      <c r="B1048" s="227"/>
      <c r="C1048" s="228"/>
      <c r="D1048" s="220" t="s">
        <v>155</v>
      </c>
      <c r="E1048" s="229" t="s">
        <v>19</v>
      </c>
      <c r="F1048" s="230" t="s">
        <v>1082</v>
      </c>
      <c r="G1048" s="228"/>
      <c r="H1048" s="229" t="s">
        <v>19</v>
      </c>
      <c r="I1048" s="231"/>
      <c r="J1048" s="228"/>
      <c r="K1048" s="228"/>
      <c r="L1048" s="232"/>
      <c r="M1048" s="233"/>
      <c r="N1048" s="234"/>
      <c r="O1048" s="234"/>
      <c r="P1048" s="234"/>
      <c r="Q1048" s="234"/>
      <c r="R1048" s="234"/>
      <c r="S1048" s="234"/>
      <c r="T1048" s="23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6" t="s">
        <v>155</v>
      </c>
      <c r="AU1048" s="236" t="s">
        <v>81</v>
      </c>
      <c r="AV1048" s="13" t="s">
        <v>79</v>
      </c>
      <c r="AW1048" s="13" t="s">
        <v>33</v>
      </c>
      <c r="AX1048" s="13" t="s">
        <v>71</v>
      </c>
      <c r="AY1048" s="236" t="s">
        <v>141</v>
      </c>
    </row>
    <row r="1049" spans="1:51" s="14" customFormat="1" ht="12">
      <c r="A1049" s="14"/>
      <c r="B1049" s="237"/>
      <c r="C1049" s="238"/>
      <c r="D1049" s="220" t="s">
        <v>155</v>
      </c>
      <c r="E1049" s="239" t="s">
        <v>19</v>
      </c>
      <c r="F1049" s="240" t="s">
        <v>1169</v>
      </c>
      <c r="G1049" s="238"/>
      <c r="H1049" s="241">
        <v>3</v>
      </c>
      <c r="I1049" s="242"/>
      <c r="J1049" s="238"/>
      <c r="K1049" s="238"/>
      <c r="L1049" s="243"/>
      <c r="M1049" s="244"/>
      <c r="N1049" s="245"/>
      <c r="O1049" s="245"/>
      <c r="P1049" s="245"/>
      <c r="Q1049" s="245"/>
      <c r="R1049" s="245"/>
      <c r="S1049" s="245"/>
      <c r="T1049" s="24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7" t="s">
        <v>155</v>
      </c>
      <c r="AU1049" s="247" t="s">
        <v>81</v>
      </c>
      <c r="AV1049" s="14" t="s">
        <v>81</v>
      </c>
      <c r="AW1049" s="14" t="s">
        <v>33</v>
      </c>
      <c r="AX1049" s="14" t="s">
        <v>71</v>
      </c>
      <c r="AY1049" s="247" t="s">
        <v>141</v>
      </c>
    </row>
    <row r="1050" spans="1:51" s="15" customFormat="1" ht="12">
      <c r="A1050" s="15"/>
      <c r="B1050" s="258"/>
      <c r="C1050" s="259"/>
      <c r="D1050" s="220" t="s">
        <v>155</v>
      </c>
      <c r="E1050" s="260" t="s">
        <v>19</v>
      </c>
      <c r="F1050" s="261" t="s">
        <v>188</v>
      </c>
      <c r="G1050" s="259"/>
      <c r="H1050" s="262">
        <v>3</v>
      </c>
      <c r="I1050" s="263"/>
      <c r="J1050" s="259"/>
      <c r="K1050" s="259"/>
      <c r="L1050" s="264"/>
      <c r="M1050" s="265"/>
      <c r="N1050" s="266"/>
      <c r="O1050" s="266"/>
      <c r="P1050" s="266"/>
      <c r="Q1050" s="266"/>
      <c r="R1050" s="266"/>
      <c r="S1050" s="266"/>
      <c r="T1050" s="267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T1050" s="268" t="s">
        <v>155</v>
      </c>
      <c r="AU1050" s="268" t="s">
        <v>81</v>
      </c>
      <c r="AV1050" s="15" t="s">
        <v>149</v>
      </c>
      <c r="AW1050" s="15" t="s">
        <v>33</v>
      </c>
      <c r="AX1050" s="15" t="s">
        <v>79</v>
      </c>
      <c r="AY1050" s="268" t="s">
        <v>141</v>
      </c>
    </row>
    <row r="1051" spans="1:65" s="2" customFormat="1" ht="24.15" customHeight="1">
      <c r="A1051" s="41"/>
      <c r="B1051" s="42"/>
      <c r="C1051" s="207" t="s">
        <v>1170</v>
      </c>
      <c r="D1051" s="207" t="s">
        <v>144</v>
      </c>
      <c r="E1051" s="208" t="s">
        <v>1171</v>
      </c>
      <c r="F1051" s="209" t="s">
        <v>1172</v>
      </c>
      <c r="G1051" s="210" t="s">
        <v>1038</v>
      </c>
      <c r="H1051" s="280"/>
      <c r="I1051" s="212"/>
      <c r="J1051" s="213">
        <f>ROUND(I1051*H1051,2)</f>
        <v>0</v>
      </c>
      <c r="K1051" s="209" t="s">
        <v>148</v>
      </c>
      <c r="L1051" s="47"/>
      <c r="M1051" s="214" t="s">
        <v>19</v>
      </c>
      <c r="N1051" s="215" t="s">
        <v>42</v>
      </c>
      <c r="O1051" s="87"/>
      <c r="P1051" s="216">
        <f>O1051*H1051</f>
        <v>0</v>
      </c>
      <c r="Q1051" s="216">
        <v>0</v>
      </c>
      <c r="R1051" s="216">
        <f>Q1051*H1051</f>
        <v>0</v>
      </c>
      <c r="S1051" s="216">
        <v>0</v>
      </c>
      <c r="T1051" s="217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18" t="s">
        <v>269</v>
      </c>
      <c r="AT1051" s="218" t="s">
        <v>144</v>
      </c>
      <c r="AU1051" s="218" t="s">
        <v>81</v>
      </c>
      <c r="AY1051" s="20" t="s">
        <v>141</v>
      </c>
      <c r="BE1051" s="219">
        <f>IF(N1051="základní",J1051,0)</f>
        <v>0</v>
      </c>
      <c r="BF1051" s="219">
        <f>IF(N1051="snížená",J1051,0)</f>
        <v>0</v>
      </c>
      <c r="BG1051" s="219">
        <f>IF(N1051="zákl. přenesená",J1051,0)</f>
        <v>0</v>
      </c>
      <c r="BH1051" s="219">
        <f>IF(N1051="sníž. přenesená",J1051,0)</f>
        <v>0</v>
      </c>
      <c r="BI1051" s="219">
        <f>IF(N1051="nulová",J1051,0)</f>
        <v>0</v>
      </c>
      <c r="BJ1051" s="20" t="s">
        <v>79</v>
      </c>
      <c r="BK1051" s="219">
        <f>ROUND(I1051*H1051,2)</f>
        <v>0</v>
      </c>
      <c r="BL1051" s="20" t="s">
        <v>269</v>
      </c>
      <c r="BM1051" s="218" t="s">
        <v>1173</v>
      </c>
    </row>
    <row r="1052" spans="1:47" s="2" customFormat="1" ht="12">
      <c r="A1052" s="41"/>
      <c r="B1052" s="42"/>
      <c r="C1052" s="43"/>
      <c r="D1052" s="220" t="s">
        <v>151</v>
      </c>
      <c r="E1052" s="43"/>
      <c r="F1052" s="221" t="s">
        <v>1174</v>
      </c>
      <c r="G1052" s="43"/>
      <c r="H1052" s="43"/>
      <c r="I1052" s="222"/>
      <c r="J1052" s="43"/>
      <c r="K1052" s="43"/>
      <c r="L1052" s="47"/>
      <c r="M1052" s="223"/>
      <c r="N1052" s="224"/>
      <c r="O1052" s="87"/>
      <c r="P1052" s="87"/>
      <c r="Q1052" s="87"/>
      <c r="R1052" s="87"/>
      <c r="S1052" s="87"/>
      <c r="T1052" s="88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T1052" s="20" t="s">
        <v>151</v>
      </c>
      <c r="AU1052" s="20" t="s">
        <v>81</v>
      </c>
    </row>
    <row r="1053" spans="1:47" s="2" customFormat="1" ht="12">
      <c r="A1053" s="41"/>
      <c r="B1053" s="42"/>
      <c r="C1053" s="43"/>
      <c r="D1053" s="225" t="s">
        <v>153</v>
      </c>
      <c r="E1053" s="43"/>
      <c r="F1053" s="226" t="s">
        <v>1175</v>
      </c>
      <c r="G1053" s="43"/>
      <c r="H1053" s="43"/>
      <c r="I1053" s="222"/>
      <c r="J1053" s="43"/>
      <c r="K1053" s="43"/>
      <c r="L1053" s="47"/>
      <c r="M1053" s="223"/>
      <c r="N1053" s="224"/>
      <c r="O1053" s="87"/>
      <c r="P1053" s="87"/>
      <c r="Q1053" s="87"/>
      <c r="R1053" s="87"/>
      <c r="S1053" s="87"/>
      <c r="T1053" s="88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T1053" s="20" t="s">
        <v>153</v>
      </c>
      <c r="AU1053" s="20" t="s">
        <v>81</v>
      </c>
    </row>
    <row r="1054" spans="1:63" s="12" customFormat="1" ht="22.8" customHeight="1">
      <c r="A1054" s="12"/>
      <c r="B1054" s="191"/>
      <c r="C1054" s="192"/>
      <c r="D1054" s="193" t="s">
        <v>70</v>
      </c>
      <c r="E1054" s="205" t="s">
        <v>1176</v>
      </c>
      <c r="F1054" s="205" t="s">
        <v>1177</v>
      </c>
      <c r="G1054" s="192"/>
      <c r="H1054" s="192"/>
      <c r="I1054" s="195"/>
      <c r="J1054" s="206">
        <f>BK1054</f>
        <v>0</v>
      </c>
      <c r="K1054" s="192"/>
      <c r="L1054" s="197"/>
      <c r="M1054" s="198"/>
      <c r="N1054" s="199"/>
      <c r="O1054" s="199"/>
      <c r="P1054" s="200">
        <f>SUM(P1055:P1062)</f>
        <v>0</v>
      </c>
      <c r="Q1054" s="199"/>
      <c r="R1054" s="200">
        <f>SUM(R1055:R1062)</f>
        <v>0.013068</v>
      </c>
      <c r="S1054" s="199"/>
      <c r="T1054" s="201">
        <f>SUM(T1055:T1062)</f>
        <v>0</v>
      </c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R1054" s="202" t="s">
        <v>81</v>
      </c>
      <c r="AT1054" s="203" t="s">
        <v>70</v>
      </c>
      <c r="AU1054" s="203" t="s">
        <v>79</v>
      </c>
      <c r="AY1054" s="202" t="s">
        <v>141</v>
      </c>
      <c r="BK1054" s="204">
        <f>SUM(BK1055:BK1062)</f>
        <v>0</v>
      </c>
    </row>
    <row r="1055" spans="1:65" s="2" customFormat="1" ht="37.8" customHeight="1">
      <c r="A1055" s="41"/>
      <c r="B1055" s="42"/>
      <c r="C1055" s="207" t="s">
        <v>1178</v>
      </c>
      <c r="D1055" s="207" t="s">
        <v>144</v>
      </c>
      <c r="E1055" s="208" t="s">
        <v>1179</v>
      </c>
      <c r="F1055" s="209" t="s">
        <v>1180</v>
      </c>
      <c r="G1055" s="210" t="s">
        <v>256</v>
      </c>
      <c r="H1055" s="211">
        <v>145.2</v>
      </c>
      <c r="I1055" s="212"/>
      <c r="J1055" s="213">
        <f>ROUND(I1055*H1055,2)</f>
        <v>0</v>
      </c>
      <c r="K1055" s="209" t="s">
        <v>148</v>
      </c>
      <c r="L1055" s="47"/>
      <c r="M1055" s="214" t="s">
        <v>19</v>
      </c>
      <c r="N1055" s="215" t="s">
        <v>42</v>
      </c>
      <c r="O1055" s="87"/>
      <c r="P1055" s="216">
        <f>O1055*H1055</f>
        <v>0</v>
      </c>
      <c r="Q1055" s="216">
        <v>9E-05</v>
      </c>
      <c r="R1055" s="216">
        <f>Q1055*H1055</f>
        <v>0.013068</v>
      </c>
      <c r="S1055" s="216">
        <v>0</v>
      </c>
      <c r="T1055" s="217">
        <f>S1055*H1055</f>
        <v>0</v>
      </c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R1055" s="218" t="s">
        <v>269</v>
      </c>
      <c r="AT1055" s="218" t="s">
        <v>144</v>
      </c>
      <c r="AU1055" s="218" t="s">
        <v>81</v>
      </c>
      <c r="AY1055" s="20" t="s">
        <v>141</v>
      </c>
      <c r="BE1055" s="219">
        <f>IF(N1055="základní",J1055,0)</f>
        <v>0</v>
      </c>
      <c r="BF1055" s="219">
        <f>IF(N1055="snížená",J1055,0)</f>
        <v>0</v>
      </c>
      <c r="BG1055" s="219">
        <f>IF(N1055="zákl. přenesená",J1055,0)</f>
        <v>0</v>
      </c>
      <c r="BH1055" s="219">
        <f>IF(N1055="sníž. přenesená",J1055,0)</f>
        <v>0</v>
      </c>
      <c r="BI1055" s="219">
        <f>IF(N1055="nulová",J1055,0)</f>
        <v>0</v>
      </c>
      <c r="BJ1055" s="20" t="s">
        <v>79</v>
      </c>
      <c r="BK1055" s="219">
        <f>ROUND(I1055*H1055,2)</f>
        <v>0</v>
      </c>
      <c r="BL1055" s="20" t="s">
        <v>269</v>
      </c>
      <c r="BM1055" s="218" t="s">
        <v>1181</v>
      </c>
    </row>
    <row r="1056" spans="1:47" s="2" customFormat="1" ht="12">
      <c r="A1056" s="41"/>
      <c r="B1056" s="42"/>
      <c r="C1056" s="43"/>
      <c r="D1056" s="220" t="s">
        <v>151</v>
      </c>
      <c r="E1056" s="43"/>
      <c r="F1056" s="221" t="s">
        <v>1182</v>
      </c>
      <c r="G1056" s="43"/>
      <c r="H1056" s="43"/>
      <c r="I1056" s="222"/>
      <c r="J1056" s="43"/>
      <c r="K1056" s="43"/>
      <c r="L1056" s="47"/>
      <c r="M1056" s="223"/>
      <c r="N1056" s="224"/>
      <c r="O1056" s="87"/>
      <c r="P1056" s="87"/>
      <c r="Q1056" s="87"/>
      <c r="R1056" s="87"/>
      <c r="S1056" s="87"/>
      <c r="T1056" s="88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T1056" s="20" t="s">
        <v>151</v>
      </c>
      <c r="AU1056" s="20" t="s">
        <v>81</v>
      </c>
    </row>
    <row r="1057" spans="1:47" s="2" customFormat="1" ht="12">
      <c r="A1057" s="41"/>
      <c r="B1057" s="42"/>
      <c r="C1057" s="43"/>
      <c r="D1057" s="225" t="s">
        <v>153</v>
      </c>
      <c r="E1057" s="43"/>
      <c r="F1057" s="226" t="s">
        <v>1183</v>
      </c>
      <c r="G1057" s="43"/>
      <c r="H1057" s="43"/>
      <c r="I1057" s="222"/>
      <c r="J1057" s="43"/>
      <c r="K1057" s="43"/>
      <c r="L1057" s="47"/>
      <c r="M1057" s="223"/>
      <c r="N1057" s="224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T1057" s="20" t="s">
        <v>153</v>
      </c>
      <c r="AU1057" s="20" t="s">
        <v>81</v>
      </c>
    </row>
    <row r="1058" spans="1:51" s="13" customFormat="1" ht="12">
      <c r="A1058" s="13"/>
      <c r="B1058" s="227"/>
      <c r="C1058" s="228"/>
      <c r="D1058" s="220" t="s">
        <v>155</v>
      </c>
      <c r="E1058" s="229" t="s">
        <v>19</v>
      </c>
      <c r="F1058" s="230" t="s">
        <v>225</v>
      </c>
      <c r="G1058" s="228"/>
      <c r="H1058" s="229" t="s">
        <v>19</v>
      </c>
      <c r="I1058" s="231"/>
      <c r="J1058" s="228"/>
      <c r="K1058" s="228"/>
      <c r="L1058" s="232"/>
      <c r="M1058" s="233"/>
      <c r="N1058" s="234"/>
      <c r="O1058" s="234"/>
      <c r="P1058" s="234"/>
      <c r="Q1058" s="234"/>
      <c r="R1058" s="234"/>
      <c r="S1058" s="234"/>
      <c r="T1058" s="235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6" t="s">
        <v>155</v>
      </c>
      <c r="AU1058" s="236" t="s">
        <v>81</v>
      </c>
      <c r="AV1058" s="13" t="s">
        <v>79</v>
      </c>
      <c r="AW1058" s="13" t="s">
        <v>33</v>
      </c>
      <c r="AX1058" s="13" t="s">
        <v>71</v>
      </c>
      <c r="AY1058" s="236" t="s">
        <v>141</v>
      </c>
    </row>
    <row r="1059" spans="1:51" s="14" customFormat="1" ht="12">
      <c r="A1059" s="14"/>
      <c r="B1059" s="237"/>
      <c r="C1059" s="238"/>
      <c r="D1059" s="220" t="s">
        <v>155</v>
      </c>
      <c r="E1059" s="239" t="s">
        <v>19</v>
      </c>
      <c r="F1059" s="240" t="s">
        <v>1184</v>
      </c>
      <c r="G1059" s="238"/>
      <c r="H1059" s="241">
        <v>145.2</v>
      </c>
      <c r="I1059" s="242"/>
      <c r="J1059" s="238"/>
      <c r="K1059" s="238"/>
      <c r="L1059" s="243"/>
      <c r="M1059" s="244"/>
      <c r="N1059" s="245"/>
      <c r="O1059" s="245"/>
      <c r="P1059" s="245"/>
      <c r="Q1059" s="245"/>
      <c r="R1059" s="245"/>
      <c r="S1059" s="245"/>
      <c r="T1059" s="246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7" t="s">
        <v>155</v>
      </c>
      <c r="AU1059" s="247" t="s">
        <v>81</v>
      </c>
      <c r="AV1059" s="14" t="s">
        <v>81</v>
      </c>
      <c r="AW1059" s="14" t="s">
        <v>33</v>
      </c>
      <c r="AX1059" s="14" t="s">
        <v>79</v>
      </c>
      <c r="AY1059" s="247" t="s">
        <v>141</v>
      </c>
    </row>
    <row r="1060" spans="1:65" s="2" customFormat="1" ht="24.15" customHeight="1">
      <c r="A1060" s="41"/>
      <c r="B1060" s="42"/>
      <c r="C1060" s="207" t="s">
        <v>1185</v>
      </c>
      <c r="D1060" s="207" t="s">
        <v>144</v>
      </c>
      <c r="E1060" s="208" t="s">
        <v>1186</v>
      </c>
      <c r="F1060" s="209" t="s">
        <v>1187</v>
      </c>
      <c r="G1060" s="210" t="s">
        <v>1038</v>
      </c>
      <c r="H1060" s="280"/>
      <c r="I1060" s="212"/>
      <c r="J1060" s="213">
        <f>ROUND(I1060*H1060,2)</f>
        <v>0</v>
      </c>
      <c r="K1060" s="209" t="s">
        <v>148</v>
      </c>
      <c r="L1060" s="47"/>
      <c r="M1060" s="214" t="s">
        <v>19</v>
      </c>
      <c r="N1060" s="215" t="s">
        <v>42</v>
      </c>
      <c r="O1060" s="87"/>
      <c r="P1060" s="216">
        <f>O1060*H1060</f>
        <v>0</v>
      </c>
      <c r="Q1060" s="216">
        <v>0</v>
      </c>
      <c r="R1060" s="216">
        <f>Q1060*H1060</f>
        <v>0</v>
      </c>
      <c r="S1060" s="216">
        <v>0</v>
      </c>
      <c r="T1060" s="217">
        <f>S1060*H1060</f>
        <v>0</v>
      </c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R1060" s="218" t="s">
        <v>269</v>
      </c>
      <c r="AT1060" s="218" t="s">
        <v>144</v>
      </c>
      <c r="AU1060" s="218" t="s">
        <v>81</v>
      </c>
      <c r="AY1060" s="20" t="s">
        <v>141</v>
      </c>
      <c r="BE1060" s="219">
        <f>IF(N1060="základní",J1060,0)</f>
        <v>0</v>
      </c>
      <c r="BF1060" s="219">
        <f>IF(N1060="snížená",J1060,0)</f>
        <v>0</v>
      </c>
      <c r="BG1060" s="219">
        <f>IF(N1060="zákl. přenesená",J1060,0)</f>
        <v>0</v>
      </c>
      <c r="BH1060" s="219">
        <f>IF(N1060="sníž. přenesená",J1060,0)</f>
        <v>0</v>
      </c>
      <c r="BI1060" s="219">
        <f>IF(N1060="nulová",J1060,0)</f>
        <v>0</v>
      </c>
      <c r="BJ1060" s="20" t="s">
        <v>79</v>
      </c>
      <c r="BK1060" s="219">
        <f>ROUND(I1060*H1060,2)</f>
        <v>0</v>
      </c>
      <c r="BL1060" s="20" t="s">
        <v>269</v>
      </c>
      <c r="BM1060" s="218" t="s">
        <v>1188</v>
      </c>
    </row>
    <row r="1061" spans="1:47" s="2" customFormat="1" ht="12">
      <c r="A1061" s="41"/>
      <c r="B1061" s="42"/>
      <c r="C1061" s="43"/>
      <c r="D1061" s="220" t="s">
        <v>151</v>
      </c>
      <c r="E1061" s="43"/>
      <c r="F1061" s="221" t="s">
        <v>1189</v>
      </c>
      <c r="G1061" s="43"/>
      <c r="H1061" s="43"/>
      <c r="I1061" s="222"/>
      <c r="J1061" s="43"/>
      <c r="K1061" s="43"/>
      <c r="L1061" s="47"/>
      <c r="M1061" s="223"/>
      <c r="N1061" s="224"/>
      <c r="O1061" s="87"/>
      <c r="P1061" s="87"/>
      <c r="Q1061" s="87"/>
      <c r="R1061" s="87"/>
      <c r="S1061" s="87"/>
      <c r="T1061" s="88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T1061" s="20" t="s">
        <v>151</v>
      </c>
      <c r="AU1061" s="20" t="s">
        <v>81</v>
      </c>
    </row>
    <row r="1062" spans="1:47" s="2" customFormat="1" ht="12">
      <c r="A1062" s="41"/>
      <c r="B1062" s="42"/>
      <c r="C1062" s="43"/>
      <c r="D1062" s="225" t="s">
        <v>153</v>
      </c>
      <c r="E1062" s="43"/>
      <c r="F1062" s="226" t="s">
        <v>1190</v>
      </c>
      <c r="G1062" s="43"/>
      <c r="H1062" s="43"/>
      <c r="I1062" s="222"/>
      <c r="J1062" s="43"/>
      <c r="K1062" s="43"/>
      <c r="L1062" s="47"/>
      <c r="M1062" s="223"/>
      <c r="N1062" s="224"/>
      <c r="O1062" s="87"/>
      <c r="P1062" s="87"/>
      <c r="Q1062" s="87"/>
      <c r="R1062" s="87"/>
      <c r="S1062" s="87"/>
      <c r="T1062" s="88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T1062" s="20" t="s">
        <v>153</v>
      </c>
      <c r="AU1062" s="20" t="s">
        <v>81</v>
      </c>
    </row>
    <row r="1063" spans="1:63" s="12" customFormat="1" ht="22.8" customHeight="1">
      <c r="A1063" s="12"/>
      <c r="B1063" s="191"/>
      <c r="C1063" s="192"/>
      <c r="D1063" s="193" t="s">
        <v>70</v>
      </c>
      <c r="E1063" s="205" t="s">
        <v>1191</v>
      </c>
      <c r="F1063" s="205" t="s">
        <v>1192</v>
      </c>
      <c r="G1063" s="192"/>
      <c r="H1063" s="192"/>
      <c r="I1063" s="195"/>
      <c r="J1063" s="206">
        <f>BK1063</f>
        <v>0</v>
      </c>
      <c r="K1063" s="192"/>
      <c r="L1063" s="197"/>
      <c r="M1063" s="198"/>
      <c r="N1063" s="199"/>
      <c r="O1063" s="199"/>
      <c r="P1063" s="200">
        <f>SUM(P1064:P1067)</f>
        <v>0</v>
      </c>
      <c r="Q1063" s="199"/>
      <c r="R1063" s="200">
        <f>SUM(R1064:R1067)</f>
        <v>0</v>
      </c>
      <c r="S1063" s="199"/>
      <c r="T1063" s="201">
        <f>SUM(T1064:T1067)</f>
        <v>0</v>
      </c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R1063" s="202" t="s">
        <v>81</v>
      </c>
      <c r="AT1063" s="203" t="s">
        <v>70</v>
      </c>
      <c r="AU1063" s="203" t="s">
        <v>79</v>
      </c>
      <c r="AY1063" s="202" t="s">
        <v>141</v>
      </c>
      <c r="BK1063" s="204">
        <f>SUM(BK1064:BK1067)</f>
        <v>0</v>
      </c>
    </row>
    <row r="1064" spans="1:65" s="2" customFormat="1" ht="24.15" customHeight="1">
      <c r="A1064" s="41"/>
      <c r="B1064" s="42"/>
      <c r="C1064" s="207" t="s">
        <v>1193</v>
      </c>
      <c r="D1064" s="207" t="s">
        <v>144</v>
      </c>
      <c r="E1064" s="208" t="s">
        <v>1194</v>
      </c>
      <c r="F1064" s="209" t="s">
        <v>1195</v>
      </c>
      <c r="G1064" s="210" t="s">
        <v>147</v>
      </c>
      <c r="H1064" s="211">
        <v>7</v>
      </c>
      <c r="I1064" s="212"/>
      <c r="J1064" s="213">
        <f>ROUND(I1064*H1064,2)</f>
        <v>0</v>
      </c>
      <c r="K1064" s="209" t="s">
        <v>292</v>
      </c>
      <c r="L1064" s="47"/>
      <c r="M1064" s="214" t="s">
        <v>19</v>
      </c>
      <c r="N1064" s="215" t="s">
        <v>42</v>
      </c>
      <c r="O1064" s="87"/>
      <c r="P1064" s="216">
        <f>O1064*H1064</f>
        <v>0</v>
      </c>
      <c r="Q1064" s="216">
        <v>0</v>
      </c>
      <c r="R1064" s="216">
        <f>Q1064*H1064</f>
        <v>0</v>
      </c>
      <c r="S1064" s="216">
        <v>0</v>
      </c>
      <c r="T1064" s="217">
        <f>S1064*H1064</f>
        <v>0</v>
      </c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R1064" s="218" t="s">
        <v>269</v>
      </c>
      <c r="AT1064" s="218" t="s">
        <v>144</v>
      </c>
      <c r="AU1064" s="218" t="s">
        <v>81</v>
      </c>
      <c r="AY1064" s="20" t="s">
        <v>141</v>
      </c>
      <c r="BE1064" s="219">
        <f>IF(N1064="základní",J1064,0)</f>
        <v>0</v>
      </c>
      <c r="BF1064" s="219">
        <f>IF(N1064="snížená",J1064,0)</f>
        <v>0</v>
      </c>
      <c r="BG1064" s="219">
        <f>IF(N1064="zákl. přenesená",J1064,0)</f>
        <v>0</v>
      </c>
      <c r="BH1064" s="219">
        <f>IF(N1064="sníž. přenesená",J1064,0)</f>
        <v>0</v>
      </c>
      <c r="BI1064" s="219">
        <f>IF(N1064="nulová",J1064,0)</f>
        <v>0</v>
      </c>
      <c r="BJ1064" s="20" t="s">
        <v>79</v>
      </c>
      <c r="BK1064" s="219">
        <f>ROUND(I1064*H1064,2)</f>
        <v>0</v>
      </c>
      <c r="BL1064" s="20" t="s">
        <v>269</v>
      </c>
      <c r="BM1064" s="218" t="s">
        <v>1196</v>
      </c>
    </row>
    <row r="1065" spans="1:47" s="2" customFormat="1" ht="12">
      <c r="A1065" s="41"/>
      <c r="B1065" s="42"/>
      <c r="C1065" s="43"/>
      <c r="D1065" s="220" t="s">
        <v>151</v>
      </c>
      <c r="E1065" s="43"/>
      <c r="F1065" s="221" t="s">
        <v>1195</v>
      </c>
      <c r="G1065" s="43"/>
      <c r="H1065" s="43"/>
      <c r="I1065" s="222"/>
      <c r="J1065" s="43"/>
      <c r="K1065" s="43"/>
      <c r="L1065" s="47"/>
      <c r="M1065" s="223"/>
      <c r="N1065" s="224"/>
      <c r="O1065" s="87"/>
      <c r="P1065" s="87"/>
      <c r="Q1065" s="87"/>
      <c r="R1065" s="87"/>
      <c r="S1065" s="87"/>
      <c r="T1065" s="88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T1065" s="20" t="s">
        <v>151</v>
      </c>
      <c r="AU1065" s="20" t="s">
        <v>81</v>
      </c>
    </row>
    <row r="1066" spans="1:51" s="13" customFormat="1" ht="12">
      <c r="A1066" s="13"/>
      <c r="B1066" s="227"/>
      <c r="C1066" s="228"/>
      <c r="D1066" s="220" t="s">
        <v>155</v>
      </c>
      <c r="E1066" s="229" t="s">
        <v>19</v>
      </c>
      <c r="F1066" s="230" t="s">
        <v>275</v>
      </c>
      <c r="G1066" s="228"/>
      <c r="H1066" s="229" t="s">
        <v>19</v>
      </c>
      <c r="I1066" s="231"/>
      <c r="J1066" s="228"/>
      <c r="K1066" s="228"/>
      <c r="L1066" s="232"/>
      <c r="M1066" s="233"/>
      <c r="N1066" s="234"/>
      <c r="O1066" s="234"/>
      <c r="P1066" s="234"/>
      <c r="Q1066" s="234"/>
      <c r="R1066" s="234"/>
      <c r="S1066" s="234"/>
      <c r="T1066" s="23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6" t="s">
        <v>155</v>
      </c>
      <c r="AU1066" s="236" t="s">
        <v>81</v>
      </c>
      <c r="AV1066" s="13" t="s">
        <v>79</v>
      </c>
      <c r="AW1066" s="13" t="s">
        <v>33</v>
      </c>
      <c r="AX1066" s="13" t="s">
        <v>71</v>
      </c>
      <c r="AY1066" s="236" t="s">
        <v>141</v>
      </c>
    </row>
    <row r="1067" spans="1:51" s="14" customFormat="1" ht="12">
      <c r="A1067" s="14"/>
      <c r="B1067" s="237"/>
      <c r="C1067" s="238"/>
      <c r="D1067" s="220" t="s">
        <v>155</v>
      </c>
      <c r="E1067" s="239" t="s">
        <v>19</v>
      </c>
      <c r="F1067" s="240" t="s">
        <v>1197</v>
      </c>
      <c r="G1067" s="238"/>
      <c r="H1067" s="241">
        <v>7</v>
      </c>
      <c r="I1067" s="242"/>
      <c r="J1067" s="238"/>
      <c r="K1067" s="238"/>
      <c r="L1067" s="243"/>
      <c r="M1067" s="244"/>
      <c r="N1067" s="245"/>
      <c r="O1067" s="245"/>
      <c r="P1067" s="245"/>
      <c r="Q1067" s="245"/>
      <c r="R1067" s="245"/>
      <c r="S1067" s="245"/>
      <c r="T1067" s="246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47" t="s">
        <v>155</v>
      </c>
      <c r="AU1067" s="247" t="s">
        <v>81</v>
      </c>
      <c r="AV1067" s="14" t="s">
        <v>81</v>
      </c>
      <c r="AW1067" s="14" t="s">
        <v>33</v>
      </c>
      <c r="AX1067" s="14" t="s">
        <v>79</v>
      </c>
      <c r="AY1067" s="247" t="s">
        <v>141</v>
      </c>
    </row>
    <row r="1068" spans="1:63" s="12" customFormat="1" ht="22.8" customHeight="1">
      <c r="A1068" s="12"/>
      <c r="B1068" s="191"/>
      <c r="C1068" s="192"/>
      <c r="D1068" s="193" t="s">
        <v>70</v>
      </c>
      <c r="E1068" s="205" t="s">
        <v>1198</v>
      </c>
      <c r="F1068" s="205" t="s">
        <v>1199</v>
      </c>
      <c r="G1068" s="192"/>
      <c r="H1068" s="192"/>
      <c r="I1068" s="195"/>
      <c r="J1068" s="206">
        <f>BK1068</f>
        <v>0</v>
      </c>
      <c r="K1068" s="192"/>
      <c r="L1068" s="197"/>
      <c r="M1068" s="198"/>
      <c r="N1068" s="199"/>
      <c r="O1068" s="199"/>
      <c r="P1068" s="200">
        <f>SUM(P1069:P1075)</f>
        <v>0</v>
      </c>
      <c r="Q1068" s="199"/>
      <c r="R1068" s="200">
        <f>SUM(R1069:R1075)</f>
        <v>0</v>
      </c>
      <c r="S1068" s="199"/>
      <c r="T1068" s="201">
        <f>SUM(T1069:T1075)</f>
        <v>0.49665</v>
      </c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R1068" s="202" t="s">
        <v>81</v>
      </c>
      <c r="AT1068" s="203" t="s">
        <v>70</v>
      </c>
      <c r="AU1068" s="203" t="s">
        <v>79</v>
      </c>
      <c r="AY1068" s="202" t="s">
        <v>141</v>
      </c>
      <c r="BK1068" s="204">
        <f>SUM(BK1069:BK1075)</f>
        <v>0</v>
      </c>
    </row>
    <row r="1069" spans="1:65" s="2" customFormat="1" ht="37.8" customHeight="1">
      <c r="A1069" s="41"/>
      <c r="B1069" s="42"/>
      <c r="C1069" s="207" t="s">
        <v>1200</v>
      </c>
      <c r="D1069" s="207" t="s">
        <v>144</v>
      </c>
      <c r="E1069" s="208" t="s">
        <v>1201</v>
      </c>
      <c r="F1069" s="209" t="s">
        <v>1202</v>
      </c>
      <c r="G1069" s="210" t="s">
        <v>256</v>
      </c>
      <c r="H1069" s="211">
        <v>35</v>
      </c>
      <c r="I1069" s="212"/>
      <c r="J1069" s="213">
        <f>ROUND(I1069*H1069,2)</f>
        <v>0</v>
      </c>
      <c r="K1069" s="209" t="s">
        <v>292</v>
      </c>
      <c r="L1069" s="47"/>
      <c r="M1069" s="214" t="s">
        <v>19</v>
      </c>
      <c r="N1069" s="215" t="s">
        <v>42</v>
      </c>
      <c r="O1069" s="87"/>
      <c r="P1069" s="216">
        <f>O1069*H1069</f>
        <v>0</v>
      </c>
      <c r="Q1069" s="216">
        <v>0</v>
      </c>
      <c r="R1069" s="216">
        <f>Q1069*H1069</f>
        <v>0</v>
      </c>
      <c r="S1069" s="216">
        <v>0.01419</v>
      </c>
      <c r="T1069" s="217">
        <f>S1069*H1069</f>
        <v>0.49665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18" t="s">
        <v>269</v>
      </c>
      <c r="AT1069" s="218" t="s">
        <v>144</v>
      </c>
      <c r="AU1069" s="218" t="s">
        <v>81</v>
      </c>
      <c r="AY1069" s="20" t="s">
        <v>141</v>
      </c>
      <c r="BE1069" s="219">
        <f>IF(N1069="základní",J1069,0)</f>
        <v>0</v>
      </c>
      <c r="BF1069" s="219">
        <f>IF(N1069="snížená",J1069,0)</f>
        <v>0</v>
      </c>
      <c r="BG1069" s="219">
        <f>IF(N1069="zákl. přenesená",J1069,0)</f>
        <v>0</v>
      </c>
      <c r="BH1069" s="219">
        <f>IF(N1069="sníž. přenesená",J1069,0)</f>
        <v>0</v>
      </c>
      <c r="BI1069" s="219">
        <f>IF(N1069="nulová",J1069,0)</f>
        <v>0</v>
      </c>
      <c r="BJ1069" s="20" t="s">
        <v>79</v>
      </c>
      <c r="BK1069" s="219">
        <f>ROUND(I1069*H1069,2)</f>
        <v>0</v>
      </c>
      <c r="BL1069" s="20" t="s">
        <v>269</v>
      </c>
      <c r="BM1069" s="218" t="s">
        <v>1203</v>
      </c>
    </row>
    <row r="1070" spans="1:47" s="2" customFormat="1" ht="12">
      <c r="A1070" s="41"/>
      <c r="B1070" s="42"/>
      <c r="C1070" s="43"/>
      <c r="D1070" s="220" t="s">
        <v>151</v>
      </c>
      <c r="E1070" s="43"/>
      <c r="F1070" s="221" t="s">
        <v>1202</v>
      </c>
      <c r="G1070" s="43"/>
      <c r="H1070" s="43"/>
      <c r="I1070" s="222"/>
      <c r="J1070" s="43"/>
      <c r="K1070" s="43"/>
      <c r="L1070" s="47"/>
      <c r="M1070" s="223"/>
      <c r="N1070" s="224"/>
      <c r="O1070" s="87"/>
      <c r="P1070" s="87"/>
      <c r="Q1070" s="87"/>
      <c r="R1070" s="87"/>
      <c r="S1070" s="87"/>
      <c r="T1070" s="88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T1070" s="20" t="s">
        <v>151</v>
      </c>
      <c r="AU1070" s="20" t="s">
        <v>81</v>
      </c>
    </row>
    <row r="1071" spans="1:51" s="13" customFormat="1" ht="12">
      <c r="A1071" s="13"/>
      <c r="B1071" s="227"/>
      <c r="C1071" s="228"/>
      <c r="D1071" s="220" t="s">
        <v>155</v>
      </c>
      <c r="E1071" s="229" t="s">
        <v>19</v>
      </c>
      <c r="F1071" s="230" t="s">
        <v>1204</v>
      </c>
      <c r="G1071" s="228"/>
      <c r="H1071" s="229" t="s">
        <v>19</v>
      </c>
      <c r="I1071" s="231"/>
      <c r="J1071" s="228"/>
      <c r="K1071" s="228"/>
      <c r="L1071" s="232"/>
      <c r="M1071" s="233"/>
      <c r="N1071" s="234"/>
      <c r="O1071" s="234"/>
      <c r="P1071" s="234"/>
      <c r="Q1071" s="234"/>
      <c r="R1071" s="234"/>
      <c r="S1071" s="234"/>
      <c r="T1071" s="235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6" t="s">
        <v>155</v>
      </c>
      <c r="AU1071" s="236" t="s">
        <v>81</v>
      </c>
      <c r="AV1071" s="13" t="s">
        <v>79</v>
      </c>
      <c r="AW1071" s="13" t="s">
        <v>33</v>
      </c>
      <c r="AX1071" s="13" t="s">
        <v>71</v>
      </c>
      <c r="AY1071" s="236" t="s">
        <v>141</v>
      </c>
    </row>
    <row r="1072" spans="1:51" s="14" customFormat="1" ht="12">
      <c r="A1072" s="14"/>
      <c r="B1072" s="237"/>
      <c r="C1072" s="238"/>
      <c r="D1072" s="220" t="s">
        <v>155</v>
      </c>
      <c r="E1072" s="239" t="s">
        <v>19</v>
      </c>
      <c r="F1072" s="240" t="s">
        <v>1205</v>
      </c>
      <c r="G1072" s="238"/>
      <c r="H1072" s="241">
        <v>35</v>
      </c>
      <c r="I1072" s="242"/>
      <c r="J1072" s="238"/>
      <c r="K1072" s="238"/>
      <c r="L1072" s="243"/>
      <c r="M1072" s="244"/>
      <c r="N1072" s="245"/>
      <c r="O1072" s="245"/>
      <c r="P1072" s="245"/>
      <c r="Q1072" s="245"/>
      <c r="R1072" s="245"/>
      <c r="S1072" s="245"/>
      <c r="T1072" s="246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7" t="s">
        <v>155</v>
      </c>
      <c r="AU1072" s="247" t="s">
        <v>81</v>
      </c>
      <c r="AV1072" s="14" t="s">
        <v>81</v>
      </c>
      <c r="AW1072" s="14" t="s">
        <v>33</v>
      </c>
      <c r="AX1072" s="14" t="s">
        <v>79</v>
      </c>
      <c r="AY1072" s="247" t="s">
        <v>141</v>
      </c>
    </row>
    <row r="1073" spans="1:51" s="13" customFormat="1" ht="12">
      <c r="A1073" s="13"/>
      <c r="B1073" s="227"/>
      <c r="C1073" s="228"/>
      <c r="D1073" s="220" t="s">
        <v>155</v>
      </c>
      <c r="E1073" s="229" t="s">
        <v>19</v>
      </c>
      <c r="F1073" s="230" t="s">
        <v>1206</v>
      </c>
      <c r="G1073" s="228"/>
      <c r="H1073" s="229" t="s">
        <v>19</v>
      </c>
      <c r="I1073" s="231"/>
      <c r="J1073" s="228"/>
      <c r="K1073" s="228"/>
      <c r="L1073" s="232"/>
      <c r="M1073" s="233"/>
      <c r="N1073" s="234"/>
      <c r="O1073" s="234"/>
      <c r="P1073" s="234"/>
      <c r="Q1073" s="234"/>
      <c r="R1073" s="234"/>
      <c r="S1073" s="234"/>
      <c r="T1073" s="235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6" t="s">
        <v>155</v>
      </c>
      <c r="AU1073" s="236" t="s">
        <v>81</v>
      </c>
      <c r="AV1073" s="13" t="s">
        <v>79</v>
      </c>
      <c r="AW1073" s="13" t="s">
        <v>33</v>
      </c>
      <c r="AX1073" s="13" t="s">
        <v>71</v>
      </c>
      <c r="AY1073" s="236" t="s">
        <v>141</v>
      </c>
    </row>
    <row r="1074" spans="1:51" s="13" customFormat="1" ht="12">
      <c r="A1074" s="13"/>
      <c r="B1074" s="227"/>
      <c r="C1074" s="228"/>
      <c r="D1074" s="220" t="s">
        <v>155</v>
      </c>
      <c r="E1074" s="229" t="s">
        <v>19</v>
      </c>
      <c r="F1074" s="230" t="s">
        <v>1207</v>
      </c>
      <c r="G1074" s="228"/>
      <c r="H1074" s="229" t="s">
        <v>19</v>
      </c>
      <c r="I1074" s="231"/>
      <c r="J1074" s="228"/>
      <c r="K1074" s="228"/>
      <c r="L1074" s="232"/>
      <c r="M1074" s="233"/>
      <c r="N1074" s="234"/>
      <c r="O1074" s="234"/>
      <c r="P1074" s="234"/>
      <c r="Q1074" s="234"/>
      <c r="R1074" s="234"/>
      <c r="S1074" s="234"/>
      <c r="T1074" s="23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6" t="s">
        <v>155</v>
      </c>
      <c r="AU1074" s="236" t="s">
        <v>81</v>
      </c>
      <c r="AV1074" s="13" t="s">
        <v>79</v>
      </c>
      <c r="AW1074" s="13" t="s">
        <v>33</v>
      </c>
      <c r="AX1074" s="13" t="s">
        <v>71</v>
      </c>
      <c r="AY1074" s="236" t="s">
        <v>141</v>
      </c>
    </row>
    <row r="1075" spans="1:51" s="13" customFormat="1" ht="12">
      <c r="A1075" s="13"/>
      <c r="B1075" s="227"/>
      <c r="C1075" s="228"/>
      <c r="D1075" s="220" t="s">
        <v>155</v>
      </c>
      <c r="E1075" s="229" t="s">
        <v>19</v>
      </c>
      <c r="F1075" s="230" t="s">
        <v>1208</v>
      </c>
      <c r="G1075" s="228"/>
      <c r="H1075" s="229" t="s">
        <v>19</v>
      </c>
      <c r="I1075" s="231"/>
      <c r="J1075" s="228"/>
      <c r="K1075" s="228"/>
      <c r="L1075" s="232"/>
      <c r="M1075" s="233"/>
      <c r="N1075" s="234"/>
      <c r="O1075" s="234"/>
      <c r="P1075" s="234"/>
      <c r="Q1075" s="234"/>
      <c r="R1075" s="234"/>
      <c r="S1075" s="234"/>
      <c r="T1075" s="235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36" t="s">
        <v>155</v>
      </c>
      <c r="AU1075" s="236" t="s">
        <v>81</v>
      </c>
      <c r="AV1075" s="13" t="s">
        <v>79</v>
      </c>
      <c r="AW1075" s="13" t="s">
        <v>33</v>
      </c>
      <c r="AX1075" s="13" t="s">
        <v>71</v>
      </c>
      <c r="AY1075" s="236" t="s">
        <v>141</v>
      </c>
    </row>
    <row r="1076" spans="1:63" s="12" customFormat="1" ht="22.8" customHeight="1">
      <c r="A1076" s="12"/>
      <c r="B1076" s="191"/>
      <c r="C1076" s="192"/>
      <c r="D1076" s="193" t="s">
        <v>70</v>
      </c>
      <c r="E1076" s="205" t="s">
        <v>1209</v>
      </c>
      <c r="F1076" s="205" t="s">
        <v>1210</v>
      </c>
      <c r="G1076" s="192"/>
      <c r="H1076" s="192"/>
      <c r="I1076" s="195"/>
      <c r="J1076" s="206">
        <f>BK1076</f>
        <v>0</v>
      </c>
      <c r="K1076" s="192"/>
      <c r="L1076" s="197"/>
      <c r="M1076" s="198"/>
      <c r="N1076" s="199"/>
      <c r="O1076" s="199"/>
      <c r="P1076" s="200">
        <f>SUM(P1077:P1267)</f>
        <v>0</v>
      </c>
      <c r="Q1076" s="199"/>
      <c r="R1076" s="200">
        <f>SUM(R1077:R1267)</f>
        <v>7.238464299999999</v>
      </c>
      <c r="S1076" s="199"/>
      <c r="T1076" s="201">
        <f>SUM(T1077:T1267)</f>
        <v>3.12510287</v>
      </c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R1076" s="202" t="s">
        <v>81</v>
      </c>
      <c r="AT1076" s="203" t="s">
        <v>70</v>
      </c>
      <c r="AU1076" s="203" t="s">
        <v>79</v>
      </c>
      <c r="AY1076" s="202" t="s">
        <v>141</v>
      </c>
      <c r="BK1076" s="204">
        <f>SUM(BK1077:BK1267)</f>
        <v>0</v>
      </c>
    </row>
    <row r="1077" spans="1:65" s="2" customFormat="1" ht="24.15" customHeight="1">
      <c r="A1077" s="41"/>
      <c r="B1077" s="42"/>
      <c r="C1077" s="207" t="s">
        <v>1211</v>
      </c>
      <c r="D1077" s="207" t="s">
        <v>144</v>
      </c>
      <c r="E1077" s="208" t="s">
        <v>1212</v>
      </c>
      <c r="F1077" s="209" t="s">
        <v>1213</v>
      </c>
      <c r="G1077" s="210" t="s">
        <v>221</v>
      </c>
      <c r="H1077" s="211">
        <v>127.89</v>
      </c>
      <c r="I1077" s="212"/>
      <c r="J1077" s="213">
        <f>ROUND(I1077*H1077,2)</f>
        <v>0</v>
      </c>
      <c r="K1077" s="209" t="s">
        <v>148</v>
      </c>
      <c r="L1077" s="47"/>
      <c r="M1077" s="214" t="s">
        <v>19</v>
      </c>
      <c r="N1077" s="215" t="s">
        <v>42</v>
      </c>
      <c r="O1077" s="87"/>
      <c r="P1077" s="216">
        <f>O1077*H1077</f>
        <v>0</v>
      </c>
      <c r="Q1077" s="216">
        <v>0.02187</v>
      </c>
      <c r="R1077" s="216">
        <f>Q1077*H1077</f>
        <v>2.7969543</v>
      </c>
      <c r="S1077" s="216">
        <v>0</v>
      </c>
      <c r="T1077" s="217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18" t="s">
        <v>269</v>
      </c>
      <c r="AT1077" s="218" t="s">
        <v>144</v>
      </c>
      <c r="AU1077" s="218" t="s">
        <v>81</v>
      </c>
      <c r="AY1077" s="20" t="s">
        <v>141</v>
      </c>
      <c r="BE1077" s="219">
        <f>IF(N1077="základní",J1077,0)</f>
        <v>0</v>
      </c>
      <c r="BF1077" s="219">
        <f>IF(N1077="snížená",J1077,0)</f>
        <v>0</v>
      </c>
      <c r="BG1077" s="219">
        <f>IF(N1077="zákl. přenesená",J1077,0)</f>
        <v>0</v>
      </c>
      <c r="BH1077" s="219">
        <f>IF(N1077="sníž. přenesená",J1077,0)</f>
        <v>0</v>
      </c>
      <c r="BI1077" s="219">
        <f>IF(N1077="nulová",J1077,0)</f>
        <v>0</v>
      </c>
      <c r="BJ1077" s="20" t="s">
        <v>79</v>
      </c>
      <c r="BK1077" s="219">
        <f>ROUND(I1077*H1077,2)</f>
        <v>0</v>
      </c>
      <c r="BL1077" s="20" t="s">
        <v>269</v>
      </c>
      <c r="BM1077" s="218" t="s">
        <v>1214</v>
      </c>
    </row>
    <row r="1078" spans="1:47" s="2" customFormat="1" ht="12">
      <c r="A1078" s="41"/>
      <c r="B1078" s="42"/>
      <c r="C1078" s="43"/>
      <c r="D1078" s="220" t="s">
        <v>151</v>
      </c>
      <c r="E1078" s="43"/>
      <c r="F1078" s="221" t="s">
        <v>1215</v>
      </c>
      <c r="G1078" s="43"/>
      <c r="H1078" s="43"/>
      <c r="I1078" s="222"/>
      <c r="J1078" s="43"/>
      <c r="K1078" s="43"/>
      <c r="L1078" s="47"/>
      <c r="M1078" s="223"/>
      <c r="N1078" s="224"/>
      <c r="O1078" s="87"/>
      <c r="P1078" s="87"/>
      <c r="Q1078" s="87"/>
      <c r="R1078" s="87"/>
      <c r="S1078" s="87"/>
      <c r="T1078" s="88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T1078" s="20" t="s">
        <v>151</v>
      </c>
      <c r="AU1078" s="20" t="s">
        <v>81</v>
      </c>
    </row>
    <row r="1079" spans="1:47" s="2" customFormat="1" ht="12">
      <c r="A1079" s="41"/>
      <c r="B1079" s="42"/>
      <c r="C1079" s="43"/>
      <c r="D1079" s="225" t="s">
        <v>153</v>
      </c>
      <c r="E1079" s="43"/>
      <c r="F1079" s="226" t="s">
        <v>1216</v>
      </c>
      <c r="G1079" s="43"/>
      <c r="H1079" s="43"/>
      <c r="I1079" s="222"/>
      <c r="J1079" s="43"/>
      <c r="K1079" s="43"/>
      <c r="L1079" s="47"/>
      <c r="M1079" s="223"/>
      <c r="N1079" s="224"/>
      <c r="O1079" s="87"/>
      <c r="P1079" s="87"/>
      <c r="Q1079" s="87"/>
      <c r="R1079" s="87"/>
      <c r="S1079" s="87"/>
      <c r="T1079" s="88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T1079" s="20" t="s">
        <v>153</v>
      </c>
      <c r="AU1079" s="20" t="s">
        <v>81</v>
      </c>
    </row>
    <row r="1080" spans="1:51" s="13" customFormat="1" ht="12">
      <c r="A1080" s="13"/>
      <c r="B1080" s="227"/>
      <c r="C1080" s="228"/>
      <c r="D1080" s="220" t="s">
        <v>155</v>
      </c>
      <c r="E1080" s="229" t="s">
        <v>19</v>
      </c>
      <c r="F1080" s="230" t="s">
        <v>156</v>
      </c>
      <c r="G1080" s="228"/>
      <c r="H1080" s="229" t="s">
        <v>19</v>
      </c>
      <c r="I1080" s="231"/>
      <c r="J1080" s="228"/>
      <c r="K1080" s="228"/>
      <c r="L1080" s="232"/>
      <c r="M1080" s="233"/>
      <c r="N1080" s="234"/>
      <c r="O1080" s="234"/>
      <c r="P1080" s="234"/>
      <c r="Q1080" s="234"/>
      <c r="R1080" s="234"/>
      <c r="S1080" s="234"/>
      <c r="T1080" s="235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6" t="s">
        <v>155</v>
      </c>
      <c r="AU1080" s="236" t="s">
        <v>81</v>
      </c>
      <c r="AV1080" s="13" t="s">
        <v>79</v>
      </c>
      <c r="AW1080" s="13" t="s">
        <v>33</v>
      </c>
      <c r="AX1080" s="13" t="s">
        <v>71</v>
      </c>
      <c r="AY1080" s="236" t="s">
        <v>141</v>
      </c>
    </row>
    <row r="1081" spans="1:51" s="14" customFormat="1" ht="12">
      <c r="A1081" s="14"/>
      <c r="B1081" s="237"/>
      <c r="C1081" s="238"/>
      <c r="D1081" s="220" t="s">
        <v>155</v>
      </c>
      <c r="E1081" s="239" t="s">
        <v>19</v>
      </c>
      <c r="F1081" s="240" t="s">
        <v>1217</v>
      </c>
      <c r="G1081" s="238"/>
      <c r="H1081" s="241">
        <v>43.3</v>
      </c>
      <c r="I1081" s="242"/>
      <c r="J1081" s="238"/>
      <c r="K1081" s="238"/>
      <c r="L1081" s="243"/>
      <c r="M1081" s="244"/>
      <c r="N1081" s="245"/>
      <c r="O1081" s="245"/>
      <c r="P1081" s="245"/>
      <c r="Q1081" s="245"/>
      <c r="R1081" s="245"/>
      <c r="S1081" s="245"/>
      <c r="T1081" s="246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7" t="s">
        <v>155</v>
      </c>
      <c r="AU1081" s="247" t="s">
        <v>81</v>
      </c>
      <c r="AV1081" s="14" t="s">
        <v>81</v>
      </c>
      <c r="AW1081" s="14" t="s">
        <v>33</v>
      </c>
      <c r="AX1081" s="14" t="s">
        <v>71</v>
      </c>
      <c r="AY1081" s="247" t="s">
        <v>141</v>
      </c>
    </row>
    <row r="1082" spans="1:51" s="13" customFormat="1" ht="12">
      <c r="A1082" s="13"/>
      <c r="B1082" s="227"/>
      <c r="C1082" s="228"/>
      <c r="D1082" s="220" t="s">
        <v>155</v>
      </c>
      <c r="E1082" s="229" t="s">
        <v>19</v>
      </c>
      <c r="F1082" s="230" t="s">
        <v>1218</v>
      </c>
      <c r="G1082" s="228"/>
      <c r="H1082" s="229" t="s">
        <v>19</v>
      </c>
      <c r="I1082" s="231"/>
      <c r="J1082" s="228"/>
      <c r="K1082" s="228"/>
      <c r="L1082" s="232"/>
      <c r="M1082" s="233"/>
      <c r="N1082" s="234"/>
      <c r="O1082" s="234"/>
      <c r="P1082" s="234"/>
      <c r="Q1082" s="234"/>
      <c r="R1082" s="234"/>
      <c r="S1082" s="234"/>
      <c r="T1082" s="235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6" t="s">
        <v>155</v>
      </c>
      <c r="AU1082" s="236" t="s">
        <v>81</v>
      </c>
      <c r="AV1082" s="13" t="s">
        <v>79</v>
      </c>
      <c r="AW1082" s="13" t="s">
        <v>33</v>
      </c>
      <c r="AX1082" s="13" t="s">
        <v>71</v>
      </c>
      <c r="AY1082" s="236" t="s">
        <v>141</v>
      </c>
    </row>
    <row r="1083" spans="1:51" s="14" customFormat="1" ht="12">
      <c r="A1083" s="14"/>
      <c r="B1083" s="237"/>
      <c r="C1083" s="238"/>
      <c r="D1083" s="220" t="s">
        <v>155</v>
      </c>
      <c r="E1083" s="239" t="s">
        <v>19</v>
      </c>
      <c r="F1083" s="240" t="s">
        <v>1219</v>
      </c>
      <c r="G1083" s="238"/>
      <c r="H1083" s="241">
        <v>10.8</v>
      </c>
      <c r="I1083" s="242"/>
      <c r="J1083" s="238"/>
      <c r="K1083" s="238"/>
      <c r="L1083" s="243"/>
      <c r="M1083" s="244"/>
      <c r="N1083" s="245"/>
      <c r="O1083" s="245"/>
      <c r="P1083" s="245"/>
      <c r="Q1083" s="245"/>
      <c r="R1083" s="245"/>
      <c r="S1083" s="245"/>
      <c r="T1083" s="246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7" t="s">
        <v>155</v>
      </c>
      <c r="AU1083" s="247" t="s">
        <v>81</v>
      </c>
      <c r="AV1083" s="14" t="s">
        <v>81</v>
      </c>
      <c r="AW1083" s="14" t="s">
        <v>33</v>
      </c>
      <c r="AX1083" s="14" t="s">
        <v>71</v>
      </c>
      <c r="AY1083" s="247" t="s">
        <v>141</v>
      </c>
    </row>
    <row r="1084" spans="1:51" s="14" customFormat="1" ht="12">
      <c r="A1084" s="14"/>
      <c r="B1084" s="237"/>
      <c r="C1084" s="238"/>
      <c r="D1084" s="220" t="s">
        <v>155</v>
      </c>
      <c r="E1084" s="239" t="s">
        <v>19</v>
      </c>
      <c r="F1084" s="240" t="s">
        <v>1220</v>
      </c>
      <c r="G1084" s="238"/>
      <c r="H1084" s="241">
        <v>5.25</v>
      </c>
      <c r="I1084" s="242"/>
      <c r="J1084" s="238"/>
      <c r="K1084" s="238"/>
      <c r="L1084" s="243"/>
      <c r="M1084" s="244"/>
      <c r="N1084" s="245"/>
      <c r="O1084" s="245"/>
      <c r="P1084" s="245"/>
      <c r="Q1084" s="245"/>
      <c r="R1084" s="245"/>
      <c r="S1084" s="245"/>
      <c r="T1084" s="246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7" t="s">
        <v>155</v>
      </c>
      <c r="AU1084" s="247" t="s">
        <v>81</v>
      </c>
      <c r="AV1084" s="14" t="s">
        <v>81</v>
      </c>
      <c r="AW1084" s="14" t="s">
        <v>33</v>
      </c>
      <c r="AX1084" s="14" t="s">
        <v>71</v>
      </c>
      <c r="AY1084" s="247" t="s">
        <v>141</v>
      </c>
    </row>
    <row r="1085" spans="1:51" s="14" customFormat="1" ht="12">
      <c r="A1085" s="14"/>
      <c r="B1085" s="237"/>
      <c r="C1085" s="238"/>
      <c r="D1085" s="220" t="s">
        <v>155</v>
      </c>
      <c r="E1085" s="239" t="s">
        <v>19</v>
      </c>
      <c r="F1085" s="240" t="s">
        <v>1221</v>
      </c>
      <c r="G1085" s="238"/>
      <c r="H1085" s="241">
        <v>10.6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7" t="s">
        <v>155</v>
      </c>
      <c r="AU1085" s="247" t="s">
        <v>81</v>
      </c>
      <c r="AV1085" s="14" t="s">
        <v>81</v>
      </c>
      <c r="AW1085" s="14" t="s">
        <v>33</v>
      </c>
      <c r="AX1085" s="14" t="s">
        <v>71</v>
      </c>
      <c r="AY1085" s="247" t="s">
        <v>141</v>
      </c>
    </row>
    <row r="1086" spans="1:51" s="14" customFormat="1" ht="12">
      <c r="A1086" s="14"/>
      <c r="B1086" s="237"/>
      <c r="C1086" s="238"/>
      <c r="D1086" s="220" t="s">
        <v>155</v>
      </c>
      <c r="E1086" s="239" t="s">
        <v>19</v>
      </c>
      <c r="F1086" s="240" t="s">
        <v>1222</v>
      </c>
      <c r="G1086" s="238"/>
      <c r="H1086" s="241">
        <v>7.2</v>
      </c>
      <c r="I1086" s="242"/>
      <c r="J1086" s="238"/>
      <c r="K1086" s="238"/>
      <c r="L1086" s="243"/>
      <c r="M1086" s="244"/>
      <c r="N1086" s="245"/>
      <c r="O1086" s="245"/>
      <c r="P1086" s="245"/>
      <c r="Q1086" s="245"/>
      <c r="R1086" s="245"/>
      <c r="S1086" s="245"/>
      <c r="T1086" s="24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7" t="s">
        <v>155</v>
      </c>
      <c r="AU1086" s="247" t="s">
        <v>81</v>
      </c>
      <c r="AV1086" s="14" t="s">
        <v>81</v>
      </c>
      <c r="AW1086" s="14" t="s">
        <v>33</v>
      </c>
      <c r="AX1086" s="14" t="s">
        <v>71</v>
      </c>
      <c r="AY1086" s="247" t="s">
        <v>141</v>
      </c>
    </row>
    <row r="1087" spans="1:51" s="14" customFormat="1" ht="12">
      <c r="A1087" s="14"/>
      <c r="B1087" s="237"/>
      <c r="C1087" s="238"/>
      <c r="D1087" s="220" t="s">
        <v>155</v>
      </c>
      <c r="E1087" s="239" t="s">
        <v>19</v>
      </c>
      <c r="F1087" s="240" t="s">
        <v>1223</v>
      </c>
      <c r="G1087" s="238"/>
      <c r="H1087" s="241">
        <v>5.25</v>
      </c>
      <c r="I1087" s="242"/>
      <c r="J1087" s="238"/>
      <c r="K1087" s="238"/>
      <c r="L1087" s="243"/>
      <c r="M1087" s="244"/>
      <c r="N1087" s="245"/>
      <c r="O1087" s="245"/>
      <c r="P1087" s="245"/>
      <c r="Q1087" s="245"/>
      <c r="R1087" s="245"/>
      <c r="S1087" s="245"/>
      <c r="T1087" s="246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7" t="s">
        <v>155</v>
      </c>
      <c r="AU1087" s="247" t="s">
        <v>81</v>
      </c>
      <c r="AV1087" s="14" t="s">
        <v>81</v>
      </c>
      <c r="AW1087" s="14" t="s">
        <v>33</v>
      </c>
      <c r="AX1087" s="14" t="s">
        <v>71</v>
      </c>
      <c r="AY1087" s="247" t="s">
        <v>141</v>
      </c>
    </row>
    <row r="1088" spans="1:51" s="14" customFormat="1" ht="12">
      <c r="A1088" s="14"/>
      <c r="B1088" s="237"/>
      <c r="C1088" s="238"/>
      <c r="D1088" s="220" t="s">
        <v>155</v>
      </c>
      <c r="E1088" s="239" t="s">
        <v>19</v>
      </c>
      <c r="F1088" s="240" t="s">
        <v>1224</v>
      </c>
      <c r="G1088" s="238"/>
      <c r="H1088" s="241">
        <v>5.25</v>
      </c>
      <c r="I1088" s="242"/>
      <c r="J1088" s="238"/>
      <c r="K1088" s="238"/>
      <c r="L1088" s="243"/>
      <c r="M1088" s="244"/>
      <c r="N1088" s="245"/>
      <c r="O1088" s="245"/>
      <c r="P1088" s="245"/>
      <c r="Q1088" s="245"/>
      <c r="R1088" s="245"/>
      <c r="S1088" s="245"/>
      <c r="T1088" s="24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7" t="s">
        <v>155</v>
      </c>
      <c r="AU1088" s="247" t="s">
        <v>81</v>
      </c>
      <c r="AV1088" s="14" t="s">
        <v>81</v>
      </c>
      <c r="AW1088" s="14" t="s">
        <v>33</v>
      </c>
      <c r="AX1088" s="14" t="s">
        <v>71</v>
      </c>
      <c r="AY1088" s="247" t="s">
        <v>141</v>
      </c>
    </row>
    <row r="1089" spans="1:51" s="14" customFormat="1" ht="12">
      <c r="A1089" s="14"/>
      <c r="B1089" s="237"/>
      <c r="C1089" s="238"/>
      <c r="D1089" s="220" t="s">
        <v>155</v>
      </c>
      <c r="E1089" s="239" t="s">
        <v>19</v>
      </c>
      <c r="F1089" s="240" t="s">
        <v>1225</v>
      </c>
      <c r="G1089" s="238"/>
      <c r="H1089" s="241">
        <v>40.24</v>
      </c>
      <c r="I1089" s="242"/>
      <c r="J1089" s="238"/>
      <c r="K1089" s="238"/>
      <c r="L1089" s="243"/>
      <c r="M1089" s="244"/>
      <c r="N1089" s="245"/>
      <c r="O1089" s="245"/>
      <c r="P1089" s="245"/>
      <c r="Q1089" s="245"/>
      <c r="R1089" s="245"/>
      <c r="S1089" s="245"/>
      <c r="T1089" s="246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7" t="s">
        <v>155</v>
      </c>
      <c r="AU1089" s="247" t="s">
        <v>81</v>
      </c>
      <c r="AV1089" s="14" t="s">
        <v>81</v>
      </c>
      <c r="AW1089" s="14" t="s">
        <v>33</v>
      </c>
      <c r="AX1089" s="14" t="s">
        <v>71</v>
      </c>
      <c r="AY1089" s="247" t="s">
        <v>141</v>
      </c>
    </row>
    <row r="1090" spans="1:51" s="15" customFormat="1" ht="12">
      <c r="A1090" s="15"/>
      <c r="B1090" s="258"/>
      <c r="C1090" s="259"/>
      <c r="D1090" s="220" t="s">
        <v>155</v>
      </c>
      <c r="E1090" s="260" t="s">
        <v>19</v>
      </c>
      <c r="F1090" s="261" t="s">
        <v>188</v>
      </c>
      <c r="G1090" s="259"/>
      <c r="H1090" s="262">
        <v>127.89</v>
      </c>
      <c r="I1090" s="263"/>
      <c r="J1090" s="259"/>
      <c r="K1090" s="259"/>
      <c r="L1090" s="264"/>
      <c r="M1090" s="265"/>
      <c r="N1090" s="266"/>
      <c r="O1090" s="266"/>
      <c r="P1090" s="266"/>
      <c r="Q1090" s="266"/>
      <c r="R1090" s="266"/>
      <c r="S1090" s="266"/>
      <c r="T1090" s="267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68" t="s">
        <v>155</v>
      </c>
      <c r="AU1090" s="268" t="s">
        <v>81</v>
      </c>
      <c r="AV1090" s="15" t="s">
        <v>149</v>
      </c>
      <c r="AW1090" s="15" t="s">
        <v>33</v>
      </c>
      <c r="AX1090" s="15" t="s">
        <v>79</v>
      </c>
      <c r="AY1090" s="268" t="s">
        <v>141</v>
      </c>
    </row>
    <row r="1091" spans="1:65" s="2" customFormat="1" ht="24.15" customHeight="1">
      <c r="A1091" s="41"/>
      <c r="B1091" s="42"/>
      <c r="C1091" s="207" t="s">
        <v>1226</v>
      </c>
      <c r="D1091" s="207" t="s">
        <v>144</v>
      </c>
      <c r="E1091" s="208" t="s">
        <v>1227</v>
      </c>
      <c r="F1091" s="209" t="s">
        <v>1228</v>
      </c>
      <c r="G1091" s="210" t="s">
        <v>221</v>
      </c>
      <c r="H1091" s="211">
        <v>6.3</v>
      </c>
      <c r="I1091" s="212"/>
      <c r="J1091" s="213">
        <f>ROUND(I1091*H1091,2)</f>
        <v>0</v>
      </c>
      <c r="K1091" s="209" t="s">
        <v>148</v>
      </c>
      <c r="L1091" s="47"/>
      <c r="M1091" s="214" t="s">
        <v>19</v>
      </c>
      <c r="N1091" s="215" t="s">
        <v>42</v>
      </c>
      <c r="O1091" s="87"/>
      <c r="P1091" s="216">
        <f>O1091*H1091</f>
        <v>0</v>
      </c>
      <c r="Q1091" s="216">
        <v>0.02487</v>
      </c>
      <c r="R1091" s="216">
        <f>Q1091*H1091</f>
        <v>0.156681</v>
      </c>
      <c r="S1091" s="216">
        <v>0</v>
      </c>
      <c r="T1091" s="217">
        <f>S1091*H1091</f>
        <v>0</v>
      </c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R1091" s="218" t="s">
        <v>269</v>
      </c>
      <c r="AT1091" s="218" t="s">
        <v>144</v>
      </c>
      <c r="AU1091" s="218" t="s">
        <v>81</v>
      </c>
      <c r="AY1091" s="20" t="s">
        <v>141</v>
      </c>
      <c r="BE1091" s="219">
        <f>IF(N1091="základní",J1091,0)</f>
        <v>0</v>
      </c>
      <c r="BF1091" s="219">
        <f>IF(N1091="snížená",J1091,0)</f>
        <v>0</v>
      </c>
      <c r="BG1091" s="219">
        <f>IF(N1091="zákl. přenesená",J1091,0)</f>
        <v>0</v>
      </c>
      <c r="BH1091" s="219">
        <f>IF(N1091="sníž. přenesená",J1091,0)</f>
        <v>0</v>
      </c>
      <c r="BI1091" s="219">
        <f>IF(N1091="nulová",J1091,0)</f>
        <v>0</v>
      </c>
      <c r="BJ1091" s="20" t="s">
        <v>79</v>
      </c>
      <c r="BK1091" s="219">
        <f>ROUND(I1091*H1091,2)</f>
        <v>0</v>
      </c>
      <c r="BL1091" s="20" t="s">
        <v>269</v>
      </c>
      <c r="BM1091" s="218" t="s">
        <v>1229</v>
      </c>
    </row>
    <row r="1092" spans="1:47" s="2" customFormat="1" ht="12">
      <c r="A1092" s="41"/>
      <c r="B1092" s="42"/>
      <c r="C1092" s="43"/>
      <c r="D1092" s="220" t="s">
        <v>151</v>
      </c>
      <c r="E1092" s="43"/>
      <c r="F1092" s="221" t="s">
        <v>1230</v>
      </c>
      <c r="G1092" s="43"/>
      <c r="H1092" s="43"/>
      <c r="I1092" s="222"/>
      <c r="J1092" s="43"/>
      <c r="K1092" s="43"/>
      <c r="L1092" s="47"/>
      <c r="M1092" s="223"/>
      <c r="N1092" s="224"/>
      <c r="O1092" s="87"/>
      <c r="P1092" s="87"/>
      <c r="Q1092" s="87"/>
      <c r="R1092" s="87"/>
      <c r="S1092" s="87"/>
      <c r="T1092" s="88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T1092" s="20" t="s">
        <v>151</v>
      </c>
      <c r="AU1092" s="20" t="s">
        <v>81</v>
      </c>
    </row>
    <row r="1093" spans="1:47" s="2" customFormat="1" ht="12">
      <c r="A1093" s="41"/>
      <c r="B1093" s="42"/>
      <c r="C1093" s="43"/>
      <c r="D1093" s="225" t="s">
        <v>153</v>
      </c>
      <c r="E1093" s="43"/>
      <c r="F1093" s="226" t="s">
        <v>1231</v>
      </c>
      <c r="G1093" s="43"/>
      <c r="H1093" s="43"/>
      <c r="I1093" s="222"/>
      <c r="J1093" s="43"/>
      <c r="K1093" s="43"/>
      <c r="L1093" s="47"/>
      <c r="M1093" s="223"/>
      <c r="N1093" s="224"/>
      <c r="O1093" s="87"/>
      <c r="P1093" s="87"/>
      <c r="Q1093" s="87"/>
      <c r="R1093" s="87"/>
      <c r="S1093" s="87"/>
      <c r="T1093" s="88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T1093" s="20" t="s">
        <v>153</v>
      </c>
      <c r="AU1093" s="20" t="s">
        <v>81</v>
      </c>
    </row>
    <row r="1094" spans="1:51" s="13" customFormat="1" ht="12">
      <c r="A1094" s="13"/>
      <c r="B1094" s="227"/>
      <c r="C1094" s="228"/>
      <c r="D1094" s="220" t="s">
        <v>155</v>
      </c>
      <c r="E1094" s="229" t="s">
        <v>19</v>
      </c>
      <c r="F1094" s="230" t="s">
        <v>551</v>
      </c>
      <c r="G1094" s="228"/>
      <c r="H1094" s="229" t="s">
        <v>19</v>
      </c>
      <c r="I1094" s="231"/>
      <c r="J1094" s="228"/>
      <c r="K1094" s="228"/>
      <c r="L1094" s="232"/>
      <c r="M1094" s="233"/>
      <c r="N1094" s="234"/>
      <c r="O1094" s="234"/>
      <c r="P1094" s="234"/>
      <c r="Q1094" s="234"/>
      <c r="R1094" s="234"/>
      <c r="S1094" s="234"/>
      <c r="T1094" s="235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6" t="s">
        <v>155</v>
      </c>
      <c r="AU1094" s="236" t="s">
        <v>81</v>
      </c>
      <c r="AV1094" s="13" t="s">
        <v>79</v>
      </c>
      <c r="AW1094" s="13" t="s">
        <v>33</v>
      </c>
      <c r="AX1094" s="13" t="s">
        <v>71</v>
      </c>
      <c r="AY1094" s="236" t="s">
        <v>141</v>
      </c>
    </row>
    <row r="1095" spans="1:51" s="14" customFormat="1" ht="12">
      <c r="A1095" s="14"/>
      <c r="B1095" s="237"/>
      <c r="C1095" s="238"/>
      <c r="D1095" s="220" t="s">
        <v>155</v>
      </c>
      <c r="E1095" s="239" t="s">
        <v>19</v>
      </c>
      <c r="F1095" s="240" t="s">
        <v>1232</v>
      </c>
      <c r="G1095" s="238"/>
      <c r="H1095" s="241">
        <v>6.3</v>
      </c>
      <c r="I1095" s="242"/>
      <c r="J1095" s="238"/>
      <c r="K1095" s="238"/>
      <c r="L1095" s="243"/>
      <c r="M1095" s="244"/>
      <c r="N1095" s="245"/>
      <c r="O1095" s="245"/>
      <c r="P1095" s="245"/>
      <c r="Q1095" s="245"/>
      <c r="R1095" s="245"/>
      <c r="S1095" s="245"/>
      <c r="T1095" s="246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47" t="s">
        <v>155</v>
      </c>
      <c r="AU1095" s="247" t="s">
        <v>81</v>
      </c>
      <c r="AV1095" s="14" t="s">
        <v>81</v>
      </c>
      <c r="AW1095" s="14" t="s">
        <v>33</v>
      </c>
      <c r="AX1095" s="14" t="s">
        <v>79</v>
      </c>
      <c r="AY1095" s="247" t="s">
        <v>141</v>
      </c>
    </row>
    <row r="1096" spans="1:65" s="2" customFormat="1" ht="24.15" customHeight="1">
      <c r="A1096" s="41"/>
      <c r="B1096" s="42"/>
      <c r="C1096" s="207" t="s">
        <v>1233</v>
      </c>
      <c r="D1096" s="207" t="s">
        <v>144</v>
      </c>
      <c r="E1096" s="208" t="s">
        <v>1234</v>
      </c>
      <c r="F1096" s="209" t="s">
        <v>1235</v>
      </c>
      <c r="G1096" s="210" t="s">
        <v>221</v>
      </c>
      <c r="H1096" s="211">
        <v>4</v>
      </c>
      <c r="I1096" s="212"/>
      <c r="J1096" s="213">
        <f>ROUND(I1096*H1096,2)</f>
        <v>0</v>
      </c>
      <c r="K1096" s="209" t="s">
        <v>148</v>
      </c>
      <c r="L1096" s="47"/>
      <c r="M1096" s="214" t="s">
        <v>19</v>
      </c>
      <c r="N1096" s="215" t="s">
        <v>42</v>
      </c>
      <c r="O1096" s="87"/>
      <c r="P1096" s="216">
        <f>O1096*H1096</f>
        <v>0</v>
      </c>
      <c r="Q1096" s="216">
        <v>0.01259</v>
      </c>
      <c r="R1096" s="216">
        <f>Q1096*H1096</f>
        <v>0.05036</v>
      </c>
      <c r="S1096" s="216">
        <v>0</v>
      </c>
      <c r="T1096" s="217">
        <f>S1096*H1096</f>
        <v>0</v>
      </c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R1096" s="218" t="s">
        <v>269</v>
      </c>
      <c r="AT1096" s="218" t="s">
        <v>144</v>
      </c>
      <c r="AU1096" s="218" t="s">
        <v>81</v>
      </c>
      <c r="AY1096" s="20" t="s">
        <v>141</v>
      </c>
      <c r="BE1096" s="219">
        <f>IF(N1096="základní",J1096,0)</f>
        <v>0</v>
      </c>
      <c r="BF1096" s="219">
        <f>IF(N1096="snížená",J1096,0)</f>
        <v>0</v>
      </c>
      <c r="BG1096" s="219">
        <f>IF(N1096="zákl. přenesená",J1096,0)</f>
        <v>0</v>
      </c>
      <c r="BH1096" s="219">
        <f>IF(N1096="sníž. přenesená",J1096,0)</f>
        <v>0</v>
      </c>
      <c r="BI1096" s="219">
        <f>IF(N1096="nulová",J1096,0)</f>
        <v>0</v>
      </c>
      <c r="BJ1096" s="20" t="s">
        <v>79</v>
      </c>
      <c r="BK1096" s="219">
        <f>ROUND(I1096*H1096,2)</f>
        <v>0</v>
      </c>
      <c r="BL1096" s="20" t="s">
        <v>269</v>
      </c>
      <c r="BM1096" s="218" t="s">
        <v>1236</v>
      </c>
    </row>
    <row r="1097" spans="1:47" s="2" customFormat="1" ht="12">
      <c r="A1097" s="41"/>
      <c r="B1097" s="42"/>
      <c r="C1097" s="43"/>
      <c r="D1097" s="220" t="s">
        <v>151</v>
      </c>
      <c r="E1097" s="43"/>
      <c r="F1097" s="221" t="s">
        <v>1237</v>
      </c>
      <c r="G1097" s="43"/>
      <c r="H1097" s="43"/>
      <c r="I1097" s="222"/>
      <c r="J1097" s="43"/>
      <c r="K1097" s="43"/>
      <c r="L1097" s="47"/>
      <c r="M1097" s="223"/>
      <c r="N1097" s="224"/>
      <c r="O1097" s="87"/>
      <c r="P1097" s="87"/>
      <c r="Q1097" s="87"/>
      <c r="R1097" s="87"/>
      <c r="S1097" s="87"/>
      <c r="T1097" s="88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T1097" s="20" t="s">
        <v>151</v>
      </c>
      <c r="AU1097" s="20" t="s">
        <v>81</v>
      </c>
    </row>
    <row r="1098" spans="1:47" s="2" customFormat="1" ht="12">
      <c r="A1098" s="41"/>
      <c r="B1098" s="42"/>
      <c r="C1098" s="43"/>
      <c r="D1098" s="225" t="s">
        <v>153</v>
      </c>
      <c r="E1098" s="43"/>
      <c r="F1098" s="226" t="s">
        <v>1238</v>
      </c>
      <c r="G1098" s="43"/>
      <c r="H1098" s="43"/>
      <c r="I1098" s="222"/>
      <c r="J1098" s="43"/>
      <c r="K1098" s="43"/>
      <c r="L1098" s="47"/>
      <c r="M1098" s="223"/>
      <c r="N1098" s="224"/>
      <c r="O1098" s="87"/>
      <c r="P1098" s="87"/>
      <c r="Q1098" s="87"/>
      <c r="R1098" s="87"/>
      <c r="S1098" s="87"/>
      <c r="T1098" s="88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T1098" s="20" t="s">
        <v>153</v>
      </c>
      <c r="AU1098" s="20" t="s">
        <v>81</v>
      </c>
    </row>
    <row r="1099" spans="1:51" s="13" customFormat="1" ht="12">
      <c r="A1099" s="13"/>
      <c r="B1099" s="227"/>
      <c r="C1099" s="228"/>
      <c r="D1099" s="220" t="s">
        <v>155</v>
      </c>
      <c r="E1099" s="229" t="s">
        <v>19</v>
      </c>
      <c r="F1099" s="230" t="s">
        <v>156</v>
      </c>
      <c r="G1099" s="228"/>
      <c r="H1099" s="229" t="s">
        <v>19</v>
      </c>
      <c r="I1099" s="231"/>
      <c r="J1099" s="228"/>
      <c r="K1099" s="228"/>
      <c r="L1099" s="232"/>
      <c r="M1099" s="233"/>
      <c r="N1099" s="234"/>
      <c r="O1099" s="234"/>
      <c r="P1099" s="234"/>
      <c r="Q1099" s="234"/>
      <c r="R1099" s="234"/>
      <c r="S1099" s="234"/>
      <c r="T1099" s="235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6" t="s">
        <v>155</v>
      </c>
      <c r="AU1099" s="236" t="s">
        <v>81</v>
      </c>
      <c r="AV1099" s="13" t="s">
        <v>79</v>
      </c>
      <c r="AW1099" s="13" t="s">
        <v>33</v>
      </c>
      <c r="AX1099" s="13" t="s">
        <v>71</v>
      </c>
      <c r="AY1099" s="236" t="s">
        <v>141</v>
      </c>
    </row>
    <row r="1100" spans="1:51" s="14" customFormat="1" ht="12">
      <c r="A1100" s="14"/>
      <c r="B1100" s="237"/>
      <c r="C1100" s="238"/>
      <c r="D1100" s="220" t="s">
        <v>155</v>
      </c>
      <c r="E1100" s="239" t="s">
        <v>19</v>
      </c>
      <c r="F1100" s="240" t="s">
        <v>1239</v>
      </c>
      <c r="G1100" s="238"/>
      <c r="H1100" s="241">
        <v>4</v>
      </c>
      <c r="I1100" s="242"/>
      <c r="J1100" s="238"/>
      <c r="K1100" s="238"/>
      <c r="L1100" s="243"/>
      <c r="M1100" s="244"/>
      <c r="N1100" s="245"/>
      <c r="O1100" s="245"/>
      <c r="P1100" s="245"/>
      <c r="Q1100" s="245"/>
      <c r="R1100" s="245"/>
      <c r="S1100" s="245"/>
      <c r="T1100" s="24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7" t="s">
        <v>155</v>
      </c>
      <c r="AU1100" s="247" t="s">
        <v>81</v>
      </c>
      <c r="AV1100" s="14" t="s">
        <v>81</v>
      </c>
      <c r="AW1100" s="14" t="s">
        <v>33</v>
      </c>
      <c r="AX1100" s="14" t="s">
        <v>79</v>
      </c>
      <c r="AY1100" s="247" t="s">
        <v>141</v>
      </c>
    </row>
    <row r="1101" spans="1:65" s="2" customFormat="1" ht="16.5" customHeight="1">
      <c r="A1101" s="41"/>
      <c r="B1101" s="42"/>
      <c r="C1101" s="207" t="s">
        <v>1240</v>
      </c>
      <c r="D1101" s="207" t="s">
        <v>144</v>
      </c>
      <c r="E1101" s="208" t="s">
        <v>1241</v>
      </c>
      <c r="F1101" s="209" t="s">
        <v>1242</v>
      </c>
      <c r="G1101" s="210" t="s">
        <v>256</v>
      </c>
      <c r="H1101" s="211">
        <v>100.2</v>
      </c>
      <c r="I1101" s="212"/>
      <c r="J1101" s="213">
        <f>ROUND(I1101*H1101,2)</f>
        <v>0</v>
      </c>
      <c r="K1101" s="209" t="s">
        <v>148</v>
      </c>
      <c r="L1101" s="47"/>
      <c r="M1101" s="214" t="s">
        <v>19</v>
      </c>
      <c r="N1101" s="215" t="s">
        <v>42</v>
      </c>
      <c r="O1101" s="87"/>
      <c r="P1101" s="216">
        <f>O1101*H1101</f>
        <v>0</v>
      </c>
      <c r="Q1101" s="216">
        <v>1E-05</v>
      </c>
      <c r="R1101" s="216">
        <f>Q1101*H1101</f>
        <v>0.001002</v>
      </c>
      <c r="S1101" s="216">
        <v>0</v>
      </c>
      <c r="T1101" s="217">
        <f>S1101*H1101</f>
        <v>0</v>
      </c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R1101" s="218" t="s">
        <v>269</v>
      </c>
      <c r="AT1101" s="218" t="s">
        <v>144</v>
      </c>
      <c r="AU1101" s="218" t="s">
        <v>81</v>
      </c>
      <c r="AY1101" s="20" t="s">
        <v>141</v>
      </c>
      <c r="BE1101" s="219">
        <f>IF(N1101="základní",J1101,0)</f>
        <v>0</v>
      </c>
      <c r="BF1101" s="219">
        <f>IF(N1101="snížená",J1101,0)</f>
        <v>0</v>
      </c>
      <c r="BG1101" s="219">
        <f>IF(N1101="zákl. přenesená",J1101,0)</f>
        <v>0</v>
      </c>
      <c r="BH1101" s="219">
        <f>IF(N1101="sníž. přenesená",J1101,0)</f>
        <v>0</v>
      </c>
      <c r="BI1101" s="219">
        <f>IF(N1101="nulová",J1101,0)</f>
        <v>0</v>
      </c>
      <c r="BJ1101" s="20" t="s">
        <v>79</v>
      </c>
      <c r="BK1101" s="219">
        <f>ROUND(I1101*H1101,2)</f>
        <v>0</v>
      </c>
      <c r="BL1101" s="20" t="s">
        <v>269</v>
      </c>
      <c r="BM1101" s="218" t="s">
        <v>1243</v>
      </c>
    </row>
    <row r="1102" spans="1:47" s="2" customFormat="1" ht="12">
      <c r="A1102" s="41"/>
      <c r="B1102" s="42"/>
      <c r="C1102" s="43"/>
      <c r="D1102" s="220" t="s">
        <v>151</v>
      </c>
      <c r="E1102" s="43"/>
      <c r="F1102" s="221" t="s">
        <v>1244</v>
      </c>
      <c r="G1102" s="43"/>
      <c r="H1102" s="43"/>
      <c r="I1102" s="222"/>
      <c r="J1102" s="43"/>
      <c r="K1102" s="43"/>
      <c r="L1102" s="47"/>
      <c r="M1102" s="223"/>
      <c r="N1102" s="224"/>
      <c r="O1102" s="87"/>
      <c r="P1102" s="87"/>
      <c r="Q1102" s="87"/>
      <c r="R1102" s="87"/>
      <c r="S1102" s="87"/>
      <c r="T1102" s="88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T1102" s="20" t="s">
        <v>151</v>
      </c>
      <c r="AU1102" s="20" t="s">
        <v>81</v>
      </c>
    </row>
    <row r="1103" spans="1:47" s="2" customFormat="1" ht="12">
      <c r="A1103" s="41"/>
      <c r="B1103" s="42"/>
      <c r="C1103" s="43"/>
      <c r="D1103" s="225" t="s">
        <v>153</v>
      </c>
      <c r="E1103" s="43"/>
      <c r="F1103" s="226" t="s">
        <v>1245</v>
      </c>
      <c r="G1103" s="43"/>
      <c r="H1103" s="43"/>
      <c r="I1103" s="222"/>
      <c r="J1103" s="43"/>
      <c r="K1103" s="43"/>
      <c r="L1103" s="47"/>
      <c r="M1103" s="223"/>
      <c r="N1103" s="224"/>
      <c r="O1103" s="87"/>
      <c r="P1103" s="87"/>
      <c r="Q1103" s="87"/>
      <c r="R1103" s="87"/>
      <c r="S1103" s="87"/>
      <c r="T1103" s="88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T1103" s="20" t="s">
        <v>153</v>
      </c>
      <c r="AU1103" s="20" t="s">
        <v>81</v>
      </c>
    </row>
    <row r="1104" spans="1:51" s="13" customFormat="1" ht="12">
      <c r="A1104" s="13"/>
      <c r="B1104" s="227"/>
      <c r="C1104" s="228"/>
      <c r="D1104" s="220" t="s">
        <v>155</v>
      </c>
      <c r="E1104" s="229" t="s">
        <v>19</v>
      </c>
      <c r="F1104" s="230" t="s">
        <v>156</v>
      </c>
      <c r="G1104" s="228"/>
      <c r="H1104" s="229" t="s">
        <v>19</v>
      </c>
      <c r="I1104" s="231"/>
      <c r="J1104" s="228"/>
      <c r="K1104" s="228"/>
      <c r="L1104" s="232"/>
      <c r="M1104" s="233"/>
      <c r="N1104" s="234"/>
      <c r="O1104" s="234"/>
      <c r="P1104" s="234"/>
      <c r="Q1104" s="234"/>
      <c r="R1104" s="234"/>
      <c r="S1104" s="234"/>
      <c r="T1104" s="23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36" t="s">
        <v>155</v>
      </c>
      <c r="AU1104" s="236" t="s">
        <v>81</v>
      </c>
      <c r="AV1104" s="13" t="s">
        <v>79</v>
      </c>
      <c r="AW1104" s="13" t="s">
        <v>33</v>
      </c>
      <c r="AX1104" s="13" t="s">
        <v>71</v>
      </c>
      <c r="AY1104" s="236" t="s">
        <v>141</v>
      </c>
    </row>
    <row r="1105" spans="1:51" s="14" customFormat="1" ht="12">
      <c r="A1105" s="14"/>
      <c r="B1105" s="237"/>
      <c r="C1105" s="238"/>
      <c r="D1105" s="220" t="s">
        <v>155</v>
      </c>
      <c r="E1105" s="239" t="s">
        <v>19</v>
      </c>
      <c r="F1105" s="240" t="s">
        <v>1246</v>
      </c>
      <c r="G1105" s="238"/>
      <c r="H1105" s="241">
        <v>100.2</v>
      </c>
      <c r="I1105" s="242"/>
      <c r="J1105" s="238"/>
      <c r="K1105" s="238"/>
      <c r="L1105" s="243"/>
      <c r="M1105" s="244"/>
      <c r="N1105" s="245"/>
      <c r="O1105" s="245"/>
      <c r="P1105" s="245"/>
      <c r="Q1105" s="245"/>
      <c r="R1105" s="245"/>
      <c r="S1105" s="245"/>
      <c r="T1105" s="246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7" t="s">
        <v>155</v>
      </c>
      <c r="AU1105" s="247" t="s">
        <v>81</v>
      </c>
      <c r="AV1105" s="14" t="s">
        <v>81</v>
      </c>
      <c r="AW1105" s="14" t="s">
        <v>33</v>
      </c>
      <c r="AX1105" s="14" t="s">
        <v>79</v>
      </c>
      <c r="AY1105" s="247" t="s">
        <v>141</v>
      </c>
    </row>
    <row r="1106" spans="1:65" s="2" customFormat="1" ht="16.5" customHeight="1">
      <c r="A1106" s="41"/>
      <c r="B1106" s="42"/>
      <c r="C1106" s="207" t="s">
        <v>1247</v>
      </c>
      <c r="D1106" s="207" t="s">
        <v>144</v>
      </c>
      <c r="E1106" s="208" t="s">
        <v>1248</v>
      </c>
      <c r="F1106" s="209" t="s">
        <v>1249</v>
      </c>
      <c r="G1106" s="210" t="s">
        <v>221</v>
      </c>
      <c r="H1106" s="211">
        <v>138.19</v>
      </c>
      <c r="I1106" s="212"/>
      <c r="J1106" s="213">
        <f>ROUND(I1106*H1106,2)</f>
        <v>0</v>
      </c>
      <c r="K1106" s="209" t="s">
        <v>148</v>
      </c>
      <c r="L1106" s="47"/>
      <c r="M1106" s="214" t="s">
        <v>19</v>
      </c>
      <c r="N1106" s="215" t="s">
        <v>42</v>
      </c>
      <c r="O1106" s="87"/>
      <c r="P1106" s="216">
        <f>O1106*H1106</f>
        <v>0</v>
      </c>
      <c r="Q1106" s="216">
        <v>0.0001</v>
      </c>
      <c r="R1106" s="216">
        <f>Q1106*H1106</f>
        <v>0.013819</v>
      </c>
      <c r="S1106" s="216">
        <v>0</v>
      </c>
      <c r="T1106" s="217">
        <f>S1106*H1106</f>
        <v>0</v>
      </c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R1106" s="218" t="s">
        <v>269</v>
      </c>
      <c r="AT1106" s="218" t="s">
        <v>144</v>
      </c>
      <c r="AU1106" s="218" t="s">
        <v>81</v>
      </c>
      <c r="AY1106" s="20" t="s">
        <v>141</v>
      </c>
      <c r="BE1106" s="219">
        <f>IF(N1106="základní",J1106,0)</f>
        <v>0</v>
      </c>
      <c r="BF1106" s="219">
        <f>IF(N1106="snížená",J1106,0)</f>
        <v>0</v>
      </c>
      <c r="BG1106" s="219">
        <f>IF(N1106="zákl. přenesená",J1106,0)</f>
        <v>0</v>
      </c>
      <c r="BH1106" s="219">
        <f>IF(N1106="sníž. přenesená",J1106,0)</f>
        <v>0</v>
      </c>
      <c r="BI1106" s="219">
        <f>IF(N1106="nulová",J1106,0)</f>
        <v>0</v>
      </c>
      <c r="BJ1106" s="20" t="s">
        <v>79</v>
      </c>
      <c r="BK1106" s="219">
        <f>ROUND(I1106*H1106,2)</f>
        <v>0</v>
      </c>
      <c r="BL1106" s="20" t="s">
        <v>269</v>
      </c>
      <c r="BM1106" s="218" t="s">
        <v>1250</v>
      </c>
    </row>
    <row r="1107" spans="1:47" s="2" customFormat="1" ht="12">
      <c r="A1107" s="41"/>
      <c r="B1107" s="42"/>
      <c r="C1107" s="43"/>
      <c r="D1107" s="220" t="s">
        <v>151</v>
      </c>
      <c r="E1107" s="43"/>
      <c r="F1107" s="221" t="s">
        <v>1251</v>
      </c>
      <c r="G1107" s="43"/>
      <c r="H1107" s="43"/>
      <c r="I1107" s="222"/>
      <c r="J1107" s="43"/>
      <c r="K1107" s="43"/>
      <c r="L1107" s="47"/>
      <c r="M1107" s="223"/>
      <c r="N1107" s="224"/>
      <c r="O1107" s="87"/>
      <c r="P1107" s="87"/>
      <c r="Q1107" s="87"/>
      <c r="R1107" s="87"/>
      <c r="S1107" s="87"/>
      <c r="T1107" s="88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T1107" s="20" t="s">
        <v>151</v>
      </c>
      <c r="AU1107" s="20" t="s">
        <v>81</v>
      </c>
    </row>
    <row r="1108" spans="1:47" s="2" customFormat="1" ht="12">
      <c r="A1108" s="41"/>
      <c r="B1108" s="42"/>
      <c r="C1108" s="43"/>
      <c r="D1108" s="225" t="s">
        <v>153</v>
      </c>
      <c r="E1108" s="43"/>
      <c r="F1108" s="226" t="s">
        <v>1252</v>
      </c>
      <c r="G1108" s="43"/>
      <c r="H1108" s="43"/>
      <c r="I1108" s="222"/>
      <c r="J1108" s="43"/>
      <c r="K1108" s="43"/>
      <c r="L1108" s="47"/>
      <c r="M1108" s="223"/>
      <c r="N1108" s="224"/>
      <c r="O1108" s="87"/>
      <c r="P1108" s="87"/>
      <c r="Q1108" s="87"/>
      <c r="R1108" s="87"/>
      <c r="S1108" s="87"/>
      <c r="T1108" s="88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T1108" s="20" t="s">
        <v>153</v>
      </c>
      <c r="AU1108" s="20" t="s">
        <v>81</v>
      </c>
    </row>
    <row r="1109" spans="1:51" s="13" customFormat="1" ht="12">
      <c r="A1109" s="13"/>
      <c r="B1109" s="227"/>
      <c r="C1109" s="228"/>
      <c r="D1109" s="220" t="s">
        <v>155</v>
      </c>
      <c r="E1109" s="229" t="s">
        <v>19</v>
      </c>
      <c r="F1109" s="230" t="s">
        <v>156</v>
      </c>
      <c r="G1109" s="228"/>
      <c r="H1109" s="229" t="s">
        <v>19</v>
      </c>
      <c r="I1109" s="231"/>
      <c r="J1109" s="228"/>
      <c r="K1109" s="228"/>
      <c r="L1109" s="232"/>
      <c r="M1109" s="233"/>
      <c r="N1109" s="234"/>
      <c r="O1109" s="234"/>
      <c r="P1109" s="234"/>
      <c r="Q1109" s="234"/>
      <c r="R1109" s="234"/>
      <c r="S1109" s="234"/>
      <c r="T1109" s="235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6" t="s">
        <v>155</v>
      </c>
      <c r="AU1109" s="236" t="s">
        <v>81</v>
      </c>
      <c r="AV1109" s="13" t="s">
        <v>79</v>
      </c>
      <c r="AW1109" s="13" t="s">
        <v>33</v>
      </c>
      <c r="AX1109" s="13" t="s">
        <v>71</v>
      </c>
      <c r="AY1109" s="236" t="s">
        <v>141</v>
      </c>
    </row>
    <row r="1110" spans="1:51" s="14" customFormat="1" ht="12">
      <c r="A1110" s="14"/>
      <c r="B1110" s="237"/>
      <c r="C1110" s="238"/>
      <c r="D1110" s="220" t="s">
        <v>155</v>
      </c>
      <c r="E1110" s="239" t="s">
        <v>19</v>
      </c>
      <c r="F1110" s="240" t="s">
        <v>1217</v>
      </c>
      <c r="G1110" s="238"/>
      <c r="H1110" s="241">
        <v>43.3</v>
      </c>
      <c r="I1110" s="242"/>
      <c r="J1110" s="238"/>
      <c r="K1110" s="238"/>
      <c r="L1110" s="243"/>
      <c r="M1110" s="244"/>
      <c r="N1110" s="245"/>
      <c r="O1110" s="245"/>
      <c r="P1110" s="245"/>
      <c r="Q1110" s="245"/>
      <c r="R1110" s="245"/>
      <c r="S1110" s="245"/>
      <c r="T1110" s="246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7" t="s">
        <v>155</v>
      </c>
      <c r="AU1110" s="247" t="s">
        <v>81</v>
      </c>
      <c r="AV1110" s="14" t="s">
        <v>81</v>
      </c>
      <c r="AW1110" s="14" t="s">
        <v>33</v>
      </c>
      <c r="AX1110" s="14" t="s">
        <v>71</v>
      </c>
      <c r="AY1110" s="247" t="s">
        <v>141</v>
      </c>
    </row>
    <row r="1111" spans="1:51" s="13" customFormat="1" ht="12">
      <c r="A1111" s="13"/>
      <c r="B1111" s="227"/>
      <c r="C1111" s="228"/>
      <c r="D1111" s="220" t="s">
        <v>155</v>
      </c>
      <c r="E1111" s="229" t="s">
        <v>19</v>
      </c>
      <c r="F1111" s="230" t="s">
        <v>1218</v>
      </c>
      <c r="G1111" s="228"/>
      <c r="H1111" s="229" t="s">
        <v>19</v>
      </c>
      <c r="I1111" s="231"/>
      <c r="J1111" s="228"/>
      <c r="K1111" s="228"/>
      <c r="L1111" s="232"/>
      <c r="M1111" s="233"/>
      <c r="N1111" s="234"/>
      <c r="O1111" s="234"/>
      <c r="P1111" s="234"/>
      <c r="Q1111" s="234"/>
      <c r="R1111" s="234"/>
      <c r="S1111" s="234"/>
      <c r="T1111" s="23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6" t="s">
        <v>155</v>
      </c>
      <c r="AU1111" s="236" t="s">
        <v>81</v>
      </c>
      <c r="AV1111" s="13" t="s">
        <v>79</v>
      </c>
      <c r="AW1111" s="13" t="s">
        <v>33</v>
      </c>
      <c r="AX1111" s="13" t="s">
        <v>71</v>
      </c>
      <c r="AY1111" s="236" t="s">
        <v>141</v>
      </c>
    </row>
    <row r="1112" spans="1:51" s="14" customFormat="1" ht="12">
      <c r="A1112" s="14"/>
      <c r="B1112" s="237"/>
      <c r="C1112" s="238"/>
      <c r="D1112" s="220" t="s">
        <v>155</v>
      </c>
      <c r="E1112" s="239" t="s">
        <v>19</v>
      </c>
      <c r="F1112" s="240" t="s">
        <v>1219</v>
      </c>
      <c r="G1112" s="238"/>
      <c r="H1112" s="241">
        <v>10.8</v>
      </c>
      <c r="I1112" s="242"/>
      <c r="J1112" s="238"/>
      <c r="K1112" s="238"/>
      <c r="L1112" s="243"/>
      <c r="M1112" s="244"/>
      <c r="N1112" s="245"/>
      <c r="O1112" s="245"/>
      <c r="P1112" s="245"/>
      <c r="Q1112" s="245"/>
      <c r="R1112" s="245"/>
      <c r="S1112" s="245"/>
      <c r="T1112" s="246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7" t="s">
        <v>155</v>
      </c>
      <c r="AU1112" s="247" t="s">
        <v>81</v>
      </c>
      <c r="AV1112" s="14" t="s">
        <v>81</v>
      </c>
      <c r="AW1112" s="14" t="s">
        <v>33</v>
      </c>
      <c r="AX1112" s="14" t="s">
        <v>71</v>
      </c>
      <c r="AY1112" s="247" t="s">
        <v>141</v>
      </c>
    </row>
    <row r="1113" spans="1:51" s="14" customFormat="1" ht="12">
      <c r="A1113" s="14"/>
      <c r="B1113" s="237"/>
      <c r="C1113" s="238"/>
      <c r="D1113" s="220" t="s">
        <v>155</v>
      </c>
      <c r="E1113" s="239" t="s">
        <v>19</v>
      </c>
      <c r="F1113" s="240" t="s">
        <v>1220</v>
      </c>
      <c r="G1113" s="238"/>
      <c r="H1113" s="241">
        <v>5.25</v>
      </c>
      <c r="I1113" s="242"/>
      <c r="J1113" s="238"/>
      <c r="K1113" s="238"/>
      <c r="L1113" s="243"/>
      <c r="M1113" s="244"/>
      <c r="N1113" s="245"/>
      <c r="O1113" s="245"/>
      <c r="P1113" s="245"/>
      <c r="Q1113" s="245"/>
      <c r="R1113" s="245"/>
      <c r="S1113" s="245"/>
      <c r="T1113" s="24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7" t="s">
        <v>155</v>
      </c>
      <c r="AU1113" s="247" t="s">
        <v>81</v>
      </c>
      <c r="AV1113" s="14" t="s">
        <v>81</v>
      </c>
      <c r="AW1113" s="14" t="s">
        <v>33</v>
      </c>
      <c r="AX1113" s="14" t="s">
        <v>71</v>
      </c>
      <c r="AY1113" s="247" t="s">
        <v>141</v>
      </c>
    </row>
    <row r="1114" spans="1:51" s="14" customFormat="1" ht="12">
      <c r="A1114" s="14"/>
      <c r="B1114" s="237"/>
      <c r="C1114" s="238"/>
      <c r="D1114" s="220" t="s">
        <v>155</v>
      </c>
      <c r="E1114" s="239" t="s">
        <v>19</v>
      </c>
      <c r="F1114" s="240" t="s">
        <v>1221</v>
      </c>
      <c r="G1114" s="238"/>
      <c r="H1114" s="241">
        <v>10.6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7" t="s">
        <v>155</v>
      </c>
      <c r="AU1114" s="247" t="s">
        <v>81</v>
      </c>
      <c r="AV1114" s="14" t="s">
        <v>81</v>
      </c>
      <c r="AW1114" s="14" t="s">
        <v>33</v>
      </c>
      <c r="AX1114" s="14" t="s">
        <v>71</v>
      </c>
      <c r="AY1114" s="247" t="s">
        <v>141</v>
      </c>
    </row>
    <row r="1115" spans="1:51" s="14" customFormat="1" ht="12">
      <c r="A1115" s="14"/>
      <c r="B1115" s="237"/>
      <c r="C1115" s="238"/>
      <c r="D1115" s="220" t="s">
        <v>155</v>
      </c>
      <c r="E1115" s="239" t="s">
        <v>19</v>
      </c>
      <c r="F1115" s="240" t="s">
        <v>1222</v>
      </c>
      <c r="G1115" s="238"/>
      <c r="H1115" s="241">
        <v>7.2</v>
      </c>
      <c r="I1115" s="242"/>
      <c r="J1115" s="238"/>
      <c r="K1115" s="238"/>
      <c r="L1115" s="243"/>
      <c r="M1115" s="244"/>
      <c r="N1115" s="245"/>
      <c r="O1115" s="245"/>
      <c r="P1115" s="245"/>
      <c r="Q1115" s="245"/>
      <c r="R1115" s="245"/>
      <c r="S1115" s="245"/>
      <c r="T1115" s="246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7" t="s">
        <v>155</v>
      </c>
      <c r="AU1115" s="247" t="s">
        <v>81</v>
      </c>
      <c r="AV1115" s="14" t="s">
        <v>81</v>
      </c>
      <c r="AW1115" s="14" t="s">
        <v>33</v>
      </c>
      <c r="AX1115" s="14" t="s">
        <v>71</v>
      </c>
      <c r="AY1115" s="247" t="s">
        <v>141</v>
      </c>
    </row>
    <row r="1116" spans="1:51" s="14" customFormat="1" ht="12">
      <c r="A1116" s="14"/>
      <c r="B1116" s="237"/>
      <c r="C1116" s="238"/>
      <c r="D1116" s="220" t="s">
        <v>155</v>
      </c>
      <c r="E1116" s="239" t="s">
        <v>19</v>
      </c>
      <c r="F1116" s="240" t="s">
        <v>1223</v>
      </c>
      <c r="G1116" s="238"/>
      <c r="H1116" s="241">
        <v>5.25</v>
      </c>
      <c r="I1116" s="242"/>
      <c r="J1116" s="238"/>
      <c r="K1116" s="238"/>
      <c r="L1116" s="243"/>
      <c r="M1116" s="244"/>
      <c r="N1116" s="245"/>
      <c r="O1116" s="245"/>
      <c r="P1116" s="245"/>
      <c r="Q1116" s="245"/>
      <c r="R1116" s="245"/>
      <c r="S1116" s="245"/>
      <c r="T1116" s="246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7" t="s">
        <v>155</v>
      </c>
      <c r="AU1116" s="247" t="s">
        <v>81</v>
      </c>
      <c r="AV1116" s="14" t="s">
        <v>81</v>
      </c>
      <c r="AW1116" s="14" t="s">
        <v>33</v>
      </c>
      <c r="AX1116" s="14" t="s">
        <v>71</v>
      </c>
      <c r="AY1116" s="247" t="s">
        <v>141</v>
      </c>
    </row>
    <row r="1117" spans="1:51" s="14" customFormat="1" ht="12">
      <c r="A1117" s="14"/>
      <c r="B1117" s="237"/>
      <c r="C1117" s="238"/>
      <c r="D1117" s="220" t="s">
        <v>155</v>
      </c>
      <c r="E1117" s="239" t="s">
        <v>19</v>
      </c>
      <c r="F1117" s="240" t="s">
        <v>1224</v>
      </c>
      <c r="G1117" s="238"/>
      <c r="H1117" s="241">
        <v>5.25</v>
      </c>
      <c r="I1117" s="242"/>
      <c r="J1117" s="238"/>
      <c r="K1117" s="238"/>
      <c r="L1117" s="243"/>
      <c r="M1117" s="244"/>
      <c r="N1117" s="245"/>
      <c r="O1117" s="245"/>
      <c r="P1117" s="245"/>
      <c r="Q1117" s="245"/>
      <c r="R1117" s="245"/>
      <c r="S1117" s="245"/>
      <c r="T1117" s="246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7" t="s">
        <v>155</v>
      </c>
      <c r="AU1117" s="247" t="s">
        <v>81</v>
      </c>
      <c r="AV1117" s="14" t="s">
        <v>81</v>
      </c>
      <c r="AW1117" s="14" t="s">
        <v>33</v>
      </c>
      <c r="AX1117" s="14" t="s">
        <v>71</v>
      </c>
      <c r="AY1117" s="247" t="s">
        <v>141</v>
      </c>
    </row>
    <row r="1118" spans="1:51" s="14" customFormat="1" ht="12">
      <c r="A1118" s="14"/>
      <c r="B1118" s="237"/>
      <c r="C1118" s="238"/>
      <c r="D1118" s="220" t="s">
        <v>155</v>
      </c>
      <c r="E1118" s="239" t="s">
        <v>19</v>
      </c>
      <c r="F1118" s="240" t="s">
        <v>1225</v>
      </c>
      <c r="G1118" s="238"/>
      <c r="H1118" s="241">
        <v>40.24</v>
      </c>
      <c r="I1118" s="242"/>
      <c r="J1118" s="238"/>
      <c r="K1118" s="238"/>
      <c r="L1118" s="243"/>
      <c r="M1118" s="244"/>
      <c r="N1118" s="245"/>
      <c r="O1118" s="245"/>
      <c r="P1118" s="245"/>
      <c r="Q1118" s="245"/>
      <c r="R1118" s="245"/>
      <c r="S1118" s="245"/>
      <c r="T1118" s="246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7" t="s">
        <v>155</v>
      </c>
      <c r="AU1118" s="247" t="s">
        <v>81</v>
      </c>
      <c r="AV1118" s="14" t="s">
        <v>81</v>
      </c>
      <c r="AW1118" s="14" t="s">
        <v>33</v>
      </c>
      <c r="AX1118" s="14" t="s">
        <v>71</v>
      </c>
      <c r="AY1118" s="247" t="s">
        <v>141</v>
      </c>
    </row>
    <row r="1119" spans="1:51" s="16" customFormat="1" ht="12">
      <c r="A1119" s="16"/>
      <c r="B1119" s="269"/>
      <c r="C1119" s="270"/>
      <c r="D1119" s="220" t="s">
        <v>155</v>
      </c>
      <c r="E1119" s="271" t="s">
        <v>19</v>
      </c>
      <c r="F1119" s="272" t="s">
        <v>476</v>
      </c>
      <c r="G1119" s="270"/>
      <c r="H1119" s="273">
        <v>127.89</v>
      </c>
      <c r="I1119" s="274"/>
      <c r="J1119" s="270"/>
      <c r="K1119" s="270"/>
      <c r="L1119" s="275"/>
      <c r="M1119" s="276"/>
      <c r="N1119" s="277"/>
      <c r="O1119" s="277"/>
      <c r="P1119" s="277"/>
      <c r="Q1119" s="277"/>
      <c r="R1119" s="277"/>
      <c r="S1119" s="277"/>
      <c r="T1119" s="278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T1119" s="279" t="s">
        <v>155</v>
      </c>
      <c r="AU1119" s="279" t="s">
        <v>81</v>
      </c>
      <c r="AV1119" s="16" t="s">
        <v>142</v>
      </c>
      <c r="AW1119" s="16" t="s">
        <v>33</v>
      </c>
      <c r="AX1119" s="16" t="s">
        <v>71</v>
      </c>
      <c r="AY1119" s="279" t="s">
        <v>141</v>
      </c>
    </row>
    <row r="1120" spans="1:51" s="14" customFormat="1" ht="12">
      <c r="A1120" s="14"/>
      <c r="B1120" s="237"/>
      <c r="C1120" s="238"/>
      <c r="D1120" s="220" t="s">
        <v>155</v>
      </c>
      <c r="E1120" s="239" t="s">
        <v>19</v>
      </c>
      <c r="F1120" s="240" t="s">
        <v>1232</v>
      </c>
      <c r="G1120" s="238"/>
      <c r="H1120" s="241">
        <v>6.3</v>
      </c>
      <c r="I1120" s="242"/>
      <c r="J1120" s="238"/>
      <c r="K1120" s="238"/>
      <c r="L1120" s="243"/>
      <c r="M1120" s="244"/>
      <c r="N1120" s="245"/>
      <c r="O1120" s="245"/>
      <c r="P1120" s="245"/>
      <c r="Q1120" s="245"/>
      <c r="R1120" s="245"/>
      <c r="S1120" s="245"/>
      <c r="T1120" s="246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7" t="s">
        <v>155</v>
      </c>
      <c r="AU1120" s="247" t="s">
        <v>81</v>
      </c>
      <c r="AV1120" s="14" t="s">
        <v>81</v>
      </c>
      <c r="AW1120" s="14" t="s">
        <v>33</v>
      </c>
      <c r="AX1120" s="14" t="s">
        <v>71</v>
      </c>
      <c r="AY1120" s="247" t="s">
        <v>141</v>
      </c>
    </row>
    <row r="1121" spans="1:51" s="16" customFormat="1" ht="12">
      <c r="A1121" s="16"/>
      <c r="B1121" s="269"/>
      <c r="C1121" s="270"/>
      <c r="D1121" s="220" t="s">
        <v>155</v>
      </c>
      <c r="E1121" s="271" t="s">
        <v>19</v>
      </c>
      <c r="F1121" s="272" t="s">
        <v>476</v>
      </c>
      <c r="G1121" s="270"/>
      <c r="H1121" s="273">
        <v>6.3</v>
      </c>
      <c r="I1121" s="274"/>
      <c r="J1121" s="270"/>
      <c r="K1121" s="270"/>
      <c r="L1121" s="275"/>
      <c r="M1121" s="276"/>
      <c r="N1121" s="277"/>
      <c r="O1121" s="277"/>
      <c r="P1121" s="277"/>
      <c r="Q1121" s="277"/>
      <c r="R1121" s="277"/>
      <c r="S1121" s="277"/>
      <c r="T1121" s="278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T1121" s="279" t="s">
        <v>155</v>
      </c>
      <c r="AU1121" s="279" t="s">
        <v>81</v>
      </c>
      <c r="AV1121" s="16" t="s">
        <v>142</v>
      </c>
      <c r="AW1121" s="16" t="s">
        <v>33</v>
      </c>
      <c r="AX1121" s="16" t="s">
        <v>71</v>
      </c>
      <c r="AY1121" s="279" t="s">
        <v>141</v>
      </c>
    </row>
    <row r="1122" spans="1:51" s="14" customFormat="1" ht="12">
      <c r="A1122" s="14"/>
      <c r="B1122" s="237"/>
      <c r="C1122" s="238"/>
      <c r="D1122" s="220" t="s">
        <v>155</v>
      </c>
      <c r="E1122" s="239" t="s">
        <v>19</v>
      </c>
      <c r="F1122" s="240" t="s">
        <v>1239</v>
      </c>
      <c r="G1122" s="238"/>
      <c r="H1122" s="241">
        <v>4</v>
      </c>
      <c r="I1122" s="242"/>
      <c r="J1122" s="238"/>
      <c r="K1122" s="238"/>
      <c r="L1122" s="243"/>
      <c r="M1122" s="244"/>
      <c r="N1122" s="245"/>
      <c r="O1122" s="245"/>
      <c r="P1122" s="245"/>
      <c r="Q1122" s="245"/>
      <c r="R1122" s="245"/>
      <c r="S1122" s="245"/>
      <c r="T1122" s="246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7" t="s">
        <v>155</v>
      </c>
      <c r="AU1122" s="247" t="s">
        <v>81</v>
      </c>
      <c r="AV1122" s="14" t="s">
        <v>81</v>
      </c>
      <c r="AW1122" s="14" t="s">
        <v>33</v>
      </c>
      <c r="AX1122" s="14" t="s">
        <v>71</v>
      </c>
      <c r="AY1122" s="247" t="s">
        <v>141</v>
      </c>
    </row>
    <row r="1123" spans="1:51" s="16" customFormat="1" ht="12">
      <c r="A1123" s="16"/>
      <c r="B1123" s="269"/>
      <c r="C1123" s="270"/>
      <c r="D1123" s="220" t="s">
        <v>155</v>
      </c>
      <c r="E1123" s="271" t="s">
        <v>19</v>
      </c>
      <c r="F1123" s="272" t="s">
        <v>476</v>
      </c>
      <c r="G1123" s="270"/>
      <c r="H1123" s="273">
        <v>4</v>
      </c>
      <c r="I1123" s="274"/>
      <c r="J1123" s="270"/>
      <c r="K1123" s="270"/>
      <c r="L1123" s="275"/>
      <c r="M1123" s="276"/>
      <c r="N1123" s="277"/>
      <c r="O1123" s="277"/>
      <c r="P1123" s="277"/>
      <c r="Q1123" s="277"/>
      <c r="R1123" s="277"/>
      <c r="S1123" s="277"/>
      <c r="T1123" s="278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T1123" s="279" t="s">
        <v>155</v>
      </c>
      <c r="AU1123" s="279" t="s">
        <v>81</v>
      </c>
      <c r="AV1123" s="16" t="s">
        <v>142</v>
      </c>
      <c r="AW1123" s="16" t="s">
        <v>33</v>
      </c>
      <c r="AX1123" s="16" t="s">
        <v>71</v>
      </c>
      <c r="AY1123" s="279" t="s">
        <v>141</v>
      </c>
    </row>
    <row r="1124" spans="1:51" s="15" customFormat="1" ht="12">
      <c r="A1124" s="15"/>
      <c r="B1124" s="258"/>
      <c r="C1124" s="259"/>
      <c r="D1124" s="220" t="s">
        <v>155</v>
      </c>
      <c r="E1124" s="260" t="s">
        <v>19</v>
      </c>
      <c r="F1124" s="261" t="s">
        <v>188</v>
      </c>
      <c r="G1124" s="259"/>
      <c r="H1124" s="262">
        <v>138.19</v>
      </c>
      <c r="I1124" s="263"/>
      <c r="J1124" s="259"/>
      <c r="K1124" s="259"/>
      <c r="L1124" s="264"/>
      <c r="M1124" s="265"/>
      <c r="N1124" s="266"/>
      <c r="O1124" s="266"/>
      <c r="P1124" s="266"/>
      <c r="Q1124" s="266"/>
      <c r="R1124" s="266"/>
      <c r="S1124" s="266"/>
      <c r="T1124" s="267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8" t="s">
        <v>155</v>
      </c>
      <c r="AU1124" s="268" t="s">
        <v>81</v>
      </c>
      <c r="AV1124" s="15" t="s">
        <v>149</v>
      </c>
      <c r="AW1124" s="15" t="s">
        <v>33</v>
      </c>
      <c r="AX1124" s="15" t="s">
        <v>79</v>
      </c>
      <c r="AY1124" s="268" t="s">
        <v>141</v>
      </c>
    </row>
    <row r="1125" spans="1:65" s="2" customFormat="1" ht="16.5" customHeight="1">
      <c r="A1125" s="41"/>
      <c r="B1125" s="42"/>
      <c r="C1125" s="207" t="s">
        <v>1253</v>
      </c>
      <c r="D1125" s="207" t="s">
        <v>144</v>
      </c>
      <c r="E1125" s="208" t="s">
        <v>1254</v>
      </c>
      <c r="F1125" s="209" t="s">
        <v>1255</v>
      </c>
      <c r="G1125" s="210" t="s">
        <v>256</v>
      </c>
      <c r="H1125" s="211">
        <v>100.2</v>
      </c>
      <c r="I1125" s="212"/>
      <c r="J1125" s="213">
        <f>ROUND(I1125*H1125,2)</f>
        <v>0</v>
      </c>
      <c r="K1125" s="209" t="s">
        <v>148</v>
      </c>
      <c r="L1125" s="47"/>
      <c r="M1125" s="214" t="s">
        <v>19</v>
      </c>
      <c r="N1125" s="215" t="s">
        <v>42</v>
      </c>
      <c r="O1125" s="87"/>
      <c r="P1125" s="216">
        <f>O1125*H1125</f>
        <v>0</v>
      </c>
      <c r="Q1125" s="216">
        <v>0.00438</v>
      </c>
      <c r="R1125" s="216">
        <f>Q1125*H1125</f>
        <v>0.43887600000000004</v>
      </c>
      <c r="S1125" s="216">
        <v>0</v>
      </c>
      <c r="T1125" s="217">
        <f>S1125*H1125</f>
        <v>0</v>
      </c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R1125" s="218" t="s">
        <v>269</v>
      </c>
      <c r="AT1125" s="218" t="s">
        <v>144</v>
      </c>
      <c r="AU1125" s="218" t="s">
        <v>81</v>
      </c>
      <c r="AY1125" s="20" t="s">
        <v>141</v>
      </c>
      <c r="BE1125" s="219">
        <f>IF(N1125="základní",J1125,0)</f>
        <v>0</v>
      </c>
      <c r="BF1125" s="219">
        <f>IF(N1125="snížená",J1125,0)</f>
        <v>0</v>
      </c>
      <c r="BG1125" s="219">
        <f>IF(N1125="zákl. přenesená",J1125,0)</f>
        <v>0</v>
      </c>
      <c r="BH1125" s="219">
        <f>IF(N1125="sníž. přenesená",J1125,0)</f>
        <v>0</v>
      </c>
      <c r="BI1125" s="219">
        <f>IF(N1125="nulová",J1125,0)</f>
        <v>0</v>
      </c>
      <c r="BJ1125" s="20" t="s">
        <v>79</v>
      </c>
      <c r="BK1125" s="219">
        <f>ROUND(I1125*H1125,2)</f>
        <v>0</v>
      </c>
      <c r="BL1125" s="20" t="s">
        <v>269</v>
      </c>
      <c r="BM1125" s="218" t="s">
        <v>1256</v>
      </c>
    </row>
    <row r="1126" spans="1:47" s="2" customFormat="1" ht="12">
      <c r="A1126" s="41"/>
      <c r="B1126" s="42"/>
      <c r="C1126" s="43"/>
      <c r="D1126" s="220" t="s">
        <v>151</v>
      </c>
      <c r="E1126" s="43"/>
      <c r="F1126" s="221" t="s">
        <v>1257</v>
      </c>
      <c r="G1126" s="43"/>
      <c r="H1126" s="43"/>
      <c r="I1126" s="222"/>
      <c r="J1126" s="43"/>
      <c r="K1126" s="43"/>
      <c r="L1126" s="47"/>
      <c r="M1126" s="223"/>
      <c r="N1126" s="224"/>
      <c r="O1126" s="87"/>
      <c r="P1126" s="87"/>
      <c r="Q1126" s="87"/>
      <c r="R1126" s="87"/>
      <c r="S1126" s="87"/>
      <c r="T1126" s="88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T1126" s="20" t="s">
        <v>151</v>
      </c>
      <c r="AU1126" s="20" t="s">
        <v>81</v>
      </c>
    </row>
    <row r="1127" spans="1:47" s="2" customFormat="1" ht="12">
      <c r="A1127" s="41"/>
      <c r="B1127" s="42"/>
      <c r="C1127" s="43"/>
      <c r="D1127" s="225" t="s">
        <v>153</v>
      </c>
      <c r="E1127" s="43"/>
      <c r="F1127" s="226" t="s">
        <v>1258</v>
      </c>
      <c r="G1127" s="43"/>
      <c r="H1127" s="43"/>
      <c r="I1127" s="222"/>
      <c r="J1127" s="43"/>
      <c r="K1127" s="43"/>
      <c r="L1127" s="47"/>
      <c r="M1127" s="223"/>
      <c r="N1127" s="224"/>
      <c r="O1127" s="87"/>
      <c r="P1127" s="87"/>
      <c r="Q1127" s="87"/>
      <c r="R1127" s="87"/>
      <c r="S1127" s="87"/>
      <c r="T1127" s="88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T1127" s="20" t="s">
        <v>153</v>
      </c>
      <c r="AU1127" s="20" t="s">
        <v>81</v>
      </c>
    </row>
    <row r="1128" spans="1:51" s="13" customFormat="1" ht="12">
      <c r="A1128" s="13"/>
      <c r="B1128" s="227"/>
      <c r="C1128" s="228"/>
      <c r="D1128" s="220" t="s">
        <v>155</v>
      </c>
      <c r="E1128" s="229" t="s">
        <v>19</v>
      </c>
      <c r="F1128" s="230" t="s">
        <v>156</v>
      </c>
      <c r="G1128" s="228"/>
      <c r="H1128" s="229" t="s">
        <v>19</v>
      </c>
      <c r="I1128" s="231"/>
      <c r="J1128" s="228"/>
      <c r="K1128" s="228"/>
      <c r="L1128" s="232"/>
      <c r="M1128" s="233"/>
      <c r="N1128" s="234"/>
      <c r="O1128" s="234"/>
      <c r="P1128" s="234"/>
      <c r="Q1128" s="234"/>
      <c r="R1128" s="234"/>
      <c r="S1128" s="234"/>
      <c r="T1128" s="235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6" t="s">
        <v>155</v>
      </c>
      <c r="AU1128" s="236" t="s">
        <v>81</v>
      </c>
      <c r="AV1128" s="13" t="s">
        <v>79</v>
      </c>
      <c r="AW1128" s="13" t="s">
        <v>33</v>
      </c>
      <c r="AX1128" s="13" t="s">
        <v>71</v>
      </c>
      <c r="AY1128" s="236" t="s">
        <v>141</v>
      </c>
    </row>
    <row r="1129" spans="1:51" s="14" customFormat="1" ht="12">
      <c r="A1129" s="14"/>
      <c r="B1129" s="237"/>
      <c r="C1129" s="238"/>
      <c r="D1129" s="220" t="s">
        <v>155</v>
      </c>
      <c r="E1129" s="239" t="s">
        <v>19</v>
      </c>
      <c r="F1129" s="240" t="s">
        <v>1246</v>
      </c>
      <c r="G1129" s="238"/>
      <c r="H1129" s="241">
        <v>100.2</v>
      </c>
      <c r="I1129" s="242"/>
      <c r="J1129" s="238"/>
      <c r="K1129" s="238"/>
      <c r="L1129" s="243"/>
      <c r="M1129" s="244"/>
      <c r="N1129" s="245"/>
      <c r="O1129" s="245"/>
      <c r="P1129" s="245"/>
      <c r="Q1129" s="245"/>
      <c r="R1129" s="245"/>
      <c r="S1129" s="245"/>
      <c r="T1129" s="246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7" t="s">
        <v>155</v>
      </c>
      <c r="AU1129" s="247" t="s">
        <v>81</v>
      </c>
      <c r="AV1129" s="14" t="s">
        <v>81</v>
      </c>
      <c r="AW1129" s="14" t="s">
        <v>33</v>
      </c>
      <c r="AX1129" s="14" t="s">
        <v>79</v>
      </c>
      <c r="AY1129" s="247" t="s">
        <v>141</v>
      </c>
    </row>
    <row r="1130" spans="1:65" s="2" customFormat="1" ht="24.15" customHeight="1">
      <c r="A1130" s="41"/>
      <c r="B1130" s="42"/>
      <c r="C1130" s="207" t="s">
        <v>1259</v>
      </c>
      <c r="D1130" s="207" t="s">
        <v>144</v>
      </c>
      <c r="E1130" s="208" t="s">
        <v>1260</v>
      </c>
      <c r="F1130" s="209" t="s">
        <v>1261</v>
      </c>
      <c r="G1130" s="210" t="s">
        <v>221</v>
      </c>
      <c r="H1130" s="211">
        <v>157.14</v>
      </c>
      <c r="I1130" s="212"/>
      <c r="J1130" s="213">
        <f>ROUND(I1130*H1130,2)</f>
        <v>0</v>
      </c>
      <c r="K1130" s="209" t="s">
        <v>148</v>
      </c>
      <c r="L1130" s="47"/>
      <c r="M1130" s="214" t="s">
        <v>19</v>
      </c>
      <c r="N1130" s="215" t="s">
        <v>42</v>
      </c>
      <c r="O1130" s="87"/>
      <c r="P1130" s="216">
        <f>O1130*H1130</f>
        <v>0</v>
      </c>
      <c r="Q1130" s="216">
        <v>0.0001</v>
      </c>
      <c r="R1130" s="216">
        <f>Q1130*H1130</f>
        <v>0.015714</v>
      </c>
      <c r="S1130" s="216">
        <v>0</v>
      </c>
      <c r="T1130" s="217">
        <f>S1130*H1130</f>
        <v>0</v>
      </c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R1130" s="218" t="s">
        <v>269</v>
      </c>
      <c r="AT1130" s="218" t="s">
        <v>144</v>
      </c>
      <c r="AU1130" s="218" t="s">
        <v>81</v>
      </c>
      <c r="AY1130" s="20" t="s">
        <v>141</v>
      </c>
      <c r="BE1130" s="219">
        <f>IF(N1130="základní",J1130,0)</f>
        <v>0</v>
      </c>
      <c r="BF1130" s="219">
        <f>IF(N1130="snížená",J1130,0)</f>
        <v>0</v>
      </c>
      <c r="BG1130" s="219">
        <f>IF(N1130="zákl. přenesená",J1130,0)</f>
        <v>0</v>
      </c>
      <c r="BH1130" s="219">
        <f>IF(N1130="sníž. přenesená",J1130,0)</f>
        <v>0</v>
      </c>
      <c r="BI1130" s="219">
        <f>IF(N1130="nulová",J1130,0)</f>
        <v>0</v>
      </c>
      <c r="BJ1130" s="20" t="s">
        <v>79</v>
      </c>
      <c r="BK1130" s="219">
        <f>ROUND(I1130*H1130,2)</f>
        <v>0</v>
      </c>
      <c r="BL1130" s="20" t="s">
        <v>269</v>
      </c>
      <c r="BM1130" s="218" t="s">
        <v>1262</v>
      </c>
    </row>
    <row r="1131" spans="1:47" s="2" customFormat="1" ht="12">
      <c r="A1131" s="41"/>
      <c r="B1131" s="42"/>
      <c r="C1131" s="43"/>
      <c r="D1131" s="220" t="s">
        <v>151</v>
      </c>
      <c r="E1131" s="43"/>
      <c r="F1131" s="221" t="s">
        <v>1263</v>
      </c>
      <c r="G1131" s="43"/>
      <c r="H1131" s="43"/>
      <c r="I1131" s="222"/>
      <c r="J1131" s="43"/>
      <c r="K1131" s="43"/>
      <c r="L1131" s="47"/>
      <c r="M1131" s="223"/>
      <c r="N1131" s="224"/>
      <c r="O1131" s="87"/>
      <c r="P1131" s="87"/>
      <c r="Q1131" s="87"/>
      <c r="R1131" s="87"/>
      <c r="S1131" s="87"/>
      <c r="T1131" s="88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T1131" s="20" t="s">
        <v>151</v>
      </c>
      <c r="AU1131" s="20" t="s">
        <v>81</v>
      </c>
    </row>
    <row r="1132" spans="1:47" s="2" customFormat="1" ht="12">
      <c r="A1132" s="41"/>
      <c r="B1132" s="42"/>
      <c r="C1132" s="43"/>
      <c r="D1132" s="225" t="s">
        <v>153</v>
      </c>
      <c r="E1132" s="43"/>
      <c r="F1132" s="226" t="s">
        <v>1264</v>
      </c>
      <c r="G1132" s="43"/>
      <c r="H1132" s="43"/>
      <c r="I1132" s="222"/>
      <c r="J1132" s="43"/>
      <c r="K1132" s="43"/>
      <c r="L1132" s="47"/>
      <c r="M1132" s="223"/>
      <c r="N1132" s="224"/>
      <c r="O1132" s="87"/>
      <c r="P1132" s="87"/>
      <c r="Q1132" s="87"/>
      <c r="R1132" s="87"/>
      <c r="S1132" s="87"/>
      <c r="T1132" s="88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T1132" s="20" t="s">
        <v>153</v>
      </c>
      <c r="AU1132" s="20" t="s">
        <v>81</v>
      </c>
    </row>
    <row r="1133" spans="1:51" s="13" customFormat="1" ht="12">
      <c r="A1133" s="13"/>
      <c r="B1133" s="227"/>
      <c r="C1133" s="228"/>
      <c r="D1133" s="220" t="s">
        <v>155</v>
      </c>
      <c r="E1133" s="229" t="s">
        <v>19</v>
      </c>
      <c r="F1133" s="230" t="s">
        <v>156</v>
      </c>
      <c r="G1133" s="228"/>
      <c r="H1133" s="229" t="s">
        <v>19</v>
      </c>
      <c r="I1133" s="231"/>
      <c r="J1133" s="228"/>
      <c r="K1133" s="228"/>
      <c r="L1133" s="232"/>
      <c r="M1133" s="233"/>
      <c r="N1133" s="234"/>
      <c r="O1133" s="234"/>
      <c r="P1133" s="234"/>
      <c r="Q1133" s="234"/>
      <c r="R1133" s="234"/>
      <c r="S1133" s="234"/>
      <c r="T1133" s="235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6" t="s">
        <v>155</v>
      </c>
      <c r="AU1133" s="236" t="s">
        <v>81</v>
      </c>
      <c r="AV1133" s="13" t="s">
        <v>79</v>
      </c>
      <c r="AW1133" s="13" t="s">
        <v>33</v>
      </c>
      <c r="AX1133" s="13" t="s">
        <v>71</v>
      </c>
      <c r="AY1133" s="236" t="s">
        <v>141</v>
      </c>
    </row>
    <row r="1134" spans="1:51" s="14" customFormat="1" ht="12">
      <c r="A1134" s="14"/>
      <c r="B1134" s="237"/>
      <c r="C1134" s="238"/>
      <c r="D1134" s="220" t="s">
        <v>155</v>
      </c>
      <c r="E1134" s="239" t="s">
        <v>19</v>
      </c>
      <c r="F1134" s="240" t="s">
        <v>1217</v>
      </c>
      <c r="G1134" s="238"/>
      <c r="H1134" s="241">
        <v>43.3</v>
      </c>
      <c r="I1134" s="242"/>
      <c r="J1134" s="238"/>
      <c r="K1134" s="238"/>
      <c r="L1134" s="243"/>
      <c r="M1134" s="244"/>
      <c r="N1134" s="245"/>
      <c r="O1134" s="245"/>
      <c r="P1134" s="245"/>
      <c r="Q1134" s="245"/>
      <c r="R1134" s="245"/>
      <c r="S1134" s="245"/>
      <c r="T1134" s="246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7" t="s">
        <v>155</v>
      </c>
      <c r="AU1134" s="247" t="s">
        <v>81</v>
      </c>
      <c r="AV1134" s="14" t="s">
        <v>81</v>
      </c>
      <c r="AW1134" s="14" t="s">
        <v>33</v>
      </c>
      <c r="AX1134" s="14" t="s">
        <v>71</v>
      </c>
      <c r="AY1134" s="247" t="s">
        <v>141</v>
      </c>
    </row>
    <row r="1135" spans="1:51" s="14" customFormat="1" ht="12">
      <c r="A1135" s="14"/>
      <c r="B1135" s="237"/>
      <c r="C1135" s="238"/>
      <c r="D1135" s="220" t="s">
        <v>155</v>
      </c>
      <c r="E1135" s="239" t="s">
        <v>19</v>
      </c>
      <c r="F1135" s="240" t="s">
        <v>1265</v>
      </c>
      <c r="G1135" s="238"/>
      <c r="H1135" s="241">
        <v>29.25</v>
      </c>
      <c r="I1135" s="242"/>
      <c r="J1135" s="238"/>
      <c r="K1135" s="238"/>
      <c r="L1135" s="243"/>
      <c r="M1135" s="244"/>
      <c r="N1135" s="245"/>
      <c r="O1135" s="245"/>
      <c r="P1135" s="245"/>
      <c r="Q1135" s="245"/>
      <c r="R1135" s="245"/>
      <c r="S1135" s="245"/>
      <c r="T1135" s="246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7" t="s">
        <v>155</v>
      </c>
      <c r="AU1135" s="247" t="s">
        <v>81</v>
      </c>
      <c r="AV1135" s="14" t="s">
        <v>81</v>
      </c>
      <c r="AW1135" s="14" t="s">
        <v>33</v>
      </c>
      <c r="AX1135" s="14" t="s">
        <v>71</v>
      </c>
      <c r="AY1135" s="247" t="s">
        <v>141</v>
      </c>
    </row>
    <row r="1136" spans="1:51" s="13" customFormat="1" ht="12">
      <c r="A1136" s="13"/>
      <c r="B1136" s="227"/>
      <c r="C1136" s="228"/>
      <c r="D1136" s="220" t="s">
        <v>155</v>
      </c>
      <c r="E1136" s="229" t="s">
        <v>19</v>
      </c>
      <c r="F1136" s="230" t="s">
        <v>1218</v>
      </c>
      <c r="G1136" s="228"/>
      <c r="H1136" s="229" t="s">
        <v>19</v>
      </c>
      <c r="I1136" s="231"/>
      <c r="J1136" s="228"/>
      <c r="K1136" s="228"/>
      <c r="L1136" s="232"/>
      <c r="M1136" s="233"/>
      <c r="N1136" s="234"/>
      <c r="O1136" s="234"/>
      <c r="P1136" s="234"/>
      <c r="Q1136" s="234"/>
      <c r="R1136" s="234"/>
      <c r="S1136" s="234"/>
      <c r="T1136" s="235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6" t="s">
        <v>155</v>
      </c>
      <c r="AU1136" s="236" t="s">
        <v>81</v>
      </c>
      <c r="AV1136" s="13" t="s">
        <v>79</v>
      </c>
      <c r="AW1136" s="13" t="s">
        <v>33</v>
      </c>
      <c r="AX1136" s="13" t="s">
        <v>71</v>
      </c>
      <c r="AY1136" s="236" t="s">
        <v>141</v>
      </c>
    </row>
    <row r="1137" spans="1:51" s="14" customFormat="1" ht="12">
      <c r="A1137" s="14"/>
      <c r="B1137" s="237"/>
      <c r="C1137" s="238"/>
      <c r="D1137" s="220" t="s">
        <v>155</v>
      </c>
      <c r="E1137" s="239" t="s">
        <v>19</v>
      </c>
      <c r="F1137" s="240" t="s">
        <v>1219</v>
      </c>
      <c r="G1137" s="238"/>
      <c r="H1137" s="241">
        <v>10.8</v>
      </c>
      <c r="I1137" s="242"/>
      <c r="J1137" s="238"/>
      <c r="K1137" s="238"/>
      <c r="L1137" s="243"/>
      <c r="M1137" s="244"/>
      <c r="N1137" s="245"/>
      <c r="O1137" s="245"/>
      <c r="P1137" s="245"/>
      <c r="Q1137" s="245"/>
      <c r="R1137" s="245"/>
      <c r="S1137" s="245"/>
      <c r="T1137" s="246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7" t="s">
        <v>155</v>
      </c>
      <c r="AU1137" s="247" t="s">
        <v>81</v>
      </c>
      <c r="AV1137" s="14" t="s">
        <v>81</v>
      </c>
      <c r="AW1137" s="14" t="s">
        <v>33</v>
      </c>
      <c r="AX1137" s="14" t="s">
        <v>71</v>
      </c>
      <c r="AY1137" s="247" t="s">
        <v>141</v>
      </c>
    </row>
    <row r="1138" spans="1:51" s="14" customFormat="1" ht="12">
      <c r="A1138" s="14"/>
      <c r="B1138" s="237"/>
      <c r="C1138" s="238"/>
      <c r="D1138" s="220" t="s">
        <v>155</v>
      </c>
      <c r="E1138" s="239" t="s">
        <v>19</v>
      </c>
      <c r="F1138" s="240" t="s">
        <v>1220</v>
      </c>
      <c r="G1138" s="238"/>
      <c r="H1138" s="241">
        <v>5.25</v>
      </c>
      <c r="I1138" s="242"/>
      <c r="J1138" s="238"/>
      <c r="K1138" s="238"/>
      <c r="L1138" s="243"/>
      <c r="M1138" s="244"/>
      <c r="N1138" s="245"/>
      <c r="O1138" s="245"/>
      <c r="P1138" s="245"/>
      <c r="Q1138" s="245"/>
      <c r="R1138" s="245"/>
      <c r="S1138" s="245"/>
      <c r="T1138" s="246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7" t="s">
        <v>155</v>
      </c>
      <c r="AU1138" s="247" t="s">
        <v>81</v>
      </c>
      <c r="AV1138" s="14" t="s">
        <v>81</v>
      </c>
      <c r="AW1138" s="14" t="s">
        <v>33</v>
      </c>
      <c r="AX1138" s="14" t="s">
        <v>71</v>
      </c>
      <c r="AY1138" s="247" t="s">
        <v>141</v>
      </c>
    </row>
    <row r="1139" spans="1:51" s="14" customFormat="1" ht="12">
      <c r="A1139" s="14"/>
      <c r="B1139" s="237"/>
      <c r="C1139" s="238"/>
      <c r="D1139" s="220" t="s">
        <v>155</v>
      </c>
      <c r="E1139" s="239" t="s">
        <v>19</v>
      </c>
      <c r="F1139" s="240" t="s">
        <v>1221</v>
      </c>
      <c r="G1139" s="238"/>
      <c r="H1139" s="241">
        <v>10.6</v>
      </c>
      <c r="I1139" s="242"/>
      <c r="J1139" s="238"/>
      <c r="K1139" s="238"/>
      <c r="L1139" s="243"/>
      <c r="M1139" s="244"/>
      <c r="N1139" s="245"/>
      <c r="O1139" s="245"/>
      <c r="P1139" s="245"/>
      <c r="Q1139" s="245"/>
      <c r="R1139" s="245"/>
      <c r="S1139" s="245"/>
      <c r="T1139" s="246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7" t="s">
        <v>155</v>
      </c>
      <c r="AU1139" s="247" t="s">
        <v>81</v>
      </c>
      <c r="AV1139" s="14" t="s">
        <v>81</v>
      </c>
      <c r="AW1139" s="14" t="s">
        <v>33</v>
      </c>
      <c r="AX1139" s="14" t="s">
        <v>71</v>
      </c>
      <c r="AY1139" s="247" t="s">
        <v>141</v>
      </c>
    </row>
    <row r="1140" spans="1:51" s="14" customFormat="1" ht="12">
      <c r="A1140" s="14"/>
      <c r="B1140" s="237"/>
      <c r="C1140" s="238"/>
      <c r="D1140" s="220" t="s">
        <v>155</v>
      </c>
      <c r="E1140" s="239" t="s">
        <v>19</v>
      </c>
      <c r="F1140" s="240" t="s">
        <v>1222</v>
      </c>
      <c r="G1140" s="238"/>
      <c r="H1140" s="241">
        <v>7.2</v>
      </c>
      <c r="I1140" s="242"/>
      <c r="J1140" s="238"/>
      <c r="K1140" s="238"/>
      <c r="L1140" s="243"/>
      <c r="M1140" s="244"/>
      <c r="N1140" s="245"/>
      <c r="O1140" s="245"/>
      <c r="P1140" s="245"/>
      <c r="Q1140" s="245"/>
      <c r="R1140" s="245"/>
      <c r="S1140" s="245"/>
      <c r="T1140" s="246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7" t="s">
        <v>155</v>
      </c>
      <c r="AU1140" s="247" t="s">
        <v>81</v>
      </c>
      <c r="AV1140" s="14" t="s">
        <v>81</v>
      </c>
      <c r="AW1140" s="14" t="s">
        <v>33</v>
      </c>
      <c r="AX1140" s="14" t="s">
        <v>71</v>
      </c>
      <c r="AY1140" s="247" t="s">
        <v>141</v>
      </c>
    </row>
    <row r="1141" spans="1:51" s="14" customFormat="1" ht="12">
      <c r="A1141" s="14"/>
      <c r="B1141" s="237"/>
      <c r="C1141" s="238"/>
      <c r="D1141" s="220" t="s">
        <v>155</v>
      </c>
      <c r="E1141" s="239" t="s">
        <v>19</v>
      </c>
      <c r="F1141" s="240" t="s">
        <v>1223</v>
      </c>
      <c r="G1141" s="238"/>
      <c r="H1141" s="241">
        <v>5.25</v>
      </c>
      <c r="I1141" s="242"/>
      <c r="J1141" s="238"/>
      <c r="K1141" s="238"/>
      <c r="L1141" s="243"/>
      <c r="M1141" s="244"/>
      <c r="N1141" s="245"/>
      <c r="O1141" s="245"/>
      <c r="P1141" s="245"/>
      <c r="Q1141" s="245"/>
      <c r="R1141" s="245"/>
      <c r="S1141" s="245"/>
      <c r="T1141" s="246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7" t="s">
        <v>155</v>
      </c>
      <c r="AU1141" s="247" t="s">
        <v>81</v>
      </c>
      <c r="AV1141" s="14" t="s">
        <v>81</v>
      </c>
      <c r="AW1141" s="14" t="s">
        <v>33</v>
      </c>
      <c r="AX1141" s="14" t="s">
        <v>71</v>
      </c>
      <c r="AY1141" s="247" t="s">
        <v>141</v>
      </c>
    </row>
    <row r="1142" spans="1:51" s="14" customFormat="1" ht="12">
      <c r="A1142" s="14"/>
      <c r="B1142" s="237"/>
      <c r="C1142" s="238"/>
      <c r="D1142" s="220" t="s">
        <v>155</v>
      </c>
      <c r="E1142" s="239" t="s">
        <v>19</v>
      </c>
      <c r="F1142" s="240" t="s">
        <v>1224</v>
      </c>
      <c r="G1142" s="238"/>
      <c r="H1142" s="241">
        <v>5.25</v>
      </c>
      <c r="I1142" s="242"/>
      <c r="J1142" s="238"/>
      <c r="K1142" s="238"/>
      <c r="L1142" s="243"/>
      <c r="M1142" s="244"/>
      <c r="N1142" s="245"/>
      <c r="O1142" s="245"/>
      <c r="P1142" s="245"/>
      <c r="Q1142" s="245"/>
      <c r="R1142" s="245"/>
      <c r="S1142" s="245"/>
      <c r="T1142" s="246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7" t="s">
        <v>155</v>
      </c>
      <c r="AU1142" s="247" t="s">
        <v>81</v>
      </c>
      <c r="AV1142" s="14" t="s">
        <v>81</v>
      </c>
      <c r="AW1142" s="14" t="s">
        <v>33</v>
      </c>
      <c r="AX1142" s="14" t="s">
        <v>71</v>
      </c>
      <c r="AY1142" s="247" t="s">
        <v>141</v>
      </c>
    </row>
    <row r="1143" spans="1:51" s="14" customFormat="1" ht="12">
      <c r="A1143" s="14"/>
      <c r="B1143" s="237"/>
      <c r="C1143" s="238"/>
      <c r="D1143" s="220" t="s">
        <v>155</v>
      </c>
      <c r="E1143" s="239" t="s">
        <v>19</v>
      </c>
      <c r="F1143" s="240" t="s">
        <v>1225</v>
      </c>
      <c r="G1143" s="238"/>
      <c r="H1143" s="241">
        <v>40.24</v>
      </c>
      <c r="I1143" s="242"/>
      <c r="J1143" s="238"/>
      <c r="K1143" s="238"/>
      <c r="L1143" s="243"/>
      <c r="M1143" s="244"/>
      <c r="N1143" s="245"/>
      <c r="O1143" s="245"/>
      <c r="P1143" s="245"/>
      <c r="Q1143" s="245"/>
      <c r="R1143" s="245"/>
      <c r="S1143" s="245"/>
      <c r="T1143" s="246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7" t="s">
        <v>155</v>
      </c>
      <c r="AU1143" s="247" t="s">
        <v>81</v>
      </c>
      <c r="AV1143" s="14" t="s">
        <v>81</v>
      </c>
      <c r="AW1143" s="14" t="s">
        <v>33</v>
      </c>
      <c r="AX1143" s="14" t="s">
        <v>71</v>
      </c>
      <c r="AY1143" s="247" t="s">
        <v>141</v>
      </c>
    </row>
    <row r="1144" spans="1:51" s="15" customFormat="1" ht="12">
      <c r="A1144" s="15"/>
      <c r="B1144" s="258"/>
      <c r="C1144" s="259"/>
      <c r="D1144" s="220" t="s">
        <v>155</v>
      </c>
      <c r="E1144" s="260" t="s">
        <v>19</v>
      </c>
      <c r="F1144" s="261" t="s">
        <v>188</v>
      </c>
      <c r="G1144" s="259"/>
      <c r="H1144" s="262">
        <v>157.14</v>
      </c>
      <c r="I1144" s="263"/>
      <c r="J1144" s="259"/>
      <c r="K1144" s="259"/>
      <c r="L1144" s="264"/>
      <c r="M1144" s="265"/>
      <c r="N1144" s="266"/>
      <c r="O1144" s="266"/>
      <c r="P1144" s="266"/>
      <c r="Q1144" s="266"/>
      <c r="R1144" s="266"/>
      <c r="S1144" s="266"/>
      <c r="T1144" s="267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68" t="s">
        <v>155</v>
      </c>
      <c r="AU1144" s="268" t="s">
        <v>81</v>
      </c>
      <c r="AV1144" s="15" t="s">
        <v>149</v>
      </c>
      <c r="AW1144" s="15" t="s">
        <v>33</v>
      </c>
      <c r="AX1144" s="15" t="s">
        <v>79</v>
      </c>
      <c r="AY1144" s="268" t="s">
        <v>141</v>
      </c>
    </row>
    <row r="1145" spans="1:65" s="2" customFormat="1" ht="21.75" customHeight="1">
      <c r="A1145" s="41"/>
      <c r="B1145" s="42"/>
      <c r="C1145" s="207" t="s">
        <v>1266</v>
      </c>
      <c r="D1145" s="207" t="s">
        <v>144</v>
      </c>
      <c r="E1145" s="208" t="s">
        <v>1267</v>
      </c>
      <c r="F1145" s="209" t="s">
        <v>1268</v>
      </c>
      <c r="G1145" s="210" t="s">
        <v>221</v>
      </c>
      <c r="H1145" s="211">
        <v>138.19</v>
      </c>
      <c r="I1145" s="212"/>
      <c r="J1145" s="213">
        <f>ROUND(I1145*H1145,2)</f>
        <v>0</v>
      </c>
      <c r="K1145" s="209" t="s">
        <v>148</v>
      </c>
      <c r="L1145" s="47"/>
      <c r="M1145" s="214" t="s">
        <v>19</v>
      </c>
      <c r="N1145" s="215" t="s">
        <v>42</v>
      </c>
      <c r="O1145" s="87"/>
      <c r="P1145" s="216">
        <f>O1145*H1145</f>
        <v>0</v>
      </c>
      <c r="Q1145" s="216">
        <v>0.0016</v>
      </c>
      <c r="R1145" s="216">
        <f>Q1145*H1145</f>
        <v>0.221104</v>
      </c>
      <c r="S1145" s="216">
        <v>0</v>
      </c>
      <c r="T1145" s="217">
        <f>S1145*H1145</f>
        <v>0</v>
      </c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R1145" s="218" t="s">
        <v>269</v>
      </c>
      <c r="AT1145" s="218" t="s">
        <v>144</v>
      </c>
      <c r="AU1145" s="218" t="s">
        <v>81</v>
      </c>
      <c r="AY1145" s="20" t="s">
        <v>141</v>
      </c>
      <c r="BE1145" s="219">
        <f>IF(N1145="základní",J1145,0)</f>
        <v>0</v>
      </c>
      <c r="BF1145" s="219">
        <f>IF(N1145="snížená",J1145,0)</f>
        <v>0</v>
      </c>
      <c r="BG1145" s="219">
        <f>IF(N1145="zákl. přenesená",J1145,0)</f>
        <v>0</v>
      </c>
      <c r="BH1145" s="219">
        <f>IF(N1145="sníž. přenesená",J1145,0)</f>
        <v>0</v>
      </c>
      <c r="BI1145" s="219">
        <f>IF(N1145="nulová",J1145,0)</f>
        <v>0</v>
      </c>
      <c r="BJ1145" s="20" t="s">
        <v>79</v>
      </c>
      <c r="BK1145" s="219">
        <f>ROUND(I1145*H1145,2)</f>
        <v>0</v>
      </c>
      <c r="BL1145" s="20" t="s">
        <v>269</v>
      </c>
      <c r="BM1145" s="218" t="s">
        <v>1269</v>
      </c>
    </row>
    <row r="1146" spans="1:47" s="2" customFormat="1" ht="12">
      <c r="A1146" s="41"/>
      <c r="B1146" s="42"/>
      <c r="C1146" s="43"/>
      <c r="D1146" s="220" t="s">
        <v>151</v>
      </c>
      <c r="E1146" s="43"/>
      <c r="F1146" s="221" t="s">
        <v>1270</v>
      </c>
      <c r="G1146" s="43"/>
      <c r="H1146" s="43"/>
      <c r="I1146" s="222"/>
      <c r="J1146" s="43"/>
      <c r="K1146" s="43"/>
      <c r="L1146" s="47"/>
      <c r="M1146" s="223"/>
      <c r="N1146" s="224"/>
      <c r="O1146" s="87"/>
      <c r="P1146" s="87"/>
      <c r="Q1146" s="87"/>
      <c r="R1146" s="87"/>
      <c r="S1146" s="87"/>
      <c r="T1146" s="88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T1146" s="20" t="s">
        <v>151</v>
      </c>
      <c r="AU1146" s="20" t="s">
        <v>81</v>
      </c>
    </row>
    <row r="1147" spans="1:47" s="2" customFormat="1" ht="12">
      <c r="A1147" s="41"/>
      <c r="B1147" s="42"/>
      <c r="C1147" s="43"/>
      <c r="D1147" s="225" t="s">
        <v>153</v>
      </c>
      <c r="E1147" s="43"/>
      <c r="F1147" s="226" t="s">
        <v>1271</v>
      </c>
      <c r="G1147" s="43"/>
      <c r="H1147" s="43"/>
      <c r="I1147" s="222"/>
      <c r="J1147" s="43"/>
      <c r="K1147" s="43"/>
      <c r="L1147" s="47"/>
      <c r="M1147" s="223"/>
      <c r="N1147" s="224"/>
      <c r="O1147" s="87"/>
      <c r="P1147" s="87"/>
      <c r="Q1147" s="87"/>
      <c r="R1147" s="87"/>
      <c r="S1147" s="87"/>
      <c r="T1147" s="88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T1147" s="20" t="s">
        <v>153</v>
      </c>
      <c r="AU1147" s="20" t="s">
        <v>81</v>
      </c>
    </row>
    <row r="1148" spans="1:51" s="13" customFormat="1" ht="12">
      <c r="A1148" s="13"/>
      <c r="B1148" s="227"/>
      <c r="C1148" s="228"/>
      <c r="D1148" s="220" t="s">
        <v>155</v>
      </c>
      <c r="E1148" s="229" t="s">
        <v>19</v>
      </c>
      <c r="F1148" s="230" t="s">
        <v>156</v>
      </c>
      <c r="G1148" s="228"/>
      <c r="H1148" s="229" t="s">
        <v>19</v>
      </c>
      <c r="I1148" s="231"/>
      <c r="J1148" s="228"/>
      <c r="K1148" s="228"/>
      <c r="L1148" s="232"/>
      <c r="M1148" s="233"/>
      <c r="N1148" s="234"/>
      <c r="O1148" s="234"/>
      <c r="P1148" s="234"/>
      <c r="Q1148" s="234"/>
      <c r="R1148" s="234"/>
      <c r="S1148" s="234"/>
      <c r="T1148" s="235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6" t="s">
        <v>155</v>
      </c>
      <c r="AU1148" s="236" t="s">
        <v>81</v>
      </c>
      <c r="AV1148" s="13" t="s">
        <v>79</v>
      </c>
      <c r="AW1148" s="13" t="s">
        <v>33</v>
      </c>
      <c r="AX1148" s="13" t="s">
        <v>71</v>
      </c>
      <c r="AY1148" s="236" t="s">
        <v>141</v>
      </c>
    </row>
    <row r="1149" spans="1:51" s="14" customFormat="1" ht="12">
      <c r="A1149" s="14"/>
      <c r="B1149" s="237"/>
      <c r="C1149" s="238"/>
      <c r="D1149" s="220" t="s">
        <v>155</v>
      </c>
      <c r="E1149" s="239" t="s">
        <v>19</v>
      </c>
      <c r="F1149" s="240" t="s">
        <v>1217</v>
      </c>
      <c r="G1149" s="238"/>
      <c r="H1149" s="241">
        <v>43.3</v>
      </c>
      <c r="I1149" s="242"/>
      <c r="J1149" s="238"/>
      <c r="K1149" s="238"/>
      <c r="L1149" s="243"/>
      <c r="M1149" s="244"/>
      <c r="N1149" s="245"/>
      <c r="O1149" s="245"/>
      <c r="P1149" s="245"/>
      <c r="Q1149" s="245"/>
      <c r="R1149" s="245"/>
      <c r="S1149" s="245"/>
      <c r="T1149" s="246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7" t="s">
        <v>155</v>
      </c>
      <c r="AU1149" s="247" t="s">
        <v>81</v>
      </c>
      <c r="AV1149" s="14" t="s">
        <v>81</v>
      </c>
      <c r="AW1149" s="14" t="s">
        <v>33</v>
      </c>
      <c r="AX1149" s="14" t="s">
        <v>71</v>
      </c>
      <c r="AY1149" s="247" t="s">
        <v>141</v>
      </c>
    </row>
    <row r="1150" spans="1:51" s="13" customFormat="1" ht="12">
      <c r="A1150" s="13"/>
      <c r="B1150" s="227"/>
      <c r="C1150" s="228"/>
      <c r="D1150" s="220" t="s">
        <v>155</v>
      </c>
      <c r="E1150" s="229" t="s">
        <v>19</v>
      </c>
      <c r="F1150" s="230" t="s">
        <v>1218</v>
      </c>
      <c r="G1150" s="228"/>
      <c r="H1150" s="229" t="s">
        <v>19</v>
      </c>
      <c r="I1150" s="231"/>
      <c r="J1150" s="228"/>
      <c r="K1150" s="228"/>
      <c r="L1150" s="232"/>
      <c r="M1150" s="233"/>
      <c r="N1150" s="234"/>
      <c r="O1150" s="234"/>
      <c r="P1150" s="234"/>
      <c r="Q1150" s="234"/>
      <c r="R1150" s="234"/>
      <c r="S1150" s="234"/>
      <c r="T1150" s="235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6" t="s">
        <v>155</v>
      </c>
      <c r="AU1150" s="236" t="s">
        <v>81</v>
      </c>
      <c r="AV1150" s="13" t="s">
        <v>79</v>
      </c>
      <c r="AW1150" s="13" t="s">
        <v>33</v>
      </c>
      <c r="AX1150" s="13" t="s">
        <v>71</v>
      </c>
      <c r="AY1150" s="236" t="s">
        <v>141</v>
      </c>
    </row>
    <row r="1151" spans="1:51" s="14" customFormat="1" ht="12">
      <c r="A1151" s="14"/>
      <c r="B1151" s="237"/>
      <c r="C1151" s="238"/>
      <c r="D1151" s="220" t="s">
        <v>155</v>
      </c>
      <c r="E1151" s="239" t="s">
        <v>19</v>
      </c>
      <c r="F1151" s="240" t="s">
        <v>1219</v>
      </c>
      <c r="G1151" s="238"/>
      <c r="H1151" s="241">
        <v>10.8</v>
      </c>
      <c r="I1151" s="242"/>
      <c r="J1151" s="238"/>
      <c r="K1151" s="238"/>
      <c r="L1151" s="243"/>
      <c r="M1151" s="244"/>
      <c r="N1151" s="245"/>
      <c r="O1151" s="245"/>
      <c r="P1151" s="245"/>
      <c r="Q1151" s="245"/>
      <c r="R1151" s="245"/>
      <c r="S1151" s="245"/>
      <c r="T1151" s="246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7" t="s">
        <v>155</v>
      </c>
      <c r="AU1151" s="247" t="s">
        <v>81</v>
      </c>
      <c r="AV1151" s="14" t="s">
        <v>81</v>
      </c>
      <c r="AW1151" s="14" t="s">
        <v>33</v>
      </c>
      <c r="AX1151" s="14" t="s">
        <v>71</v>
      </c>
      <c r="AY1151" s="247" t="s">
        <v>141</v>
      </c>
    </row>
    <row r="1152" spans="1:51" s="14" customFormat="1" ht="12">
      <c r="A1152" s="14"/>
      <c r="B1152" s="237"/>
      <c r="C1152" s="238"/>
      <c r="D1152" s="220" t="s">
        <v>155</v>
      </c>
      <c r="E1152" s="239" t="s">
        <v>19</v>
      </c>
      <c r="F1152" s="240" t="s">
        <v>1220</v>
      </c>
      <c r="G1152" s="238"/>
      <c r="H1152" s="241">
        <v>5.25</v>
      </c>
      <c r="I1152" s="242"/>
      <c r="J1152" s="238"/>
      <c r="K1152" s="238"/>
      <c r="L1152" s="243"/>
      <c r="M1152" s="244"/>
      <c r="N1152" s="245"/>
      <c r="O1152" s="245"/>
      <c r="P1152" s="245"/>
      <c r="Q1152" s="245"/>
      <c r="R1152" s="245"/>
      <c r="S1152" s="245"/>
      <c r="T1152" s="246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47" t="s">
        <v>155</v>
      </c>
      <c r="AU1152" s="247" t="s">
        <v>81</v>
      </c>
      <c r="AV1152" s="14" t="s">
        <v>81</v>
      </c>
      <c r="AW1152" s="14" t="s">
        <v>33</v>
      </c>
      <c r="AX1152" s="14" t="s">
        <v>71</v>
      </c>
      <c r="AY1152" s="247" t="s">
        <v>141</v>
      </c>
    </row>
    <row r="1153" spans="1:51" s="14" customFormat="1" ht="12">
      <c r="A1153" s="14"/>
      <c r="B1153" s="237"/>
      <c r="C1153" s="238"/>
      <c r="D1153" s="220" t="s">
        <v>155</v>
      </c>
      <c r="E1153" s="239" t="s">
        <v>19</v>
      </c>
      <c r="F1153" s="240" t="s">
        <v>1221</v>
      </c>
      <c r="G1153" s="238"/>
      <c r="H1153" s="241">
        <v>10.6</v>
      </c>
      <c r="I1153" s="242"/>
      <c r="J1153" s="238"/>
      <c r="K1153" s="238"/>
      <c r="L1153" s="243"/>
      <c r="M1153" s="244"/>
      <c r="N1153" s="245"/>
      <c r="O1153" s="245"/>
      <c r="P1153" s="245"/>
      <c r="Q1153" s="245"/>
      <c r="R1153" s="245"/>
      <c r="S1153" s="245"/>
      <c r="T1153" s="246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7" t="s">
        <v>155</v>
      </c>
      <c r="AU1153" s="247" t="s">
        <v>81</v>
      </c>
      <c r="AV1153" s="14" t="s">
        <v>81</v>
      </c>
      <c r="AW1153" s="14" t="s">
        <v>33</v>
      </c>
      <c r="AX1153" s="14" t="s">
        <v>71</v>
      </c>
      <c r="AY1153" s="247" t="s">
        <v>141</v>
      </c>
    </row>
    <row r="1154" spans="1:51" s="14" customFormat="1" ht="12">
      <c r="A1154" s="14"/>
      <c r="B1154" s="237"/>
      <c r="C1154" s="238"/>
      <c r="D1154" s="220" t="s">
        <v>155</v>
      </c>
      <c r="E1154" s="239" t="s">
        <v>19</v>
      </c>
      <c r="F1154" s="240" t="s">
        <v>1222</v>
      </c>
      <c r="G1154" s="238"/>
      <c r="H1154" s="241">
        <v>7.2</v>
      </c>
      <c r="I1154" s="242"/>
      <c r="J1154" s="238"/>
      <c r="K1154" s="238"/>
      <c r="L1154" s="243"/>
      <c r="M1154" s="244"/>
      <c r="N1154" s="245"/>
      <c r="O1154" s="245"/>
      <c r="P1154" s="245"/>
      <c r="Q1154" s="245"/>
      <c r="R1154" s="245"/>
      <c r="S1154" s="245"/>
      <c r="T1154" s="246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7" t="s">
        <v>155</v>
      </c>
      <c r="AU1154" s="247" t="s">
        <v>81</v>
      </c>
      <c r="AV1154" s="14" t="s">
        <v>81</v>
      </c>
      <c r="AW1154" s="14" t="s">
        <v>33</v>
      </c>
      <c r="AX1154" s="14" t="s">
        <v>71</v>
      </c>
      <c r="AY1154" s="247" t="s">
        <v>141</v>
      </c>
    </row>
    <row r="1155" spans="1:51" s="14" customFormat="1" ht="12">
      <c r="A1155" s="14"/>
      <c r="B1155" s="237"/>
      <c r="C1155" s="238"/>
      <c r="D1155" s="220" t="s">
        <v>155</v>
      </c>
      <c r="E1155" s="239" t="s">
        <v>19</v>
      </c>
      <c r="F1155" s="240" t="s">
        <v>1223</v>
      </c>
      <c r="G1155" s="238"/>
      <c r="H1155" s="241">
        <v>5.25</v>
      </c>
      <c r="I1155" s="242"/>
      <c r="J1155" s="238"/>
      <c r="K1155" s="238"/>
      <c r="L1155" s="243"/>
      <c r="M1155" s="244"/>
      <c r="N1155" s="245"/>
      <c r="O1155" s="245"/>
      <c r="P1155" s="245"/>
      <c r="Q1155" s="245"/>
      <c r="R1155" s="245"/>
      <c r="S1155" s="245"/>
      <c r="T1155" s="246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7" t="s">
        <v>155</v>
      </c>
      <c r="AU1155" s="247" t="s">
        <v>81</v>
      </c>
      <c r="AV1155" s="14" t="s">
        <v>81</v>
      </c>
      <c r="AW1155" s="14" t="s">
        <v>33</v>
      </c>
      <c r="AX1155" s="14" t="s">
        <v>71</v>
      </c>
      <c r="AY1155" s="247" t="s">
        <v>141</v>
      </c>
    </row>
    <row r="1156" spans="1:51" s="14" customFormat="1" ht="12">
      <c r="A1156" s="14"/>
      <c r="B1156" s="237"/>
      <c r="C1156" s="238"/>
      <c r="D1156" s="220" t="s">
        <v>155</v>
      </c>
      <c r="E1156" s="239" t="s">
        <v>19</v>
      </c>
      <c r="F1156" s="240" t="s">
        <v>1224</v>
      </c>
      <c r="G1156" s="238"/>
      <c r="H1156" s="241">
        <v>5.25</v>
      </c>
      <c r="I1156" s="242"/>
      <c r="J1156" s="238"/>
      <c r="K1156" s="238"/>
      <c r="L1156" s="243"/>
      <c r="M1156" s="244"/>
      <c r="N1156" s="245"/>
      <c r="O1156" s="245"/>
      <c r="P1156" s="245"/>
      <c r="Q1156" s="245"/>
      <c r="R1156" s="245"/>
      <c r="S1156" s="245"/>
      <c r="T1156" s="246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7" t="s">
        <v>155</v>
      </c>
      <c r="AU1156" s="247" t="s">
        <v>81</v>
      </c>
      <c r="AV1156" s="14" t="s">
        <v>81</v>
      </c>
      <c r="AW1156" s="14" t="s">
        <v>33</v>
      </c>
      <c r="AX1156" s="14" t="s">
        <v>71</v>
      </c>
      <c r="AY1156" s="247" t="s">
        <v>141</v>
      </c>
    </row>
    <row r="1157" spans="1:51" s="14" customFormat="1" ht="12">
      <c r="A1157" s="14"/>
      <c r="B1157" s="237"/>
      <c r="C1157" s="238"/>
      <c r="D1157" s="220" t="s">
        <v>155</v>
      </c>
      <c r="E1157" s="239" t="s">
        <v>19</v>
      </c>
      <c r="F1157" s="240" t="s">
        <v>1225</v>
      </c>
      <c r="G1157" s="238"/>
      <c r="H1157" s="241">
        <v>40.24</v>
      </c>
      <c r="I1157" s="242"/>
      <c r="J1157" s="238"/>
      <c r="K1157" s="238"/>
      <c r="L1157" s="243"/>
      <c r="M1157" s="244"/>
      <c r="N1157" s="245"/>
      <c r="O1157" s="245"/>
      <c r="P1157" s="245"/>
      <c r="Q1157" s="245"/>
      <c r="R1157" s="245"/>
      <c r="S1157" s="245"/>
      <c r="T1157" s="246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7" t="s">
        <v>155</v>
      </c>
      <c r="AU1157" s="247" t="s">
        <v>81</v>
      </c>
      <c r="AV1157" s="14" t="s">
        <v>81</v>
      </c>
      <c r="AW1157" s="14" t="s">
        <v>33</v>
      </c>
      <c r="AX1157" s="14" t="s">
        <v>71</v>
      </c>
      <c r="AY1157" s="247" t="s">
        <v>141</v>
      </c>
    </row>
    <row r="1158" spans="1:51" s="14" customFormat="1" ht="12">
      <c r="A1158" s="14"/>
      <c r="B1158" s="237"/>
      <c r="C1158" s="238"/>
      <c r="D1158" s="220" t="s">
        <v>155</v>
      </c>
      <c r="E1158" s="239" t="s">
        <v>19</v>
      </c>
      <c r="F1158" s="240" t="s">
        <v>1232</v>
      </c>
      <c r="G1158" s="238"/>
      <c r="H1158" s="241">
        <v>6.3</v>
      </c>
      <c r="I1158" s="242"/>
      <c r="J1158" s="238"/>
      <c r="K1158" s="238"/>
      <c r="L1158" s="243"/>
      <c r="M1158" s="244"/>
      <c r="N1158" s="245"/>
      <c r="O1158" s="245"/>
      <c r="P1158" s="245"/>
      <c r="Q1158" s="245"/>
      <c r="R1158" s="245"/>
      <c r="S1158" s="245"/>
      <c r="T1158" s="246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7" t="s">
        <v>155</v>
      </c>
      <c r="AU1158" s="247" t="s">
        <v>81</v>
      </c>
      <c r="AV1158" s="14" t="s">
        <v>81</v>
      </c>
      <c r="AW1158" s="14" t="s">
        <v>33</v>
      </c>
      <c r="AX1158" s="14" t="s">
        <v>71</v>
      </c>
      <c r="AY1158" s="247" t="s">
        <v>141</v>
      </c>
    </row>
    <row r="1159" spans="1:51" s="14" customFormat="1" ht="12">
      <c r="A1159" s="14"/>
      <c r="B1159" s="237"/>
      <c r="C1159" s="238"/>
      <c r="D1159" s="220" t="s">
        <v>155</v>
      </c>
      <c r="E1159" s="239" t="s">
        <v>19</v>
      </c>
      <c r="F1159" s="240" t="s">
        <v>1239</v>
      </c>
      <c r="G1159" s="238"/>
      <c r="H1159" s="241">
        <v>4</v>
      </c>
      <c r="I1159" s="242"/>
      <c r="J1159" s="238"/>
      <c r="K1159" s="238"/>
      <c r="L1159" s="243"/>
      <c r="M1159" s="244"/>
      <c r="N1159" s="245"/>
      <c r="O1159" s="245"/>
      <c r="P1159" s="245"/>
      <c r="Q1159" s="245"/>
      <c r="R1159" s="245"/>
      <c r="S1159" s="245"/>
      <c r="T1159" s="246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7" t="s">
        <v>155</v>
      </c>
      <c r="AU1159" s="247" t="s">
        <v>81</v>
      </c>
      <c r="AV1159" s="14" t="s">
        <v>81</v>
      </c>
      <c r="AW1159" s="14" t="s">
        <v>33</v>
      </c>
      <c r="AX1159" s="14" t="s">
        <v>71</v>
      </c>
      <c r="AY1159" s="247" t="s">
        <v>141</v>
      </c>
    </row>
    <row r="1160" spans="1:51" s="15" customFormat="1" ht="12">
      <c r="A1160" s="15"/>
      <c r="B1160" s="258"/>
      <c r="C1160" s="259"/>
      <c r="D1160" s="220" t="s">
        <v>155</v>
      </c>
      <c r="E1160" s="260" t="s">
        <v>19</v>
      </c>
      <c r="F1160" s="261" t="s">
        <v>188</v>
      </c>
      <c r="G1160" s="259"/>
      <c r="H1160" s="262">
        <v>138.19</v>
      </c>
      <c r="I1160" s="263"/>
      <c r="J1160" s="259"/>
      <c r="K1160" s="259"/>
      <c r="L1160" s="264"/>
      <c r="M1160" s="265"/>
      <c r="N1160" s="266"/>
      <c r="O1160" s="266"/>
      <c r="P1160" s="266"/>
      <c r="Q1160" s="266"/>
      <c r="R1160" s="266"/>
      <c r="S1160" s="266"/>
      <c r="T1160" s="267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8" t="s">
        <v>155</v>
      </c>
      <c r="AU1160" s="268" t="s">
        <v>81</v>
      </c>
      <c r="AV1160" s="15" t="s">
        <v>149</v>
      </c>
      <c r="AW1160" s="15" t="s">
        <v>33</v>
      </c>
      <c r="AX1160" s="15" t="s">
        <v>79</v>
      </c>
      <c r="AY1160" s="268" t="s">
        <v>141</v>
      </c>
    </row>
    <row r="1161" spans="1:65" s="2" customFormat="1" ht="24.15" customHeight="1">
      <c r="A1161" s="41"/>
      <c r="B1161" s="42"/>
      <c r="C1161" s="207" t="s">
        <v>1272</v>
      </c>
      <c r="D1161" s="207" t="s">
        <v>144</v>
      </c>
      <c r="E1161" s="208" t="s">
        <v>1273</v>
      </c>
      <c r="F1161" s="209" t="s">
        <v>1274</v>
      </c>
      <c r="G1161" s="210" t="s">
        <v>221</v>
      </c>
      <c r="H1161" s="211">
        <v>96.447</v>
      </c>
      <c r="I1161" s="212"/>
      <c r="J1161" s="213">
        <f>ROUND(I1161*H1161,2)</f>
        <v>0</v>
      </c>
      <c r="K1161" s="209" t="s">
        <v>148</v>
      </c>
      <c r="L1161" s="47"/>
      <c r="M1161" s="214" t="s">
        <v>19</v>
      </c>
      <c r="N1161" s="215" t="s">
        <v>42</v>
      </c>
      <c r="O1161" s="87"/>
      <c r="P1161" s="216">
        <f>O1161*H1161</f>
        <v>0</v>
      </c>
      <c r="Q1161" s="216">
        <v>0</v>
      </c>
      <c r="R1161" s="216">
        <f>Q1161*H1161</f>
        <v>0</v>
      </c>
      <c r="S1161" s="216">
        <v>0.01721</v>
      </c>
      <c r="T1161" s="217">
        <f>S1161*H1161</f>
        <v>1.65985287</v>
      </c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R1161" s="218" t="s">
        <v>269</v>
      </c>
      <c r="AT1161" s="218" t="s">
        <v>144</v>
      </c>
      <c r="AU1161" s="218" t="s">
        <v>81</v>
      </c>
      <c r="AY1161" s="20" t="s">
        <v>141</v>
      </c>
      <c r="BE1161" s="219">
        <f>IF(N1161="základní",J1161,0)</f>
        <v>0</v>
      </c>
      <c r="BF1161" s="219">
        <f>IF(N1161="snížená",J1161,0)</f>
        <v>0</v>
      </c>
      <c r="BG1161" s="219">
        <f>IF(N1161="zákl. přenesená",J1161,0)</f>
        <v>0</v>
      </c>
      <c r="BH1161" s="219">
        <f>IF(N1161="sníž. přenesená",J1161,0)</f>
        <v>0</v>
      </c>
      <c r="BI1161" s="219">
        <f>IF(N1161="nulová",J1161,0)</f>
        <v>0</v>
      </c>
      <c r="BJ1161" s="20" t="s">
        <v>79</v>
      </c>
      <c r="BK1161" s="219">
        <f>ROUND(I1161*H1161,2)</f>
        <v>0</v>
      </c>
      <c r="BL1161" s="20" t="s">
        <v>269</v>
      </c>
      <c r="BM1161" s="218" t="s">
        <v>1275</v>
      </c>
    </row>
    <row r="1162" spans="1:47" s="2" customFormat="1" ht="12">
      <c r="A1162" s="41"/>
      <c r="B1162" s="42"/>
      <c r="C1162" s="43"/>
      <c r="D1162" s="220" t="s">
        <v>151</v>
      </c>
      <c r="E1162" s="43"/>
      <c r="F1162" s="221" t="s">
        <v>1276</v>
      </c>
      <c r="G1162" s="43"/>
      <c r="H1162" s="43"/>
      <c r="I1162" s="222"/>
      <c r="J1162" s="43"/>
      <c r="K1162" s="43"/>
      <c r="L1162" s="47"/>
      <c r="M1162" s="223"/>
      <c r="N1162" s="224"/>
      <c r="O1162" s="87"/>
      <c r="P1162" s="87"/>
      <c r="Q1162" s="87"/>
      <c r="R1162" s="87"/>
      <c r="S1162" s="87"/>
      <c r="T1162" s="88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T1162" s="20" t="s">
        <v>151</v>
      </c>
      <c r="AU1162" s="20" t="s">
        <v>81</v>
      </c>
    </row>
    <row r="1163" spans="1:47" s="2" customFormat="1" ht="12">
      <c r="A1163" s="41"/>
      <c r="B1163" s="42"/>
      <c r="C1163" s="43"/>
      <c r="D1163" s="225" t="s">
        <v>153</v>
      </c>
      <c r="E1163" s="43"/>
      <c r="F1163" s="226" t="s">
        <v>1277</v>
      </c>
      <c r="G1163" s="43"/>
      <c r="H1163" s="43"/>
      <c r="I1163" s="222"/>
      <c r="J1163" s="43"/>
      <c r="K1163" s="43"/>
      <c r="L1163" s="47"/>
      <c r="M1163" s="223"/>
      <c r="N1163" s="224"/>
      <c r="O1163" s="87"/>
      <c r="P1163" s="87"/>
      <c r="Q1163" s="87"/>
      <c r="R1163" s="87"/>
      <c r="S1163" s="87"/>
      <c r="T1163" s="88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T1163" s="20" t="s">
        <v>153</v>
      </c>
      <c r="AU1163" s="20" t="s">
        <v>81</v>
      </c>
    </row>
    <row r="1164" spans="1:51" s="13" customFormat="1" ht="12">
      <c r="A1164" s="13"/>
      <c r="B1164" s="227"/>
      <c r="C1164" s="228"/>
      <c r="D1164" s="220" t="s">
        <v>155</v>
      </c>
      <c r="E1164" s="229" t="s">
        <v>19</v>
      </c>
      <c r="F1164" s="230" t="s">
        <v>1278</v>
      </c>
      <c r="G1164" s="228"/>
      <c r="H1164" s="229" t="s">
        <v>19</v>
      </c>
      <c r="I1164" s="231"/>
      <c r="J1164" s="228"/>
      <c r="K1164" s="228"/>
      <c r="L1164" s="232"/>
      <c r="M1164" s="233"/>
      <c r="N1164" s="234"/>
      <c r="O1164" s="234"/>
      <c r="P1164" s="234"/>
      <c r="Q1164" s="234"/>
      <c r="R1164" s="234"/>
      <c r="S1164" s="234"/>
      <c r="T1164" s="235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6" t="s">
        <v>155</v>
      </c>
      <c r="AU1164" s="236" t="s">
        <v>81</v>
      </c>
      <c r="AV1164" s="13" t="s">
        <v>79</v>
      </c>
      <c r="AW1164" s="13" t="s">
        <v>33</v>
      </c>
      <c r="AX1164" s="13" t="s">
        <v>71</v>
      </c>
      <c r="AY1164" s="236" t="s">
        <v>141</v>
      </c>
    </row>
    <row r="1165" spans="1:51" s="14" customFormat="1" ht="12">
      <c r="A1165" s="14"/>
      <c r="B1165" s="237"/>
      <c r="C1165" s="238"/>
      <c r="D1165" s="220" t="s">
        <v>155</v>
      </c>
      <c r="E1165" s="239" t="s">
        <v>19</v>
      </c>
      <c r="F1165" s="240" t="s">
        <v>1279</v>
      </c>
      <c r="G1165" s="238"/>
      <c r="H1165" s="241">
        <v>34.518</v>
      </c>
      <c r="I1165" s="242"/>
      <c r="J1165" s="238"/>
      <c r="K1165" s="238"/>
      <c r="L1165" s="243"/>
      <c r="M1165" s="244"/>
      <c r="N1165" s="245"/>
      <c r="O1165" s="245"/>
      <c r="P1165" s="245"/>
      <c r="Q1165" s="245"/>
      <c r="R1165" s="245"/>
      <c r="S1165" s="245"/>
      <c r="T1165" s="246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7" t="s">
        <v>155</v>
      </c>
      <c r="AU1165" s="247" t="s">
        <v>81</v>
      </c>
      <c r="AV1165" s="14" t="s">
        <v>81</v>
      </c>
      <c r="AW1165" s="14" t="s">
        <v>33</v>
      </c>
      <c r="AX1165" s="14" t="s">
        <v>71</v>
      </c>
      <c r="AY1165" s="247" t="s">
        <v>141</v>
      </c>
    </row>
    <row r="1166" spans="1:51" s="14" customFormat="1" ht="12">
      <c r="A1166" s="14"/>
      <c r="B1166" s="237"/>
      <c r="C1166" s="238"/>
      <c r="D1166" s="220" t="s">
        <v>155</v>
      </c>
      <c r="E1166" s="239" t="s">
        <v>19</v>
      </c>
      <c r="F1166" s="240" t="s">
        <v>1280</v>
      </c>
      <c r="G1166" s="238"/>
      <c r="H1166" s="241">
        <v>32.505</v>
      </c>
      <c r="I1166" s="242"/>
      <c r="J1166" s="238"/>
      <c r="K1166" s="238"/>
      <c r="L1166" s="243"/>
      <c r="M1166" s="244"/>
      <c r="N1166" s="245"/>
      <c r="O1166" s="245"/>
      <c r="P1166" s="245"/>
      <c r="Q1166" s="245"/>
      <c r="R1166" s="245"/>
      <c r="S1166" s="245"/>
      <c r="T1166" s="246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7" t="s">
        <v>155</v>
      </c>
      <c r="AU1166" s="247" t="s">
        <v>81</v>
      </c>
      <c r="AV1166" s="14" t="s">
        <v>81</v>
      </c>
      <c r="AW1166" s="14" t="s">
        <v>33</v>
      </c>
      <c r="AX1166" s="14" t="s">
        <v>71</v>
      </c>
      <c r="AY1166" s="247" t="s">
        <v>141</v>
      </c>
    </row>
    <row r="1167" spans="1:51" s="14" customFormat="1" ht="12">
      <c r="A1167" s="14"/>
      <c r="B1167" s="237"/>
      <c r="C1167" s="238"/>
      <c r="D1167" s="220" t="s">
        <v>155</v>
      </c>
      <c r="E1167" s="239" t="s">
        <v>19</v>
      </c>
      <c r="F1167" s="240" t="s">
        <v>1281</v>
      </c>
      <c r="G1167" s="238"/>
      <c r="H1167" s="241">
        <v>29.424</v>
      </c>
      <c r="I1167" s="242"/>
      <c r="J1167" s="238"/>
      <c r="K1167" s="238"/>
      <c r="L1167" s="243"/>
      <c r="M1167" s="244"/>
      <c r="N1167" s="245"/>
      <c r="O1167" s="245"/>
      <c r="P1167" s="245"/>
      <c r="Q1167" s="245"/>
      <c r="R1167" s="245"/>
      <c r="S1167" s="245"/>
      <c r="T1167" s="246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7" t="s">
        <v>155</v>
      </c>
      <c r="AU1167" s="247" t="s">
        <v>81</v>
      </c>
      <c r="AV1167" s="14" t="s">
        <v>81</v>
      </c>
      <c r="AW1167" s="14" t="s">
        <v>33</v>
      </c>
      <c r="AX1167" s="14" t="s">
        <v>71</v>
      </c>
      <c r="AY1167" s="247" t="s">
        <v>141</v>
      </c>
    </row>
    <row r="1168" spans="1:51" s="15" customFormat="1" ht="12">
      <c r="A1168" s="15"/>
      <c r="B1168" s="258"/>
      <c r="C1168" s="259"/>
      <c r="D1168" s="220" t="s">
        <v>155</v>
      </c>
      <c r="E1168" s="260" t="s">
        <v>19</v>
      </c>
      <c r="F1168" s="261" t="s">
        <v>188</v>
      </c>
      <c r="G1168" s="259"/>
      <c r="H1168" s="262">
        <v>96.447</v>
      </c>
      <c r="I1168" s="263"/>
      <c r="J1168" s="259"/>
      <c r="K1168" s="259"/>
      <c r="L1168" s="264"/>
      <c r="M1168" s="265"/>
      <c r="N1168" s="266"/>
      <c r="O1168" s="266"/>
      <c r="P1168" s="266"/>
      <c r="Q1168" s="266"/>
      <c r="R1168" s="266"/>
      <c r="S1168" s="266"/>
      <c r="T1168" s="267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68" t="s">
        <v>155</v>
      </c>
      <c r="AU1168" s="268" t="s">
        <v>81</v>
      </c>
      <c r="AV1168" s="15" t="s">
        <v>149</v>
      </c>
      <c r="AW1168" s="15" t="s">
        <v>33</v>
      </c>
      <c r="AX1168" s="15" t="s">
        <v>79</v>
      </c>
      <c r="AY1168" s="268" t="s">
        <v>141</v>
      </c>
    </row>
    <row r="1169" spans="1:65" s="2" customFormat="1" ht="24.15" customHeight="1">
      <c r="A1169" s="41"/>
      <c r="B1169" s="42"/>
      <c r="C1169" s="207" t="s">
        <v>1282</v>
      </c>
      <c r="D1169" s="207" t="s">
        <v>144</v>
      </c>
      <c r="E1169" s="208" t="s">
        <v>1283</v>
      </c>
      <c r="F1169" s="209" t="s">
        <v>1284</v>
      </c>
      <c r="G1169" s="210" t="s">
        <v>147</v>
      </c>
      <c r="H1169" s="211">
        <v>1</v>
      </c>
      <c r="I1169" s="212"/>
      <c r="J1169" s="213">
        <f>ROUND(I1169*H1169,2)</f>
        <v>0</v>
      </c>
      <c r="K1169" s="209" t="s">
        <v>148</v>
      </c>
      <c r="L1169" s="47"/>
      <c r="M1169" s="214" t="s">
        <v>19</v>
      </c>
      <c r="N1169" s="215" t="s">
        <v>42</v>
      </c>
      <c r="O1169" s="87"/>
      <c r="P1169" s="216">
        <f>O1169*H1169</f>
        <v>0</v>
      </c>
      <c r="Q1169" s="216">
        <v>0.00105</v>
      </c>
      <c r="R1169" s="216">
        <f>Q1169*H1169</f>
        <v>0.00105</v>
      </c>
      <c r="S1169" s="216">
        <v>0.0055</v>
      </c>
      <c r="T1169" s="217">
        <f>S1169*H1169</f>
        <v>0.0055</v>
      </c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R1169" s="218" t="s">
        <v>269</v>
      </c>
      <c r="AT1169" s="218" t="s">
        <v>144</v>
      </c>
      <c r="AU1169" s="218" t="s">
        <v>81</v>
      </c>
      <c r="AY1169" s="20" t="s">
        <v>141</v>
      </c>
      <c r="BE1169" s="219">
        <f>IF(N1169="základní",J1169,0)</f>
        <v>0</v>
      </c>
      <c r="BF1169" s="219">
        <f>IF(N1169="snížená",J1169,0)</f>
        <v>0</v>
      </c>
      <c r="BG1169" s="219">
        <f>IF(N1169="zákl. přenesená",J1169,0)</f>
        <v>0</v>
      </c>
      <c r="BH1169" s="219">
        <f>IF(N1169="sníž. přenesená",J1169,0)</f>
        <v>0</v>
      </c>
      <c r="BI1169" s="219">
        <f>IF(N1169="nulová",J1169,0)</f>
        <v>0</v>
      </c>
      <c r="BJ1169" s="20" t="s">
        <v>79</v>
      </c>
      <c r="BK1169" s="219">
        <f>ROUND(I1169*H1169,2)</f>
        <v>0</v>
      </c>
      <c r="BL1169" s="20" t="s">
        <v>269</v>
      </c>
      <c r="BM1169" s="218" t="s">
        <v>1285</v>
      </c>
    </row>
    <row r="1170" spans="1:47" s="2" customFormat="1" ht="12">
      <c r="A1170" s="41"/>
      <c r="B1170" s="42"/>
      <c r="C1170" s="43"/>
      <c r="D1170" s="220" t="s">
        <v>151</v>
      </c>
      <c r="E1170" s="43"/>
      <c r="F1170" s="221" t="s">
        <v>1286</v>
      </c>
      <c r="G1170" s="43"/>
      <c r="H1170" s="43"/>
      <c r="I1170" s="222"/>
      <c r="J1170" s="43"/>
      <c r="K1170" s="43"/>
      <c r="L1170" s="47"/>
      <c r="M1170" s="223"/>
      <c r="N1170" s="224"/>
      <c r="O1170" s="87"/>
      <c r="P1170" s="87"/>
      <c r="Q1170" s="87"/>
      <c r="R1170" s="87"/>
      <c r="S1170" s="87"/>
      <c r="T1170" s="88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T1170" s="20" t="s">
        <v>151</v>
      </c>
      <c r="AU1170" s="20" t="s">
        <v>81</v>
      </c>
    </row>
    <row r="1171" spans="1:47" s="2" customFormat="1" ht="12">
      <c r="A1171" s="41"/>
      <c r="B1171" s="42"/>
      <c r="C1171" s="43"/>
      <c r="D1171" s="225" t="s">
        <v>153</v>
      </c>
      <c r="E1171" s="43"/>
      <c r="F1171" s="226" t="s">
        <v>1287</v>
      </c>
      <c r="G1171" s="43"/>
      <c r="H1171" s="43"/>
      <c r="I1171" s="222"/>
      <c r="J1171" s="43"/>
      <c r="K1171" s="43"/>
      <c r="L1171" s="47"/>
      <c r="M1171" s="223"/>
      <c r="N1171" s="224"/>
      <c r="O1171" s="87"/>
      <c r="P1171" s="87"/>
      <c r="Q1171" s="87"/>
      <c r="R1171" s="87"/>
      <c r="S1171" s="87"/>
      <c r="T1171" s="88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T1171" s="20" t="s">
        <v>153</v>
      </c>
      <c r="AU1171" s="20" t="s">
        <v>81</v>
      </c>
    </row>
    <row r="1172" spans="1:51" s="13" customFormat="1" ht="12">
      <c r="A1172" s="13"/>
      <c r="B1172" s="227"/>
      <c r="C1172" s="228"/>
      <c r="D1172" s="220" t="s">
        <v>155</v>
      </c>
      <c r="E1172" s="229" t="s">
        <v>19</v>
      </c>
      <c r="F1172" s="230" t="s">
        <v>156</v>
      </c>
      <c r="G1172" s="228"/>
      <c r="H1172" s="229" t="s">
        <v>19</v>
      </c>
      <c r="I1172" s="231"/>
      <c r="J1172" s="228"/>
      <c r="K1172" s="228"/>
      <c r="L1172" s="232"/>
      <c r="M1172" s="233"/>
      <c r="N1172" s="234"/>
      <c r="O1172" s="234"/>
      <c r="P1172" s="234"/>
      <c r="Q1172" s="234"/>
      <c r="R1172" s="234"/>
      <c r="S1172" s="234"/>
      <c r="T1172" s="235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6" t="s">
        <v>155</v>
      </c>
      <c r="AU1172" s="236" t="s">
        <v>81</v>
      </c>
      <c r="AV1172" s="13" t="s">
        <v>79</v>
      </c>
      <c r="AW1172" s="13" t="s">
        <v>33</v>
      </c>
      <c r="AX1172" s="13" t="s">
        <v>71</v>
      </c>
      <c r="AY1172" s="236" t="s">
        <v>141</v>
      </c>
    </row>
    <row r="1173" spans="1:51" s="14" customFormat="1" ht="12">
      <c r="A1173" s="14"/>
      <c r="B1173" s="237"/>
      <c r="C1173" s="238"/>
      <c r="D1173" s="220" t="s">
        <v>155</v>
      </c>
      <c r="E1173" s="239" t="s">
        <v>19</v>
      </c>
      <c r="F1173" s="240" t="s">
        <v>1288</v>
      </c>
      <c r="G1173" s="238"/>
      <c r="H1173" s="241">
        <v>1</v>
      </c>
      <c r="I1173" s="242"/>
      <c r="J1173" s="238"/>
      <c r="K1173" s="238"/>
      <c r="L1173" s="243"/>
      <c r="M1173" s="244"/>
      <c r="N1173" s="245"/>
      <c r="O1173" s="245"/>
      <c r="P1173" s="245"/>
      <c r="Q1173" s="245"/>
      <c r="R1173" s="245"/>
      <c r="S1173" s="245"/>
      <c r="T1173" s="246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47" t="s">
        <v>155</v>
      </c>
      <c r="AU1173" s="247" t="s">
        <v>81</v>
      </c>
      <c r="AV1173" s="14" t="s">
        <v>81</v>
      </c>
      <c r="AW1173" s="14" t="s">
        <v>33</v>
      </c>
      <c r="AX1173" s="14" t="s">
        <v>79</v>
      </c>
      <c r="AY1173" s="247" t="s">
        <v>141</v>
      </c>
    </row>
    <row r="1174" spans="1:65" s="2" customFormat="1" ht="24.15" customHeight="1">
      <c r="A1174" s="41"/>
      <c r="B1174" s="42"/>
      <c r="C1174" s="207" t="s">
        <v>1289</v>
      </c>
      <c r="D1174" s="207" t="s">
        <v>144</v>
      </c>
      <c r="E1174" s="208" t="s">
        <v>1290</v>
      </c>
      <c r="F1174" s="209" t="s">
        <v>1291</v>
      </c>
      <c r="G1174" s="210" t="s">
        <v>147</v>
      </c>
      <c r="H1174" s="211">
        <v>1</v>
      </c>
      <c r="I1174" s="212"/>
      <c r="J1174" s="213">
        <f>ROUND(I1174*H1174,2)</f>
        <v>0</v>
      </c>
      <c r="K1174" s="209" t="s">
        <v>148</v>
      </c>
      <c r="L1174" s="47"/>
      <c r="M1174" s="214" t="s">
        <v>19</v>
      </c>
      <c r="N1174" s="215" t="s">
        <v>42</v>
      </c>
      <c r="O1174" s="87"/>
      <c r="P1174" s="216">
        <f>O1174*H1174</f>
        <v>0</v>
      </c>
      <c r="Q1174" s="216">
        <v>0.00212</v>
      </c>
      <c r="R1174" s="216">
        <f>Q1174*H1174</f>
        <v>0.00212</v>
      </c>
      <c r="S1174" s="216">
        <v>0.022</v>
      </c>
      <c r="T1174" s="217">
        <f>S1174*H1174</f>
        <v>0.022</v>
      </c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R1174" s="218" t="s">
        <v>269</v>
      </c>
      <c r="AT1174" s="218" t="s">
        <v>144</v>
      </c>
      <c r="AU1174" s="218" t="s">
        <v>81</v>
      </c>
      <c r="AY1174" s="20" t="s">
        <v>141</v>
      </c>
      <c r="BE1174" s="219">
        <f>IF(N1174="základní",J1174,0)</f>
        <v>0</v>
      </c>
      <c r="BF1174" s="219">
        <f>IF(N1174="snížená",J1174,0)</f>
        <v>0</v>
      </c>
      <c r="BG1174" s="219">
        <f>IF(N1174="zákl. přenesená",J1174,0)</f>
        <v>0</v>
      </c>
      <c r="BH1174" s="219">
        <f>IF(N1174="sníž. přenesená",J1174,0)</f>
        <v>0</v>
      </c>
      <c r="BI1174" s="219">
        <f>IF(N1174="nulová",J1174,0)</f>
        <v>0</v>
      </c>
      <c r="BJ1174" s="20" t="s">
        <v>79</v>
      </c>
      <c r="BK1174" s="219">
        <f>ROUND(I1174*H1174,2)</f>
        <v>0</v>
      </c>
      <c r="BL1174" s="20" t="s">
        <v>269</v>
      </c>
      <c r="BM1174" s="218" t="s">
        <v>1292</v>
      </c>
    </row>
    <row r="1175" spans="1:47" s="2" customFormat="1" ht="12">
      <c r="A1175" s="41"/>
      <c r="B1175" s="42"/>
      <c r="C1175" s="43"/>
      <c r="D1175" s="220" t="s">
        <v>151</v>
      </c>
      <c r="E1175" s="43"/>
      <c r="F1175" s="221" t="s">
        <v>1293</v>
      </c>
      <c r="G1175" s="43"/>
      <c r="H1175" s="43"/>
      <c r="I1175" s="222"/>
      <c r="J1175" s="43"/>
      <c r="K1175" s="43"/>
      <c r="L1175" s="47"/>
      <c r="M1175" s="223"/>
      <c r="N1175" s="224"/>
      <c r="O1175" s="87"/>
      <c r="P1175" s="87"/>
      <c r="Q1175" s="87"/>
      <c r="R1175" s="87"/>
      <c r="S1175" s="87"/>
      <c r="T1175" s="88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T1175" s="20" t="s">
        <v>151</v>
      </c>
      <c r="AU1175" s="20" t="s">
        <v>81</v>
      </c>
    </row>
    <row r="1176" spans="1:47" s="2" customFormat="1" ht="12">
      <c r="A1176" s="41"/>
      <c r="B1176" s="42"/>
      <c r="C1176" s="43"/>
      <c r="D1176" s="225" t="s">
        <v>153</v>
      </c>
      <c r="E1176" s="43"/>
      <c r="F1176" s="226" t="s">
        <v>1294</v>
      </c>
      <c r="G1176" s="43"/>
      <c r="H1176" s="43"/>
      <c r="I1176" s="222"/>
      <c r="J1176" s="43"/>
      <c r="K1176" s="43"/>
      <c r="L1176" s="47"/>
      <c r="M1176" s="223"/>
      <c r="N1176" s="224"/>
      <c r="O1176" s="87"/>
      <c r="P1176" s="87"/>
      <c r="Q1176" s="87"/>
      <c r="R1176" s="87"/>
      <c r="S1176" s="87"/>
      <c r="T1176" s="88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T1176" s="20" t="s">
        <v>153</v>
      </c>
      <c r="AU1176" s="20" t="s">
        <v>81</v>
      </c>
    </row>
    <row r="1177" spans="1:51" s="13" customFormat="1" ht="12">
      <c r="A1177" s="13"/>
      <c r="B1177" s="227"/>
      <c r="C1177" s="228"/>
      <c r="D1177" s="220" t="s">
        <v>155</v>
      </c>
      <c r="E1177" s="229" t="s">
        <v>19</v>
      </c>
      <c r="F1177" s="230" t="s">
        <v>156</v>
      </c>
      <c r="G1177" s="228"/>
      <c r="H1177" s="229" t="s">
        <v>19</v>
      </c>
      <c r="I1177" s="231"/>
      <c r="J1177" s="228"/>
      <c r="K1177" s="228"/>
      <c r="L1177" s="232"/>
      <c r="M1177" s="233"/>
      <c r="N1177" s="234"/>
      <c r="O1177" s="234"/>
      <c r="P1177" s="234"/>
      <c r="Q1177" s="234"/>
      <c r="R1177" s="234"/>
      <c r="S1177" s="234"/>
      <c r="T1177" s="235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6" t="s">
        <v>155</v>
      </c>
      <c r="AU1177" s="236" t="s">
        <v>81</v>
      </c>
      <c r="AV1177" s="13" t="s">
        <v>79</v>
      </c>
      <c r="AW1177" s="13" t="s">
        <v>33</v>
      </c>
      <c r="AX1177" s="13" t="s">
        <v>71</v>
      </c>
      <c r="AY1177" s="236" t="s">
        <v>141</v>
      </c>
    </row>
    <row r="1178" spans="1:51" s="14" customFormat="1" ht="12">
      <c r="A1178" s="14"/>
      <c r="B1178" s="237"/>
      <c r="C1178" s="238"/>
      <c r="D1178" s="220" t="s">
        <v>155</v>
      </c>
      <c r="E1178" s="239" t="s">
        <v>19</v>
      </c>
      <c r="F1178" s="240" t="s">
        <v>1288</v>
      </c>
      <c r="G1178" s="238"/>
      <c r="H1178" s="241">
        <v>1</v>
      </c>
      <c r="I1178" s="242"/>
      <c r="J1178" s="238"/>
      <c r="K1178" s="238"/>
      <c r="L1178" s="243"/>
      <c r="M1178" s="244"/>
      <c r="N1178" s="245"/>
      <c r="O1178" s="245"/>
      <c r="P1178" s="245"/>
      <c r="Q1178" s="245"/>
      <c r="R1178" s="245"/>
      <c r="S1178" s="245"/>
      <c r="T1178" s="246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47" t="s">
        <v>155</v>
      </c>
      <c r="AU1178" s="247" t="s">
        <v>81</v>
      </c>
      <c r="AV1178" s="14" t="s">
        <v>81</v>
      </c>
      <c r="AW1178" s="14" t="s">
        <v>33</v>
      </c>
      <c r="AX1178" s="14" t="s">
        <v>79</v>
      </c>
      <c r="AY1178" s="247" t="s">
        <v>141</v>
      </c>
    </row>
    <row r="1179" spans="1:65" s="2" customFormat="1" ht="33" customHeight="1">
      <c r="A1179" s="41"/>
      <c r="B1179" s="42"/>
      <c r="C1179" s="207" t="s">
        <v>1295</v>
      </c>
      <c r="D1179" s="207" t="s">
        <v>144</v>
      </c>
      <c r="E1179" s="208" t="s">
        <v>1296</v>
      </c>
      <c r="F1179" s="209" t="s">
        <v>1297</v>
      </c>
      <c r="G1179" s="210" t="s">
        <v>221</v>
      </c>
      <c r="H1179" s="211">
        <v>36</v>
      </c>
      <c r="I1179" s="212"/>
      <c r="J1179" s="213">
        <f>ROUND(I1179*H1179,2)</f>
        <v>0</v>
      </c>
      <c r="K1179" s="209" t="s">
        <v>292</v>
      </c>
      <c r="L1179" s="47"/>
      <c r="M1179" s="214" t="s">
        <v>19</v>
      </c>
      <c r="N1179" s="215" t="s">
        <v>42</v>
      </c>
      <c r="O1179" s="87"/>
      <c r="P1179" s="216">
        <f>O1179*H1179</f>
        <v>0</v>
      </c>
      <c r="Q1179" s="216">
        <v>0.00037</v>
      </c>
      <c r="R1179" s="216">
        <f>Q1179*H1179</f>
        <v>0.01332</v>
      </c>
      <c r="S1179" s="216">
        <v>0</v>
      </c>
      <c r="T1179" s="217">
        <f>S1179*H1179</f>
        <v>0</v>
      </c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R1179" s="218" t="s">
        <v>269</v>
      </c>
      <c r="AT1179" s="218" t="s">
        <v>144</v>
      </c>
      <c r="AU1179" s="218" t="s">
        <v>81</v>
      </c>
      <c r="AY1179" s="20" t="s">
        <v>141</v>
      </c>
      <c r="BE1179" s="219">
        <f>IF(N1179="základní",J1179,0)</f>
        <v>0</v>
      </c>
      <c r="BF1179" s="219">
        <f>IF(N1179="snížená",J1179,0)</f>
        <v>0</v>
      </c>
      <c r="BG1179" s="219">
        <f>IF(N1179="zákl. přenesená",J1179,0)</f>
        <v>0</v>
      </c>
      <c r="BH1179" s="219">
        <f>IF(N1179="sníž. přenesená",J1179,0)</f>
        <v>0</v>
      </c>
      <c r="BI1179" s="219">
        <f>IF(N1179="nulová",J1179,0)</f>
        <v>0</v>
      </c>
      <c r="BJ1179" s="20" t="s">
        <v>79</v>
      </c>
      <c r="BK1179" s="219">
        <f>ROUND(I1179*H1179,2)</f>
        <v>0</v>
      </c>
      <c r="BL1179" s="20" t="s">
        <v>269</v>
      </c>
      <c r="BM1179" s="218" t="s">
        <v>1298</v>
      </c>
    </row>
    <row r="1180" spans="1:47" s="2" customFormat="1" ht="12">
      <c r="A1180" s="41"/>
      <c r="B1180" s="42"/>
      <c r="C1180" s="43"/>
      <c r="D1180" s="220" t="s">
        <v>151</v>
      </c>
      <c r="E1180" s="43"/>
      <c r="F1180" s="221" t="s">
        <v>1297</v>
      </c>
      <c r="G1180" s="43"/>
      <c r="H1180" s="43"/>
      <c r="I1180" s="222"/>
      <c r="J1180" s="43"/>
      <c r="K1180" s="43"/>
      <c r="L1180" s="47"/>
      <c r="M1180" s="223"/>
      <c r="N1180" s="224"/>
      <c r="O1180" s="87"/>
      <c r="P1180" s="87"/>
      <c r="Q1180" s="87"/>
      <c r="R1180" s="87"/>
      <c r="S1180" s="87"/>
      <c r="T1180" s="88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T1180" s="20" t="s">
        <v>151</v>
      </c>
      <c r="AU1180" s="20" t="s">
        <v>81</v>
      </c>
    </row>
    <row r="1181" spans="1:51" s="13" customFormat="1" ht="12">
      <c r="A1181" s="13"/>
      <c r="B1181" s="227"/>
      <c r="C1181" s="228"/>
      <c r="D1181" s="220" t="s">
        <v>155</v>
      </c>
      <c r="E1181" s="229" t="s">
        <v>19</v>
      </c>
      <c r="F1181" s="230" t="s">
        <v>1278</v>
      </c>
      <c r="G1181" s="228"/>
      <c r="H1181" s="229" t="s">
        <v>19</v>
      </c>
      <c r="I1181" s="231"/>
      <c r="J1181" s="228"/>
      <c r="K1181" s="228"/>
      <c r="L1181" s="232"/>
      <c r="M1181" s="233"/>
      <c r="N1181" s="234"/>
      <c r="O1181" s="234"/>
      <c r="P1181" s="234"/>
      <c r="Q1181" s="234"/>
      <c r="R1181" s="234"/>
      <c r="S1181" s="234"/>
      <c r="T1181" s="235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6" t="s">
        <v>155</v>
      </c>
      <c r="AU1181" s="236" t="s">
        <v>81</v>
      </c>
      <c r="AV1181" s="13" t="s">
        <v>79</v>
      </c>
      <c r="AW1181" s="13" t="s">
        <v>33</v>
      </c>
      <c r="AX1181" s="13" t="s">
        <v>71</v>
      </c>
      <c r="AY1181" s="236" t="s">
        <v>141</v>
      </c>
    </row>
    <row r="1182" spans="1:51" s="13" customFormat="1" ht="12">
      <c r="A1182" s="13"/>
      <c r="B1182" s="227"/>
      <c r="C1182" s="228"/>
      <c r="D1182" s="220" t="s">
        <v>155</v>
      </c>
      <c r="E1182" s="229" t="s">
        <v>19</v>
      </c>
      <c r="F1182" s="230" t="s">
        <v>1299</v>
      </c>
      <c r="G1182" s="228"/>
      <c r="H1182" s="229" t="s">
        <v>19</v>
      </c>
      <c r="I1182" s="231"/>
      <c r="J1182" s="228"/>
      <c r="K1182" s="228"/>
      <c r="L1182" s="232"/>
      <c r="M1182" s="233"/>
      <c r="N1182" s="234"/>
      <c r="O1182" s="234"/>
      <c r="P1182" s="234"/>
      <c r="Q1182" s="234"/>
      <c r="R1182" s="234"/>
      <c r="S1182" s="234"/>
      <c r="T1182" s="235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6" t="s">
        <v>155</v>
      </c>
      <c r="AU1182" s="236" t="s">
        <v>81</v>
      </c>
      <c r="AV1182" s="13" t="s">
        <v>79</v>
      </c>
      <c r="AW1182" s="13" t="s">
        <v>33</v>
      </c>
      <c r="AX1182" s="13" t="s">
        <v>71</v>
      </c>
      <c r="AY1182" s="236" t="s">
        <v>141</v>
      </c>
    </row>
    <row r="1183" spans="1:51" s="13" customFormat="1" ht="12">
      <c r="A1183" s="13"/>
      <c r="B1183" s="227"/>
      <c r="C1183" s="228"/>
      <c r="D1183" s="220" t="s">
        <v>155</v>
      </c>
      <c r="E1183" s="229" t="s">
        <v>19</v>
      </c>
      <c r="F1183" s="230" t="s">
        <v>1300</v>
      </c>
      <c r="G1183" s="228"/>
      <c r="H1183" s="229" t="s">
        <v>19</v>
      </c>
      <c r="I1183" s="231"/>
      <c r="J1183" s="228"/>
      <c r="K1183" s="228"/>
      <c r="L1183" s="232"/>
      <c r="M1183" s="233"/>
      <c r="N1183" s="234"/>
      <c r="O1183" s="234"/>
      <c r="P1183" s="234"/>
      <c r="Q1183" s="234"/>
      <c r="R1183" s="234"/>
      <c r="S1183" s="234"/>
      <c r="T1183" s="23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6" t="s">
        <v>155</v>
      </c>
      <c r="AU1183" s="236" t="s">
        <v>81</v>
      </c>
      <c r="AV1183" s="13" t="s">
        <v>79</v>
      </c>
      <c r="AW1183" s="13" t="s">
        <v>33</v>
      </c>
      <c r="AX1183" s="13" t="s">
        <v>71</v>
      </c>
      <c r="AY1183" s="236" t="s">
        <v>141</v>
      </c>
    </row>
    <row r="1184" spans="1:51" s="14" customFormat="1" ht="12">
      <c r="A1184" s="14"/>
      <c r="B1184" s="237"/>
      <c r="C1184" s="238"/>
      <c r="D1184" s="220" t="s">
        <v>155</v>
      </c>
      <c r="E1184" s="239" t="s">
        <v>19</v>
      </c>
      <c r="F1184" s="240" t="s">
        <v>1301</v>
      </c>
      <c r="G1184" s="238"/>
      <c r="H1184" s="241">
        <v>36</v>
      </c>
      <c r="I1184" s="242"/>
      <c r="J1184" s="238"/>
      <c r="K1184" s="238"/>
      <c r="L1184" s="243"/>
      <c r="M1184" s="244"/>
      <c r="N1184" s="245"/>
      <c r="O1184" s="245"/>
      <c r="P1184" s="245"/>
      <c r="Q1184" s="245"/>
      <c r="R1184" s="245"/>
      <c r="S1184" s="245"/>
      <c r="T1184" s="246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7" t="s">
        <v>155</v>
      </c>
      <c r="AU1184" s="247" t="s">
        <v>81</v>
      </c>
      <c r="AV1184" s="14" t="s">
        <v>81</v>
      </c>
      <c r="AW1184" s="14" t="s">
        <v>33</v>
      </c>
      <c r="AX1184" s="14" t="s">
        <v>79</v>
      </c>
      <c r="AY1184" s="247" t="s">
        <v>141</v>
      </c>
    </row>
    <row r="1185" spans="1:65" s="2" customFormat="1" ht="33" customHeight="1">
      <c r="A1185" s="41"/>
      <c r="B1185" s="42"/>
      <c r="C1185" s="207" t="s">
        <v>1302</v>
      </c>
      <c r="D1185" s="207" t="s">
        <v>144</v>
      </c>
      <c r="E1185" s="208" t="s">
        <v>1303</v>
      </c>
      <c r="F1185" s="209" t="s">
        <v>1304</v>
      </c>
      <c r="G1185" s="210" t="s">
        <v>221</v>
      </c>
      <c r="H1185" s="211">
        <v>266</v>
      </c>
      <c r="I1185" s="212"/>
      <c r="J1185" s="213">
        <f>ROUND(I1185*H1185,2)</f>
        <v>0</v>
      </c>
      <c r="K1185" s="209" t="s">
        <v>148</v>
      </c>
      <c r="L1185" s="47"/>
      <c r="M1185" s="214" t="s">
        <v>19</v>
      </c>
      <c r="N1185" s="215" t="s">
        <v>42</v>
      </c>
      <c r="O1185" s="87"/>
      <c r="P1185" s="216">
        <f>O1185*H1185</f>
        <v>0</v>
      </c>
      <c r="Q1185" s="216">
        <v>0.00125</v>
      </c>
      <c r="R1185" s="216">
        <f>Q1185*H1185</f>
        <v>0.3325</v>
      </c>
      <c r="S1185" s="216">
        <v>0</v>
      </c>
      <c r="T1185" s="217">
        <f>S1185*H1185</f>
        <v>0</v>
      </c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R1185" s="218" t="s">
        <v>269</v>
      </c>
      <c r="AT1185" s="218" t="s">
        <v>144</v>
      </c>
      <c r="AU1185" s="218" t="s">
        <v>81</v>
      </c>
      <c r="AY1185" s="20" t="s">
        <v>141</v>
      </c>
      <c r="BE1185" s="219">
        <f>IF(N1185="základní",J1185,0)</f>
        <v>0</v>
      </c>
      <c r="BF1185" s="219">
        <f>IF(N1185="snížená",J1185,0)</f>
        <v>0</v>
      </c>
      <c r="BG1185" s="219">
        <f>IF(N1185="zákl. přenesená",J1185,0)</f>
        <v>0</v>
      </c>
      <c r="BH1185" s="219">
        <f>IF(N1185="sníž. přenesená",J1185,0)</f>
        <v>0</v>
      </c>
      <c r="BI1185" s="219">
        <f>IF(N1185="nulová",J1185,0)</f>
        <v>0</v>
      </c>
      <c r="BJ1185" s="20" t="s">
        <v>79</v>
      </c>
      <c r="BK1185" s="219">
        <f>ROUND(I1185*H1185,2)</f>
        <v>0</v>
      </c>
      <c r="BL1185" s="20" t="s">
        <v>269</v>
      </c>
      <c r="BM1185" s="218" t="s">
        <v>1305</v>
      </c>
    </row>
    <row r="1186" spans="1:47" s="2" customFormat="1" ht="12">
      <c r="A1186" s="41"/>
      <c r="B1186" s="42"/>
      <c r="C1186" s="43"/>
      <c r="D1186" s="220" t="s">
        <v>151</v>
      </c>
      <c r="E1186" s="43"/>
      <c r="F1186" s="221" t="s">
        <v>1306</v>
      </c>
      <c r="G1186" s="43"/>
      <c r="H1186" s="43"/>
      <c r="I1186" s="222"/>
      <c r="J1186" s="43"/>
      <c r="K1186" s="43"/>
      <c r="L1186" s="47"/>
      <c r="M1186" s="223"/>
      <c r="N1186" s="224"/>
      <c r="O1186" s="87"/>
      <c r="P1186" s="87"/>
      <c r="Q1186" s="87"/>
      <c r="R1186" s="87"/>
      <c r="S1186" s="87"/>
      <c r="T1186" s="88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T1186" s="20" t="s">
        <v>151</v>
      </c>
      <c r="AU1186" s="20" t="s">
        <v>81</v>
      </c>
    </row>
    <row r="1187" spans="1:47" s="2" customFormat="1" ht="12">
      <c r="A1187" s="41"/>
      <c r="B1187" s="42"/>
      <c r="C1187" s="43"/>
      <c r="D1187" s="225" t="s">
        <v>153</v>
      </c>
      <c r="E1187" s="43"/>
      <c r="F1187" s="226" t="s">
        <v>1307</v>
      </c>
      <c r="G1187" s="43"/>
      <c r="H1187" s="43"/>
      <c r="I1187" s="222"/>
      <c r="J1187" s="43"/>
      <c r="K1187" s="43"/>
      <c r="L1187" s="47"/>
      <c r="M1187" s="223"/>
      <c r="N1187" s="224"/>
      <c r="O1187" s="87"/>
      <c r="P1187" s="87"/>
      <c r="Q1187" s="87"/>
      <c r="R1187" s="87"/>
      <c r="S1187" s="87"/>
      <c r="T1187" s="88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T1187" s="20" t="s">
        <v>153</v>
      </c>
      <c r="AU1187" s="20" t="s">
        <v>81</v>
      </c>
    </row>
    <row r="1188" spans="1:51" s="13" customFormat="1" ht="12">
      <c r="A1188" s="13"/>
      <c r="B1188" s="227"/>
      <c r="C1188" s="228"/>
      <c r="D1188" s="220" t="s">
        <v>155</v>
      </c>
      <c r="E1188" s="229" t="s">
        <v>19</v>
      </c>
      <c r="F1188" s="230" t="s">
        <v>156</v>
      </c>
      <c r="G1188" s="228"/>
      <c r="H1188" s="229" t="s">
        <v>19</v>
      </c>
      <c r="I1188" s="231"/>
      <c r="J1188" s="228"/>
      <c r="K1188" s="228"/>
      <c r="L1188" s="232"/>
      <c r="M1188" s="233"/>
      <c r="N1188" s="234"/>
      <c r="O1188" s="234"/>
      <c r="P1188" s="234"/>
      <c r="Q1188" s="234"/>
      <c r="R1188" s="234"/>
      <c r="S1188" s="234"/>
      <c r="T1188" s="235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6" t="s">
        <v>155</v>
      </c>
      <c r="AU1188" s="236" t="s">
        <v>81</v>
      </c>
      <c r="AV1188" s="13" t="s">
        <v>79</v>
      </c>
      <c r="AW1188" s="13" t="s">
        <v>33</v>
      </c>
      <c r="AX1188" s="13" t="s">
        <v>71</v>
      </c>
      <c r="AY1188" s="236" t="s">
        <v>141</v>
      </c>
    </row>
    <row r="1189" spans="1:51" s="13" customFormat="1" ht="12">
      <c r="A1189" s="13"/>
      <c r="B1189" s="227"/>
      <c r="C1189" s="228"/>
      <c r="D1189" s="220" t="s">
        <v>155</v>
      </c>
      <c r="E1189" s="229" t="s">
        <v>19</v>
      </c>
      <c r="F1189" s="230" t="s">
        <v>1308</v>
      </c>
      <c r="G1189" s="228"/>
      <c r="H1189" s="229" t="s">
        <v>19</v>
      </c>
      <c r="I1189" s="231"/>
      <c r="J1189" s="228"/>
      <c r="K1189" s="228"/>
      <c r="L1189" s="232"/>
      <c r="M1189" s="233"/>
      <c r="N1189" s="234"/>
      <c r="O1189" s="234"/>
      <c r="P1189" s="234"/>
      <c r="Q1189" s="234"/>
      <c r="R1189" s="234"/>
      <c r="S1189" s="234"/>
      <c r="T1189" s="235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6" t="s">
        <v>155</v>
      </c>
      <c r="AU1189" s="236" t="s">
        <v>81</v>
      </c>
      <c r="AV1189" s="13" t="s">
        <v>79</v>
      </c>
      <c r="AW1189" s="13" t="s">
        <v>33</v>
      </c>
      <c r="AX1189" s="13" t="s">
        <v>71</v>
      </c>
      <c r="AY1189" s="236" t="s">
        <v>141</v>
      </c>
    </row>
    <row r="1190" spans="1:51" s="14" customFormat="1" ht="12">
      <c r="A1190" s="14"/>
      <c r="B1190" s="237"/>
      <c r="C1190" s="238"/>
      <c r="D1190" s="220" t="s">
        <v>155</v>
      </c>
      <c r="E1190" s="239" t="s">
        <v>19</v>
      </c>
      <c r="F1190" s="240" t="s">
        <v>1309</v>
      </c>
      <c r="G1190" s="238"/>
      <c r="H1190" s="241">
        <v>266</v>
      </c>
      <c r="I1190" s="242"/>
      <c r="J1190" s="238"/>
      <c r="K1190" s="238"/>
      <c r="L1190" s="243"/>
      <c r="M1190" s="244"/>
      <c r="N1190" s="245"/>
      <c r="O1190" s="245"/>
      <c r="P1190" s="245"/>
      <c r="Q1190" s="245"/>
      <c r="R1190" s="245"/>
      <c r="S1190" s="245"/>
      <c r="T1190" s="246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47" t="s">
        <v>155</v>
      </c>
      <c r="AU1190" s="247" t="s">
        <v>81</v>
      </c>
      <c r="AV1190" s="14" t="s">
        <v>81</v>
      </c>
      <c r="AW1190" s="14" t="s">
        <v>33</v>
      </c>
      <c r="AX1190" s="14" t="s">
        <v>79</v>
      </c>
      <c r="AY1190" s="247" t="s">
        <v>141</v>
      </c>
    </row>
    <row r="1191" spans="1:65" s="2" customFormat="1" ht="33" customHeight="1">
      <c r="A1191" s="41"/>
      <c r="B1191" s="42"/>
      <c r="C1191" s="248" t="s">
        <v>1310</v>
      </c>
      <c r="D1191" s="248" t="s">
        <v>172</v>
      </c>
      <c r="E1191" s="249" t="s">
        <v>1311</v>
      </c>
      <c r="F1191" s="250" t="s">
        <v>1312</v>
      </c>
      <c r="G1191" s="251" t="s">
        <v>221</v>
      </c>
      <c r="H1191" s="252">
        <v>279.3</v>
      </c>
      <c r="I1191" s="253"/>
      <c r="J1191" s="254">
        <f>ROUND(I1191*H1191,2)</f>
        <v>0</v>
      </c>
      <c r="K1191" s="250" t="s">
        <v>292</v>
      </c>
      <c r="L1191" s="255"/>
      <c r="M1191" s="256" t="s">
        <v>19</v>
      </c>
      <c r="N1191" s="257" t="s">
        <v>42</v>
      </c>
      <c r="O1191" s="87"/>
      <c r="P1191" s="216">
        <f>O1191*H1191</f>
        <v>0</v>
      </c>
      <c r="Q1191" s="216">
        <v>0.008</v>
      </c>
      <c r="R1191" s="216">
        <f>Q1191*H1191</f>
        <v>2.2344</v>
      </c>
      <c r="S1191" s="216">
        <v>0</v>
      </c>
      <c r="T1191" s="217">
        <f>S1191*H1191</f>
        <v>0</v>
      </c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R1191" s="218" t="s">
        <v>382</v>
      </c>
      <c r="AT1191" s="218" t="s">
        <v>172</v>
      </c>
      <c r="AU1191" s="218" t="s">
        <v>81</v>
      </c>
      <c r="AY1191" s="20" t="s">
        <v>141</v>
      </c>
      <c r="BE1191" s="219">
        <f>IF(N1191="základní",J1191,0)</f>
        <v>0</v>
      </c>
      <c r="BF1191" s="219">
        <f>IF(N1191="snížená",J1191,0)</f>
        <v>0</v>
      </c>
      <c r="BG1191" s="219">
        <f>IF(N1191="zákl. přenesená",J1191,0)</f>
        <v>0</v>
      </c>
      <c r="BH1191" s="219">
        <f>IF(N1191="sníž. přenesená",J1191,0)</f>
        <v>0</v>
      </c>
      <c r="BI1191" s="219">
        <f>IF(N1191="nulová",J1191,0)</f>
        <v>0</v>
      </c>
      <c r="BJ1191" s="20" t="s">
        <v>79</v>
      </c>
      <c r="BK1191" s="219">
        <f>ROUND(I1191*H1191,2)</f>
        <v>0</v>
      </c>
      <c r="BL1191" s="20" t="s">
        <v>269</v>
      </c>
      <c r="BM1191" s="218" t="s">
        <v>1313</v>
      </c>
    </row>
    <row r="1192" spans="1:47" s="2" customFormat="1" ht="12">
      <c r="A1192" s="41"/>
      <c r="B1192" s="42"/>
      <c r="C1192" s="43"/>
      <c r="D1192" s="220" t="s">
        <v>151</v>
      </c>
      <c r="E1192" s="43"/>
      <c r="F1192" s="221" t="s">
        <v>1312</v>
      </c>
      <c r="G1192" s="43"/>
      <c r="H1192" s="43"/>
      <c r="I1192" s="222"/>
      <c r="J1192" s="43"/>
      <c r="K1192" s="43"/>
      <c r="L1192" s="47"/>
      <c r="M1192" s="223"/>
      <c r="N1192" s="224"/>
      <c r="O1192" s="87"/>
      <c r="P1192" s="87"/>
      <c r="Q1192" s="87"/>
      <c r="R1192" s="87"/>
      <c r="S1192" s="87"/>
      <c r="T1192" s="88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T1192" s="20" t="s">
        <v>151</v>
      </c>
      <c r="AU1192" s="20" t="s">
        <v>81</v>
      </c>
    </row>
    <row r="1193" spans="1:51" s="14" customFormat="1" ht="12">
      <c r="A1193" s="14"/>
      <c r="B1193" s="237"/>
      <c r="C1193" s="238"/>
      <c r="D1193" s="220" t="s">
        <v>155</v>
      </c>
      <c r="E1193" s="239" t="s">
        <v>19</v>
      </c>
      <c r="F1193" s="240" t="s">
        <v>1314</v>
      </c>
      <c r="G1193" s="238"/>
      <c r="H1193" s="241">
        <v>266</v>
      </c>
      <c r="I1193" s="242"/>
      <c r="J1193" s="238"/>
      <c r="K1193" s="238"/>
      <c r="L1193" s="243"/>
      <c r="M1193" s="244"/>
      <c r="N1193" s="245"/>
      <c r="O1193" s="245"/>
      <c r="P1193" s="245"/>
      <c r="Q1193" s="245"/>
      <c r="R1193" s="245"/>
      <c r="S1193" s="245"/>
      <c r="T1193" s="246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7" t="s">
        <v>155</v>
      </c>
      <c r="AU1193" s="247" t="s">
        <v>81</v>
      </c>
      <c r="AV1193" s="14" t="s">
        <v>81</v>
      </c>
      <c r="AW1193" s="14" t="s">
        <v>33</v>
      </c>
      <c r="AX1193" s="14" t="s">
        <v>79</v>
      </c>
      <c r="AY1193" s="247" t="s">
        <v>141</v>
      </c>
    </row>
    <row r="1194" spans="1:51" s="13" customFormat="1" ht="12">
      <c r="A1194" s="13"/>
      <c r="B1194" s="227"/>
      <c r="C1194" s="228"/>
      <c r="D1194" s="220" t="s">
        <v>155</v>
      </c>
      <c r="E1194" s="229" t="s">
        <v>19</v>
      </c>
      <c r="F1194" s="230" t="s">
        <v>1315</v>
      </c>
      <c r="G1194" s="228"/>
      <c r="H1194" s="229" t="s">
        <v>19</v>
      </c>
      <c r="I1194" s="231"/>
      <c r="J1194" s="228"/>
      <c r="K1194" s="228"/>
      <c r="L1194" s="232"/>
      <c r="M1194" s="233"/>
      <c r="N1194" s="234"/>
      <c r="O1194" s="234"/>
      <c r="P1194" s="234"/>
      <c r="Q1194" s="234"/>
      <c r="R1194" s="234"/>
      <c r="S1194" s="234"/>
      <c r="T1194" s="235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6" t="s">
        <v>155</v>
      </c>
      <c r="AU1194" s="236" t="s">
        <v>81</v>
      </c>
      <c r="AV1194" s="13" t="s">
        <v>79</v>
      </c>
      <c r="AW1194" s="13" t="s">
        <v>33</v>
      </c>
      <c r="AX1194" s="13" t="s">
        <v>71</v>
      </c>
      <c r="AY1194" s="236" t="s">
        <v>141</v>
      </c>
    </row>
    <row r="1195" spans="1:51" s="14" customFormat="1" ht="12">
      <c r="A1195" s="14"/>
      <c r="B1195" s="237"/>
      <c r="C1195" s="238"/>
      <c r="D1195" s="220" t="s">
        <v>155</v>
      </c>
      <c r="E1195" s="238"/>
      <c r="F1195" s="240" t="s">
        <v>1316</v>
      </c>
      <c r="G1195" s="238"/>
      <c r="H1195" s="241">
        <v>279.3</v>
      </c>
      <c r="I1195" s="242"/>
      <c r="J1195" s="238"/>
      <c r="K1195" s="238"/>
      <c r="L1195" s="243"/>
      <c r="M1195" s="244"/>
      <c r="N1195" s="245"/>
      <c r="O1195" s="245"/>
      <c r="P1195" s="245"/>
      <c r="Q1195" s="245"/>
      <c r="R1195" s="245"/>
      <c r="S1195" s="245"/>
      <c r="T1195" s="246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47" t="s">
        <v>155</v>
      </c>
      <c r="AU1195" s="247" t="s">
        <v>81</v>
      </c>
      <c r="AV1195" s="14" t="s">
        <v>81</v>
      </c>
      <c r="AW1195" s="14" t="s">
        <v>4</v>
      </c>
      <c r="AX1195" s="14" t="s">
        <v>79</v>
      </c>
      <c r="AY1195" s="247" t="s">
        <v>141</v>
      </c>
    </row>
    <row r="1196" spans="1:65" s="2" customFormat="1" ht="16.5" customHeight="1">
      <c r="A1196" s="41"/>
      <c r="B1196" s="42"/>
      <c r="C1196" s="207" t="s">
        <v>1317</v>
      </c>
      <c r="D1196" s="207" t="s">
        <v>144</v>
      </c>
      <c r="E1196" s="208" t="s">
        <v>1318</v>
      </c>
      <c r="F1196" s="209" t="s">
        <v>1319</v>
      </c>
      <c r="G1196" s="210" t="s">
        <v>221</v>
      </c>
      <c r="H1196" s="211">
        <v>36</v>
      </c>
      <c r="I1196" s="212"/>
      <c r="J1196" s="213">
        <f>ROUND(I1196*H1196,2)</f>
        <v>0</v>
      </c>
      <c r="K1196" s="209" t="s">
        <v>148</v>
      </c>
      <c r="L1196" s="47"/>
      <c r="M1196" s="214" t="s">
        <v>19</v>
      </c>
      <c r="N1196" s="215" t="s">
        <v>42</v>
      </c>
      <c r="O1196" s="87"/>
      <c r="P1196" s="216">
        <f>O1196*H1196</f>
        <v>0</v>
      </c>
      <c r="Q1196" s="216">
        <v>0</v>
      </c>
      <c r="R1196" s="216">
        <f>Q1196*H1196</f>
        <v>0</v>
      </c>
      <c r="S1196" s="216">
        <v>0</v>
      </c>
      <c r="T1196" s="217">
        <f>S1196*H1196</f>
        <v>0</v>
      </c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R1196" s="218" t="s">
        <v>269</v>
      </c>
      <c r="AT1196" s="218" t="s">
        <v>144</v>
      </c>
      <c r="AU1196" s="218" t="s">
        <v>81</v>
      </c>
      <c r="AY1196" s="20" t="s">
        <v>141</v>
      </c>
      <c r="BE1196" s="219">
        <f>IF(N1196="základní",J1196,0)</f>
        <v>0</v>
      </c>
      <c r="BF1196" s="219">
        <f>IF(N1196="snížená",J1196,0)</f>
        <v>0</v>
      </c>
      <c r="BG1196" s="219">
        <f>IF(N1196="zákl. přenesená",J1196,0)</f>
        <v>0</v>
      </c>
      <c r="BH1196" s="219">
        <f>IF(N1196="sníž. přenesená",J1196,0)</f>
        <v>0</v>
      </c>
      <c r="BI1196" s="219">
        <f>IF(N1196="nulová",J1196,0)</f>
        <v>0</v>
      </c>
      <c r="BJ1196" s="20" t="s">
        <v>79</v>
      </c>
      <c r="BK1196" s="219">
        <f>ROUND(I1196*H1196,2)</f>
        <v>0</v>
      </c>
      <c r="BL1196" s="20" t="s">
        <v>269</v>
      </c>
      <c r="BM1196" s="218" t="s">
        <v>1320</v>
      </c>
    </row>
    <row r="1197" spans="1:47" s="2" customFormat="1" ht="12">
      <c r="A1197" s="41"/>
      <c r="B1197" s="42"/>
      <c r="C1197" s="43"/>
      <c r="D1197" s="220" t="s">
        <v>151</v>
      </c>
      <c r="E1197" s="43"/>
      <c r="F1197" s="221" t="s">
        <v>1321</v>
      </c>
      <c r="G1197" s="43"/>
      <c r="H1197" s="43"/>
      <c r="I1197" s="222"/>
      <c r="J1197" s="43"/>
      <c r="K1197" s="43"/>
      <c r="L1197" s="47"/>
      <c r="M1197" s="223"/>
      <c r="N1197" s="224"/>
      <c r="O1197" s="87"/>
      <c r="P1197" s="87"/>
      <c r="Q1197" s="87"/>
      <c r="R1197" s="87"/>
      <c r="S1197" s="87"/>
      <c r="T1197" s="88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T1197" s="20" t="s">
        <v>151</v>
      </c>
      <c r="AU1197" s="20" t="s">
        <v>81</v>
      </c>
    </row>
    <row r="1198" spans="1:47" s="2" customFormat="1" ht="12">
      <c r="A1198" s="41"/>
      <c r="B1198" s="42"/>
      <c r="C1198" s="43"/>
      <c r="D1198" s="225" t="s">
        <v>153</v>
      </c>
      <c r="E1198" s="43"/>
      <c r="F1198" s="226" t="s">
        <v>1322</v>
      </c>
      <c r="G1198" s="43"/>
      <c r="H1198" s="43"/>
      <c r="I1198" s="222"/>
      <c r="J1198" s="43"/>
      <c r="K1198" s="43"/>
      <c r="L1198" s="47"/>
      <c r="M1198" s="223"/>
      <c r="N1198" s="224"/>
      <c r="O1198" s="87"/>
      <c r="P1198" s="87"/>
      <c r="Q1198" s="87"/>
      <c r="R1198" s="87"/>
      <c r="S1198" s="87"/>
      <c r="T1198" s="88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T1198" s="20" t="s">
        <v>153</v>
      </c>
      <c r="AU1198" s="20" t="s">
        <v>81</v>
      </c>
    </row>
    <row r="1199" spans="1:51" s="13" customFormat="1" ht="12">
      <c r="A1199" s="13"/>
      <c r="B1199" s="227"/>
      <c r="C1199" s="228"/>
      <c r="D1199" s="220" t="s">
        <v>155</v>
      </c>
      <c r="E1199" s="229" t="s">
        <v>19</v>
      </c>
      <c r="F1199" s="230" t="s">
        <v>1278</v>
      </c>
      <c r="G1199" s="228"/>
      <c r="H1199" s="229" t="s">
        <v>19</v>
      </c>
      <c r="I1199" s="231"/>
      <c r="J1199" s="228"/>
      <c r="K1199" s="228"/>
      <c r="L1199" s="232"/>
      <c r="M1199" s="233"/>
      <c r="N1199" s="234"/>
      <c r="O1199" s="234"/>
      <c r="P1199" s="234"/>
      <c r="Q1199" s="234"/>
      <c r="R1199" s="234"/>
      <c r="S1199" s="234"/>
      <c r="T1199" s="235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36" t="s">
        <v>155</v>
      </c>
      <c r="AU1199" s="236" t="s">
        <v>81</v>
      </c>
      <c r="AV1199" s="13" t="s">
        <v>79</v>
      </c>
      <c r="AW1199" s="13" t="s">
        <v>33</v>
      </c>
      <c r="AX1199" s="13" t="s">
        <v>71</v>
      </c>
      <c r="AY1199" s="236" t="s">
        <v>141</v>
      </c>
    </row>
    <row r="1200" spans="1:51" s="13" customFormat="1" ht="12">
      <c r="A1200" s="13"/>
      <c r="B1200" s="227"/>
      <c r="C1200" s="228"/>
      <c r="D1200" s="220" t="s">
        <v>155</v>
      </c>
      <c r="E1200" s="229" t="s">
        <v>19</v>
      </c>
      <c r="F1200" s="230" t="s">
        <v>1299</v>
      </c>
      <c r="G1200" s="228"/>
      <c r="H1200" s="229" t="s">
        <v>19</v>
      </c>
      <c r="I1200" s="231"/>
      <c r="J1200" s="228"/>
      <c r="K1200" s="228"/>
      <c r="L1200" s="232"/>
      <c r="M1200" s="233"/>
      <c r="N1200" s="234"/>
      <c r="O1200" s="234"/>
      <c r="P1200" s="234"/>
      <c r="Q1200" s="234"/>
      <c r="R1200" s="234"/>
      <c r="S1200" s="234"/>
      <c r="T1200" s="235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6" t="s">
        <v>155</v>
      </c>
      <c r="AU1200" s="236" t="s">
        <v>81</v>
      </c>
      <c r="AV1200" s="13" t="s">
        <v>79</v>
      </c>
      <c r="AW1200" s="13" t="s">
        <v>33</v>
      </c>
      <c r="AX1200" s="13" t="s">
        <v>71</v>
      </c>
      <c r="AY1200" s="236" t="s">
        <v>141</v>
      </c>
    </row>
    <row r="1201" spans="1:51" s="13" customFormat="1" ht="12">
      <c r="A1201" s="13"/>
      <c r="B1201" s="227"/>
      <c r="C1201" s="228"/>
      <c r="D1201" s="220" t="s">
        <v>155</v>
      </c>
      <c r="E1201" s="229" t="s">
        <v>19</v>
      </c>
      <c r="F1201" s="230" t="s">
        <v>1300</v>
      </c>
      <c r="G1201" s="228"/>
      <c r="H1201" s="229" t="s">
        <v>19</v>
      </c>
      <c r="I1201" s="231"/>
      <c r="J1201" s="228"/>
      <c r="K1201" s="228"/>
      <c r="L1201" s="232"/>
      <c r="M1201" s="233"/>
      <c r="N1201" s="234"/>
      <c r="O1201" s="234"/>
      <c r="P1201" s="234"/>
      <c r="Q1201" s="234"/>
      <c r="R1201" s="234"/>
      <c r="S1201" s="234"/>
      <c r="T1201" s="235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6" t="s">
        <v>155</v>
      </c>
      <c r="AU1201" s="236" t="s">
        <v>81</v>
      </c>
      <c r="AV1201" s="13" t="s">
        <v>79</v>
      </c>
      <c r="AW1201" s="13" t="s">
        <v>33</v>
      </c>
      <c r="AX1201" s="13" t="s">
        <v>71</v>
      </c>
      <c r="AY1201" s="236" t="s">
        <v>141</v>
      </c>
    </row>
    <row r="1202" spans="1:51" s="14" customFormat="1" ht="12">
      <c r="A1202" s="14"/>
      <c r="B1202" s="237"/>
      <c r="C1202" s="238"/>
      <c r="D1202" s="220" t="s">
        <v>155</v>
      </c>
      <c r="E1202" s="239" t="s">
        <v>19</v>
      </c>
      <c r="F1202" s="240" t="s">
        <v>1301</v>
      </c>
      <c r="G1202" s="238"/>
      <c r="H1202" s="241">
        <v>36</v>
      </c>
      <c r="I1202" s="242"/>
      <c r="J1202" s="238"/>
      <c r="K1202" s="238"/>
      <c r="L1202" s="243"/>
      <c r="M1202" s="244"/>
      <c r="N1202" s="245"/>
      <c r="O1202" s="245"/>
      <c r="P1202" s="245"/>
      <c r="Q1202" s="245"/>
      <c r="R1202" s="245"/>
      <c r="S1202" s="245"/>
      <c r="T1202" s="246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7" t="s">
        <v>155</v>
      </c>
      <c r="AU1202" s="247" t="s">
        <v>81</v>
      </c>
      <c r="AV1202" s="14" t="s">
        <v>81</v>
      </c>
      <c r="AW1202" s="14" t="s">
        <v>33</v>
      </c>
      <c r="AX1202" s="14" t="s">
        <v>79</v>
      </c>
      <c r="AY1202" s="247" t="s">
        <v>141</v>
      </c>
    </row>
    <row r="1203" spans="1:65" s="2" customFormat="1" ht="24.15" customHeight="1">
      <c r="A1203" s="41"/>
      <c r="B1203" s="42"/>
      <c r="C1203" s="248" t="s">
        <v>1323</v>
      </c>
      <c r="D1203" s="248" t="s">
        <v>172</v>
      </c>
      <c r="E1203" s="249" t="s">
        <v>1324</v>
      </c>
      <c r="F1203" s="250" t="s">
        <v>1325</v>
      </c>
      <c r="G1203" s="251" t="s">
        <v>221</v>
      </c>
      <c r="H1203" s="252">
        <v>11.34</v>
      </c>
      <c r="I1203" s="253"/>
      <c r="J1203" s="254">
        <f>ROUND(I1203*H1203,2)</f>
        <v>0</v>
      </c>
      <c r="K1203" s="250" t="s">
        <v>1326</v>
      </c>
      <c r="L1203" s="255"/>
      <c r="M1203" s="256" t="s">
        <v>19</v>
      </c>
      <c r="N1203" s="257" t="s">
        <v>42</v>
      </c>
      <c r="O1203" s="87"/>
      <c r="P1203" s="216">
        <f>O1203*H1203</f>
        <v>0</v>
      </c>
      <c r="Q1203" s="216">
        <v>0.008</v>
      </c>
      <c r="R1203" s="216">
        <f>Q1203*H1203</f>
        <v>0.09072</v>
      </c>
      <c r="S1203" s="216">
        <v>0</v>
      </c>
      <c r="T1203" s="217">
        <f>S1203*H1203</f>
        <v>0</v>
      </c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R1203" s="218" t="s">
        <v>382</v>
      </c>
      <c r="AT1203" s="218" t="s">
        <v>172</v>
      </c>
      <c r="AU1203" s="218" t="s">
        <v>81</v>
      </c>
      <c r="AY1203" s="20" t="s">
        <v>141</v>
      </c>
      <c r="BE1203" s="219">
        <f>IF(N1203="základní",J1203,0)</f>
        <v>0</v>
      </c>
      <c r="BF1203" s="219">
        <f>IF(N1203="snížená",J1203,0)</f>
        <v>0</v>
      </c>
      <c r="BG1203" s="219">
        <f>IF(N1203="zákl. přenesená",J1203,0)</f>
        <v>0</v>
      </c>
      <c r="BH1203" s="219">
        <f>IF(N1203="sníž. přenesená",J1203,0)</f>
        <v>0</v>
      </c>
      <c r="BI1203" s="219">
        <f>IF(N1203="nulová",J1203,0)</f>
        <v>0</v>
      </c>
      <c r="BJ1203" s="20" t="s">
        <v>79</v>
      </c>
      <c r="BK1203" s="219">
        <f>ROUND(I1203*H1203,2)</f>
        <v>0</v>
      </c>
      <c r="BL1203" s="20" t="s">
        <v>269</v>
      </c>
      <c r="BM1203" s="218" t="s">
        <v>1327</v>
      </c>
    </row>
    <row r="1204" spans="1:47" s="2" customFormat="1" ht="12">
      <c r="A1204" s="41"/>
      <c r="B1204" s="42"/>
      <c r="C1204" s="43"/>
      <c r="D1204" s="220" t="s">
        <v>151</v>
      </c>
      <c r="E1204" s="43"/>
      <c r="F1204" s="221" t="s">
        <v>1325</v>
      </c>
      <c r="G1204" s="43"/>
      <c r="H1204" s="43"/>
      <c r="I1204" s="222"/>
      <c r="J1204" s="43"/>
      <c r="K1204" s="43"/>
      <c r="L1204" s="47"/>
      <c r="M1204" s="223"/>
      <c r="N1204" s="224"/>
      <c r="O1204" s="87"/>
      <c r="P1204" s="87"/>
      <c r="Q1204" s="87"/>
      <c r="R1204" s="87"/>
      <c r="S1204" s="87"/>
      <c r="T1204" s="88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T1204" s="20" t="s">
        <v>151</v>
      </c>
      <c r="AU1204" s="20" t="s">
        <v>81</v>
      </c>
    </row>
    <row r="1205" spans="1:51" s="13" customFormat="1" ht="12">
      <c r="A1205" s="13"/>
      <c r="B1205" s="227"/>
      <c r="C1205" s="228"/>
      <c r="D1205" s="220" t="s">
        <v>155</v>
      </c>
      <c r="E1205" s="229" t="s">
        <v>19</v>
      </c>
      <c r="F1205" s="230" t="s">
        <v>177</v>
      </c>
      <c r="G1205" s="228"/>
      <c r="H1205" s="229" t="s">
        <v>19</v>
      </c>
      <c r="I1205" s="231"/>
      <c r="J1205" s="228"/>
      <c r="K1205" s="228"/>
      <c r="L1205" s="232"/>
      <c r="M1205" s="233"/>
      <c r="N1205" s="234"/>
      <c r="O1205" s="234"/>
      <c r="P1205" s="234"/>
      <c r="Q1205" s="234"/>
      <c r="R1205" s="234"/>
      <c r="S1205" s="234"/>
      <c r="T1205" s="235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6" t="s">
        <v>155</v>
      </c>
      <c r="AU1205" s="236" t="s">
        <v>81</v>
      </c>
      <c r="AV1205" s="13" t="s">
        <v>79</v>
      </c>
      <c r="AW1205" s="13" t="s">
        <v>33</v>
      </c>
      <c r="AX1205" s="13" t="s">
        <v>71</v>
      </c>
      <c r="AY1205" s="236" t="s">
        <v>141</v>
      </c>
    </row>
    <row r="1206" spans="1:51" s="14" customFormat="1" ht="12">
      <c r="A1206" s="14"/>
      <c r="B1206" s="237"/>
      <c r="C1206" s="238"/>
      <c r="D1206" s="220" t="s">
        <v>155</v>
      </c>
      <c r="E1206" s="239" t="s">
        <v>19</v>
      </c>
      <c r="F1206" s="240" t="s">
        <v>1328</v>
      </c>
      <c r="G1206" s="238"/>
      <c r="H1206" s="241">
        <v>10.8</v>
      </c>
      <c r="I1206" s="242"/>
      <c r="J1206" s="238"/>
      <c r="K1206" s="238"/>
      <c r="L1206" s="243"/>
      <c r="M1206" s="244"/>
      <c r="N1206" s="245"/>
      <c r="O1206" s="245"/>
      <c r="P1206" s="245"/>
      <c r="Q1206" s="245"/>
      <c r="R1206" s="245"/>
      <c r="S1206" s="245"/>
      <c r="T1206" s="246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7" t="s">
        <v>155</v>
      </c>
      <c r="AU1206" s="247" t="s">
        <v>81</v>
      </c>
      <c r="AV1206" s="14" t="s">
        <v>81</v>
      </c>
      <c r="AW1206" s="14" t="s">
        <v>33</v>
      </c>
      <c r="AX1206" s="14" t="s">
        <v>79</v>
      </c>
      <c r="AY1206" s="247" t="s">
        <v>141</v>
      </c>
    </row>
    <row r="1207" spans="1:51" s="13" customFormat="1" ht="12">
      <c r="A1207" s="13"/>
      <c r="B1207" s="227"/>
      <c r="C1207" s="228"/>
      <c r="D1207" s="220" t="s">
        <v>155</v>
      </c>
      <c r="E1207" s="229" t="s">
        <v>19</v>
      </c>
      <c r="F1207" s="230" t="s">
        <v>1329</v>
      </c>
      <c r="G1207" s="228"/>
      <c r="H1207" s="229" t="s">
        <v>19</v>
      </c>
      <c r="I1207" s="231"/>
      <c r="J1207" s="228"/>
      <c r="K1207" s="228"/>
      <c r="L1207" s="232"/>
      <c r="M1207" s="233"/>
      <c r="N1207" s="234"/>
      <c r="O1207" s="234"/>
      <c r="P1207" s="234"/>
      <c r="Q1207" s="234"/>
      <c r="R1207" s="234"/>
      <c r="S1207" s="234"/>
      <c r="T1207" s="235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6" t="s">
        <v>155</v>
      </c>
      <c r="AU1207" s="236" t="s">
        <v>81</v>
      </c>
      <c r="AV1207" s="13" t="s">
        <v>79</v>
      </c>
      <c r="AW1207" s="13" t="s">
        <v>33</v>
      </c>
      <c r="AX1207" s="13" t="s">
        <v>71</v>
      </c>
      <c r="AY1207" s="236" t="s">
        <v>141</v>
      </c>
    </row>
    <row r="1208" spans="1:51" s="14" customFormat="1" ht="12">
      <c r="A1208" s="14"/>
      <c r="B1208" s="237"/>
      <c r="C1208" s="238"/>
      <c r="D1208" s="220" t="s">
        <v>155</v>
      </c>
      <c r="E1208" s="238"/>
      <c r="F1208" s="240" t="s">
        <v>1330</v>
      </c>
      <c r="G1208" s="238"/>
      <c r="H1208" s="241">
        <v>11.34</v>
      </c>
      <c r="I1208" s="242"/>
      <c r="J1208" s="238"/>
      <c r="K1208" s="238"/>
      <c r="L1208" s="243"/>
      <c r="M1208" s="244"/>
      <c r="N1208" s="245"/>
      <c r="O1208" s="245"/>
      <c r="P1208" s="245"/>
      <c r="Q1208" s="245"/>
      <c r="R1208" s="245"/>
      <c r="S1208" s="245"/>
      <c r="T1208" s="246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7" t="s">
        <v>155</v>
      </c>
      <c r="AU1208" s="247" t="s">
        <v>81</v>
      </c>
      <c r="AV1208" s="14" t="s">
        <v>81</v>
      </c>
      <c r="AW1208" s="14" t="s">
        <v>4</v>
      </c>
      <c r="AX1208" s="14" t="s">
        <v>79</v>
      </c>
      <c r="AY1208" s="247" t="s">
        <v>141</v>
      </c>
    </row>
    <row r="1209" spans="1:65" s="2" customFormat="1" ht="24.15" customHeight="1">
      <c r="A1209" s="41"/>
      <c r="B1209" s="42"/>
      <c r="C1209" s="207" t="s">
        <v>1331</v>
      </c>
      <c r="D1209" s="207" t="s">
        <v>144</v>
      </c>
      <c r="E1209" s="208" t="s">
        <v>1332</v>
      </c>
      <c r="F1209" s="209" t="s">
        <v>1333</v>
      </c>
      <c r="G1209" s="210" t="s">
        <v>221</v>
      </c>
      <c r="H1209" s="211">
        <v>135</v>
      </c>
      <c r="I1209" s="212"/>
      <c r="J1209" s="213">
        <f>ROUND(I1209*H1209,2)</f>
        <v>0</v>
      </c>
      <c r="K1209" s="209" t="s">
        <v>148</v>
      </c>
      <c r="L1209" s="47"/>
      <c r="M1209" s="214" t="s">
        <v>19</v>
      </c>
      <c r="N1209" s="215" t="s">
        <v>42</v>
      </c>
      <c r="O1209" s="87"/>
      <c r="P1209" s="216">
        <f>O1209*H1209</f>
        <v>0</v>
      </c>
      <c r="Q1209" s="216">
        <v>0</v>
      </c>
      <c r="R1209" s="216">
        <f>Q1209*H1209</f>
        <v>0</v>
      </c>
      <c r="S1209" s="216">
        <v>0.01065</v>
      </c>
      <c r="T1209" s="217">
        <f>S1209*H1209</f>
        <v>1.4377499999999999</v>
      </c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R1209" s="218" t="s">
        <v>269</v>
      </c>
      <c r="AT1209" s="218" t="s">
        <v>144</v>
      </c>
      <c r="AU1209" s="218" t="s">
        <v>81</v>
      </c>
      <c r="AY1209" s="20" t="s">
        <v>141</v>
      </c>
      <c r="BE1209" s="219">
        <f>IF(N1209="základní",J1209,0)</f>
        <v>0</v>
      </c>
      <c r="BF1209" s="219">
        <f>IF(N1209="snížená",J1209,0)</f>
        <v>0</v>
      </c>
      <c r="BG1209" s="219">
        <f>IF(N1209="zákl. přenesená",J1209,0)</f>
        <v>0</v>
      </c>
      <c r="BH1209" s="219">
        <f>IF(N1209="sníž. přenesená",J1209,0)</f>
        <v>0</v>
      </c>
      <c r="BI1209" s="219">
        <f>IF(N1209="nulová",J1209,0)</f>
        <v>0</v>
      </c>
      <c r="BJ1209" s="20" t="s">
        <v>79</v>
      </c>
      <c r="BK1209" s="219">
        <f>ROUND(I1209*H1209,2)</f>
        <v>0</v>
      </c>
      <c r="BL1209" s="20" t="s">
        <v>269</v>
      </c>
      <c r="BM1209" s="218" t="s">
        <v>1334</v>
      </c>
    </row>
    <row r="1210" spans="1:47" s="2" customFormat="1" ht="12">
      <c r="A1210" s="41"/>
      <c r="B1210" s="42"/>
      <c r="C1210" s="43"/>
      <c r="D1210" s="220" t="s">
        <v>151</v>
      </c>
      <c r="E1210" s="43"/>
      <c r="F1210" s="221" t="s">
        <v>1335</v>
      </c>
      <c r="G1210" s="43"/>
      <c r="H1210" s="43"/>
      <c r="I1210" s="222"/>
      <c r="J1210" s="43"/>
      <c r="K1210" s="43"/>
      <c r="L1210" s="47"/>
      <c r="M1210" s="223"/>
      <c r="N1210" s="224"/>
      <c r="O1210" s="87"/>
      <c r="P1210" s="87"/>
      <c r="Q1210" s="87"/>
      <c r="R1210" s="87"/>
      <c r="S1210" s="87"/>
      <c r="T1210" s="88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T1210" s="20" t="s">
        <v>151</v>
      </c>
      <c r="AU1210" s="20" t="s">
        <v>81</v>
      </c>
    </row>
    <row r="1211" spans="1:47" s="2" customFormat="1" ht="12">
      <c r="A1211" s="41"/>
      <c r="B1211" s="42"/>
      <c r="C1211" s="43"/>
      <c r="D1211" s="225" t="s">
        <v>153</v>
      </c>
      <c r="E1211" s="43"/>
      <c r="F1211" s="226" t="s">
        <v>1336</v>
      </c>
      <c r="G1211" s="43"/>
      <c r="H1211" s="43"/>
      <c r="I1211" s="222"/>
      <c r="J1211" s="43"/>
      <c r="K1211" s="43"/>
      <c r="L1211" s="47"/>
      <c r="M1211" s="223"/>
      <c r="N1211" s="224"/>
      <c r="O1211" s="87"/>
      <c r="P1211" s="87"/>
      <c r="Q1211" s="87"/>
      <c r="R1211" s="87"/>
      <c r="S1211" s="87"/>
      <c r="T1211" s="88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T1211" s="20" t="s">
        <v>153</v>
      </c>
      <c r="AU1211" s="20" t="s">
        <v>81</v>
      </c>
    </row>
    <row r="1212" spans="1:51" s="13" customFormat="1" ht="12">
      <c r="A1212" s="13"/>
      <c r="B1212" s="227"/>
      <c r="C1212" s="228"/>
      <c r="D1212" s="220" t="s">
        <v>155</v>
      </c>
      <c r="E1212" s="229" t="s">
        <v>19</v>
      </c>
      <c r="F1212" s="230" t="s">
        <v>1278</v>
      </c>
      <c r="G1212" s="228"/>
      <c r="H1212" s="229" t="s">
        <v>19</v>
      </c>
      <c r="I1212" s="231"/>
      <c r="J1212" s="228"/>
      <c r="K1212" s="228"/>
      <c r="L1212" s="232"/>
      <c r="M1212" s="233"/>
      <c r="N1212" s="234"/>
      <c r="O1212" s="234"/>
      <c r="P1212" s="234"/>
      <c r="Q1212" s="234"/>
      <c r="R1212" s="234"/>
      <c r="S1212" s="234"/>
      <c r="T1212" s="235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6" t="s">
        <v>155</v>
      </c>
      <c r="AU1212" s="236" t="s">
        <v>81</v>
      </c>
      <c r="AV1212" s="13" t="s">
        <v>79</v>
      </c>
      <c r="AW1212" s="13" t="s">
        <v>33</v>
      </c>
      <c r="AX1212" s="13" t="s">
        <v>71</v>
      </c>
      <c r="AY1212" s="236" t="s">
        <v>141</v>
      </c>
    </row>
    <row r="1213" spans="1:51" s="14" customFormat="1" ht="12">
      <c r="A1213" s="14"/>
      <c r="B1213" s="237"/>
      <c r="C1213" s="238"/>
      <c r="D1213" s="220" t="s">
        <v>155</v>
      </c>
      <c r="E1213" s="239" t="s">
        <v>19</v>
      </c>
      <c r="F1213" s="240" t="s">
        <v>1337</v>
      </c>
      <c r="G1213" s="238"/>
      <c r="H1213" s="241">
        <v>99</v>
      </c>
      <c r="I1213" s="242"/>
      <c r="J1213" s="238"/>
      <c r="K1213" s="238"/>
      <c r="L1213" s="243"/>
      <c r="M1213" s="244"/>
      <c r="N1213" s="245"/>
      <c r="O1213" s="245"/>
      <c r="P1213" s="245"/>
      <c r="Q1213" s="245"/>
      <c r="R1213" s="245"/>
      <c r="S1213" s="245"/>
      <c r="T1213" s="246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47" t="s">
        <v>155</v>
      </c>
      <c r="AU1213" s="247" t="s">
        <v>81</v>
      </c>
      <c r="AV1213" s="14" t="s">
        <v>81</v>
      </c>
      <c r="AW1213" s="14" t="s">
        <v>33</v>
      </c>
      <c r="AX1213" s="14" t="s">
        <v>71</v>
      </c>
      <c r="AY1213" s="247" t="s">
        <v>141</v>
      </c>
    </row>
    <row r="1214" spans="1:51" s="13" customFormat="1" ht="12">
      <c r="A1214" s="13"/>
      <c r="B1214" s="227"/>
      <c r="C1214" s="228"/>
      <c r="D1214" s="220" t="s">
        <v>155</v>
      </c>
      <c r="E1214" s="229" t="s">
        <v>19</v>
      </c>
      <c r="F1214" s="230" t="s">
        <v>1338</v>
      </c>
      <c r="G1214" s="228"/>
      <c r="H1214" s="229" t="s">
        <v>19</v>
      </c>
      <c r="I1214" s="231"/>
      <c r="J1214" s="228"/>
      <c r="K1214" s="228"/>
      <c r="L1214" s="232"/>
      <c r="M1214" s="233"/>
      <c r="N1214" s="234"/>
      <c r="O1214" s="234"/>
      <c r="P1214" s="234"/>
      <c r="Q1214" s="234"/>
      <c r="R1214" s="234"/>
      <c r="S1214" s="234"/>
      <c r="T1214" s="235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6" t="s">
        <v>155</v>
      </c>
      <c r="AU1214" s="236" t="s">
        <v>81</v>
      </c>
      <c r="AV1214" s="13" t="s">
        <v>79</v>
      </c>
      <c r="AW1214" s="13" t="s">
        <v>33</v>
      </c>
      <c r="AX1214" s="13" t="s">
        <v>71</v>
      </c>
      <c r="AY1214" s="236" t="s">
        <v>141</v>
      </c>
    </row>
    <row r="1215" spans="1:51" s="13" customFormat="1" ht="12">
      <c r="A1215" s="13"/>
      <c r="B1215" s="227"/>
      <c r="C1215" s="228"/>
      <c r="D1215" s="220" t="s">
        <v>155</v>
      </c>
      <c r="E1215" s="229" t="s">
        <v>19</v>
      </c>
      <c r="F1215" s="230" t="s">
        <v>1300</v>
      </c>
      <c r="G1215" s="228"/>
      <c r="H1215" s="229" t="s">
        <v>19</v>
      </c>
      <c r="I1215" s="231"/>
      <c r="J1215" s="228"/>
      <c r="K1215" s="228"/>
      <c r="L1215" s="232"/>
      <c r="M1215" s="233"/>
      <c r="N1215" s="234"/>
      <c r="O1215" s="234"/>
      <c r="P1215" s="234"/>
      <c r="Q1215" s="234"/>
      <c r="R1215" s="234"/>
      <c r="S1215" s="234"/>
      <c r="T1215" s="235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6" t="s">
        <v>155</v>
      </c>
      <c r="AU1215" s="236" t="s">
        <v>81</v>
      </c>
      <c r="AV1215" s="13" t="s">
        <v>79</v>
      </c>
      <c r="AW1215" s="13" t="s">
        <v>33</v>
      </c>
      <c r="AX1215" s="13" t="s">
        <v>71</v>
      </c>
      <c r="AY1215" s="236" t="s">
        <v>141</v>
      </c>
    </row>
    <row r="1216" spans="1:51" s="14" customFormat="1" ht="12">
      <c r="A1216" s="14"/>
      <c r="B1216" s="237"/>
      <c r="C1216" s="238"/>
      <c r="D1216" s="220" t="s">
        <v>155</v>
      </c>
      <c r="E1216" s="239" t="s">
        <v>19</v>
      </c>
      <c r="F1216" s="240" t="s">
        <v>1301</v>
      </c>
      <c r="G1216" s="238"/>
      <c r="H1216" s="241">
        <v>36</v>
      </c>
      <c r="I1216" s="242"/>
      <c r="J1216" s="238"/>
      <c r="K1216" s="238"/>
      <c r="L1216" s="243"/>
      <c r="M1216" s="244"/>
      <c r="N1216" s="245"/>
      <c r="O1216" s="245"/>
      <c r="P1216" s="245"/>
      <c r="Q1216" s="245"/>
      <c r="R1216" s="245"/>
      <c r="S1216" s="245"/>
      <c r="T1216" s="246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47" t="s">
        <v>155</v>
      </c>
      <c r="AU1216" s="247" t="s">
        <v>81</v>
      </c>
      <c r="AV1216" s="14" t="s">
        <v>81</v>
      </c>
      <c r="AW1216" s="14" t="s">
        <v>33</v>
      </c>
      <c r="AX1216" s="14" t="s">
        <v>71</v>
      </c>
      <c r="AY1216" s="247" t="s">
        <v>141</v>
      </c>
    </row>
    <row r="1217" spans="1:51" s="15" customFormat="1" ht="12">
      <c r="A1217" s="15"/>
      <c r="B1217" s="258"/>
      <c r="C1217" s="259"/>
      <c r="D1217" s="220" t="s">
        <v>155</v>
      </c>
      <c r="E1217" s="260" t="s">
        <v>19</v>
      </c>
      <c r="F1217" s="261" t="s">
        <v>188</v>
      </c>
      <c r="G1217" s="259"/>
      <c r="H1217" s="262">
        <v>135</v>
      </c>
      <c r="I1217" s="263"/>
      <c r="J1217" s="259"/>
      <c r="K1217" s="259"/>
      <c r="L1217" s="264"/>
      <c r="M1217" s="265"/>
      <c r="N1217" s="266"/>
      <c r="O1217" s="266"/>
      <c r="P1217" s="266"/>
      <c r="Q1217" s="266"/>
      <c r="R1217" s="266"/>
      <c r="S1217" s="266"/>
      <c r="T1217" s="267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8" t="s">
        <v>155</v>
      </c>
      <c r="AU1217" s="268" t="s">
        <v>81</v>
      </c>
      <c r="AV1217" s="15" t="s">
        <v>149</v>
      </c>
      <c r="AW1217" s="15" t="s">
        <v>33</v>
      </c>
      <c r="AX1217" s="15" t="s">
        <v>79</v>
      </c>
      <c r="AY1217" s="268" t="s">
        <v>141</v>
      </c>
    </row>
    <row r="1218" spans="1:65" s="2" customFormat="1" ht="21.75" customHeight="1">
      <c r="A1218" s="41"/>
      <c r="B1218" s="42"/>
      <c r="C1218" s="207" t="s">
        <v>1339</v>
      </c>
      <c r="D1218" s="207" t="s">
        <v>144</v>
      </c>
      <c r="E1218" s="208" t="s">
        <v>1340</v>
      </c>
      <c r="F1218" s="209" t="s">
        <v>1341</v>
      </c>
      <c r="G1218" s="210" t="s">
        <v>256</v>
      </c>
      <c r="H1218" s="211">
        <v>20</v>
      </c>
      <c r="I1218" s="212"/>
      <c r="J1218" s="213">
        <f>ROUND(I1218*H1218,2)</f>
        <v>0</v>
      </c>
      <c r="K1218" s="209" t="s">
        <v>148</v>
      </c>
      <c r="L1218" s="47"/>
      <c r="M1218" s="214" t="s">
        <v>19</v>
      </c>
      <c r="N1218" s="215" t="s">
        <v>42</v>
      </c>
      <c r="O1218" s="87"/>
      <c r="P1218" s="216">
        <f>O1218*H1218</f>
        <v>0</v>
      </c>
      <c r="Q1218" s="216">
        <v>0.01</v>
      </c>
      <c r="R1218" s="216">
        <f>Q1218*H1218</f>
        <v>0.2</v>
      </c>
      <c r="S1218" s="216">
        <v>0</v>
      </c>
      <c r="T1218" s="217">
        <f>S1218*H1218</f>
        <v>0</v>
      </c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R1218" s="218" t="s">
        <v>269</v>
      </c>
      <c r="AT1218" s="218" t="s">
        <v>144</v>
      </c>
      <c r="AU1218" s="218" t="s">
        <v>81</v>
      </c>
      <c r="AY1218" s="20" t="s">
        <v>141</v>
      </c>
      <c r="BE1218" s="219">
        <f>IF(N1218="základní",J1218,0)</f>
        <v>0</v>
      </c>
      <c r="BF1218" s="219">
        <f>IF(N1218="snížená",J1218,0)</f>
        <v>0</v>
      </c>
      <c r="BG1218" s="219">
        <f>IF(N1218="zákl. přenesená",J1218,0)</f>
        <v>0</v>
      </c>
      <c r="BH1218" s="219">
        <f>IF(N1218="sníž. přenesená",J1218,0)</f>
        <v>0</v>
      </c>
      <c r="BI1218" s="219">
        <f>IF(N1218="nulová",J1218,0)</f>
        <v>0</v>
      </c>
      <c r="BJ1218" s="20" t="s">
        <v>79</v>
      </c>
      <c r="BK1218" s="219">
        <f>ROUND(I1218*H1218,2)</f>
        <v>0</v>
      </c>
      <c r="BL1218" s="20" t="s">
        <v>269</v>
      </c>
      <c r="BM1218" s="218" t="s">
        <v>1342</v>
      </c>
    </row>
    <row r="1219" spans="1:47" s="2" customFormat="1" ht="12">
      <c r="A1219" s="41"/>
      <c r="B1219" s="42"/>
      <c r="C1219" s="43"/>
      <c r="D1219" s="220" t="s">
        <v>151</v>
      </c>
      <c r="E1219" s="43"/>
      <c r="F1219" s="221" t="s">
        <v>1343</v>
      </c>
      <c r="G1219" s="43"/>
      <c r="H1219" s="43"/>
      <c r="I1219" s="222"/>
      <c r="J1219" s="43"/>
      <c r="K1219" s="43"/>
      <c r="L1219" s="47"/>
      <c r="M1219" s="223"/>
      <c r="N1219" s="224"/>
      <c r="O1219" s="87"/>
      <c r="P1219" s="87"/>
      <c r="Q1219" s="87"/>
      <c r="R1219" s="87"/>
      <c r="S1219" s="87"/>
      <c r="T1219" s="88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T1219" s="20" t="s">
        <v>151</v>
      </c>
      <c r="AU1219" s="20" t="s">
        <v>81</v>
      </c>
    </row>
    <row r="1220" spans="1:47" s="2" customFormat="1" ht="12">
      <c r="A1220" s="41"/>
      <c r="B1220" s="42"/>
      <c r="C1220" s="43"/>
      <c r="D1220" s="225" t="s">
        <v>153</v>
      </c>
      <c r="E1220" s="43"/>
      <c r="F1220" s="226" t="s">
        <v>1344</v>
      </c>
      <c r="G1220" s="43"/>
      <c r="H1220" s="43"/>
      <c r="I1220" s="222"/>
      <c r="J1220" s="43"/>
      <c r="K1220" s="43"/>
      <c r="L1220" s="47"/>
      <c r="M1220" s="223"/>
      <c r="N1220" s="224"/>
      <c r="O1220" s="87"/>
      <c r="P1220" s="87"/>
      <c r="Q1220" s="87"/>
      <c r="R1220" s="87"/>
      <c r="S1220" s="87"/>
      <c r="T1220" s="88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T1220" s="20" t="s">
        <v>153</v>
      </c>
      <c r="AU1220" s="20" t="s">
        <v>81</v>
      </c>
    </row>
    <row r="1221" spans="1:51" s="13" customFormat="1" ht="12">
      <c r="A1221" s="13"/>
      <c r="B1221" s="227"/>
      <c r="C1221" s="228"/>
      <c r="D1221" s="220" t="s">
        <v>155</v>
      </c>
      <c r="E1221" s="229" t="s">
        <v>19</v>
      </c>
      <c r="F1221" s="230" t="s">
        <v>1345</v>
      </c>
      <c r="G1221" s="228"/>
      <c r="H1221" s="229" t="s">
        <v>19</v>
      </c>
      <c r="I1221" s="231"/>
      <c r="J1221" s="228"/>
      <c r="K1221" s="228"/>
      <c r="L1221" s="232"/>
      <c r="M1221" s="233"/>
      <c r="N1221" s="234"/>
      <c r="O1221" s="234"/>
      <c r="P1221" s="234"/>
      <c r="Q1221" s="234"/>
      <c r="R1221" s="234"/>
      <c r="S1221" s="234"/>
      <c r="T1221" s="235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6" t="s">
        <v>155</v>
      </c>
      <c r="AU1221" s="236" t="s">
        <v>81</v>
      </c>
      <c r="AV1221" s="13" t="s">
        <v>79</v>
      </c>
      <c r="AW1221" s="13" t="s">
        <v>33</v>
      </c>
      <c r="AX1221" s="13" t="s">
        <v>71</v>
      </c>
      <c r="AY1221" s="236" t="s">
        <v>141</v>
      </c>
    </row>
    <row r="1222" spans="1:51" s="14" customFormat="1" ht="12">
      <c r="A1222" s="14"/>
      <c r="B1222" s="237"/>
      <c r="C1222" s="238"/>
      <c r="D1222" s="220" t="s">
        <v>155</v>
      </c>
      <c r="E1222" s="239" t="s">
        <v>19</v>
      </c>
      <c r="F1222" s="240" t="s">
        <v>1346</v>
      </c>
      <c r="G1222" s="238"/>
      <c r="H1222" s="241">
        <v>20</v>
      </c>
      <c r="I1222" s="242"/>
      <c r="J1222" s="238"/>
      <c r="K1222" s="238"/>
      <c r="L1222" s="243"/>
      <c r="M1222" s="244"/>
      <c r="N1222" s="245"/>
      <c r="O1222" s="245"/>
      <c r="P1222" s="245"/>
      <c r="Q1222" s="245"/>
      <c r="R1222" s="245"/>
      <c r="S1222" s="245"/>
      <c r="T1222" s="246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7" t="s">
        <v>155</v>
      </c>
      <c r="AU1222" s="247" t="s">
        <v>81</v>
      </c>
      <c r="AV1222" s="14" t="s">
        <v>81</v>
      </c>
      <c r="AW1222" s="14" t="s">
        <v>33</v>
      </c>
      <c r="AX1222" s="14" t="s">
        <v>79</v>
      </c>
      <c r="AY1222" s="247" t="s">
        <v>141</v>
      </c>
    </row>
    <row r="1223" spans="1:51" s="13" customFormat="1" ht="12">
      <c r="A1223" s="13"/>
      <c r="B1223" s="227"/>
      <c r="C1223" s="228"/>
      <c r="D1223" s="220" t="s">
        <v>155</v>
      </c>
      <c r="E1223" s="229" t="s">
        <v>19</v>
      </c>
      <c r="F1223" s="230" t="s">
        <v>1347</v>
      </c>
      <c r="G1223" s="228"/>
      <c r="H1223" s="229" t="s">
        <v>19</v>
      </c>
      <c r="I1223" s="231"/>
      <c r="J1223" s="228"/>
      <c r="K1223" s="228"/>
      <c r="L1223" s="232"/>
      <c r="M1223" s="233"/>
      <c r="N1223" s="234"/>
      <c r="O1223" s="234"/>
      <c r="P1223" s="234"/>
      <c r="Q1223" s="234"/>
      <c r="R1223" s="234"/>
      <c r="S1223" s="234"/>
      <c r="T1223" s="235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36" t="s">
        <v>155</v>
      </c>
      <c r="AU1223" s="236" t="s">
        <v>81</v>
      </c>
      <c r="AV1223" s="13" t="s">
        <v>79</v>
      </c>
      <c r="AW1223" s="13" t="s">
        <v>33</v>
      </c>
      <c r="AX1223" s="13" t="s">
        <v>71</v>
      </c>
      <c r="AY1223" s="236" t="s">
        <v>141</v>
      </c>
    </row>
    <row r="1224" spans="1:65" s="2" customFormat="1" ht="21.75" customHeight="1">
      <c r="A1224" s="41"/>
      <c r="B1224" s="42"/>
      <c r="C1224" s="207" t="s">
        <v>1348</v>
      </c>
      <c r="D1224" s="207" t="s">
        <v>144</v>
      </c>
      <c r="E1224" s="208" t="s">
        <v>1349</v>
      </c>
      <c r="F1224" s="209" t="s">
        <v>1350</v>
      </c>
      <c r="G1224" s="210" t="s">
        <v>256</v>
      </c>
      <c r="H1224" s="211">
        <v>19.8</v>
      </c>
      <c r="I1224" s="212"/>
      <c r="J1224" s="213">
        <f>ROUND(I1224*H1224,2)</f>
        <v>0</v>
      </c>
      <c r="K1224" s="209" t="s">
        <v>148</v>
      </c>
      <c r="L1224" s="47"/>
      <c r="M1224" s="214" t="s">
        <v>19</v>
      </c>
      <c r="N1224" s="215" t="s">
        <v>42</v>
      </c>
      <c r="O1224" s="87"/>
      <c r="P1224" s="216">
        <f>O1224*H1224</f>
        <v>0</v>
      </c>
      <c r="Q1224" s="216">
        <v>0.00882</v>
      </c>
      <c r="R1224" s="216">
        <f>Q1224*H1224</f>
        <v>0.174636</v>
      </c>
      <c r="S1224" s="216">
        <v>0</v>
      </c>
      <c r="T1224" s="217">
        <f>S1224*H1224</f>
        <v>0</v>
      </c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R1224" s="218" t="s">
        <v>269</v>
      </c>
      <c r="AT1224" s="218" t="s">
        <v>144</v>
      </c>
      <c r="AU1224" s="218" t="s">
        <v>81</v>
      </c>
      <c r="AY1224" s="20" t="s">
        <v>141</v>
      </c>
      <c r="BE1224" s="219">
        <f>IF(N1224="základní",J1224,0)</f>
        <v>0</v>
      </c>
      <c r="BF1224" s="219">
        <f>IF(N1224="snížená",J1224,0)</f>
        <v>0</v>
      </c>
      <c r="BG1224" s="219">
        <f>IF(N1224="zákl. přenesená",J1224,0)</f>
        <v>0</v>
      </c>
      <c r="BH1224" s="219">
        <f>IF(N1224="sníž. přenesená",J1224,0)</f>
        <v>0</v>
      </c>
      <c r="BI1224" s="219">
        <f>IF(N1224="nulová",J1224,0)</f>
        <v>0</v>
      </c>
      <c r="BJ1224" s="20" t="s">
        <v>79</v>
      </c>
      <c r="BK1224" s="219">
        <f>ROUND(I1224*H1224,2)</f>
        <v>0</v>
      </c>
      <c r="BL1224" s="20" t="s">
        <v>269</v>
      </c>
      <c r="BM1224" s="218" t="s">
        <v>1351</v>
      </c>
    </row>
    <row r="1225" spans="1:47" s="2" customFormat="1" ht="12">
      <c r="A1225" s="41"/>
      <c r="B1225" s="42"/>
      <c r="C1225" s="43"/>
      <c r="D1225" s="220" t="s">
        <v>151</v>
      </c>
      <c r="E1225" s="43"/>
      <c r="F1225" s="221" t="s">
        <v>1352</v>
      </c>
      <c r="G1225" s="43"/>
      <c r="H1225" s="43"/>
      <c r="I1225" s="222"/>
      <c r="J1225" s="43"/>
      <c r="K1225" s="43"/>
      <c r="L1225" s="47"/>
      <c r="M1225" s="223"/>
      <c r="N1225" s="224"/>
      <c r="O1225" s="87"/>
      <c r="P1225" s="87"/>
      <c r="Q1225" s="87"/>
      <c r="R1225" s="87"/>
      <c r="S1225" s="87"/>
      <c r="T1225" s="88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T1225" s="20" t="s">
        <v>151</v>
      </c>
      <c r="AU1225" s="20" t="s">
        <v>81</v>
      </c>
    </row>
    <row r="1226" spans="1:47" s="2" customFormat="1" ht="12">
      <c r="A1226" s="41"/>
      <c r="B1226" s="42"/>
      <c r="C1226" s="43"/>
      <c r="D1226" s="225" t="s">
        <v>153</v>
      </c>
      <c r="E1226" s="43"/>
      <c r="F1226" s="226" t="s">
        <v>1353</v>
      </c>
      <c r="G1226" s="43"/>
      <c r="H1226" s="43"/>
      <c r="I1226" s="222"/>
      <c r="J1226" s="43"/>
      <c r="K1226" s="43"/>
      <c r="L1226" s="47"/>
      <c r="M1226" s="223"/>
      <c r="N1226" s="224"/>
      <c r="O1226" s="87"/>
      <c r="P1226" s="87"/>
      <c r="Q1226" s="87"/>
      <c r="R1226" s="87"/>
      <c r="S1226" s="87"/>
      <c r="T1226" s="88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T1226" s="20" t="s">
        <v>153</v>
      </c>
      <c r="AU1226" s="20" t="s">
        <v>81</v>
      </c>
    </row>
    <row r="1227" spans="1:51" s="13" customFormat="1" ht="12">
      <c r="A1227" s="13"/>
      <c r="B1227" s="227"/>
      <c r="C1227" s="228"/>
      <c r="D1227" s="220" t="s">
        <v>155</v>
      </c>
      <c r="E1227" s="229" t="s">
        <v>19</v>
      </c>
      <c r="F1227" s="230" t="s">
        <v>1354</v>
      </c>
      <c r="G1227" s="228"/>
      <c r="H1227" s="229" t="s">
        <v>19</v>
      </c>
      <c r="I1227" s="231"/>
      <c r="J1227" s="228"/>
      <c r="K1227" s="228"/>
      <c r="L1227" s="232"/>
      <c r="M1227" s="233"/>
      <c r="N1227" s="234"/>
      <c r="O1227" s="234"/>
      <c r="P1227" s="234"/>
      <c r="Q1227" s="234"/>
      <c r="R1227" s="234"/>
      <c r="S1227" s="234"/>
      <c r="T1227" s="235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6" t="s">
        <v>155</v>
      </c>
      <c r="AU1227" s="236" t="s">
        <v>81</v>
      </c>
      <c r="AV1227" s="13" t="s">
        <v>79</v>
      </c>
      <c r="AW1227" s="13" t="s">
        <v>33</v>
      </c>
      <c r="AX1227" s="13" t="s">
        <v>71</v>
      </c>
      <c r="AY1227" s="236" t="s">
        <v>141</v>
      </c>
    </row>
    <row r="1228" spans="1:51" s="14" customFormat="1" ht="12">
      <c r="A1228" s="14"/>
      <c r="B1228" s="237"/>
      <c r="C1228" s="238"/>
      <c r="D1228" s="220" t="s">
        <v>155</v>
      </c>
      <c r="E1228" s="239" t="s">
        <v>19</v>
      </c>
      <c r="F1228" s="240" t="s">
        <v>1355</v>
      </c>
      <c r="G1228" s="238"/>
      <c r="H1228" s="241">
        <v>19.8</v>
      </c>
      <c r="I1228" s="242"/>
      <c r="J1228" s="238"/>
      <c r="K1228" s="238"/>
      <c r="L1228" s="243"/>
      <c r="M1228" s="244"/>
      <c r="N1228" s="245"/>
      <c r="O1228" s="245"/>
      <c r="P1228" s="245"/>
      <c r="Q1228" s="245"/>
      <c r="R1228" s="245"/>
      <c r="S1228" s="245"/>
      <c r="T1228" s="246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7" t="s">
        <v>155</v>
      </c>
      <c r="AU1228" s="247" t="s">
        <v>81</v>
      </c>
      <c r="AV1228" s="14" t="s">
        <v>81</v>
      </c>
      <c r="AW1228" s="14" t="s">
        <v>33</v>
      </c>
      <c r="AX1228" s="14" t="s">
        <v>79</v>
      </c>
      <c r="AY1228" s="247" t="s">
        <v>141</v>
      </c>
    </row>
    <row r="1229" spans="1:65" s="2" customFormat="1" ht="21.75" customHeight="1">
      <c r="A1229" s="41"/>
      <c r="B1229" s="42"/>
      <c r="C1229" s="207" t="s">
        <v>1356</v>
      </c>
      <c r="D1229" s="207" t="s">
        <v>144</v>
      </c>
      <c r="E1229" s="208" t="s">
        <v>1357</v>
      </c>
      <c r="F1229" s="209" t="s">
        <v>1358</v>
      </c>
      <c r="G1229" s="210" t="s">
        <v>256</v>
      </c>
      <c r="H1229" s="211">
        <v>52.8</v>
      </c>
      <c r="I1229" s="212"/>
      <c r="J1229" s="213">
        <f>ROUND(I1229*H1229,2)</f>
        <v>0</v>
      </c>
      <c r="K1229" s="209" t="s">
        <v>148</v>
      </c>
      <c r="L1229" s="47"/>
      <c r="M1229" s="214" t="s">
        <v>19</v>
      </c>
      <c r="N1229" s="215" t="s">
        <v>42</v>
      </c>
      <c r="O1229" s="87"/>
      <c r="P1229" s="216">
        <f>O1229*H1229</f>
        <v>0</v>
      </c>
      <c r="Q1229" s="216">
        <v>0.00906</v>
      </c>
      <c r="R1229" s="216">
        <f>Q1229*H1229</f>
        <v>0.478368</v>
      </c>
      <c r="S1229" s="216">
        <v>0</v>
      </c>
      <c r="T1229" s="217">
        <f>S1229*H1229</f>
        <v>0</v>
      </c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R1229" s="218" t="s">
        <v>269</v>
      </c>
      <c r="AT1229" s="218" t="s">
        <v>144</v>
      </c>
      <c r="AU1229" s="218" t="s">
        <v>81</v>
      </c>
      <c r="AY1229" s="20" t="s">
        <v>141</v>
      </c>
      <c r="BE1229" s="219">
        <f>IF(N1229="základní",J1229,0)</f>
        <v>0</v>
      </c>
      <c r="BF1229" s="219">
        <f>IF(N1229="snížená",J1229,0)</f>
        <v>0</v>
      </c>
      <c r="BG1229" s="219">
        <f>IF(N1229="zákl. přenesená",J1229,0)</f>
        <v>0</v>
      </c>
      <c r="BH1229" s="219">
        <f>IF(N1229="sníž. přenesená",J1229,0)</f>
        <v>0</v>
      </c>
      <c r="BI1229" s="219">
        <f>IF(N1229="nulová",J1229,0)</f>
        <v>0</v>
      </c>
      <c r="BJ1229" s="20" t="s">
        <v>79</v>
      </c>
      <c r="BK1229" s="219">
        <f>ROUND(I1229*H1229,2)</f>
        <v>0</v>
      </c>
      <c r="BL1229" s="20" t="s">
        <v>269</v>
      </c>
      <c r="BM1229" s="218" t="s">
        <v>1359</v>
      </c>
    </row>
    <row r="1230" spans="1:47" s="2" customFormat="1" ht="12">
      <c r="A1230" s="41"/>
      <c r="B1230" s="42"/>
      <c r="C1230" s="43"/>
      <c r="D1230" s="220" t="s">
        <v>151</v>
      </c>
      <c r="E1230" s="43"/>
      <c r="F1230" s="221" t="s">
        <v>1360</v>
      </c>
      <c r="G1230" s="43"/>
      <c r="H1230" s="43"/>
      <c r="I1230" s="222"/>
      <c r="J1230" s="43"/>
      <c r="K1230" s="43"/>
      <c r="L1230" s="47"/>
      <c r="M1230" s="223"/>
      <c r="N1230" s="224"/>
      <c r="O1230" s="87"/>
      <c r="P1230" s="87"/>
      <c r="Q1230" s="87"/>
      <c r="R1230" s="87"/>
      <c r="S1230" s="87"/>
      <c r="T1230" s="88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T1230" s="20" t="s">
        <v>151</v>
      </c>
      <c r="AU1230" s="20" t="s">
        <v>81</v>
      </c>
    </row>
    <row r="1231" spans="1:47" s="2" customFormat="1" ht="12">
      <c r="A1231" s="41"/>
      <c r="B1231" s="42"/>
      <c r="C1231" s="43"/>
      <c r="D1231" s="225" t="s">
        <v>153</v>
      </c>
      <c r="E1231" s="43"/>
      <c r="F1231" s="226" t="s">
        <v>1361</v>
      </c>
      <c r="G1231" s="43"/>
      <c r="H1231" s="43"/>
      <c r="I1231" s="222"/>
      <c r="J1231" s="43"/>
      <c r="K1231" s="43"/>
      <c r="L1231" s="47"/>
      <c r="M1231" s="223"/>
      <c r="N1231" s="224"/>
      <c r="O1231" s="87"/>
      <c r="P1231" s="87"/>
      <c r="Q1231" s="87"/>
      <c r="R1231" s="87"/>
      <c r="S1231" s="87"/>
      <c r="T1231" s="88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T1231" s="20" t="s">
        <v>153</v>
      </c>
      <c r="AU1231" s="20" t="s">
        <v>81</v>
      </c>
    </row>
    <row r="1232" spans="1:51" s="13" customFormat="1" ht="12">
      <c r="A1232" s="13"/>
      <c r="B1232" s="227"/>
      <c r="C1232" s="228"/>
      <c r="D1232" s="220" t="s">
        <v>155</v>
      </c>
      <c r="E1232" s="229" t="s">
        <v>19</v>
      </c>
      <c r="F1232" s="230" t="s">
        <v>1354</v>
      </c>
      <c r="G1232" s="228"/>
      <c r="H1232" s="229" t="s">
        <v>19</v>
      </c>
      <c r="I1232" s="231"/>
      <c r="J1232" s="228"/>
      <c r="K1232" s="228"/>
      <c r="L1232" s="232"/>
      <c r="M1232" s="233"/>
      <c r="N1232" s="234"/>
      <c r="O1232" s="234"/>
      <c r="P1232" s="234"/>
      <c r="Q1232" s="234"/>
      <c r="R1232" s="234"/>
      <c r="S1232" s="234"/>
      <c r="T1232" s="235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36" t="s">
        <v>155</v>
      </c>
      <c r="AU1232" s="236" t="s">
        <v>81</v>
      </c>
      <c r="AV1232" s="13" t="s">
        <v>79</v>
      </c>
      <c r="AW1232" s="13" t="s">
        <v>33</v>
      </c>
      <c r="AX1232" s="13" t="s">
        <v>71</v>
      </c>
      <c r="AY1232" s="236" t="s">
        <v>141</v>
      </c>
    </row>
    <row r="1233" spans="1:51" s="14" customFormat="1" ht="12">
      <c r="A1233" s="14"/>
      <c r="B1233" s="237"/>
      <c r="C1233" s="238"/>
      <c r="D1233" s="220" t="s">
        <v>155</v>
      </c>
      <c r="E1233" s="239" t="s">
        <v>19</v>
      </c>
      <c r="F1233" s="240" t="s">
        <v>1362</v>
      </c>
      <c r="G1233" s="238"/>
      <c r="H1233" s="241">
        <v>52.8</v>
      </c>
      <c r="I1233" s="242"/>
      <c r="J1233" s="238"/>
      <c r="K1233" s="238"/>
      <c r="L1233" s="243"/>
      <c r="M1233" s="244"/>
      <c r="N1233" s="245"/>
      <c r="O1233" s="245"/>
      <c r="P1233" s="245"/>
      <c r="Q1233" s="245"/>
      <c r="R1233" s="245"/>
      <c r="S1233" s="245"/>
      <c r="T1233" s="246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47" t="s">
        <v>155</v>
      </c>
      <c r="AU1233" s="247" t="s">
        <v>81</v>
      </c>
      <c r="AV1233" s="14" t="s">
        <v>81</v>
      </c>
      <c r="AW1233" s="14" t="s">
        <v>33</v>
      </c>
      <c r="AX1233" s="14" t="s">
        <v>79</v>
      </c>
      <c r="AY1233" s="247" t="s">
        <v>141</v>
      </c>
    </row>
    <row r="1234" spans="1:65" s="2" customFormat="1" ht="33" customHeight="1">
      <c r="A1234" s="41"/>
      <c r="B1234" s="42"/>
      <c r="C1234" s="207" t="s">
        <v>1363</v>
      </c>
      <c r="D1234" s="207" t="s">
        <v>144</v>
      </c>
      <c r="E1234" s="208" t="s">
        <v>1364</v>
      </c>
      <c r="F1234" s="209" t="s">
        <v>1365</v>
      </c>
      <c r="G1234" s="210" t="s">
        <v>147</v>
      </c>
      <c r="H1234" s="211">
        <v>2</v>
      </c>
      <c r="I1234" s="212"/>
      <c r="J1234" s="213">
        <f>ROUND(I1234*H1234,2)</f>
        <v>0</v>
      </c>
      <c r="K1234" s="209" t="s">
        <v>148</v>
      </c>
      <c r="L1234" s="47"/>
      <c r="M1234" s="214" t="s">
        <v>19</v>
      </c>
      <c r="N1234" s="215" t="s">
        <v>42</v>
      </c>
      <c r="O1234" s="87"/>
      <c r="P1234" s="216">
        <f>O1234*H1234</f>
        <v>0</v>
      </c>
      <c r="Q1234" s="216">
        <v>3E-05</v>
      </c>
      <c r="R1234" s="216">
        <f>Q1234*H1234</f>
        <v>6E-05</v>
      </c>
      <c r="S1234" s="216">
        <v>0</v>
      </c>
      <c r="T1234" s="217">
        <f>S1234*H1234</f>
        <v>0</v>
      </c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R1234" s="218" t="s">
        <v>269</v>
      </c>
      <c r="AT1234" s="218" t="s">
        <v>144</v>
      </c>
      <c r="AU1234" s="218" t="s">
        <v>81</v>
      </c>
      <c r="AY1234" s="20" t="s">
        <v>141</v>
      </c>
      <c r="BE1234" s="219">
        <f>IF(N1234="základní",J1234,0)</f>
        <v>0</v>
      </c>
      <c r="BF1234" s="219">
        <f>IF(N1234="snížená",J1234,0)</f>
        <v>0</v>
      </c>
      <c r="BG1234" s="219">
        <f>IF(N1234="zákl. přenesená",J1234,0)</f>
        <v>0</v>
      </c>
      <c r="BH1234" s="219">
        <f>IF(N1234="sníž. přenesená",J1234,0)</f>
        <v>0</v>
      </c>
      <c r="BI1234" s="219">
        <f>IF(N1234="nulová",J1234,0)</f>
        <v>0</v>
      </c>
      <c r="BJ1234" s="20" t="s">
        <v>79</v>
      </c>
      <c r="BK1234" s="219">
        <f>ROUND(I1234*H1234,2)</f>
        <v>0</v>
      </c>
      <c r="BL1234" s="20" t="s">
        <v>269</v>
      </c>
      <c r="BM1234" s="218" t="s">
        <v>1366</v>
      </c>
    </row>
    <row r="1235" spans="1:47" s="2" customFormat="1" ht="12">
      <c r="A1235" s="41"/>
      <c r="B1235" s="42"/>
      <c r="C1235" s="43"/>
      <c r="D1235" s="220" t="s">
        <v>151</v>
      </c>
      <c r="E1235" s="43"/>
      <c r="F1235" s="221" t="s">
        <v>1367</v>
      </c>
      <c r="G1235" s="43"/>
      <c r="H1235" s="43"/>
      <c r="I1235" s="222"/>
      <c r="J1235" s="43"/>
      <c r="K1235" s="43"/>
      <c r="L1235" s="47"/>
      <c r="M1235" s="223"/>
      <c r="N1235" s="224"/>
      <c r="O1235" s="87"/>
      <c r="P1235" s="87"/>
      <c r="Q1235" s="87"/>
      <c r="R1235" s="87"/>
      <c r="S1235" s="87"/>
      <c r="T1235" s="88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T1235" s="20" t="s">
        <v>151</v>
      </c>
      <c r="AU1235" s="20" t="s">
        <v>81</v>
      </c>
    </row>
    <row r="1236" spans="1:47" s="2" customFormat="1" ht="12">
      <c r="A1236" s="41"/>
      <c r="B1236" s="42"/>
      <c r="C1236" s="43"/>
      <c r="D1236" s="225" t="s">
        <v>153</v>
      </c>
      <c r="E1236" s="43"/>
      <c r="F1236" s="226" t="s">
        <v>1368</v>
      </c>
      <c r="G1236" s="43"/>
      <c r="H1236" s="43"/>
      <c r="I1236" s="222"/>
      <c r="J1236" s="43"/>
      <c r="K1236" s="43"/>
      <c r="L1236" s="47"/>
      <c r="M1236" s="223"/>
      <c r="N1236" s="224"/>
      <c r="O1236" s="87"/>
      <c r="P1236" s="87"/>
      <c r="Q1236" s="87"/>
      <c r="R1236" s="87"/>
      <c r="S1236" s="87"/>
      <c r="T1236" s="88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T1236" s="20" t="s">
        <v>153</v>
      </c>
      <c r="AU1236" s="20" t="s">
        <v>81</v>
      </c>
    </row>
    <row r="1237" spans="1:51" s="13" customFormat="1" ht="12">
      <c r="A1237" s="13"/>
      <c r="B1237" s="227"/>
      <c r="C1237" s="228"/>
      <c r="D1237" s="220" t="s">
        <v>155</v>
      </c>
      <c r="E1237" s="229" t="s">
        <v>19</v>
      </c>
      <c r="F1237" s="230" t="s">
        <v>156</v>
      </c>
      <c r="G1237" s="228"/>
      <c r="H1237" s="229" t="s">
        <v>19</v>
      </c>
      <c r="I1237" s="231"/>
      <c r="J1237" s="228"/>
      <c r="K1237" s="228"/>
      <c r="L1237" s="232"/>
      <c r="M1237" s="233"/>
      <c r="N1237" s="234"/>
      <c r="O1237" s="234"/>
      <c r="P1237" s="234"/>
      <c r="Q1237" s="234"/>
      <c r="R1237" s="234"/>
      <c r="S1237" s="234"/>
      <c r="T1237" s="235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6" t="s">
        <v>155</v>
      </c>
      <c r="AU1237" s="236" t="s">
        <v>81</v>
      </c>
      <c r="AV1237" s="13" t="s">
        <v>79</v>
      </c>
      <c r="AW1237" s="13" t="s">
        <v>33</v>
      </c>
      <c r="AX1237" s="13" t="s">
        <v>71</v>
      </c>
      <c r="AY1237" s="236" t="s">
        <v>141</v>
      </c>
    </row>
    <row r="1238" spans="1:51" s="14" customFormat="1" ht="12">
      <c r="A1238" s="14"/>
      <c r="B1238" s="237"/>
      <c r="C1238" s="238"/>
      <c r="D1238" s="220" t="s">
        <v>155</v>
      </c>
      <c r="E1238" s="239" t="s">
        <v>19</v>
      </c>
      <c r="F1238" s="240" t="s">
        <v>1369</v>
      </c>
      <c r="G1238" s="238"/>
      <c r="H1238" s="241">
        <v>2</v>
      </c>
      <c r="I1238" s="242"/>
      <c r="J1238" s="238"/>
      <c r="K1238" s="238"/>
      <c r="L1238" s="243"/>
      <c r="M1238" s="244"/>
      <c r="N1238" s="245"/>
      <c r="O1238" s="245"/>
      <c r="P1238" s="245"/>
      <c r="Q1238" s="245"/>
      <c r="R1238" s="245"/>
      <c r="S1238" s="245"/>
      <c r="T1238" s="246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7" t="s">
        <v>155</v>
      </c>
      <c r="AU1238" s="247" t="s">
        <v>81</v>
      </c>
      <c r="AV1238" s="14" t="s">
        <v>81</v>
      </c>
      <c r="AW1238" s="14" t="s">
        <v>33</v>
      </c>
      <c r="AX1238" s="14" t="s">
        <v>79</v>
      </c>
      <c r="AY1238" s="247" t="s">
        <v>141</v>
      </c>
    </row>
    <row r="1239" spans="1:65" s="2" customFormat="1" ht="24.15" customHeight="1">
      <c r="A1239" s="41"/>
      <c r="B1239" s="42"/>
      <c r="C1239" s="248" t="s">
        <v>1370</v>
      </c>
      <c r="D1239" s="248" t="s">
        <v>172</v>
      </c>
      <c r="E1239" s="249" t="s">
        <v>1371</v>
      </c>
      <c r="F1239" s="250" t="s">
        <v>1372</v>
      </c>
      <c r="G1239" s="251" t="s">
        <v>147</v>
      </c>
      <c r="H1239" s="252">
        <v>2</v>
      </c>
      <c r="I1239" s="253"/>
      <c r="J1239" s="254">
        <f>ROUND(I1239*H1239,2)</f>
        <v>0</v>
      </c>
      <c r="K1239" s="250" t="s">
        <v>1117</v>
      </c>
      <c r="L1239" s="255"/>
      <c r="M1239" s="256" t="s">
        <v>19</v>
      </c>
      <c r="N1239" s="257" t="s">
        <v>42</v>
      </c>
      <c r="O1239" s="87"/>
      <c r="P1239" s="216">
        <f>O1239*H1239</f>
        <v>0</v>
      </c>
      <c r="Q1239" s="216">
        <v>0.00055</v>
      </c>
      <c r="R1239" s="216">
        <f>Q1239*H1239</f>
        <v>0.0011</v>
      </c>
      <c r="S1239" s="216">
        <v>0</v>
      </c>
      <c r="T1239" s="217">
        <f>S1239*H1239</f>
        <v>0</v>
      </c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R1239" s="218" t="s">
        <v>382</v>
      </c>
      <c r="AT1239" s="218" t="s">
        <v>172</v>
      </c>
      <c r="AU1239" s="218" t="s">
        <v>81</v>
      </c>
      <c r="AY1239" s="20" t="s">
        <v>141</v>
      </c>
      <c r="BE1239" s="219">
        <f>IF(N1239="základní",J1239,0)</f>
        <v>0</v>
      </c>
      <c r="BF1239" s="219">
        <f>IF(N1239="snížená",J1239,0)</f>
        <v>0</v>
      </c>
      <c r="BG1239" s="219">
        <f>IF(N1239="zákl. přenesená",J1239,0)</f>
        <v>0</v>
      </c>
      <c r="BH1239" s="219">
        <f>IF(N1239="sníž. přenesená",J1239,0)</f>
        <v>0</v>
      </c>
      <c r="BI1239" s="219">
        <f>IF(N1239="nulová",J1239,0)</f>
        <v>0</v>
      </c>
      <c r="BJ1239" s="20" t="s">
        <v>79</v>
      </c>
      <c r="BK1239" s="219">
        <f>ROUND(I1239*H1239,2)</f>
        <v>0</v>
      </c>
      <c r="BL1239" s="20" t="s">
        <v>269</v>
      </c>
      <c r="BM1239" s="218" t="s">
        <v>1373</v>
      </c>
    </row>
    <row r="1240" spans="1:47" s="2" customFormat="1" ht="12">
      <c r="A1240" s="41"/>
      <c r="B1240" s="42"/>
      <c r="C1240" s="43"/>
      <c r="D1240" s="220" t="s">
        <v>151</v>
      </c>
      <c r="E1240" s="43"/>
      <c r="F1240" s="221" t="s">
        <v>1372</v>
      </c>
      <c r="G1240" s="43"/>
      <c r="H1240" s="43"/>
      <c r="I1240" s="222"/>
      <c r="J1240" s="43"/>
      <c r="K1240" s="43"/>
      <c r="L1240" s="47"/>
      <c r="M1240" s="223"/>
      <c r="N1240" s="224"/>
      <c r="O1240" s="87"/>
      <c r="P1240" s="87"/>
      <c r="Q1240" s="87"/>
      <c r="R1240" s="87"/>
      <c r="S1240" s="87"/>
      <c r="T1240" s="88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T1240" s="20" t="s">
        <v>151</v>
      </c>
      <c r="AU1240" s="20" t="s">
        <v>81</v>
      </c>
    </row>
    <row r="1241" spans="1:51" s="14" customFormat="1" ht="12">
      <c r="A1241" s="14"/>
      <c r="B1241" s="237"/>
      <c r="C1241" s="238"/>
      <c r="D1241" s="220" t="s">
        <v>155</v>
      </c>
      <c r="E1241" s="239" t="s">
        <v>19</v>
      </c>
      <c r="F1241" s="240" t="s">
        <v>1113</v>
      </c>
      <c r="G1241" s="238"/>
      <c r="H1241" s="241">
        <v>2</v>
      </c>
      <c r="I1241" s="242"/>
      <c r="J1241" s="238"/>
      <c r="K1241" s="238"/>
      <c r="L1241" s="243"/>
      <c r="M1241" s="244"/>
      <c r="N1241" s="245"/>
      <c r="O1241" s="245"/>
      <c r="P1241" s="245"/>
      <c r="Q1241" s="245"/>
      <c r="R1241" s="245"/>
      <c r="S1241" s="245"/>
      <c r="T1241" s="246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7" t="s">
        <v>155</v>
      </c>
      <c r="AU1241" s="247" t="s">
        <v>81</v>
      </c>
      <c r="AV1241" s="14" t="s">
        <v>81</v>
      </c>
      <c r="AW1241" s="14" t="s">
        <v>33</v>
      </c>
      <c r="AX1241" s="14" t="s">
        <v>79</v>
      </c>
      <c r="AY1241" s="247" t="s">
        <v>141</v>
      </c>
    </row>
    <row r="1242" spans="1:65" s="2" customFormat="1" ht="24.15" customHeight="1">
      <c r="A1242" s="41"/>
      <c r="B1242" s="42"/>
      <c r="C1242" s="207" t="s">
        <v>1374</v>
      </c>
      <c r="D1242" s="207" t="s">
        <v>144</v>
      </c>
      <c r="E1242" s="208" t="s">
        <v>1375</v>
      </c>
      <c r="F1242" s="209" t="s">
        <v>1376</v>
      </c>
      <c r="G1242" s="210" t="s">
        <v>147</v>
      </c>
      <c r="H1242" s="211">
        <v>1</v>
      </c>
      <c r="I1242" s="212"/>
      <c r="J1242" s="213">
        <f>ROUND(I1242*H1242,2)</f>
        <v>0</v>
      </c>
      <c r="K1242" s="209" t="s">
        <v>148</v>
      </c>
      <c r="L1242" s="47"/>
      <c r="M1242" s="214" t="s">
        <v>19</v>
      </c>
      <c r="N1242" s="215" t="s">
        <v>42</v>
      </c>
      <c r="O1242" s="87"/>
      <c r="P1242" s="216">
        <f>O1242*H1242</f>
        <v>0</v>
      </c>
      <c r="Q1242" s="216">
        <v>5E-05</v>
      </c>
      <c r="R1242" s="216">
        <f>Q1242*H1242</f>
        <v>5E-05</v>
      </c>
      <c r="S1242" s="216">
        <v>0</v>
      </c>
      <c r="T1242" s="217">
        <f>S1242*H1242</f>
        <v>0</v>
      </c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R1242" s="218" t="s">
        <v>269</v>
      </c>
      <c r="AT1242" s="218" t="s">
        <v>144</v>
      </c>
      <c r="AU1242" s="218" t="s">
        <v>81</v>
      </c>
      <c r="AY1242" s="20" t="s">
        <v>141</v>
      </c>
      <c r="BE1242" s="219">
        <f>IF(N1242="základní",J1242,0)</f>
        <v>0</v>
      </c>
      <c r="BF1242" s="219">
        <f>IF(N1242="snížená",J1242,0)</f>
        <v>0</v>
      </c>
      <c r="BG1242" s="219">
        <f>IF(N1242="zákl. přenesená",J1242,0)</f>
        <v>0</v>
      </c>
      <c r="BH1242" s="219">
        <f>IF(N1242="sníž. přenesená",J1242,0)</f>
        <v>0</v>
      </c>
      <c r="BI1242" s="219">
        <f>IF(N1242="nulová",J1242,0)</f>
        <v>0</v>
      </c>
      <c r="BJ1242" s="20" t="s">
        <v>79</v>
      </c>
      <c r="BK1242" s="219">
        <f>ROUND(I1242*H1242,2)</f>
        <v>0</v>
      </c>
      <c r="BL1242" s="20" t="s">
        <v>269</v>
      </c>
      <c r="BM1242" s="218" t="s">
        <v>1377</v>
      </c>
    </row>
    <row r="1243" spans="1:47" s="2" customFormat="1" ht="12">
      <c r="A1243" s="41"/>
      <c r="B1243" s="42"/>
      <c r="C1243" s="43"/>
      <c r="D1243" s="220" t="s">
        <v>151</v>
      </c>
      <c r="E1243" s="43"/>
      <c r="F1243" s="221" t="s">
        <v>1378</v>
      </c>
      <c r="G1243" s="43"/>
      <c r="H1243" s="43"/>
      <c r="I1243" s="222"/>
      <c r="J1243" s="43"/>
      <c r="K1243" s="43"/>
      <c r="L1243" s="47"/>
      <c r="M1243" s="223"/>
      <c r="N1243" s="224"/>
      <c r="O1243" s="87"/>
      <c r="P1243" s="87"/>
      <c r="Q1243" s="87"/>
      <c r="R1243" s="87"/>
      <c r="S1243" s="87"/>
      <c r="T1243" s="88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T1243" s="20" t="s">
        <v>151</v>
      </c>
      <c r="AU1243" s="20" t="s">
        <v>81</v>
      </c>
    </row>
    <row r="1244" spans="1:47" s="2" customFormat="1" ht="12">
      <c r="A1244" s="41"/>
      <c r="B1244" s="42"/>
      <c r="C1244" s="43"/>
      <c r="D1244" s="225" t="s">
        <v>153</v>
      </c>
      <c r="E1244" s="43"/>
      <c r="F1244" s="226" t="s">
        <v>1379</v>
      </c>
      <c r="G1244" s="43"/>
      <c r="H1244" s="43"/>
      <c r="I1244" s="222"/>
      <c r="J1244" s="43"/>
      <c r="K1244" s="43"/>
      <c r="L1244" s="47"/>
      <c r="M1244" s="223"/>
      <c r="N1244" s="224"/>
      <c r="O1244" s="87"/>
      <c r="P1244" s="87"/>
      <c r="Q1244" s="87"/>
      <c r="R1244" s="87"/>
      <c r="S1244" s="87"/>
      <c r="T1244" s="88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T1244" s="20" t="s">
        <v>153</v>
      </c>
      <c r="AU1244" s="20" t="s">
        <v>81</v>
      </c>
    </row>
    <row r="1245" spans="1:51" s="13" customFormat="1" ht="12">
      <c r="A1245" s="13"/>
      <c r="B1245" s="227"/>
      <c r="C1245" s="228"/>
      <c r="D1245" s="220" t="s">
        <v>155</v>
      </c>
      <c r="E1245" s="229" t="s">
        <v>19</v>
      </c>
      <c r="F1245" s="230" t="s">
        <v>156</v>
      </c>
      <c r="G1245" s="228"/>
      <c r="H1245" s="229" t="s">
        <v>19</v>
      </c>
      <c r="I1245" s="231"/>
      <c r="J1245" s="228"/>
      <c r="K1245" s="228"/>
      <c r="L1245" s="232"/>
      <c r="M1245" s="233"/>
      <c r="N1245" s="234"/>
      <c r="O1245" s="234"/>
      <c r="P1245" s="234"/>
      <c r="Q1245" s="234"/>
      <c r="R1245" s="234"/>
      <c r="S1245" s="234"/>
      <c r="T1245" s="235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6" t="s">
        <v>155</v>
      </c>
      <c r="AU1245" s="236" t="s">
        <v>81</v>
      </c>
      <c r="AV1245" s="13" t="s">
        <v>79</v>
      </c>
      <c r="AW1245" s="13" t="s">
        <v>33</v>
      </c>
      <c r="AX1245" s="13" t="s">
        <v>71</v>
      </c>
      <c r="AY1245" s="236" t="s">
        <v>141</v>
      </c>
    </row>
    <row r="1246" spans="1:51" s="14" customFormat="1" ht="12">
      <c r="A1246" s="14"/>
      <c r="B1246" s="237"/>
      <c r="C1246" s="238"/>
      <c r="D1246" s="220" t="s">
        <v>155</v>
      </c>
      <c r="E1246" s="239" t="s">
        <v>19</v>
      </c>
      <c r="F1246" s="240" t="s">
        <v>1288</v>
      </c>
      <c r="G1246" s="238"/>
      <c r="H1246" s="241">
        <v>1</v>
      </c>
      <c r="I1246" s="242"/>
      <c r="J1246" s="238"/>
      <c r="K1246" s="238"/>
      <c r="L1246" s="243"/>
      <c r="M1246" s="244"/>
      <c r="N1246" s="245"/>
      <c r="O1246" s="245"/>
      <c r="P1246" s="245"/>
      <c r="Q1246" s="245"/>
      <c r="R1246" s="245"/>
      <c r="S1246" s="245"/>
      <c r="T1246" s="246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7" t="s">
        <v>155</v>
      </c>
      <c r="AU1246" s="247" t="s">
        <v>81</v>
      </c>
      <c r="AV1246" s="14" t="s">
        <v>81</v>
      </c>
      <c r="AW1246" s="14" t="s">
        <v>33</v>
      </c>
      <c r="AX1246" s="14" t="s">
        <v>79</v>
      </c>
      <c r="AY1246" s="247" t="s">
        <v>141</v>
      </c>
    </row>
    <row r="1247" spans="1:65" s="2" customFormat="1" ht="24.15" customHeight="1">
      <c r="A1247" s="41"/>
      <c r="B1247" s="42"/>
      <c r="C1247" s="248" t="s">
        <v>1380</v>
      </c>
      <c r="D1247" s="248" t="s">
        <v>172</v>
      </c>
      <c r="E1247" s="249" t="s">
        <v>1381</v>
      </c>
      <c r="F1247" s="250" t="s">
        <v>1382</v>
      </c>
      <c r="G1247" s="251" t="s">
        <v>147</v>
      </c>
      <c r="H1247" s="252">
        <v>1</v>
      </c>
      <c r="I1247" s="253"/>
      <c r="J1247" s="254">
        <f>ROUND(I1247*H1247,2)</f>
        <v>0</v>
      </c>
      <c r="K1247" s="250" t="s">
        <v>148</v>
      </c>
      <c r="L1247" s="255"/>
      <c r="M1247" s="256" t="s">
        <v>19</v>
      </c>
      <c r="N1247" s="257" t="s">
        <v>42</v>
      </c>
      <c r="O1247" s="87"/>
      <c r="P1247" s="216">
        <f>O1247*H1247</f>
        <v>0</v>
      </c>
      <c r="Q1247" s="216">
        <v>0.0033</v>
      </c>
      <c r="R1247" s="216">
        <f>Q1247*H1247</f>
        <v>0.0033</v>
      </c>
      <c r="S1247" s="216">
        <v>0</v>
      </c>
      <c r="T1247" s="217">
        <f>S1247*H1247</f>
        <v>0</v>
      </c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R1247" s="218" t="s">
        <v>382</v>
      </c>
      <c r="AT1247" s="218" t="s">
        <v>172</v>
      </c>
      <c r="AU1247" s="218" t="s">
        <v>81</v>
      </c>
      <c r="AY1247" s="20" t="s">
        <v>141</v>
      </c>
      <c r="BE1247" s="219">
        <f>IF(N1247="základní",J1247,0)</f>
        <v>0</v>
      </c>
      <c r="BF1247" s="219">
        <f>IF(N1247="snížená",J1247,0)</f>
        <v>0</v>
      </c>
      <c r="BG1247" s="219">
        <f>IF(N1247="zákl. přenesená",J1247,0)</f>
        <v>0</v>
      </c>
      <c r="BH1247" s="219">
        <f>IF(N1247="sníž. přenesená",J1247,0)</f>
        <v>0</v>
      </c>
      <c r="BI1247" s="219">
        <f>IF(N1247="nulová",J1247,0)</f>
        <v>0</v>
      </c>
      <c r="BJ1247" s="20" t="s">
        <v>79</v>
      </c>
      <c r="BK1247" s="219">
        <f>ROUND(I1247*H1247,2)</f>
        <v>0</v>
      </c>
      <c r="BL1247" s="20" t="s">
        <v>269</v>
      </c>
      <c r="BM1247" s="218" t="s">
        <v>1383</v>
      </c>
    </row>
    <row r="1248" spans="1:47" s="2" customFormat="1" ht="12">
      <c r="A1248" s="41"/>
      <c r="B1248" s="42"/>
      <c r="C1248" s="43"/>
      <c r="D1248" s="220" t="s">
        <v>151</v>
      </c>
      <c r="E1248" s="43"/>
      <c r="F1248" s="221" t="s">
        <v>1382</v>
      </c>
      <c r="G1248" s="43"/>
      <c r="H1248" s="43"/>
      <c r="I1248" s="222"/>
      <c r="J1248" s="43"/>
      <c r="K1248" s="43"/>
      <c r="L1248" s="47"/>
      <c r="M1248" s="223"/>
      <c r="N1248" s="224"/>
      <c r="O1248" s="87"/>
      <c r="P1248" s="87"/>
      <c r="Q1248" s="87"/>
      <c r="R1248" s="87"/>
      <c r="S1248" s="87"/>
      <c r="T1248" s="88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T1248" s="20" t="s">
        <v>151</v>
      </c>
      <c r="AU1248" s="20" t="s">
        <v>81</v>
      </c>
    </row>
    <row r="1249" spans="1:51" s="14" customFormat="1" ht="12">
      <c r="A1249" s="14"/>
      <c r="B1249" s="237"/>
      <c r="C1249" s="238"/>
      <c r="D1249" s="220" t="s">
        <v>155</v>
      </c>
      <c r="E1249" s="239" t="s">
        <v>19</v>
      </c>
      <c r="F1249" s="240" t="s">
        <v>1384</v>
      </c>
      <c r="G1249" s="238"/>
      <c r="H1249" s="241">
        <v>1</v>
      </c>
      <c r="I1249" s="242"/>
      <c r="J1249" s="238"/>
      <c r="K1249" s="238"/>
      <c r="L1249" s="243"/>
      <c r="M1249" s="244"/>
      <c r="N1249" s="245"/>
      <c r="O1249" s="245"/>
      <c r="P1249" s="245"/>
      <c r="Q1249" s="245"/>
      <c r="R1249" s="245"/>
      <c r="S1249" s="245"/>
      <c r="T1249" s="246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47" t="s">
        <v>155</v>
      </c>
      <c r="AU1249" s="247" t="s">
        <v>81</v>
      </c>
      <c r="AV1249" s="14" t="s">
        <v>81</v>
      </c>
      <c r="AW1249" s="14" t="s">
        <v>33</v>
      </c>
      <c r="AX1249" s="14" t="s">
        <v>79</v>
      </c>
      <c r="AY1249" s="247" t="s">
        <v>141</v>
      </c>
    </row>
    <row r="1250" spans="1:65" s="2" customFormat="1" ht="37.8" customHeight="1">
      <c r="A1250" s="41"/>
      <c r="B1250" s="42"/>
      <c r="C1250" s="207" t="s">
        <v>1385</v>
      </c>
      <c r="D1250" s="207" t="s">
        <v>144</v>
      </c>
      <c r="E1250" s="208" t="s">
        <v>1386</v>
      </c>
      <c r="F1250" s="209" t="s">
        <v>1387</v>
      </c>
      <c r="G1250" s="210" t="s">
        <v>147</v>
      </c>
      <c r="H1250" s="211">
        <v>1</v>
      </c>
      <c r="I1250" s="212"/>
      <c r="J1250" s="213">
        <f>ROUND(I1250*H1250,2)</f>
        <v>0</v>
      </c>
      <c r="K1250" s="209" t="s">
        <v>292</v>
      </c>
      <c r="L1250" s="47"/>
      <c r="M1250" s="214" t="s">
        <v>19</v>
      </c>
      <c r="N1250" s="215" t="s">
        <v>42</v>
      </c>
      <c r="O1250" s="87"/>
      <c r="P1250" s="216">
        <f>O1250*H1250</f>
        <v>0</v>
      </c>
      <c r="Q1250" s="216">
        <v>5E-05</v>
      </c>
      <c r="R1250" s="216">
        <f>Q1250*H1250</f>
        <v>5E-05</v>
      </c>
      <c r="S1250" s="216">
        <v>0</v>
      </c>
      <c r="T1250" s="217">
        <f>S1250*H1250</f>
        <v>0</v>
      </c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R1250" s="218" t="s">
        <v>269</v>
      </c>
      <c r="AT1250" s="218" t="s">
        <v>144</v>
      </c>
      <c r="AU1250" s="218" t="s">
        <v>81</v>
      </c>
      <c r="AY1250" s="20" t="s">
        <v>141</v>
      </c>
      <c r="BE1250" s="219">
        <f>IF(N1250="základní",J1250,0)</f>
        <v>0</v>
      </c>
      <c r="BF1250" s="219">
        <f>IF(N1250="snížená",J1250,0)</f>
        <v>0</v>
      </c>
      <c r="BG1250" s="219">
        <f>IF(N1250="zákl. přenesená",J1250,0)</f>
        <v>0</v>
      </c>
      <c r="BH1250" s="219">
        <f>IF(N1250="sníž. přenesená",J1250,0)</f>
        <v>0</v>
      </c>
      <c r="BI1250" s="219">
        <f>IF(N1250="nulová",J1250,0)</f>
        <v>0</v>
      </c>
      <c r="BJ1250" s="20" t="s">
        <v>79</v>
      </c>
      <c r="BK1250" s="219">
        <f>ROUND(I1250*H1250,2)</f>
        <v>0</v>
      </c>
      <c r="BL1250" s="20" t="s">
        <v>269</v>
      </c>
      <c r="BM1250" s="218" t="s">
        <v>1388</v>
      </c>
    </row>
    <row r="1251" spans="1:47" s="2" customFormat="1" ht="12">
      <c r="A1251" s="41"/>
      <c r="B1251" s="42"/>
      <c r="C1251" s="43"/>
      <c r="D1251" s="220" t="s">
        <v>151</v>
      </c>
      <c r="E1251" s="43"/>
      <c r="F1251" s="221" t="s">
        <v>1387</v>
      </c>
      <c r="G1251" s="43"/>
      <c r="H1251" s="43"/>
      <c r="I1251" s="222"/>
      <c r="J1251" s="43"/>
      <c r="K1251" s="43"/>
      <c r="L1251" s="47"/>
      <c r="M1251" s="223"/>
      <c r="N1251" s="224"/>
      <c r="O1251" s="87"/>
      <c r="P1251" s="87"/>
      <c r="Q1251" s="87"/>
      <c r="R1251" s="87"/>
      <c r="S1251" s="87"/>
      <c r="T1251" s="88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T1251" s="20" t="s">
        <v>151</v>
      </c>
      <c r="AU1251" s="20" t="s">
        <v>81</v>
      </c>
    </row>
    <row r="1252" spans="1:51" s="13" customFormat="1" ht="12">
      <c r="A1252" s="13"/>
      <c r="B1252" s="227"/>
      <c r="C1252" s="228"/>
      <c r="D1252" s="220" t="s">
        <v>155</v>
      </c>
      <c r="E1252" s="229" t="s">
        <v>19</v>
      </c>
      <c r="F1252" s="230" t="s">
        <v>156</v>
      </c>
      <c r="G1252" s="228"/>
      <c r="H1252" s="229" t="s">
        <v>19</v>
      </c>
      <c r="I1252" s="231"/>
      <c r="J1252" s="228"/>
      <c r="K1252" s="228"/>
      <c r="L1252" s="232"/>
      <c r="M1252" s="233"/>
      <c r="N1252" s="234"/>
      <c r="O1252" s="234"/>
      <c r="P1252" s="234"/>
      <c r="Q1252" s="234"/>
      <c r="R1252" s="234"/>
      <c r="S1252" s="234"/>
      <c r="T1252" s="235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6" t="s">
        <v>155</v>
      </c>
      <c r="AU1252" s="236" t="s">
        <v>81</v>
      </c>
      <c r="AV1252" s="13" t="s">
        <v>79</v>
      </c>
      <c r="AW1252" s="13" t="s">
        <v>33</v>
      </c>
      <c r="AX1252" s="13" t="s">
        <v>71</v>
      </c>
      <c r="AY1252" s="236" t="s">
        <v>141</v>
      </c>
    </row>
    <row r="1253" spans="1:51" s="14" customFormat="1" ht="12">
      <c r="A1253" s="14"/>
      <c r="B1253" s="237"/>
      <c r="C1253" s="238"/>
      <c r="D1253" s="220" t="s">
        <v>155</v>
      </c>
      <c r="E1253" s="239" t="s">
        <v>19</v>
      </c>
      <c r="F1253" s="240" t="s">
        <v>1288</v>
      </c>
      <c r="G1253" s="238"/>
      <c r="H1253" s="241">
        <v>1</v>
      </c>
      <c r="I1253" s="242"/>
      <c r="J1253" s="238"/>
      <c r="K1253" s="238"/>
      <c r="L1253" s="243"/>
      <c r="M1253" s="244"/>
      <c r="N1253" s="245"/>
      <c r="O1253" s="245"/>
      <c r="P1253" s="245"/>
      <c r="Q1253" s="245"/>
      <c r="R1253" s="245"/>
      <c r="S1253" s="245"/>
      <c r="T1253" s="246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7" t="s">
        <v>155</v>
      </c>
      <c r="AU1253" s="247" t="s">
        <v>81</v>
      </c>
      <c r="AV1253" s="14" t="s">
        <v>81</v>
      </c>
      <c r="AW1253" s="14" t="s">
        <v>33</v>
      </c>
      <c r="AX1253" s="14" t="s">
        <v>79</v>
      </c>
      <c r="AY1253" s="247" t="s">
        <v>141</v>
      </c>
    </row>
    <row r="1254" spans="1:65" s="2" customFormat="1" ht="24.15" customHeight="1">
      <c r="A1254" s="41"/>
      <c r="B1254" s="42"/>
      <c r="C1254" s="248" t="s">
        <v>1389</v>
      </c>
      <c r="D1254" s="248" t="s">
        <v>172</v>
      </c>
      <c r="E1254" s="249" t="s">
        <v>1390</v>
      </c>
      <c r="F1254" s="250" t="s">
        <v>1391</v>
      </c>
      <c r="G1254" s="251" t="s">
        <v>147</v>
      </c>
      <c r="H1254" s="252">
        <v>1</v>
      </c>
      <c r="I1254" s="253"/>
      <c r="J1254" s="254">
        <f>ROUND(I1254*H1254,2)</f>
        <v>0</v>
      </c>
      <c r="K1254" s="250" t="s">
        <v>148</v>
      </c>
      <c r="L1254" s="255"/>
      <c r="M1254" s="256" t="s">
        <v>19</v>
      </c>
      <c r="N1254" s="257" t="s">
        <v>42</v>
      </c>
      <c r="O1254" s="87"/>
      <c r="P1254" s="216">
        <f>O1254*H1254</f>
        <v>0</v>
      </c>
      <c r="Q1254" s="216">
        <v>0.0115</v>
      </c>
      <c r="R1254" s="216">
        <f>Q1254*H1254</f>
        <v>0.0115</v>
      </c>
      <c r="S1254" s="216">
        <v>0</v>
      </c>
      <c r="T1254" s="217">
        <f>S1254*H1254</f>
        <v>0</v>
      </c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R1254" s="218" t="s">
        <v>382</v>
      </c>
      <c r="AT1254" s="218" t="s">
        <v>172</v>
      </c>
      <c r="AU1254" s="218" t="s">
        <v>81</v>
      </c>
      <c r="AY1254" s="20" t="s">
        <v>141</v>
      </c>
      <c r="BE1254" s="219">
        <f>IF(N1254="základní",J1254,0)</f>
        <v>0</v>
      </c>
      <c r="BF1254" s="219">
        <f>IF(N1254="snížená",J1254,0)</f>
        <v>0</v>
      </c>
      <c r="BG1254" s="219">
        <f>IF(N1254="zákl. přenesená",J1254,0)</f>
        <v>0</v>
      </c>
      <c r="BH1254" s="219">
        <f>IF(N1254="sníž. přenesená",J1254,0)</f>
        <v>0</v>
      </c>
      <c r="BI1254" s="219">
        <f>IF(N1254="nulová",J1254,0)</f>
        <v>0</v>
      </c>
      <c r="BJ1254" s="20" t="s">
        <v>79</v>
      </c>
      <c r="BK1254" s="219">
        <f>ROUND(I1254*H1254,2)</f>
        <v>0</v>
      </c>
      <c r="BL1254" s="20" t="s">
        <v>269</v>
      </c>
      <c r="BM1254" s="218" t="s">
        <v>1392</v>
      </c>
    </row>
    <row r="1255" spans="1:47" s="2" customFormat="1" ht="12">
      <c r="A1255" s="41"/>
      <c r="B1255" s="42"/>
      <c r="C1255" s="43"/>
      <c r="D1255" s="220" t="s">
        <v>151</v>
      </c>
      <c r="E1255" s="43"/>
      <c r="F1255" s="221" t="s">
        <v>1391</v>
      </c>
      <c r="G1255" s="43"/>
      <c r="H1255" s="43"/>
      <c r="I1255" s="222"/>
      <c r="J1255" s="43"/>
      <c r="K1255" s="43"/>
      <c r="L1255" s="47"/>
      <c r="M1255" s="223"/>
      <c r="N1255" s="224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T1255" s="20" t="s">
        <v>151</v>
      </c>
      <c r="AU1255" s="20" t="s">
        <v>81</v>
      </c>
    </row>
    <row r="1256" spans="1:51" s="14" customFormat="1" ht="12">
      <c r="A1256" s="14"/>
      <c r="B1256" s="237"/>
      <c r="C1256" s="238"/>
      <c r="D1256" s="220" t="s">
        <v>155</v>
      </c>
      <c r="E1256" s="239" t="s">
        <v>19</v>
      </c>
      <c r="F1256" s="240" t="s">
        <v>1384</v>
      </c>
      <c r="G1256" s="238"/>
      <c r="H1256" s="241">
        <v>1</v>
      </c>
      <c r="I1256" s="242"/>
      <c r="J1256" s="238"/>
      <c r="K1256" s="238"/>
      <c r="L1256" s="243"/>
      <c r="M1256" s="244"/>
      <c r="N1256" s="245"/>
      <c r="O1256" s="245"/>
      <c r="P1256" s="245"/>
      <c r="Q1256" s="245"/>
      <c r="R1256" s="245"/>
      <c r="S1256" s="245"/>
      <c r="T1256" s="246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47" t="s">
        <v>155</v>
      </c>
      <c r="AU1256" s="247" t="s">
        <v>81</v>
      </c>
      <c r="AV1256" s="14" t="s">
        <v>81</v>
      </c>
      <c r="AW1256" s="14" t="s">
        <v>33</v>
      </c>
      <c r="AX1256" s="14" t="s">
        <v>79</v>
      </c>
      <c r="AY1256" s="247" t="s">
        <v>141</v>
      </c>
    </row>
    <row r="1257" spans="1:65" s="2" customFormat="1" ht="21.75" customHeight="1">
      <c r="A1257" s="41"/>
      <c r="B1257" s="42"/>
      <c r="C1257" s="207" t="s">
        <v>1393</v>
      </c>
      <c r="D1257" s="207" t="s">
        <v>144</v>
      </c>
      <c r="E1257" s="208" t="s">
        <v>1394</v>
      </c>
      <c r="F1257" s="209" t="s">
        <v>1395</v>
      </c>
      <c r="G1257" s="210" t="s">
        <v>147</v>
      </c>
      <c r="H1257" s="211">
        <v>2</v>
      </c>
      <c r="I1257" s="212"/>
      <c r="J1257" s="213">
        <f>ROUND(I1257*H1257,2)</f>
        <v>0</v>
      </c>
      <c r="K1257" s="209" t="s">
        <v>1117</v>
      </c>
      <c r="L1257" s="47"/>
      <c r="M1257" s="214" t="s">
        <v>19</v>
      </c>
      <c r="N1257" s="215" t="s">
        <v>42</v>
      </c>
      <c r="O1257" s="87"/>
      <c r="P1257" s="216">
        <f>O1257*H1257</f>
        <v>0</v>
      </c>
      <c r="Q1257" s="216">
        <v>3E-05</v>
      </c>
      <c r="R1257" s="216">
        <f>Q1257*H1257</f>
        <v>6E-05</v>
      </c>
      <c r="S1257" s="216">
        <v>0</v>
      </c>
      <c r="T1257" s="217">
        <f>S1257*H1257</f>
        <v>0</v>
      </c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R1257" s="218" t="s">
        <v>269</v>
      </c>
      <c r="AT1257" s="218" t="s">
        <v>144</v>
      </c>
      <c r="AU1257" s="218" t="s">
        <v>81</v>
      </c>
      <c r="AY1257" s="20" t="s">
        <v>141</v>
      </c>
      <c r="BE1257" s="219">
        <f>IF(N1257="základní",J1257,0)</f>
        <v>0</v>
      </c>
      <c r="BF1257" s="219">
        <f>IF(N1257="snížená",J1257,0)</f>
        <v>0</v>
      </c>
      <c r="BG1257" s="219">
        <f>IF(N1257="zákl. přenesená",J1257,0)</f>
        <v>0</v>
      </c>
      <c r="BH1257" s="219">
        <f>IF(N1257="sníž. přenesená",J1257,0)</f>
        <v>0</v>
      </c>
      <c r="BI1257" s="219">
        <f>IF(N1257="nulová",J1257,0)</f>
        <v>0</v>
      </c>
      <c r="BJ1257" s="20" t="s">
        <v>79</v>
      </c>
      <c r="BK1257" s="219">
        <f>ROUND(I1257*H1257,2)</f>
        <v>0</v>
      </c>
      <c r="BL1257" s="20" t="s">
        <v>269</v>
      </c>
      <c r="BM1257" s="218" t="s">
        <v>1396</v>
      </c>
    </row>
    <row r="1258" spans="1:47" s="2" customFormat="1" ht="12">
      <c r="A1258" s="41"/>
      <c r="B1258" s="42"/>
      <c r="C1258" s="43"/>
      <c r="D1258" s="220" t="s">
        <v>151</v>
      </c>
      <c r="E1258" s="43"/>
      <c r="F1258" s="221" t="s">
        <v>1397</v>
      </c>
      <c r="G1258" s="43"/>
      <c r="H1258" s="43"/>
      <c r="I1258" s="222"/>
      <c r="J1258" s="43"/>
      <c r="K1258" s="43"/>
      <c r="L1258" s="47"/>
      <c r="M1258" s="223"/>
      <c r="N1258" s="224"/>
      <c r="O1258" s="87"/>
      <c r="P1258" s="87"/>
      <c r="Q1258" s="87"/>
      <c r="R1258" s="87"/>
      <c r="S1258" s="87"/>
      <c r="T1258" s="88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T1258" s="20" t="s">
        <v>151</v>
      </c>
      <c r="AU1258" s="20" t="s">
        <v>81</v>
      </c>
    </row>
    <row r="1259" spans="1:47" s="2" customFormat="1" ht="12">
      <c r="A1259" s="41"/>
      <c r="B1259" s="42"/>
      <c r="C1259" s="43"/>
      <c r="D1259" s="225" t="s">
        <v>153</v>
      </c>
      <c r="E1259" s="43"/>
      <c r="F1259" s="226" t="s">
        <v>1398</v>
      </c>
      <c r="G1259" s="43"/>
      <c r="H1259" s="43"/>
      <c r="I1259" s="222"/>
      <c r="J1259" s="43"/>
      <c r="K1259" s="43"/>
      <c r="L1259" s="47"/>
      <c r="M1259" s="223"/>
      <c r="N1259" s="224"/>
      <c r="O1259" s="87"/>
      <c r="P1259" s="87"/>
      <c r="Q1259" s="87"/>
      <c r="R1259" s="87"/>
      <c r="S1259" s="87"/>
      <c r="T1259" s="88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T1259" s="20" t="s">
        <v>153</v>
      </c>
      <c r="AU1259" s="20" t="s">
        <v>81</v>
      </c>
    </row>
    <row r="1260" spans="1:51" s="13" customFormat="1" ht="12">
      <c r="A1260" s="13"/>
      <c r="B1260" s="227"/>
      <c r="C1260" s="228"/>
      <c r="D1260" s="220" t="s">
        <v>155</v>
      </c>
      <c r="E1260" s="229" t="s">
        <v>19</v>
      </c>
      <c r="F1260" s="230" t="s">
        <v>156</v>
      </c>
      <c r="G1260" s="228"/>
      <c r="H1260" s="229" t="s">
        <v>19</v>
      </c>
      <c r="I1260" s="231"/>
      <c r="J1260" s="228"/>
      <c r="K1260" s="228"/>
      <c r="L1260" s="232"/>
      <c r="M1260" s="233"/>
      <c r="N1260" s="234"/>
      <c r="O1260" s="234"/>
      <c r="P1260" s="234"/>
      <c r="Q1260" s="234"/>
      <c r="R1260" s="234"/>
      <c r="S1260" s="234"/>
      <c r="T1260" s="235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6" t="s">
        <v>155</v>
      </c>
      <c r="AU1260" s="236" t="s">
        <v>81</v>
      </c>
      <c r="AV1260" s="13" t="s">
        <v>79</v>
      </c>
      <c r="AW1260" s="13" t="s">
        <v>33</v>
      </c>
      <c r="AX1260" s="13" t="s">
        <v>71</v>
      </c>
      <c r="AY1260" s="236" t="s">
        <v>141</v>
      </c>
    </row>
    <row r="1261" spans="1:51" s="14" customFormat="1" ht="12">
      <c r="A1261" s="14"/>
      <c r="B1261" s="237"/>
      <c r="C1261" s="238"/>
      <c r="D1261" s="220" t="s">
        <v>155</v>
      </c>
      <c r="E1261" s="239" t="s">
        <v>19</v>
      </c>
      <c r="F1261" s="240" t="s">
        <v>1399</v>
      </c>
      <c r="G1261" s="238"/>
      <c r="H1261" s="241">
        <v>2</v>
      </c>
      <c r="I1261" s="242"/>
      <c r="J1261" s="238"/>
      <c r="K1261" s="238"/>
      <c r="L1261" s="243"/>
      <c r="M1261" s="244"/>
      <c r="N1261" s="245"/>
      <c r="O1261" s="245"/>
      <c r="P1261" s="245"/>
      <c r="Q1261" s="245"/>
      <c r="R1261" s="245"/>
      <c r="S1261" s="245"/>
      <c r="T1261" s="246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47" t="s">
        <v>155</v>
      </c>
      <c r="AU1261" s="247" t="s">
        <v>81</v>
      </c>
      <c r="AV1261" s="14" t="s">
        <v>81</v>
      </c>
      <c r="AW1261" s="14" t="s">
        <v>33</v>
      </c>
      <c r="AX1261" s="14" t="s">
        <v>79</v>
      </c>
      <c r="AY1261" s="247" t="s">
        <v>141</v>
      </c>
    </row>
    <row r="1262" spans="1:65" s="2" customFormat="1" ht="24.15" customHeight="1">
      <c r="A1262" s="41"/>
      <c r="B1262" s="42"/>
      <c r="C1262" s="248" t="s">
        <v>1400</v>
      </c>
      <c r="D1262" s="248" t="s">
        <v>172</v>
      </c>
      <c r="E1262" s="249" t="s">
        <v>1401</v>
      </c>
      <c r="F1262" s="250" t="s">
        <v>1402</v>
      </c>
      <c r="G1262" s="251" t="s">
        <v>147</v>
      </c>
      <c r="H1262" s="252">
        <v>2</v>
      </c>
      <c r="I1262" s="253"/>
      <c r="J1262" s="254">
        <f>ROUND(I1262*H1262,2)</f>
        <v>0</v>
      </c>
      <c r="K1262" s="250" t="s">
        <v>292</v>
      </c>
      <c r="L1262" s="255"/>
      <c r="M1262" s="256" t="s">
        <v>19</v>
      </c>
      <c r="N1262" s="257" t="s">
        <v>42</v>
      </c>
      <c r="O1262" s="87"/>
      <c r="P1262" s="216">
        <f>O1262*H1262</f>
        <v>0</v>
      </c>
      <c r="Q1262" s="216">
        <v>0.00036</v>
      </c>
      <c r="R1262" s="216">
        <f>Q1262*H1262</f>
        <v>0.00072</v>
      </c>
      <c r="S1262" s="216">
        <v>0</v>
      </c>
      <c r="T1262" s="217">
        <f>S1262*H1262</f>
        <v>0</v>
      </c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R1262" s="218" t="s">
        <v>382</v>
      </c>
      <c r="AT1262" s="218" t="s">
        <v>172</v>
      </c>
      <c r="AU1262" s="218" t="s">
        <v>81</v>
      </c>
      <c r="AY1262" s="20" t="s">
        <v>141</v>
      </c>
      <c r="BE1262" s="219">
        <f>IF(N1262="základní",J1262,0)</f>
        <v>0</v>
      </c>
      <c r="BF1262" s="219">
        <f>IF(N1262="snížená",J1262,0)</f>
        <v>0</v>
      </c>
      <c r="BG1262" s="219">
        <f>IF(N1262="zákl. přenesená",J1262,0)</f>
        <v>0</v>
      </c>
      <c r="BH1262" s="219">
        <f>IF(N1262="sníž. přenesená",J1262,0)</f>
        <v>0</v>
      </c>
      <c r="BI1262" s="219">
        <f>IF(N1262="nulová",J1262,0)</f>
        <v>0</v>
      </c>
      <c r="BJ1262" s="20" t="s">
        <v>79</v>
      </c>
      <c r="BK1262" s="219">
        <f>ROUND(I1262*H1262,2)</f>
        <v>0</v>
      </c>
      <c r="BL1262" s="20" t="s">
        <v>269</v>
      </c>
      <c r="BM1262" s="218" t="s">
        <v>1403</v>
      </c>
    </row>
    <row r="1263" spans="1:47" s="2" customFormat="1" ht="12">
      <c r="A1263" s="41"/>
      <c r="B1263" s="42"/>
      <c r="C1263" s="43"/>
      <c r="D1263" s="220" t="s">
        <v>151</v>
      </c>
      <c r="E1263" s="43"/>
      <c r="F1263" s="221" t="s">
        <v>1402</v>
      </c>
      <c r="G1263" s="43"/>
      <c r="H1263" s="43"/>
      <c r="I1263" s="222"/>
      <c r="J1263" s="43"/>
      <c r="K1263" s="43"/>
      <c r="L1263" s="47"/>
      <c r="M1263" s="223"/>
      <c r="N1263" s="224"/>
      <c r="O1263" s="87"/>
      <c r="P1263" s="87"/>
      <c r="Q1263" s="87"/>
      <c r="R1263" s="87"/>
      <c r="S1263" s="87"/>
      <c r="T1263" s="88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T1263" s="20" t="s">
        <v>151</v>
      </c>
      <c r="AU1263" s="20" t="s">
        <v>81</v>
      </c>
    </row>
    <row r="1264" spans="1:51" s="14" customFormat="1" ht="12">
      <c r="A1264" s="14"/>
      <c r="B1264" s="237"/>
      <c r="C1264" s="238"/>
      <c r="D1264" s="220" t="s">
        <v>155</v>
      </c>
      <c r="E1264" s="239" t="s">
        <v>19</v>
      </c>
      <c r="F1264" s="240" t="s">
        <v>1113</v>
      </c>
      <c r="G1264" s="238"/>
      <c r="H1264" s="241">
        <v>2</v>
      </c>
      <c r="I1264" s="242"/>
      <c r="J1264" s="238"/>
      <c r="K1264" s="238"/>
      <c r="L1264" s="243"/>
      <c r="M1264" s="244"/>
      <c r="N1264" s="245"/>
      <c r="O1264" s="245"/>
      <c r="P1264" s="245"/>
      <c r="Q1264" s="245"/>
      <c r="R1264" s="245"/>
      <c r="S1264" s="245"/>
      <c r="T1264" s="246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47" t="s">
        <v>155</v>
      </c>
      <c r="AU1264" s="247" t="s">
        <v>81</v>
      </c>
      <c r="AV1264" s="14" t="s">
        <v>81</v>
      </c>
      <c r="AW1264" s="14" t="s">
        <v>33</v>
      </c>
      <c r="AX1264" s="14" t="s">
        <v>79</v>
      </c>
      <c r="AY1264" s="247" t="s">
        <v>141</v>
      </c>
    </row>
    <row r="1265" spans="1:65" s="2" customFormat="1" ht="33" customHeight="1">
      <c r="A1265" s="41"/>
      <c r="B1265" s="42"/>
      <c r="C1265" s="207" t="s">
        <v>1404</v>
      </c>
      <c r="D1265" s="207" t="s">
        <v>144</v>
      </c>
      <c r="E1265" s="208" t="s">
        <v>1405</v>
      </c>
      <c r="F1265" s="209" t="s">
        <v>1406</v>
      </c>
      <c r="G1265" s="210" t="s">
        <v>1038</v>
      </c>
      <c r="H1265" s="280"/>
      <c r="I1265" s="212"/>
      <c r="J1265" s="213">
        <f>ROUND(I1265*H1265,2)</f>
        <v>0</v>
      </c>
      <c r="K1265" s="209" t="s">
        <v>148</v>
      </c>
      <c r="L1265" s="47"/>
      <c r="M1265" s="214" t="s">
        <v>19</v>
      </c>
      <c r="N1265" s="215" t="s">
        <v>42</v>
      </c>
      <c r="O1265" s="87"/>
      <c r="P1265" s="216">
        <f>O1265*H1265</f>
        <v>0</v>
      </c>
      <c r="Q1265" s="216">
        <v>0</v>
      </c>
      <c r="R1265" s="216">
        <f>Q1265*H1265</f>
        <v>0</v>
      </c>
      <c r="S1265" s="216">
        <v>0</v>
      </c>
      <c r="T1265" s="217">
        <f>S1265*H1265</f>
        <v>0</v>
      </c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R1265" s="218" t="s">
        <v>269</v>
      </c>
      <c r="AT1265" s="218" t="s">
        <v>144</v>
      </c>
      <c r="AU1265" s="218" t="s">
        <v>81</v>
      </c>
      <c r="AY1265" s="20" t="s">
        <v>141</v>
      </c>
      <c r="BE1265" s="219">
        <f>IF(N1265="základní",J1265,0)</f>
        <v>0</v>
      </c>
      <c r="BF1265" s="219">
        <f>IF(N1265="snížená",J1265,0)</f>
        <v>0</v>
      </c>
      <c r="BG1265" s="219">
        <f>IF(N1265="zákl. přenesená",J1265,0)</f>
        <v>0</v>
      </c>
      <c r="BH1265" s="219">
        <f>IF(N1265="sníž. přenesená",J1265,0)</f>
        <v>0</v>
      </c>
      <c r="BI1265" s="219">
        <f>IF(N1265="nulová",J1265,0)</f>
        <v>0</v>
      </c>
      <c r="BJ1265" s="20" t="s">
        <v>79</v>
      </c>
      <c r="BK1265" s="219">
        <f>ROUND(I1265*H1265,2)</f>
        <v>0</v>
      </c>
      <c r="BL1265" s="20" t="s">
        <v>269</v>
      </c>
      <c r="BM1265" s="218" t="s">
        <v>1407</v>
      </c>
    </row>
    <row r="1266" spans="1:47" s="2" customFormat="1" ht="12">
      <c r="A1266" s="41"/>
      <c r="B1266" s="42"/>
      <c r="C1266" s="43"/>
      <c r="D1266" s="220" t="s">
        <v>151</v>
      </c>
      <c r="E1266" s="43"/>
      <c r="F1266" s="221" t="s">
        <v>1408</v>
      </c>
      <c r="G1266" s="43"/>
      <c r="H1266" s="43"/>
      <c r="I1266" s="222"/>
      <c r="J1266" s="43"/>
      <c r="K1266" s="43"/>
      <c r="L1266" s="47"/>
      <c r="M1266" s="223"/>
      <c r="N1266" s="224"/>
      <c r="O1266" s="87"/>
      <c r="P1266" s="87"/>
      <c r="Q1266" s="87"/>
      <c r="R1266" s="87"/>
      <c r="S1266" s="87"/>
      <c r="T1266" s="88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T1266" s="20" t="s">
        <v>151</v>
      </c>
      <c r="AU1266" s="20" t="s">
        <v>81</v>
      </c>
    </row>
    <row r="1267" spans="1:47" s="2" customFormat="1" ht="12">
      <c r="A1267" s="41"/>
      <c r="B1267" s="42"/>
      <c r="C1267" s="43"/>
      <c r="D1267" s="225" t="s">
        <v>153</v>
      </c>
      <c r="E1267" s="43"/>
      <c r="F1267" s="226" t="s">
        <v>1409</v>
      </c>
      <c r="G1267" s="43"/>
      <c r="H1267" s="43"/>
      <c r="I1267" s="222"/>
      <c r="J1267" s="43"/>
      <c r="K1267" s="43"/>
      <c r="L1267" s="47"/>
      <c r="M1267" s="223"/>
      <c r="N1267" s="224"/>
      <c r="O1267" s="87"/>
      <c r="P1267" s="87"/>
      <c r="Q1267" s="87"/>
      <c r="R1267" s="87"/>
      <c r="S1267" s="87"/>
      <c r="T1267" s="88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T1267" s="20" t="s">
        <v>153</v>
      </c>
      <c r="AU1267" s="20" t="s">
        <v>81</v>
      </c>
    </row>
    <row r="1268" spans="1:63" s="12" customFormat="1" ht="22.8" customHeight="1">
      <c r="A1268" s="12"/>
      <c r="B1268" s="191"/>
      <c r="C1268" s="192"/>
      <c r="D1268" s="193" t="s">
        <v>70</v>
      </c>
      <c r="E1268" s="205" t="s">
        <v>1410</v>
      </c>
      <c r="F1268" s="205" t="s">
        <v>1411</v>
      </c>
      <c r="G1268" s="192"/>
      <c r="H1268" s="192"/>
      <c r="I1268" s="195"/>
      <c r="J1268" s="206">
        <f>BK1268</f>
        <v>0</v>
      </c>
      <c r="K1268" s="192"/>
      <c r="L1268" s="197"/>
      <c r="M1268" s="198"/>
      <c r="N1268" s="199"/>
      <c r="O1268" s="199"/>
      <c r="P1268" s="200">
        <f>SUM(P1269:P1281)</f>
        <v>0</v>
      </c>
      <c r="Q1268" s="199"/>
      <c r="R1268" s="200">
        <f>SUM(R1269:R1281)</f>
        <v>0.16781100000000002</v>
      </c>
      <c r="S1268" s="199"/>
      <c r="T1268" s="201">
        <f>SUM(T1269:T1281)</f>
        <v>0.0625415</v>
      </c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R1268" s="202" t="s">
        <v>81</v>
      </c>
      <c r="AT1268" s="203" t="s">
        <v>70</v>
      </c>
      <c r="AU1268" s="203" t="s">
        <v>79</v>
      </c>
      <c r="AY1268" s="202" t="s">
        <v>141</v>
      </c>
      <c r="BK1268" s="204">
        <f>SUM(BK1269:BK1281)</f>
        <v>0</v>
      </c>
    </row>
    <row r="1269" spans="1:65" s="2" customFormat="1" ht="16.5" customHeight="1">
      <c r="A1269" s="41"/>
      <c r="B1269" s="42"/>
      <c r="C1269" s="207" t="s">
        <v>1412</v>
      </c>
      <c r="D1269" s="207" t="s">
        <v>144</v>
      </c>
      <c r="E1269" s="208" t="s">
        <v>1413</v>
      </c>
      <c r="F1269" s="209" t="s">
        <v>1414</v>
      </c>
      <c r="G1269" s="210" t="s">
        <v>256</v>
      </c>
      <c r="H1269" s="211">
        <v>37.45</v>
      </c>
      <c r="I1269" s="212"/>
      <c r="J1269" s="213">
        <f>ROUND(I1269*H1269,2)</f>
        <v>0</v>
      </c>
      <c r="K1269" s="209" t="s">
        <v>148</v>
      </c>
      <c r="L1269" s="47"/>
      <c r="M1269" s="214" t="s">
        <v>19</v>
      </c>
      <c r="N1269" s="215" t="s">
        <v>42</v>
      </c>
      <c r="O1269" s="87"/>
      <c r="P1269" s="216">
        <f>O1269*H1269</f>
        <v>0</v>
      </c>
      <c r="Q1269" s="216">
        <v>0</v>
      </c>
      <c r="R1269" s="216">
        <f>Q1269*H1269</f>
        <v>0</v>
      </c>
      <c r="S1269" s="216">
        <v>0.00167</v>
      </c>
      <c r="T1269" s="217">
        <f>S1269*H1269</f>
        <v>0.0625415</v>
      </c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R1269" s="218" t="s">
        <v>269</v>
      </c>
      <c r="AT1269" s="218" t="s">
        <v>144</v>
      </c>
      <c r="AU1269" s="218" t="s">
        <v>81</v>
      </c>
      <c r="AY1269" s="20" t="s">
        <v>141</v>
      </c>
      <c r="BE1269" s="219">
        <f>IF(N1269="základní",J1269,0)</f>
        <v>0</v>
      </c>
      <c r="BF1269" s="219">
        <f>IF(N1269="snížená",J1269,0)</f>
        <v>0</v>
      </c>
      <c r="BG1269" s="219">
        <f>IF(N1269="zákl. přenesená",J1269,0)</f>
        <v>0</v>
      </c>
      <c r="BH1269" s="219">
        <f>IF(N1269="sníž. přenesená",J1269,0)</f>
        <v>0</v>
      </c>
      <c r="BI1269" s="219">
        <f>IF(N1269="nulová",J1269,0)</f>
        <v>0</v>
      </c>
      <c r="BJ1269" s="20" t="s">
        <v>79</v>
      </c>
      <c r="BK1269" s="219">
        <f>ROUND(I1269*H1269,2)</f>
        <v>0</v>
      </c>
      <c r="BL1269" s="20" t="s">
        <v>269</v>
      </c>
      <c r="BM1269" s="218" t="s">
        <v>1415</v>
      </c>
    </row>
    <row r="1270" spans="1:47" s="2" customFormat="1" ht="12">
      <c r="A1270" s="41"/>
      <c r="B1270" s="42"/>
      <c r="C1270" s="43"/>
      <c r="D1270" s="220" t="s">
        <v>151</v>
      </c>
      <c r="E1270" s="43"/>
      <c r="F1270" s="221" t="s">
        <v>1416</v>
      </c>
      <c r="G1270" s="43"/>
      <c r="H1270" s="43"/>
      <c r="I1270" s="222"/>
      <c r="J1270" s="43"/>
      <c r="K1270" s="43"/>
      <c r="L1270" s="47"/>
      <c r="M1270" s="223"/>
      <c r="N1270" s="224"/>
      <c r="O1270" s="87"/>
      <c r="P1270" s="87"/>
      <c r="Q1270" s="87"/>
      <c r="R1270" s="87"/>
      <c r="S1270" s="87"/>
      <c r="T1270" s="88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T1270" s="20" t="s">
        <v>151</v>
      </c>
      <c r="AU1270" s="20" t="s">
        <v>81</v>
      </c>
    </row>
    <row r="1271" spans="1:47" s="2" customFormat="1" ht="12">
      <c r="A1271" s="41"/>
      <c r="B1271" s="42"/>
      <c r="C1271" s="43"/>
      <c r="D1271" s="225" t="s">
        <v>153</v>
      </c>
      <c r="E1271" s="43"/>
      <c r="F1271" s="226" t="s">
        <v>1417</v>
      </c>
      <c r="G1271" s="43"/>
      <c r="H1271" s="43"/>
      <c r="I1271" s="222"/>
      <c r="J1271" s="43"/>
      <c r="K1271" s="43"/>
      <c r="L1271" s="47"/>
      <c r="M1271" s="223"/>
      <c r="N1271" s="224"/>
      <c r="O1271" s="87"/>
      <c r="P1271" s="87"/>
      <c r="Q1271" s="87"/>
      <c r="R1271" s="87"/>
      <c r="S1271" s="87"/>
      <c r="T1271" s="88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T1271" s="20" t="s">
        <v>153</v>
      </c>
      <c r="AU1271" s="20" t="s">
        <v>81</v>
      </c>
    </row>
    <row r="1272" spans="1:51" s="13" customFormat="1" ht="12">
      <c r="A1272" s="13"/>
      <c r="B1272" s="227"/>
      <c r="C1272" s="228"/>
      <c r="D1272" s="220" t="s">
        <v>155</v>
      </c>
      <c r="E1272" s="229" t="s">
        <v>19</v>
      </c>
      <c r="F1272" s="230" t="s">
        <v>1418</v>
      </c>
      <c r="G1272" s="228"/>
      <c r="H1272" s="229" t="s">
        <v>19</v>
      </c>
      <c r="I1272" s="231"/>
      <c r="J1272" s="228"/>
      <c r="K1272" s="228"/>
      <c r="L1272" s="232"/>
      <c r="M1272" s="233"/>
      <c r="N1272" s="234"/>
      <c r="O1272" s="234"/>
      <c r="P1272" s="234"/>
      <c r="Q1272" s="234"/>
      <c r="R1272" s="234"/>
      <c r="S1272" s="234"/>
      <c r="T1272" s="235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6" t="s">
        <v>155</v>
      </c>
      <c r="AU1272" s="236" t="s">
        <v>81</v>
      </c>
      <c r="AV1272" s="13" t="s">
        <v>79</v>
      </c>
      <c r="AW1272" s="13" t="s">
        <v>33</v>
      </c>
      <c r="AX1272" s="13" t="s">
        <v>71</v>
      </c>
      <c r="AY1272" s="236" t="s">
        <v>141</v>
      </c>
    </row>
    <row r="1273" spans="1:51" s="14" customFormat="1" ht="12">
      <c r="A1273" s="14"/>
      <c r="B1273" s="237"/>
      <c r="C1273" s="238"/>
      <c r="D1273" s="220" t="s">
        <v>155</v>
      </c>
      <c r="E1273" s="239" t="s">
        <v>19</v>
      </c>
      <c r="F1273" s="240" t="s">
        <v>1419</v>
      </c>
      <c r="G1273" s="238"/>
      <c r="H1273" s="241">
        <v>37.45</v>
      </c>
      <c r="I1273" s="242"/>
      <c r="J1273" s="238"/>
      <c r="K1273" s="238"/>
      <c r="L1273" s="243"/>
      <c r="M1273" s="244"/>
      <c r="N1273" s="245"/>
      <c r="O1273" s="245"/>
      <c r="P1273" s="245"/>
      <c r="Q1273" s="245"/>
      <c r="R1273" s="245"/>
      <c r="S1273" s="245"/>
      <c r="T1273" s="246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47" t="s">
        <v>155</v>
      </c>
      <c r="AU1273" s="247" t="s">
        <v>81</v>
      </c>
      <c r="AV1273" s="14" t="s">
        <v>81</v>
      </c>
      <c r="AW1273" s="14" t="s">
        <v>33</v>
      </c>
      <c r="AX1273" s="14" t="s">
        <v>79</v>
      </c>
      <c r="AY1273" s="247" t="s">
        <v>141</v>
      </c>
    </row>
    <row r="1274" spans="1:65" s="2" customFormat="1" ht="24.15" customHeight="1">
      <c r="A1274" s="41"/>
      <c r="B1274" s="42"/>
      <c r="C1274" s="207" t="s">
        <v>1420</v>
      </c>
      <c r="D1274" s="207" t="s">
        <v>144</v>
      </c>
      <c r="E1274" s="208" t="s">
        <v>1421</v>
      </c>
      <c r="F1274" s="209" t="s">
        <v>1422</v>
      </c>
      <c r="G1274" s="210" t="s">
        <v>256</v>
      </c>
      <c r="H1274" s="211">
        <v>42.7</v>
      </c>
      <c r="I1274" s="212"/>
      <c r="J1274" s="213">
        <f>ROUND(I1274*H1274,2)</f>
        <v>0</v>
      </c>
      <c r="K1274" s="209" t="s">
        <v>148</v>
      </c>
      <c r="L1274" s="47"/>
      <c r="M1274" s="214" t="s">
        <v>19</v>
      </c>
      <c r="N1274" s="215" t="s">
        <v>42</v>
      </c>
      <c r="O1274" s="87"/>
      <c r="P1274" s="216">
        <f>O1274*H1274</f>
        <v>0</v>
      </c>
      <c r="Q1274" s="216">
        <v>0.00393</v>
      </c>
      <c r="R1274" s="216">
        <f>Q1274*H1274</f>
        <v>0.16781100000000002</v>
      </c>
      <c r="S1274" s="216">
        <v>0</v>
      </c>
      <c r="T1274" s="217">
        <f>S1274*H1274</f>
        <v>0</v>
      </c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R1274" s="218" t="s">
        <v>269</v>
      </c>
      <c r="AT1274" s="218" t="s">
        <v>144</v>
      </c>
      <c r="AU1274" s="218" t="s">
        <v>81</v>
      </c>
      <c r="AY1274" s="20" t="s">
        <v>141</v>
      </c>
      <c r="BE1274" s="219">
        <f>IF(N1274="základní",J1274,0)</f>
        <v>0</v>
      </c>
      <c r="BF1274" s="219">
        <f>IF(N1274="snížená",J1274,0)</f>
        <v>0</v>
      </c>
      <c r="BG1274" s="219">
        <f>IF(N1274="zákl. přenesená",J1274,0)</f>
        <v>0</v>
      </c>
      <c r="BH1274" s="219">
        <f>IF(N1274="sníž. přenesená",J1274,0)</f>
        <v>0</v>
      </c>
      <c r="BI1274" s="219">
        <f>IF(N1274="nulová",J1274,0)</f>
        <v>0</v>
      </c>
      <c r="BJ1274" s="20" t="s">
        <v>79</v>
      </c>
      <c r="BK1274" s="219">
        <f>ROUND(I1274*H1274,2)</f>
        <v>0</v>
      </c>
      <c r="BL1274" s="20" t="s">
        <v>269</v>
      </c>
      <c r="BM1274" s="218" t="s">
        <v>1423</v>
      </c>
    </row>
    <row r="1275" spans="1:47" s="2" customFormat="1" ht="12">
      <c r="A1275" s="41"/>
      <c r="B1275" s="42"/>
      <c r="C1275" s="43"/>
      <c r="D1275" s="220" t="s">
        <v>151</v>
      </c>
      <c r="E1275" s="43"/>
      <c r="F1275" s="221" t="s">
        <v>1424</v>
      </c>
      <c r="G1275" s="43"/>
      <c r="H1275" s="43"/>
      <c r="I1275" s="222"/>
      <c r="J1275" s="43"/>
      <c r="K1275" s="43"/>
      <c r="L1275" s="47"/>
      <c r="M1275" s="223"/>
      <c r="N1275" s="224"/>
      <c r="O1275" s="87"/>
      <c r="P1275" s="87"/>
      <c r="Q1275" s="87"/>
      <c r="R1275" s="87"/>
      <c r="S1275" s="87"/>
      <c r="T1275" s="88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T1275" s="20" t="s">
        <v>151</v>
      </c>
      <c r="AU1275" s="20" t="s">
        <v>81</v>
      </c>
    </row>
    <row r="1276" spans="1:47" s="2" customFormat="1" ht="12">
      <c r="A1276" s="41"/>
      <c r="B1276" s="42"/>
      <c r="C1276" s="43"/>
      <c r="D1276" s="225" t="s">
        <v>153</v>
      </c>
      <c r="E1276" s="43"/>
      <c r="F1276" s="226" t="s">
        <v>1425</v>
      </c>
      <c r="G1276" s="43"/>
      <c r="H1276" s="43"/>
      <c r="I1276" s="222"/>
      <c r="J1276" s="43"/>
      <c r="K1276" s="43"/>
      <c r="L1276" s="47"/>
      <c r="M1276" s="223"/>
      <c r="N1276" s="224"/>
      <c r="O1276" s="87"/>
      <c r="P1276" s="87"/>
      <c r="Q1276" s="87"/>
      <c r="R1276" s="87"/>
      <c r="S1276" s="87"/>
      <c r="T1276" s="88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T1276" s="20" t="s">
        <v>153</v>
      </c>
      <c r="AU1276" s="20" t="s">
        <v>81</v>
      </c>
    </row>
    <row r="1277" spans="1:51" s="13" customFormat="1" ht="12">
      <c r="A1277" s="13"/>
      <c r="B1277" s="227"/>
      <c r="C1277" s="228"/>
      <c r="D1277" s="220" t="s">
        <v>155</v>
      </c>
      <c r="E1277" s="229" t="s">
        <v>19</v>
      </c>
      <c r="F1277" s="230" t="s">
        <v>156</v>
      </c>
      <c r="G1277" s="228"/>
      <c r="H1277" s="229" t="s">
        <v>19</v>
      </c>
      <c r="I1277" s="231"/>
      <c r="J1277" s="228"/>
      <c r="K1277" s="228"/>
      <c r="L1277" s="232"/>
      <c r="M1277" s="233"/>
      <c r="N1277" s="234"/>
      <c r="O1277" s="234"/>
      <c r="P1277" s="234"/>
      <c r="Q1277" s="234"/>
      <c r="R1277" s="234"/>
      <c r="S1277" s="234"/>
      <c r="T1277" s="235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6" t="s">
        <v>155</v>
      </c>
      <c r="AU1277" s="236" t="s">
        <v>81</v>
      </c>
      <c r="AV1277" s="13" t="s">
        <v>79</v>
      </c>
      <c r="AW1277" s="13" t="s">
        <v>33</v>
      </c>
      <c r="AX1277" s="13" t="s">
        <v>71</v>
      </c>
      <c r="AY1277" s="236" t="s">
        <v>141</v>
      </c>
    </row>
    <row r="1278" spans="1:51" s="14" customFormat="1" ht="12">
      <c r="A1278" s="14"/>
      <c r="B1278" s="237"/>
      <c r="C1278" s="238"/>
      <c r="D1278" s="220" t="s">
        <v>155</v>
      </c>
      <c r="E1278" s="239" t="s">
        <v>19</v>
      </c>
      <c r="F1278" s="240" t="s">
        <v>309</v>
      </c>
      <c r="G1278" s="238"/>
      <c r="H1278" s="241">
        <v>42.7</v>
      </c>
      <c r="I1278" s="242"/>
      <c r="J1278" s="238"/>
      <c r="K1278" s="238"/>
      <c r="L1278" s="243"/>
      <c r="M1278" s="244"/>
      <c r="N1278" s="245"/>
      <c r="O1278" s="245"/>
      <c r="P1278" s="245"/>
      <c r="Q1278" s="245"/>
      <c r="R1278" s="245"/>
      <c r="S1278" s="245"/>
      <c r="T1278" s="246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47" t="s">
        <v>155</v>
      </c>
      <c r="AU1278" s="247" t="s">
        <v>81</v>
      </c>
      <c r="AV1278" s="14" t="s">
        <v>81</v>
      </c>
      <c r="AW1278" s="14" t="s">
        <v>33</v>
      </c>
      <c r="AX1278" s="14" t="s">
        <v>79</v>
      </c>
      <c r="AY1278" s="247" t="s">
        <v>141</v>
      </c>
    </row>
    <row r="1279" spans="1:65" s="2" customFormat="1" ht="24.15" customHeight="1">
      <c r="A1279" s="41"/>
      <c r="B1279" s="42"/>
      <c r="C1279" s="207" t="s">
        <v>1426</v>
      </c>
      <c r="D1279" s="207" t="s">
        <v>144</v>
      </c>
      <c r="E1279" s="208" t="s">
        <v>1427</v>
      </c>
      <c r="F1279" s="209" t="s">
        <v>1428</v>
      </c>
      <c r="G1279" s="210" t="s">
        <v>1038</v>
      </c>
      <c r="H1279" s="280"/>
      <c r="I1279" s="212"/>
      <c r="J1279" s="213">
        <f>ROUND(I1279*H1279,2)</f>
        <v>0</v>
      </c>
      <c r="K1279" s="209" t="s">
        <v>148</v>
      </c>
      <c r="L1279" s="47"/>
      <c r="M1279" s="214" t="s">
        <v>19</v>
      </c>
      <c r="N1279" s="215" t="s">
        <v>42</v>
      </c>
      <c r="O1279" s="87"/>
      <c r="P1279" s="216">
        <f>O1279*H1279</f>
        <v>0</v>
      </c>
      <c r="Q1279" s="216">
        <v>0</v>
      </c>
      <c r="R1279" s="216">
        <f>Q1279*H1279</f>
        <v>0</v>
      </c>
      <c r="S1279" s="216">
        <v>0</v>
      </c>
      <c r="T1279" s="217">
        <f>S1279*H1279</f>
        <v>0</v>
      </c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R1279" s="218" t="s">
        <v>269</v>
      </c>
      <c r="AT1279" s="218" t="s">
        <v>144</v>
      </c>
      <c r="AU1279" s="218" t="s">
        <v>81</v>
      </c>
      <c r="AY1279" s="20" t="s">
        <v>141</v>
      </c>
      <c r="BE1279" s="219">
        <f>IF(N1279="základní",J1279,0)</f>
        <v>0</v>
      </c>
      <c r="BF1279" s="219">
        <f>IF(N1279="snížená",J1279,0)</f>
        <v>0</v>
      </c>
      <c r="BG1279" s="219">
        <f>IF(N1279="zákl. přenesená",J1279,0)</f>
        <v>0</v>
      </c>
      <c r="BH1279" s="219">
        <f>IF(N1279="sníž. přenesená",J1279,0)</f>
        <v>0</v>
      </c>
      <c r="BI1279" s="219">
        <f>IF(N1279="nulová",J1279,0)</f>
        <v>0</v>
      </c>
      <c r="BJ1279" s="20" t="s">
        <v>79</v>
      </c>
      <c r="BK1279" s="219">
        <f>ROUND(I1279*H1279,2)</f>
        <v>0</v>
      </c>
      <c r="BL1279" s="20" t="s">
        <v>269</v>
      </c>
      <c r="BM1279" s="218" t="s">
        <v>1429</v>
      </c>
    </row>
    <row r="1280" spans="1:47" s="2" customFormat="1" ht="12">
      <c r="A1280" s="41"/>
      <c r="B1280" s="42"/>
      <c r="C1280" s="43"/>
      <c r="D1280" s="220" t="s">
        <v>151</v>
      </c>
      <c r="E1280" s="43"/>
      <c r="F1280" s="221" t="s">
        <v>1430</v>
      </c>
      <c r="G1280" s="43"/>
      <c r="H1280" s="43"/>
      <c r="I1280" s="222"/>
      <c r="J1280" s="43"/>
      <c r="K1280" s="43"/>
      <c r="L1280" s="47"/>
      <c r="M1280" s="223"/>
      <c r="N1280" s="224"/>
      <c r="O1280" s="87"/>
      <c r="P1280" s="87"/>
      <c r="Q1280" s="87"/>
      <c r="R1280" s="87"/>
      <c r="S1280" s="87"/>
      <c r="T1280" s="88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T1280" s="20" t="s">
        <v>151</v>
      </c>
      <c r="AU1280" s="20" t="s">
        <v>81</v>
      </c>
    </row>
    <row r="1281" spans="1:47" s="2" customFormat="1" ht="12">
      <c r="A1281" s="41"/>
      <c r="B1281" s="42"/>
      <c r="C1281" s="43"/>
      <c r="D1281" s="225" t="s">
        <v>153</v>
      </c>
      <c r="E1281" s="43"/>
      <c r="F1281" s="226" t="s">
        <v>1431</v>
      </c>
      <c r="G1281" s="43"/>
      <c r="H1281" s="43"/>
      <c r="I1281" s="222"/>
      <c r="J1281" s="43"/>
      <c r="K1281" s="43"/>
      <c r="L1281" s="47"/>
      <c r="M1281" s="223"/>
      <c r="N1281" s="224"/>
      <c r="O1281" s="87"/>
      <c r="P1281" s="87"/>
      <c r="Q1281" s="87"/>
      <c r="R1281" s="87"/>
      <c r="S1281" s="87"/>
      <c r="T1281" s="88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T1281" s="20" t="s">
        <v>153</v>
      </c>
      <c r="AU1281" s="20" t="s">
        <v>81</v>
      </c>
    </row>
    <row r="1282" spans="1:63" s="12" customFormat="1" ht="22.8" customHeight="1">
      <c r="A1282" s="12"/>
      <c r="B1282" s="191"/>
      <c r="C1282" s="192"/>
      <c r="D1282" s="193" t="s">
        <v>70</v>
      </c>
      <c r="E1282" s="205" t="s">
        <v>1432</v>
      </c>
      <c r="F1282" s="205" t="s">
        <v>1433</v>
      </c>
      <c r="G1282" s="192"/>
      <c r="H1282" s="192"/>
      <c r="I1282" s="195"/>
      <c r="J1282" s="206">
        <f>BK1282</f>
        <v>0</v>
      </c>
      <c r="K1282" s="192"/>
      <c r="L1282" s="197"/>
      <c r="M1282" s="198"/>
      <c r="N1282" s="199"/>
      <c r="O1282" s="199"/>
      <c r="P1282" s="200">
        <f>SUM(P1283:P1448)</f>
        <v>0</v>
      </c>
      <c r="Q1282" s="199"/>
      <c r="R1282" s="200">
        <f>SUM(R1283:R1448)</f>
        <v>3.1472228500000003</v>
      </c>
      <c r="S1282" s="199"/>
      <c r="T1282" s="201">
        <f>SUM(T1283:T1448)</f>
        <v>0.2574</v>
      </c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R1282" s="202" t="s">
        <v>81</v>
      </c>
      <c r="AT1282" s="203" t="s">
        <v>70</v>
      </c>
      <c r="AU1282" s="203" t="s">
        <v>79</v>
      </c>
      <c r="AY1282" s="202" t="s">
        <v>141</v>
      </c>
      <c r="BK1282" s="204">
        <f>SUM(BK1283:BK1448)</f>
        <v>0</v>
      </c>
    </row>
    <row r="1283" spans="1:65" s="2" customFormat="1" ht="24.15" customHeight="1">
      <c r="A1283" s="41"/>
      <c r="B1283" s="42"/>
      <c r="C1283" s="207" t="s">
        <v>1434</v>
      </c>
      <c r="D1283" s="207" t="s">
        <v>144</v>
      </c>
      <c r="E1283" s="208" t="s">
        <v>1435</v>
      </c>
      <c r="F1283" s="209" t="s">
        <v>1436</v>
      </c>
      <c r="G1283" s="210" t="s">
        <v>221</v>
      </c>
      <c r="H1283" s="211">
        <v>66.873</v>
      </c>
      <c r="I1283" s="212"/>
      <c r="J1283" s="213">
        <f>ROUND(I1283*H1283,2)</f>
        <v>0</v>
      </c>
      <c r="K1283" s="209" t="s">
        <v>148</v>
      </c>
      <c r="L1283" s="47"/>
      <c r="M1283" s="214" t="s">
        <v>19</v>
      </c>
      <c r="N1283" s="215" t="s">
        <v>42</v>
      </c>
      <c r="O1283" s="87"/>
      <c r="P1283" s="216">
        <f>O1283*H1283</f>
        <v>0</v>
      </c>
      <c r="Q1283" s="216">
        <v>0.00026</v>
      </c>
      <c r="R1283" s="216">
        <f>Q1283*H1283</f>
        <v>0.01738698</v>
      </c>
      <c r="S1283" s="216">
        <v>0</v>
      </c>
      <c r="T1283" s="217">
        <f>S1283*H1283</f>
        <v>0</v>
      </c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R1283" s="218" t="s">
        <v>269</v>
      </c>
      <c r="AT1283" s="218" t="s">
        <v>144</v>
      </c>
      <c r="AU1283" s="218" t="s">
        <v>81</v>
      </c>
      <c r="AY1283" s="20" t="s">
        <v>141</v>
      </c>
      <c r="BE1283" s="219">
        <f>IF(N1283="základní",J1283,0)</f>
        <v>0</v>
      </c>
      <c r="BF1283" s="219">
        <f>IF(N1283="snížená",J1283,0)</f>
        <v>0</v>
      </c>
      <c r="BG1283" s="219">
        <f>IF(N1283="zákl. přenesená",J1283,0)</f>
        <v>0</v>
      </c>
      <c r="BH1283" s="219">
        <f>IF(N1283="sníž. přenesená",J1283,0)</f>
        <v>0</v>
      </c>
      <c r="BI1283" s="219">
        <f>IF(N1283="nulová",J1283,0)</f>
        <v>0</v>
      </c>
      <c r="BJ1283" s="20" t="s">
        <v>79</v>
      </c>
      <c r="BK1283" s="219">
        <f>ROUND(I1283*H1283,2)</f>
        <v>0</v>
      </c>
      <c r="BL1283" s="20" t="s">
        <v>269</v>
      </c>
      <c r="BM1283" s="218" t="s">
        <v>1437</v>
      </c>
    </row>
    <row r="1284" spans="1:47" s="2" customFormat="1" ht="12">
      <c r="A1284" s="41"/>
      <c r="B1284" s="42"/>
      <c r="C1284" s="43"/>
      <c r="D1284" s="220" t="s">
        <v>151</v>
      </c>
      <c r="E1284" s="43"/>
      <c r="F1284" s="221" t="s">
        <v>1438</v>
      </c>
      <c r="G1284" s="43"/>
      <c r="H1284" s="43"/>
      <c r="I1284" s="222"/>
      <c r="J1284" s="43"/>
      <c r="K1284" s="43"/>
      <c r="L1284" s="47"/>
      <c r="M1284" s="223"/>
      <c r="N1284" s="224"/>
      <c r="O1284" s="87"/>
      <c r="P1284" s="87"/>
      <c r="Q1284" s="87"/>
      <c r="R1284" s="87"/>
      <c r="S1284" s="87"/>
      <c r="T1284" s="88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T1284" s="20" t="s">
        <v>151</v>
      </c>
      <c r="AU1284" s="20" t="s">
        <v>81</v>
      </c>
    </row>
    <row r="1285" spans="1:47" s="2" customFormat="1" ht="12">
      <c r="A1285" s="41"/>
      <c r="B1285" s="42"/>
      <c r="C1285" s="43"/>
      <c r="D1285" s="225" t="s">
        <v>153</v>
      </c>
      <c r="E1285" s="43"/>
      <c r="F1285" s="226" t="s">
        <v>1439</v>
      </c>
      <c r="G1285" s="43"/>
      <c r="H1285" s="43"/>
      <c r="I1285" s="222"/>
      <c r="J1285" s="43"/>
      <c r="K1285" s="43"/>
      <c r="L1285" s="47"/>
      <c r="M1285" s="223"/>
      <c r="N1285" s="224"/>
      <c r="O1285" s="87"/>
      <c r="P1285" s="87"/>
      <c r="Q1285" s="87"/>
      <c r="R1285" s="87"/>
      <c r="S1285" s="87"/>
      <c r="T1285" s="88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T1285" s="20" t="s">
        <v>153</v>
      </c>
      <c r="AU1285" s="20" t="s">
        <v>81</v>
      </c>
    </row>
    <row r="1286" spans="1:51" s="13" customFormat="1" ht="12">
      <c r="A1286" s="13"/>
      <c r="B1286" s="227"/>
      <c r="C1286" s="228"/>
      <c r="D1286" s="220" t="s">
        <v>155</v>
      </c>
      <c r="E1286" s="229" t="s">
        <v>19</v>
      </c>
      <c r="F1286" s="230" t="s">
        <v>1440</v>
      </c>
      <c r="G1286" s="228"/>
      <c r="H1286" s="229" t="s">
        <v>19</v>
      </c>
      <c r="I1286" s="231"/>
      <c r="J1286" s="228"/>
      <c r="K1286" s="228"/>
      <c r="L1286" s="232"/>
      <c r="M1286" s="233"/>
      <c r="N1286" s="234"/>
      <c r="O1286" s="234"/>
      <c r="P1286" s="234"/>
      <c r="Q1286" s="234"/>
      <c r="R1286" s="234"/>
      <c r="S1286" s="234"/>
      <c r="T1286" s="235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6" t="s">
        <v>155</v>
      </c>
      <c r="AU1286" s="236" t="s">
        <v>81</v>
      </c>
      <c r="AV1286" s="13" t="s">
        <v>79</v>
      </c>
      <c r="AW1286" s="13" t="s">
        <v>33</v>
      </c>
      <c r="AX1286" s="13" t="s">
        <v>71</v>
      </c>
      <c r="AY1286" s="236" t="s">
        <v>141</v>
      </c>
    </row>
    <row r="1287" spans="1:51" s="13" customFormat="1" ht="12">
      <c r="A1287" s="13"/>
      <c r="B1287" s="227"/>
      <c r="C1287" s="228"/>
      <c r="D1287" s="220" t="s">
        <v>155</v>
      </c>
      <c r="E1287" s="229" t="s">
        <v>19</v>
      </c>
      <c r="F1287" s="230" t="s">
        <v>1441</v>
      </c>
      <c r="G1287" s="228"/>
      <c r="H1287" s="229" t="s">
        <v>19</v>
      </c>
      <c r="I1287" s="231"/>
      <c r="J1287" s="228"/>
      <c r="K1287" s="228"/>
      <c r="L1287" s="232"/>
      <c r="M1287" s="233"/>
      <c r="N1287" s="234"/>
      <c r="O1287" s="234"/>
      <c r="P1287" s="234"/>
      <c r="Q1287" s="234"/>
      <c r="R1287" s="234"/>
      <c r="S1287" s="234"/>
      <c r="T1287" s="235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6" t="s">
        <v>155</v>
      </c>
      <c r="AU1287" s="236" t="s">
        <v>81</v>
      </c>
      <c r="AV1287" s="13" t="s">
        <v>79</v>
      </c>
      <c r="AW1287" s="13" t="s">
        <v>33</v>
      </c>
      <c r="AX1287" s="13" t="s">
        <v>71</v>
      </c>
      <c r="AY1287" s="236" t="s">
        <v>141</v>
      </c>
    </row>
    <row r="1288" spans="1:51" s="14" customFormat="1" ht="12">
      <c r="A1288" s="14"/>
      <c r="B1288" s="237"/>
      <c r="C1288" s="238"/>
      <c r="D1288" s="220" t="s">
        <v>155</v>
      </c>
      <c r="E1288" s="239" t="s">
        <v>19</v>
      </c>
      <c r="F1288" s="240" t="s">
        <v>1442</v>
      </c>
      <c r="G1288" s="238"/>
      <c r="H1288" s="241">
        <v>66.873</v>
      </c>
      <c r="I1288" s="242"/>
      <c r="J1288" s="238"/>
      <c r="K1288" s="238"/>
      <c r="L1288" s="243"/>
      <c r="M1288" s="244"/>
      <c r="N1288" s="245"/>
      <c r="O1288" s="245"/>
      <c r="P1288" s="245"/>
      <c r="Q1288" s="245"/>
      <c r="R1288" s="245"/>
      <c r="S1288" s="245"/>
      <c r="T1288" s="246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47" t="s">
        <v>155</v>
      </c>
      <c r="AU1288" s="247" t="s">
        <v>81</v>
      </c>
      <c r="AV1288" s="14" t="s">
        <v>81</v>
      </c>
      <c r="AW1288" s="14" t="s">
        <v>33</v>
      </c>
      <c r="AX1288" s="14" t="s">
        <v>79</v>
      </c>
      <c r="AY1288" s="247" t="s">
        <v>141</v>
      </c>
    </row>
    <row r="1289" spans="1:65" s="2" customFormat="1" ht="24.15" customHeight="1">
      <c r="A1289" s="41"/>
      <c r="B1289" s="42"/>
      <c r="C1289" s="248" t="s">
        <v>1443</v>
      </c>
      <c r="D1289" s="248" t="s">
        <v>172</v>
      </c>
      <c r="E1289" s="249" t="s">
        <v>1444</v>
      </c>
      <c r="F1289" s="250" t="s">
        <v>1445</v>
      </c>
      <c r="G1289" s="251" t="s">
        <v>221</v>
      </c>
      <c r="H1289" s="252">
        <v>70.217</v>
      </c>
      <c r="I1289" s="253"/>
      <c r="J1289" s="254">
        <f>ROUND(I1289*H1289,2)</f>
        <v>0</v>
      </c>
      <c r="K1289" s="250" t="s">
        <v>148</v>
      </c>
      <c r="L1289" s="255"/>
      <c r="M1289" s="256" t="s">
        <v>19</v>
      </c>
      <c r="N1289" s="257" t="s">
        <v>42</v>
      </c>
      <c r="O1289" s="87"/>
      <c r="P1289" s="216">
        <f>O1289*H1289</f>
        <v>0</v>
      </c>
      <c r="Q1289" s="216">
        <v>0.03611</v>
      </c>
      <c r="R1289" s="216">
        <f>Q1289*H1289</f>
        <v>2.5355358700000004</v>
      </c>
      <c r="S1289" s="216">
        <v>0</v>
      </c>
      <c r="T1289" s="217">
        <f>S1289*H1289</f>
        <v>0</v>
      </c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R1289" s="218" t="s">
        <v>382</v>
      </c>
      <c r="AT1289" s="218" t="s">
        <v>172</v>
      </c>
      <c r="AU1289" s="218" t="s">
        <v>81</v>
      </c>
      <c r="AY1289" s="20" t="s">
        <v>141</v>
      </c>
      <c r="BE1289" s="219">
        <f>IF(N1289="základní",J1289,0)</f>
        <v>0</v>
      </c>
      <c r="BF1289" s="219">
        <f>IF(N1289="snížená",J1289,0)</f>
        <v>0</v>
      </c>
      <c r="BG1289" s="219">
        <f>IF(N1289="zákl. přenesená",J1289,0)</f>
        <v>0</v>
      </c>
      <c r="BH1289" s="219">
        <f>IF(N1289="sníž. přenesená",J1289,0)</f>
        <v>0</v>
      </c>
      <c r="BI1289" s="219">
        <f>IF(N1289="nulová",J1289,0)</f>
        <v>0</v>
      </c>
      <c r="BJ1289" s="20" t="s">
        <v>79</v>
      </c>
      <c r="BK1289" s="219">
        <f>ROUND(I1289*H1289,2)</f>
        <v>0</v>
      </c>
      <c r="BL1289" s="20" t="s">
        <v>269</v>
      </c>
      <c r="BM1289" s="218" t="s">
        <v>1446</v>
      </c>
    </row>
    <row r="1290" spans="1:47" s="2" customFormat="1" ht="12">
      <c r="A1290" s="41"/>
      <c r="B1290" s="42"/>
      <c r="C1290" s="43"/>
      <c r="D1290" s="220" t="s">
        <v>151</v>
      </c>
      <c r="E1290" s="43"/>
      <c r="F1290" s="221" t="s">
        <v>1445</v>
      </c>
      <c r="G1290" s="43"/>
      <c r="H1290" s="43"/>
      <c r="I1290" s="222"/>
      <c r="J1290" s="43"/>
      <c r="K1290" s="43"/>
      <c r="L1290" s="47"/>
      <c r="M1290" s="223"/>
      <c r="N1290" s="224"/>
      <c r="O1290" s="87"/>
      <c r="P1290" s="87"/>
      <c r="Q1290" s="87"/>
      <c r="R1290" s="87"/>
      <c r="S1290" s="87"/>
      <c r="T1290" s="88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T1290" s="20" t="s">
        <v>151</v>
      </c>
      <c r="AU1290" s="20" t="s">
        <v>81</v>
      </c>
    </row>
    <row r="1291" spans="1:51" s="13" customFormat="1" ht="12">
      <c r="A1291" s="13"/>
      <c r="B1291" s="227"/>
      <c r="C1291" s="228"/>
      <c r="D1291" s="220" t="s">
        <v>155</v>
      </c>
      <c r="E1291" s="229" t="s">
        <v>19</v>
      </c>
      <c r="F1291" s="230" t="s">
        <v>1447</v>
      </c>
      <c r="G1291" s="228"/>
      <c r="H1291" s="229" t="s">
        <v>19</v>
      </c>
      <c r="I1291" s="231"/>
      <c r="J1291" s="228"/>
      <c r="K1291" s="228"/>
      <c r="L1291" s="232"/>
      <c r="M1291" s="233"/>
      <c r="N1291" s="234"/>
      <c r="O1291" s="234"/>
      <c r="P1291" s="234"/>
      <c r="Q1291" s="234"/>
      <c r="R1291" s="234"/>
      <c r="S1291" s="234"/>
      <c r="T1291" s="235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6" t="s">
        <v>155</v>
      </c>
      <c r="AU1291" s="236" t="s">
        <v>81</v>
      </c>
      <c r="AV1291" s="13" t="s">
        <v>79</v>
      </c>
      <c r="AW1291" s="13" t="s">
        <v>33</v>
      </c>
      <c r="AX1291" s="13" t="s">
        <v>71</v>
      </c>
      <c r="AY1291" s="236" t="s">
        <v>141</v>
      </c>
    </row>
    <row r="1292" spans="1:51" s="13" customFormat="1" ht="12">
      <c r="A1292" s="13"/>
      <c r="B1292" s="227"/>
      <c r="C1292" s="228"/>
      <c r="D1292" s="220" t="s">
        <v>155</v>
      </c>
      <c r="E1292" s="229" t="s">
        <v>19</v>
      </c>
      <c r="F1292" s="230" t="s">
        <v>177</v>
      </c>
      <c r="G1292" s="228"/>
      <c r="H1292" s="229" t="s">
        <v>19</v>
      </c>
      <c r="I1292" s="231"/>
      <c r="J1292" s="228"/>
      <c r="K1292" s="228"/>
      <c r="L1292" s="232"/>
      <c r="M1292" s="233"/>
      <c r="N1292" s="234"/>
      <c r="O1292" s="234"/>
      <c r="P1292" s="234"/>
      <c r="Q1292" s="234"/>
      <c r="R1292" s="234"/>
      <c r="S1292" s="234"/>
      <c r="T1292" s="235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6" t="s">
        <v>155</v>
      </c>
      <c r="AU1292" s="236" t="s">
        <v>81</v>
      </c>
      <c r="AV1292" s="13" t="s">
        <v>79</v>
      </c>
      <c r="AW1292" s="13" t="s">
        <v>33</v>
      </c>
      <c r="AX1292" s="13" t="s">
        <v>71</v>
      </c>
      <c r="AY1292" s="236" t="s">
        <v>141</v>
      </c>
    </row>
    <row r="1293" spans="1:51" s="14" customFormat="1" ht="12">
      <c r="A1293" s="14"/>
      <c r="B1293" s="237"/>
      <c r="C1293" s="238"/>
      <c r="D1293" s="220" t="s">
        <v>155</v>
      </c>
      <c r="E1293" s="239" t="s">
        <v>19</v>
      </c>
      <c r="F1293" s="240" t="s">
        <v>1448</v>
      </c>
      <c r="G1293" s="238"/>
      <c r="H1293" s="241">
        <v>66.873</v>
      </c>
      <c r="I1293" s="242"/>
      <c r="J1293" s="238"/>
      <c r="K1293" s="238"/>
      <c r="L1293" s="243"/>
      <c r="M1293" s="244"/>
      <c r="N1293" s="245"/>
      <c r="O1293" s="245"/>
      <c r="P1293" s="245"/>
      <c r="Q1293" s="245"/>
      <c r="R1293" s="245"/>
      <c r="S1293" s="245"/>
      <c r="T1293" s="246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47" t="s">
        <v>155</v>
      </c>
      <c r="AU1293" s="247" t="s">
        <v>81</v>
      </c>
      <c r="AV1293" s="14" t="s">
        <v>81</v>
      </c>
      <c r="AW1293" s="14" t="s">
        <v>33</v>
      </c>
      <c r="AX1293" s="14" t="s">
        <v>79</v>
      </c>
      <c r="AY1293" s="247" t="s">
        <v>141</v>
      </c>
    </row>
    <row r="1294" spans="1:51" s="14" customFormat="1" ht="12">
      <c r="A1294" s="14"/>
      <c r="B1294" s="237"/>
      <c r="C1294" s="238"/>
      <c r="D1294" s="220" t="s">
        <v>155</v>
      </c>
      <c r="E1294" s="238"/>
      <c r="F1294" s="240" t="s">
        <v>1449</v>
      </c>
      <c r="G1294" s="238"/>
      <c r="H1294" s="241">
        <v>70.217</v>
      </c>
      <c r="I1294" s="242"/>
      <c r="J1294" s="238"/>
      <c r="K1294" s="238"/>
      <c r="L1294" s="243"/>
      <c r="M1294" s="244"/>
      <c r="N1294" s="245"/>
      <c r="O1294" s="245"/>
      <c r="P1294" s="245"/>
      <c r="Q1294" s="245"/>
      <c r="R1294" s="245"/>
      <c r="S1294" s="245"/>
      <c r="T1294" s="246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47" t="s">
        <v>155</v>
      </c>
      <c r="AU1294" s="247" t="s">
        <v>81</v>
      </c>
      <c r="AV1294" s="14" t="s">
        <v>81</v>
      </c>
      <c r="AW1294" s="14" t="s">
        <v>4</v>
      </c>
      <c r="AX1294" s="14" t="s">
        <v>79</v>
      </c>
      <c r="AY1294" s="247" t="s">
        <v>141</v>
      </c>
    </row>
    <row r="1295" spans="1:65" s="2" customFormat="1" ht="24.15" customHeight="1">
      <c r="A1295" s="41"/>
      <c r="B1295" s="42"/>
      <c r="C1295" s="207" t="s">
        <v>1450</v>
      </c>
      <c r="D1295" s="207" t="s">
        <v>144</v>
      </c>
      <c r="E1295" s="208" t="s">
        <v>1451</v>
      </c>
      <c r="F1295" s="209" t="s">
        <v>1452</v>
      </c>
      <c r="G1295" s="210" t="s">
        <v>147</v>
      </c>
      <c r="H1295" s="211">
        <v>10</v>
      </c>
      <c r="I1295" s="212"/>
      <c r="J1295" s="213">
        <f>ROUND(I1295*H1295,2)</f>
        <v>0</v>
      </c>
      <c r="K1295" s="209" t="s">
        <v>148</v>
      </c>
      <c r="L1295" s="47"/>
      <c r="M1295" s="214" t="s">
        <v>19</v>
      </c>
      <c r="N1295" s="215" t="s">
        <v>42</v>
      </c>
      <c r="O1295" s="87"/>
      <c r="P1295" s="216">
        <f>O1295*H1295</f>
        <v>0</v>
      </c>
      <c r="Q1295" s="216">
        <v>0</v>
      </c>
      <c r="R1295" s="216">
        <f>Q1295*H1295</f>
        <v>0</v>
      </c>
      <c r="S1295" s="216">
        <v>0</v>
      </c>
      <c r="T1295" s="217">
        <f>S1295*H1295</f>
        <v>0</v>
      </c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R1295" s="218" t="s">
        <v>269</v>
      </c>
      <c r="AT1295" s="218" t="s">
        <v>144</v>
      </c>
      <c r="AU1295" s="218" t="s">
        <v>81</v>
      </c>
      <c r="AY1295" s="20" t="s">
        <v>141</v>
      </c>
      <c r="BE1295" s="219">
        <f>IF(N1295="základní",J1295,0)</f>
        <v>0</v>
      </c>
      <c r="BF1295" s="219">
        <f>IF(N1295="snížená",J1295,0)</f>
        <v>0</v>
      </c>
      <c r="BG1295" s="219">
        <f>IF(N1295="zákl. přenesená",J1295,0)</f>
        <v>0</v>
      </c>
      <c r="BH1295" s="219">
        <f>IF(N1295="sníž. přenesená",J1295,0)</f>
        <v>0</v>
      </c>
      <c r="BI1295" s="219">
        <f>IF(N1295="nulová",J1295,0)</f>
        <v>0</v>
      </c>
      <c r="BJ1295" s="20" t="s">
        <v>79</v>
      </c>
      <c r="BK1295" s="219">
        <f>ROUND(I1295*H1295,2)</f>
        <v>0</v>
      </c>
      <c r="BL1295" s="20" t="s">
        <v>269</v>
      </c>
      <c r="BM1295" s="218" t="s">
        <v>1453</v>
      </c>
    </row>
    <row r="1296" spans="1:47" s="2" customFormat="1" ht="12">
      <c r="A1296" s="41"/>
      <c r="B1296" s="42"/>
      <c r="C1296" s="43"/>
      <c r="D1296" s="220" t="s">
        <v>151</v>
      </c>
      <c r="E1296" s="43"/>
      <c r="F1296" s="221" t="s">
        <v>1454</v>
      </c>
      <c r="G1296" s="43"/>
      <c r="H1296" s="43"/>
      <c r="I1296" s="222"/>
      <c r="J1296" s="43"/>
      <c r="K1296" s="43"/>
      <c r="L1296" s="47"/>
      <c r="M1296" s="223"/>
      <c r="N1296" s="224"/>
      <c r="O1296" s="87"/>
      <c r="P1296" s="87"/>
      <c r="Q1296" s="87"/>
      <c r="R1296" s="87"/>
      <c r="S1296" s="87"/>
      <c r="T1296" s="88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T1296" s="20" t="s">
        <v>151</v>
      </c>
      <c r="AU1296" s="20" t="s">
        <v>81</v>
      </c>
    </row>
    <row r="1297" spans="1:47" s="2" customFormat="1" ht="12">
      <c r="A1297" s="41"/>
      <c r="B1297" s="42"/>
      <c r="C1297" s="43"/>
      <c r="D1297" s="225" t="s">
        <v>153</v>
      </c>
      <c r="E1297" s="43"/>
      <c r="F1297" s="226" t="s">
        <v>1455</v>
      </c>
      <c r="G1297" s="43"/>
      <c r="H1297" s="43"/>
      <c r="I1297" s="222"/>
      <c r="J1297" s="43"/>
      <c r="K1297" s="43"/>
      <c r="L1297" s="47"/>
      <c r="M1297" s="223"/>
      <c r="N1297" s="224"/>
      <c r="O1297" s="87"/>
      <c r="P1297" s="87"/>
      <c r="Q1297" s="87"/>
      <c r="R1297" s="87"/>
      <c r="S1297" s="87"/>
      <c r="T1297" s="88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T1297" s="20" t="s">
        <v>153</v>
      </c>
      <c r="AU1297" s="20" t="s">
        <v>81</v>
      </c>
    </row>
    <row r="1298" spans="1:51" s="13" customFormat="1" ht="12">
      <c r="A1298" s="13"/>
      <c r="B1298" s="227"/>
      <c r="C1298" s="228"/>
      <c r="D1298" s="220" t="s">
        <v>155</v>
      </c>
      <c r="E1298" s="229" t="s">
        <v>19</v>
      </c>
      <c r="F1298" s="230" t="s">
        <v>1456</v>
      </c>
      <c r="G1298" s="228"/>
      <c r="H1298" s="229" t="s">
        <v>19</v>
      </c>
      <c r="I1298" s="231"/>
      <c r="J1298" s="228"/>
      <c r="K1298" s="228"/>
      <c r="L1298" s="232"/>
      <c r="M1298" s="233"/>
      <c r="N1298" s="234"/>
      <c r="O1298" s="234"/>
      <c r="P1298" s="234"/>
      <c r="Q1298" s="234"/>
      <c r="R1298" s="234"/>
      <c r="S1298" s="234"/>
      <c r="T1298" s="235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6" t="s">
        <v>155</v>
      </c>
      <c r="AU1298" s="236" t="s">
        <v>81</v>
      </c>
      <c r="AV1298" s="13" t="s">
        <v>79</v>
      </c>
      <c r="AW1298" s="13" t="s">
        <v>33</v>
      </c>
      <c r="AX1298" s="13" t="s">
        <v>71</v>
      </c>
      <c r="AY1298" s="236" t="s">
        <v>141</v>
      </c>
    </row>
    <row r="1299" spans="1:51" s="13" customFormat="1" ht="12">
      <c r="A1299" s="13"/>
      <c r="B1299" s="227"/>
      <c r="C1299" s="228"/>
      <c r="D1299" s="220" t="s">
        <v>155</v>
      </c>
      <c r="E1299" s="229" t="s">
        <v>19</v>
      </c>
      <c r="F1299" s="230" t="s">
        <v>1457</v>
      </c>
      <c r="G1299" s="228"/>
      <c r="H1299" s="229" t="s">
        <v>19</v>
      </c>
      <c r="I1299" s="231"/>
      <c r="J1299" s="228"/>
      <c r="K1299" s="228"/>
      <c r="L1299" s="232"/>
      <c r="M1299" s="233"/>
      <c r="N1299" s="234"/>
      <c r="O1299" s="234"/>
      <c r="P1299" s="234"/>
      <c r="Q1299" s="234"/>
      <c r="R1299" s="234"/>
      <c r="S1299" s="234"/>
      <c r="T1299" s="235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6" t="s">
        <v>155</v>
      </c>
      <c r="AU1299" s="236" t="s">
        <v>81</v>
      </c>
      <c r="AV1299" s="13" t="s">
        <v>79</v>
      </c>
      <c r="AW1299" s="13" t="s">
        <v>33</v>
      </c>
      <c r="AX1299" s="13" t="s">
        <v>71</v>
      </c>
      <c r="AY1299" s="236" t="s">
        <v>141</v>
      </c>
    </row>
    <row r="1300" spans="1:51" s="14" customFormat="1" ht="12">
      <c r="A1300" s="14"/>
      <c r="B1300" s="237"/>
      <c r="C1300" s="238"/>
      <c r="D1300" s="220" t="s">
        <v>155</v>
      </c>
      <c r="E1300" s="239" t="s">
        <v>19</v>
      </c>
      <c r="F1300" s="240" t="s">
        <v>1458</v>
      </c>
      <c r="G1300" s="238"/>
      <c r="H1300" s="241">
        <v>5</v>
      </c>
      <c r="I1300" s="242"/>
      <c r="J1300" s="238"/>
      <c r="K1300" s="238"/>
      <c r="L1300" s="243"/>
      <c r="M1300" s="244"/>
      <c r="N1300" s="245"/>
      <c r="O1300" s="245"/>
      <c r="P1300" s="245"/>
      <c r="Q1300" s="245"/>
      <c r="R1300" s="245"/>
      <c r="S1300" s="245"/>
      <c r="T1300" s="246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47" t="s">
        <v>155</v>
      </c>
      <c r="AU1300" s="247" t="s">
        <v>81</v>
      </c>
      <c r="AV1300" s="14" t="s">
        <v>81</v>
      </c>
      <c r="AW1300" s="14" t="s">
        <v>33</v>
      </c>
      <c r="AX1300" s="14" t="s">
        <v>71</v>
      </c>
      <c r="AY1300" s="247" t="s">
        <v>141</v>
      </c>
    </row>
    <row r="1301" spans="1:51" s="13" customFormat="1" ht="12">
      <c r="A1301" s="13"/>
      <c r="B1301" s="227"/>
      <c r="C1301" s="228"/>
      <c r="D1301" s="220" t="s">
        <v>155</v>
      </c>
      <c r="E1301" s="229" t="s">
        <v>19</v>
      </c>
      <c r="F1301" s="230" t="s">
        <v>1459</v>
      </c>
      <c r="G1301" s="228"/>
      <c r="H1301" s="229" t="s">
        <v>19</v>
      </c>
      <c r="I1301" s="231"/>
      <c r="J1301" s="228"/>
      <c r="K1301" s="228"/>
      <c r="L1301" s="232"/>
      <c r="M1301" s="233"/>
      <c r="N1301" s="234"/>
      <c r="O1301" s="234"/>
      <c r="P1301" s="234"/>
      <c r="Q1301" s="234"/>
      <c r="R1301" s="234"/>
      <c r="S1301" s="234"/>
      <c r="T1301" s="235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6" t="s">
        <v>155</v>
      </c>
      <c r="AU1301" s="236" t="s">
        <v>81</v>
      </c>
      <c r="AV1301" s="13" t="s">
        <v>79</v>
      </c>
      <c r="AW1301" s="13" t="s">
        <v>33</v>
      </c>
      <c r="AX1301" s="13" t="s">
        <v>71</v>
      </c>
      <c r="AY1301" s="236" t="s">
        <v>141</v>
      </c>
    </row>
    <row r="1302" spans="1:51" s="14" customFormat="1" ht="12">
      <c r="A1302" s="14"/>
      <c r="B1302" s="237"/>
      <c r="C1302" s="238"/>
      <c r="D1302" s="220" t="s">
        <v>155</v>
      </c>
      <c r="E1302" s="239" t="s">
        <v>19</v>
      </c>
      <c r="F1302" s="240" t="s">
        <v>1460</v>
      </c>
      <c r="G1302" s="238"/>
      <c r="H1302" s="241">
        <v>5</v>
      </c>
      <c r="I1302" s="242"/>
      <c r="J1302" s="238"/>
      <c r="K1302" s="238"/>
      <c r="L1302" s="243"/>
      <c r="M1302" s="244"/>
      <c r="N1302" s="245"/>
      <c r="O1302" s="245"/>
      <c r="P1302" s="245"/>
      <c r="Q1302" s="245"/>
      <c r="R1302" s="245"/>
      <c r="S1302" s="245"/>
      <c r="T1302" s="246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7" t="s">
        <v>155</v>
      </c>
      <c r="AU1302" s="247" t="s">
        <v>81</v>
      </c>
      <c r="AV1302" s="14" t="s">
        <v>81</v>
      </c>
      <c r="AW1302" s="14" t="s">
        <v>33</v>
      </c>
      <c r="AX1302" s="14" t="s">
        <v>71</v>
      </c>
      <c r="AY1302" s="247" t="s">
        <v>141</v>
      </c>
    </row>
    <row r="1303" spans="1:51" s="15" customFormat="1" ht="12">
      <c r="A1303" s="15"/>
      <c r="B1303" s="258"/>
      <c r="C1303" s="259"/>
      <c r="D1303" s="220" t="s">
        <v>155</v>
      </c>
      <c r="E1303" s="260" t="s">
        <v>19</v>
      </c>
      <c r="F1303" s="261" t="s">
        <v>188</v>
      </c>
      <c r="G1303" s="259"/>
      <c r="H1303" s="262">
        <v>10</v>
      </c>
      <c r="I1303" s="263"/>
      <c r="J1303" s="259"/>
      <c r="K1303" s="259"/>
      <c r="L1303" s="264"/>
      <c r="M1303" s="265"/>
      <c r="N1303" s="266"/>
      <c r="O1303" s="266"/>
      <c r="P1303" s="266"/>
      <c r="Q1303" s="266"/>
      <c r="R1303" s="266"/>
      <c r="S1303" s="266"/>
      <c r="T1303" s="267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68" t="s">
        <v>155</v>
      </c>
      <c r="AU1303" s="268" t="s">
        <v>81</v>
      </c>
      <c r="AV1303" s="15" t="s">
        <v>149</v>
      </c>
      <c r="AW1303" s="15" t="s">
        <v>33</v>
      </c>
      <c r="AX1303" s="15" t="s">
        <v>79</v>
      </c>
      <c r="AY1303" s="268" t="s">
        <v>141</v>
      </c>
    </row>
    <row r="1304" spans="1:65" s="2" customFormat="1" ht="33" customHeight="1">
      <c r="A1304" s="41"/>
      <c r="B1304" s="42"/>
      <c r="C1304" s="248" t="s">
        <v>1461</v>
      </c>
      <c r="D1304" s="248" t="s">
        <v>172</v>
      </c>
      <c r="E1304" s="249" t="s">
        <v>1462</v>
      </c>
      <c r="F1304" s="250" t="s">
        <v>1463</v>
      </c>
      <c r="G1304" s="251" t="s">
        <v>147</v>
      </c>
      <c r="H1304" s="252">
        <v>4</v>
      </c>
      <c r="I1304" s="253"/>
      <c r="J1304" s="254">
        <f>ROUND(I1304*H1304,2)</f>
        <v>0</v>
      </c>
      <c r="K1304" s="250" t="s">
        <v>292</v>
      </c>
      <c r="L1304" s="255"/>
      <c r="M1304" s="256" t="s">
        <v>19</v>
      </c>
      <c r="N1304" s="257" t="s">
        <v>42</v>
      </c>
      <c r="O1304" s="87"/>
      <c r="P1304" s="216">
        <f>O1304*H1304</f>
        <v>0</v>
      </c>
      <c r="Q1304" s="216">
        <v>0.0195</v>
      </c>
      <c r="R1304" s="216">
        <f>Q1304*H1304</f>
        <v>0.078</v>
      </c>
      <c r="S1304" s="216">
        <v>0</v>
      </c>
      <c r="T1304" s="217">
        <f>S1304*H1304</f>
        <v>0</v>
      </c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R1304" s="218" t="s">
        <v>382</v>
      </c>
      <c r="AT1304" s="218" t="s">
        <v>172</v>
      </c>
      <c r="AU1304" s="218" t="s">
        <v>81</v>
      </c>
      <c r="AY1304" s="20" t="s">
        <v>141</v>
      </c>
      <c r="BE1304" s="219">
        <f>IF(N1304="základní",J1304,0)</f>
        <v>0</v>
      </c>
      <c r="BF1304" s="219">
        <f>IF(N1304="snížená",J1304,0)</f>
        <v>0</v>
      </c>
      <c r="BG1304" s="219">
        <f>IF(N1304="zákl. přenesená",J1304,0)</f>
        <v>0</v>
      </c>
      <c r="BH1304" s="219">
        <f>IF(N1304="sníž. přenesená",J1304,0)</f>
        <v>0</v>
      </c>
      <c r="BI1304" s="219">
        <f>IF(N1304="nulová",J1304,0)</f>
        <v>0</v>
      </c>
      <c r="BJ1304" s="20" t="s">
        <v>79</v>
      </c>
      <c r="BK1304" s="219">
        <f>ROUND(I1304*H1304,2)</f>
        <v>0</v>
      </c>
      <c r="BL1304" s="20" t="s">
        <v>269</v>
      </c>
      <c r="BM1304" s="218" t="s">
        <v>1464</v>
      </c>
    </row>
    <row r="1305" spans="1:47" s="2" customFormat="1" ht="12">
      <c r="A1305" s="41"/>
      <c r="B1305" s="42"/>
      <c r="C1305" s="43"/>
      <c r="D1305" s="220" t="s">
        <v>151</v>
      </c>
      <c r="E1305" s="43"/>
      <c r="F1305" s="221" t="s">
        <v>1463</v>
      </c>
      <c r="G1305" s="43"/>
      <c r="H1305" s="43"/>
      <c r="I1305" s="222"/>
      <c r="J1305" s="43"/>
      <c r="K1305" s="43"/>
      <c r="L1305" s="47"/>
      <c r="M1305" s="223"/>
      <c r="N1305" s="224"/>
      <c r="O1305" s="87"/>
      <c r="P1305" s="87"/>
      <c r="Q1305" s="87"/>
      <c r="R1305" s="87"/>
      <c r="S1305" s="87"/>
      <c r="T1305" s="88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T1305" s="20" t="s">
        <v>151</v>
      </c>
      <c r="AU1305" s="20" t="s">
        <v>81</v>
      </c>
    </row>
    <row r="1306" spans="1:51" s="13" customFormat="1" ht="12">
      <c r="A1306" s="13"/>
      <c r="B1306" s="227"/>
      <c r="C1306" s="228"/>
      <c r="D1306" s="220" t="s">
        <v>155</v>
      </c>
      <c r="E1306" s="229" t="s">
        <v>19</v>
      </c>
      <c r="F1306" s="230" t="s">
        <v>1465</v>
      </c>
      <c r="G1306" s="228"/>
      <c r="H1306" s="229" t="s">
        <v>19</v>
      </c>
      <c r="I1306" s="231"/>
      <c r="J1306" s="228"/>
      <c r="K1306" s="228"/>
      <c r="L1306" s="232"/>
      <c r="M1306" s="233"/>
      <c r="N1306" s="234"/>
      <c r="O1306" s="234"/>
      <c r="P1306" s="234"/>
      <c r="Q1306" s="234"/>
      <c r="R1306" s="234"/>
      <c r="S1306" s="234"/>
      <c r="T1306" s="235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6" t="s">
        <v>155</v>
      </c>
      <c r="AU1306" s="236" t="s">
        <v>81</v>
      </c>
      <c r="AV1306" s="13" t="s">
        <v>79</v>
      </c>
      <c r="AW1306" s="13" t="s">
        <v>33</v>
      </c>
      <c r="AX1306" s="13" t="s">
        <v>71</v>
      </c>
      <c r="AY1306" s="236" t="s">
        <v>141</v>
      </c>
    </row>
    <row r="1307" spans="1:51" s="14" customFormat="1" ht="12">
      <c r="A1307" s="14"/>
      <c r="B1307" s="237"/>
      <c r="C1307" s="238"/>
      <c r="D1307" s="220" t="s">
        <v>155</v>
      </c>
      <c r="E1307" s="239" t="s">
        <v>19</v>
      </c>
      <c r="F1307" s="240" t="s">
        <v>1466</v>
      </c>
      <c r="G1307" s="238"/>
      <c r="H1307" s="241">
        <v>4</v>
      </c>
      <c r="I1307" s="242"/>
      <c r="J1307" s="238"/>
      <c r="K1307" s="238"/>
      <c r="L1307" s="243"/>
      <c r="M1307" s="244"/>
      <c r="N1307" s="245"/>
      <c r="O1307" s="245"/>
      <c r="P1307" s="245"/>
      <c r="Q1307" s="245"/>
      <c r="R1307" s="245"/>
      <c r="S1307" s="245"/>
      <c r="T1307" s="246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7" t="s">
        <v>155</v>
      </c>
      <c r="AU1307" s="247" t="s">
        <v>81</v>
      </c>
      <c r="AV1307" s="14" t="s">
        <v>81</v>
      </c>
      <c r="AW1307" s="14" t="s">
        <v>33</v>
      </c>
      <c r="AX1307" s="14" t="s">
        <v>79</v>
      </c>
      <c r="AY1307" s="247" t="s">
        <v>141</v>
      </c>
    </row>
    <row r="1308" spans="1:65" s="2" customFormat="1" ht="33" customHeight="1">
      <c r="A1308" s="41"/>
      <c r="B1308" s="42"/>
      <c r="C1308" s="248" t="s">
        <v>1467</v>
      </c>
      <c r="D1308" s="248" t="s">
        <v>172</v>
      </c>
      <c r="E1308" s="249" t="s">
        <v>1468</v>
      </c>
      <c r="F1308" s="250" t="s">
        <v>1469</v>
      </c>
      <c r="G1308" s="251" t="s">
        <v>147</v>
      </c>
      <c r="H1308" s="252">
        <v>1</v>
      </c>
      <c r="I1308" s="253"/>
      <c r="J1308" s="254">
        <f>ROUND(I1308*H1308,2)</f>
        <v>0</v>
      </c>
      <c r="K1308" s="250" t="s">
        <v>292</v>
      </c>
      <c r="L1308" s="255"/>
      <c r="M1308" s="256" t="s">
        <v>19</v>
      </c>
      <c r="N1308" s="257" t="s">
        <v>42</v>
      </c>
      <c r="O1308" s="87"/>
      <c r="P1308" s="216">
        <f>O1308*H1308</f>
        <v>0</v>
      </c>
      <c r="Q1308" s="216">
        <v>0.0195</v>
      </c>
      <c r="R1308" s="216">
        <f>Q1308*H1308</f>
        <v>0.0195</v>
      </c>
      <c r="S1308" s="216">
        <v>0</v>
      </c>
      <c r="T1308" s="217">
        <f>S1308*H1308</f>
        <v>0</v>
      </c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R1308" s="218" t="s">
        <v>382</v>
      </c>
      <c r="AT1308" s="218" t="s">
        <v>172</v>
      </c>
      <c r="AU1308" s="218" t="s">
        <v>81</v>
      </c>
      <c r="AY1308" s="20" t="s">
        <v>141</v>
      </c>
      <c r="BE1308" s="219">
        <f>IF(N1308="základní",J1308,0)</f>
        <v>0</v>
      </c>
      <c r="BF1308" s="219">
        <f>IF(N1308="snížená",J1308,0)</f>
        <v>0</v>
      </c>
      <c r="BG1308" s="219">
        <f>IF(N1308="zákl. přenesená",J1308,0)</f>
        <v>0</v>
      </c>
      <c r="BH1308" s="219">
        <f>IF(N1308="sníž. přenesená",J1308,0)</f>
        <v>0</v>
      </c>
      <c r="BI1308" s="219">
        <f>IF(N1308="nulová",J1308,0)</f>
        <v>0</v>
      </c>
      <c r="BJ1308" s="20" t="s">
        <v>79</v>
      </c>
      <c r="BK1308" s="219">
        <f>ROUND(I1308*H1308,2)</f>
        <v>0</v>
      </c>
      <c r="BL1308" s="20" t="s">
        <v>269</v>
      </c>
      <c r="BM1308" s="218" t="s">
        <v>1470</v>
      </c>
    </row>
    <row r="1309" spans="1:47" s="2" customFormat="1" ht="12">
      <c r="A1309" s="41"/>
      <c r="B1309" s="42"/>
      <c r="C1309" s="43"/>
      <c r="D1309" s="220" t="s">
        <v>151</v>
      </c>
      <c r="E1309" s="43"/>
      <c r="F1309" s="221" t="s">
        <v>1471</v>
      </c>
      <c r="G1309" s="43"/>
      <c r="H1309" s="43"/>
      <c r="I1309" s="222"/>
      <c r="J1309" s="43"/>
      <c r="K1309" s="43"/>
      <c r="L1309" s="47"/>
      <c r="M1309" s="223"/>
      <c r="N1309" s="224"/>
      <c r="O1309" s="87"/>
      <c r="P1309" s="87"/>
      <c r="Q1309" s="87"/>
      <c r="R1309" s="87"/>
      <c r="S1309" s="87"/>
      <c r="T1309" s="88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T1309" s="20" t="s">
        <v>151</v>
      </c>
      <c r="AU1309" s="20" t="s">
        <v>81</v>
      </c>
    </row>
    <row r="1310" spans="1:51" s="13" customFormat="1" ht="12">
      <c r="A1310" s="13"/>
      <c r="B1310" s="227"/>
      <c r="C1310" s="228"/>
      <c r="D1310" s="220" t="s">
        <v>155</v>
      </c>
      <c r="E1310" s="229" t="s">
        <v>19</v>
      </c>
      <c r="F1310" s="230" t="s">
        <v>1465</v>
      </c>
      <c r="G1310" s="228"/>
      <c r="H1310" s="229" t="s">
        <v>19</v>
      </c>
      <c r="I1310" s="231"/>
      <c r="J1310" s="228"/>
      <c r="K1310" s="228"/>
      <c r="L1310" s="232"/>
      <c r="M1310" s="233"/>
      <c r="N1310" s="234"/>
      <c r="O1310" s="234"/>
      <c r="P1310" s="234"/>
      <c r="Q1310" s="234"/>
      <c r="R1310" s="234"/>
      <c r="S1310" s="234"/>
      <c r="T1310" s="235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6" t="s">
        <v>155</v>
      </c>
      <c r="AU1310" s="236" t="s">
        <v>81</v>
      </c>
      <c r="AV1310" s="13" t="s">
        <v>79</v>
      </c>
      <c r="AW1310" s="13" t="s">
        <v>33</v>
      </c>
      <c r="AX1310" s="13" t="s">
        <v>71</v>
      </c>
      <c r="AY1310" s="236" t="s">
        <v>141</v>
      </c>
    </row>
    <row r="1311" spans="1:51" s="14" customFormat="1" ht="12">
      <c r="A1311" s="14"/>
      <c r="B1311" s="237"/>
      <c r="C1311" s="238"/>
      <c r="D1311" s="220" t="s">
        <v>155</v>
      </c>
      <c r="E1311" s="239" t="s">
        <v>19</v>
      </c>
      <c r="F1311" s="240" t="s">
        <v>1472</v>
      </c>
      <c r="G1311" s="238"/>
      <c r="H1311" s="241">
        <v>1</v>
      </c>
      <c r="I1311" s="242"/>
      <c r="J1311" s="238"/>
      <c r="K1311" s="238"/>
      <c r="L1311" s="243"/>
      <c r="M1311" s="244"/>
      <c r="N1311" s="245"/>
      <c r="O1311" s="245"/>
      <c r="P1311" s="245"/>
      <c r="Q1311" s="245"/>
      <c r="R1311" s="245"/>
      <c r="S1311" s="245"/>
      <c r="T1311" s="246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7" t="s">
        <v>155</v>
      </c>
      <c r="AU1311" s="247" t="s">
        <v>81</v>
      </c>
      <c r="AV1311" s="14" t="s">
        <v>81</v>
      </c>
      <c r="AW1311" s="14" t="s">
        <v>33</v>
      </c>
      <c r="AX1311" s="14" t="s">
        <v>79</v>
      </c>
      <c r="AY1311" s="247" t="s">
        <v>141</v>
      </c>
    </row>
    <row r="1312" spans="1:65" s="2" customFormat="1" ht="37.8" customHeight="1">
      <c r="A1312" s="41"/>
      <c r="B1312" s="42"/>
      <c r="C1312" s="248" t="s">
        <v>1473</v>
      </c>
      <c r="D1312" s="248" t="s">
        <v>172</v>
      </c>
      <c r="E1312" s="249" t="s">
        <v>1474</v>
      </c>
      <c r="F1312" s="250" t="s">
        <v>1475</v>
      </c>
      <c r="G1312" s="251" t="s">
        <v>147</v>
      </c>
      <c r="H1312" s="252">
        <v>4</v>
      </c>
      <c r="I1312" s="253"/>
      <c r="J1312" s="254">
        <f>ROUND(I1312*H1312,2)</f>
        <v>0</v>
      </c>
      <c r="K1312" s="250" t="s">
        <v>292</v>
      </c>
      <c r="L1312" s="255"/>
      <c r="M1312" s="256" t="s">
        <v>19</v>
      </c>
      <c r="N1312" s="257" t="s">
        <v>42</v>
      </c>
      <c r="O1312" s="87"/>
      <c r="P1312" s="216">
        <f>O1312*H1312</f>
        <v>0</v>
      </c>
      <c r="Q1312" s="216">
        <v>0.0175</v>
      </c>
      <c r="R1312" s="216">
        <f>Q1312*H1312</f>
        <v>0.07</v>
      </c>
      <c r="S1312" s="216">
        <v>0</v>
      </c>
      <c r="T1312" s="217">
        <f>S1312*H1312</f>
        <v>0</v>
      </c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R1312" s="218" t="s">
        <v>382</v>
      </c>
      <c r="AT1312" s="218" t="s">
        <v>172</v>
      </c>
      <c r="AU1312" s="218" t="s">
        <v>81</v>
      </c>
      <c r="AY1312" s="20" t="s">
        <v>141</v>
      </c>
      <c r="BE1312" s="219">
        <f>IF(N1312="základní",J1312,0)</f>
        <v>0</v>
      </c>
      <c r="BF1312" s="219">
        <f>IF(N1312="snížená",J1312,0)</f>
        <v>0</v>
      </c>
      <c r="BG1312" s="219">
        <f>IF(N1312="zákl. přenesená",J1312,0)</f>
        <v>0</v>
      </c>
      <c r="BH1312" s="219">
        <f>IF(N1312="sníž. přenesená",J1312,0)</f>
        <v>0</v>
      </c>
      <c r="BI1312" s="219">
        <f>IF(N1312="nulová",J1312,0)</f>
        <v>0</v>
      </c>
      <c r="BJ1312" s="20" t="s">
        <v>79</v>
      </c>
      <c r="BK1312" s="219">
        <f>ROUND(I1312*H1312,2)</f>
        <v>0</v>
      </c>
      <c r="BL1312" s="20" t="s">
        <v>269</v>
      </c>
      <c r="BM1312" s="218" t="s">
        <v>1476</v>
      </c>
    </row>
    <row r="1313" spans="1:47" s="2" customFormat="1" ht="12">
      <c r="A1313" s="41"/>
      <c r="B1313" s="42"/>
      <c r="C1313" s="43"/>
      <c r="D1313" s="220" t="s">
        <v>151</v>
      </c>
      <c r="E1313" s="43"/>
      <c r="F1313" s="221" t="s">
        <v>1475</v>
      </c>
      <c r="G1313" s="43"/>
      <c r="H1313" s="43"/>
      <c r="I1313" s="222"/>
      <c r="J1313" s="43"/>
      <c r="K1313" s="43"/>
      <c r="L1313" s="47"/>
      <c r="M1313" s="223"/>
      <c r="N1313" s="224"/>
      <c r="O1313" s="87"/>
      <c r="P1313" s="87"/>
      <c r="Q1313" s="87"/>
      <c r="R1313" s="87"/>
      <c r="S1313" s="87"/>
      <c r="T1313" s="88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T1313" s="20" t="s">
        <v>151</v>
      </c>
      <c r="AU1313" s="20" t="s">
        <v>81</v>
      </c>
    </row>
    <row r="1314" spans="1:51" s="13" customFormat="1" ht="12">
      <c r="A1314" s="13"/>
      <c r="B1314" s="227"/>
      <c r="C1314" s="228"/>
      <c r="D1314" s="220" t="s">
        <v>155</v>
      </c>
      <c r="E1314" s="229" t="s">
        <v>19</v>
      </c>
      <c r="F1314" s="230" t="s">
        <v>1465</v>
      </c>
      <c r="G1314" s="228"/>
      <c r="H1314" s="229" t="s">
        <v>19</v>
      </c>
      <c r="I1314" s="231"/>
      <c r="J1314" s="228"/>
      <c r="K1314" s="228"/>
      <c r="L1314" s="232"/>
      <c r="M1314" s="233"/>
      <c r="N1314" s="234"/>
      <c r="O1314" s="234"/>
      <c r="P1314" s="234"/>
      <c r="Q1314" s="234"/>
      <c r="R1314" s="234"/>
      <c r="S1314" s="234"/>
      <c r="T1314" s="235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6" t="s">
        <v>155</v>
      </c>
      <c r="AU1314" s="236" t="s">
        <v>81</v>
      </c>
      <c r="AV1314" s="13" t="s">
        <v>79</v>
      </c>
      <c r="AW1314" s="13" t="s">
        <v>33</v>
      </c>
      <c r="AX1314" s="13" t="s">
        <v>71</v>
      </c>
      <c r="AY1314" s="236" t="s">
        <v>141</v>
      </c>
    </row>
    <row r="1315" spans="1:51" s="14" customFormat="1" ht="12">
      <c r="A1315" s="14"/>
      <c r="B1315" s="237"/>
      <c r="C1315" s="238"/>
      <c r="D1315" s="220" t="s">
        <v>155</v>
      </c>
      <c r="E1315" s="239" t="s">
        <v>19</v>
      </c>
      <c r="F1315" s="240" t="s">
        <v>1477</v>
      </c>
      <c r="G1315" s="238"/>
      <c r="H1315" s="241">
        <v>4</v>
      </c>
      <c r="I1315" s="242"/>
      <c r="J1315" s="238"/>
      <c r="K1315" s="238"/>
      <c r="L1315" s="243"/>
      <c r="M1315" s="244"/>
      <c r="N1315" s="245"/>
      <c r="O1315" s="245"/>
      <c r="P1315" s="245"/>
      <c r="Q1315" s="245"/>
      <c r="R1315" s="245"/>
      <c r="S1315" s="245"/>
      <c r="T1315" s="246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47" t="s">
        <v>155</v>
      </c>
      <c r="AU1315" s="247" t="s">
        <v>81</v>
      </c>
      <c r="AV1315" s="14" t="s">
        <v>81</v>
      </c>
      <c r="AW1315" s="14" t="s">
        <v>33</v>
      </c>
      <c r="AX1315" s="14" t="s">
        <v>79</v>
      </c>
      <c r="AY1315" s="247" t="s">
        <v>141</v>
      </c>
    </row>
    <row r="1316" spans="1:65" s="2" customFormat="1" ht="24.15" customHeight="1">
      <c r="A1316" s="41"/>
      <c r="B1316" s="42"/>
      <c r="C1316" s="248" t="s">
        <v>1478</v>
      </c>
      <c r="D1316" s="248" t="s">
        <v>172</v>
      </c>
      <c r="E1316" s="249" t="s">
        <v>1479</v>
      </c>
      <c r="F1316" s="250" t="s">
        <v>1480</v>
      </c>
      <c r="G1316" s="251" t="s">
        <v>147</v>
      </c>
      <c r="H1316" s="252">
        <v>1</v>
      </c>
      <c r="I1316" s="253"/>
      <c r="J1316" s="254">
        <f>ROUND(I1316*H1316,2)</f>
        <v>0</v>
      </c>
      <c r="K1316" s="250" t="s">
        <v>292</v>
      </c>
      <c r="L1316" s="255"/>
      <c r="M1316" s="256" t="s">
        <v>19</v>
      </c>
      <c r="N1316" s="257" t="s">
        <v>42</v>
      </c>
      <c r="O1316" s="87"/>
      <c r="P1316" s="216">
        <f>O1316*H1316</f>
        <v>0</v>
      </c>
      <c r="Q1316" s="216">
        <v>0.0175</v>
      </c>
      <c r="R1316" s="216">
        <f>Q1316*H1316</f>
        <v>0.0175</v>
      </c>
      <c r="S1316" s="216">
        <v>0</v>
      </c>
      <c r="T1316" s="217">
        <f>S1316*H1316</f>
        <v>0</v>
      </c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R1316" s="218" t="s">
        <v>382</v>
      </c>
      <c r="AT1316" s="218" t="s">
        <v>172</v>
      </c>
      <c r="AU1316" s="218" t="s">
        <v>81</v>
      </c>
      <c r="AY1316" s="20" t="s">
        <v>141</v>
      </c>
      <c r="BE1316" s="219">
        <f>IF(N1316="základní",J1316,0)</f>
        <v>0</v>
      </c>
      <c r="BF1316" s="219">
        <f>IF(N1316="snížená",J1316,0)</f>
        <v>0</v>
      </c>
      <c r="BG1316" s="219">
        <f>IF(N1316="zákl. přenesená",J1316,0)</f>
        <v>0</v>
      </c>
      <c r="BH1316" s="219">
        <f>IF(N1316="sníž. přenesená",J1316,0)</f>
        <v>0</v>
      </c>
      <c r="BI1316" s="219">
        <f>IF(N1316="nulová",J1316,0)</f>
        <v>0</v>
      </c>
      <c r="BJ1316" s="20" t="s">
        <v>79</v>
      </c>
      <c r="BK1316" s="219">
        <f>ROUND(I1316*H1316,2)</f>
        <v>0</v>
      </c>
      <c r="BL1316" s="20" t="s">
        <v>269</v>
      </c>
      <c r="BM1316" s="218" t="s">
        <v>1481</v>
      </c>
    </row>
    <row r="1317" spans="1:47" s="2" customFormat="1" ht="12">
      <c r="A1317" s="41"/>
      <c r="B1317" s="42"/>
      <c r="C1317" s="43"/>
      <c r="D1317" s="220" t="s">
        <v>151</v>
      </c>
      <c r="E1317" s="43"/>
      <c r="F1317" s="221" t="s">
        <v>1480</v>
      </c>
      <c r="G1317" s="43"/>
      <c r="H1317" s="43"/>
      <c r="I1317" s="222"/>
      <c r="J1317" s="43"/>
      <c r="K1317" s="43"/>
      <c r="L1317" s="47"/>
      <c r="M1317" s="223"/>
      <c r="N1317" s="224"/>
      <c r="O1317" s="87"/>
      <c r="P1317" s="87"/>
      <c r="Q1317" s="87"/>
      <c r="R1317" s="87"/>
      <c r="S1317" s="87"/>
      <c r="T1317" s="88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T1317" s="20" t="s">
        <v>151</v>
      </c>
      <c r="AU1317" s="20" t="s">
        <v>81</v>
      </c>
    </row>
    <row r="1318" spans="1:51" s="13" customFormat="1" ht="12">
      <c r="A1318" s="13"/>
      <c r="B1318" s="227"/>
      <c r="C1318" s="228"/>
      <c r="D1318" s="220" t="s">
        <v>155</v>
      </c>
      <c r="E1318" s="229" t="s">
        <v>19</v>
      </c>
      <c r="F1318" s="230" t="s">
        <v>1465</v>
      </c>
      <c r="G1318" s="228"/>
      <c r="H1318" s="229" t="s">
        <v>19</v>
      </c>
      <c r="I1318" s="231"/>
      <c r="J1318" s="228"/>
      <c r="K1318" s="228"/>
      <c r="L1318" s="232"/>
      <c r="M1318" s="233"/>
      <c r="N1318" s="234"/>
      <c r="O1318" s="234"/>
      <c r="P1318" s="234"/>
      <c r="Q1318" s="234"/>
      <c r="R1318" s="234"/>
      <c r="S1318" s="234"/>
      <c r="T1318" s="235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6" t="s">
        <v>155</v>
      </c>
      <c r="AU1318" s="236" t="s">
        <v>81</v>
      </c>
      <c r="AV1318" s="13" t="s">
        <v>79</v>
      </c>
      <c r="AW1318" s="13" t="s">
        <v>33</v>
      </c>
      <c r="AX1318" s="13" t="s">
        <v>71</v>
      </c>
      <c r="AY1318" s="236" t="s">
        <v>141</v>
      </c>
    </row>
    <row r="1319" spans="1:51" s="14" customFormat="1" ht="12">
      <c r="A1319" s="14"/>
      <c r="B1319" s="237"/>
      <c r="C1319" s="238"/>
      <c r="D1319" s="220" t="s">
        <v>155</v>
      </c>
      <c r="E1319" s="239" t="s">
        <v>19</v>
      </c>
      <c r="F1319" s="240" t="s">
        <v>1482</v>
      </c>
      <c r="G1319" s="238"/>
      <c r="H1319" s="241">
        <v>1</v>
      </c>
      <c r="I1319" s="242"/>
      <c r="J1319" s="238"/>
      <c r="K1319" s="238"/>
      <c r="L1319" s="243"/>
      <c r="M1319" s="244"/>
      <c r="N1319" s="245"/>
      <c r="O1319" s="245"/>
      <c r="P1319" s="245"/>
      <c r="Q1319" s="245"/>
      <c r="R1319" s="245"/>
      <c r="S1319" s="245"/>
      <c r="T1319" s="246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7" t="s">
        <v>155</v>
      </c>
      <c r="AU1319" s="247" t="s">
        <v>81</v>
      </c>
      <c r="AV1319" s="14" t="s">
        <v>81</v>
      </c>
      <c r="AW1319" s="14" t="s">
        <v>33</v>
      </c>
      <c r="AX1319" s="14" t="s">
        <v>79</v>
      </c>
      <c r="AY1319" s="247" t="s">
        <v>141</v>
      </c>
    </row>
    <row r="1320" spans="1:65" s="2" customFormat="1" ht="24.15" customHeight="1">
      <c r="A1320" s="41"/>
      <c r="B1320" s="42"/>
      <c r="C1320" s="207" t="s">
        <v>1483</v>
      </c>
      <c r="D1320" s="207" t="s">
        <v>144</v>
      </c>
      <c r="E1320" s="208" t="s">
        <v>1484</v>
      </c>
      <c r="F1320" s="209" t="s">
        <v>1485</v>
      </c>
      <c r="G1320" s="210" t="s">
        <v>147</v>
      </c>
      <c r="H1320" s="211">
        <v>12</v>
      </c>
      <c r="I1320" s="212"/>
      <c r="J1320" s="213">
        <f>ROUND(I1320*H1320,2)</f>
        <v>0</v>
      </c>
      <c r="K1320" s="209" t="s">
        <v>148</v>
      </c>
      <c r="L1320" s="47"/>
      <c r="M1320" s="214" t="s">
        <v>19</v>
      </c>
      <c r="N1320" s="215" t="s">
        <v>42</v>
      </c>
      <c r="O1320" s="87"/>
      <c r="P1320" s="216">
        <f>O1320*H1320</f>
        <v>0</v>
      </c>
      <c r="Q1320" s="216">
        <v>0</v>
      </c>
      <c r="R1320" s="216">
        <f>Q1320*H1320</f>
        <v>0</v>
      </c>
      <c r="S1320" s="216">
        <v>0</v>
      </c>
      <c r="T1320" s="217">
        <f>S1320*H1320</f>
        <v>0</v>
      </c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R1320" s="218" t="s">
        <v>269</v>
      </c>
      <c r="AT1320" s="218" t="s">
        <v>144</v>
      </c>
      <c r="AU1320" s="218" t="s">
        <v>81</v>
      </c>
      <c r="AY1320" s="20" t="s">
        <v>141</v>
      </c>
      <c r="BE1320" s="219">
        <f>IF(N1320="základní",J1320,0)</f>
        <v>0</v>
      </c>
      <c r="BF1320" s="219">
        <f>IF(N1320="snížená",J1320,0)</f>
        <v>0</v>
      </c>
      <c r="BG1320" s="219">
        <f>IF(N1320="zákl. přenesená",J1320,0)</f>
        <v>0</v>
      </c>
      <c r="BH1320" s="219">
        <f>IF(N1320="sníž. přenesená",J1320,0)</f>
        <v>0</v>
      </c>
      <c r="BI1320" s="219">
        <f>IF(N1320="nulová",J1320,0)</f>
        <v>0</v>
      </c>
      <c r="BJ1320" s="20" t="s">
        <v>79</v>
      </c>
      <c r="BK1320" s="219">
        <f>ROUND(I1320*H1320,2)</f>
        <v>0</v>
      </c>
      <c r="BL1320" s="20" t="s">
        <v>269</v>
      </c>
      <c r="BM1320" s="218" t="s">
        <v>1486</v>
      </c>
    </row>
    <row r="1321" spans="1:47" s="2" customFormat="1" ht="12">
      <c r="A1321" s="41"/>
      <c r="B1321" s="42"/>
      <c r="C1321" s="43"/>
      <c r="D1321" s="220" t="s">
        <v>151</v>
      </c>
      <c r="E1321" s="43"/>
      <c r="F1321" s="221" t="s">
        <v>1487</v>
      </c>
      <c r="G1321" s="43"/>
      <c r="H1321" s="43"/>
      <c r="I1321" s="222"/>
      <c r="J1321" s="43"/>
      <c r="K1321" s="43"/>
      <c r="L1321" s="47"/>
      <c r="M1321" s="223"/>
      <c r="N1321" s="224"/>
      <c r="O1321" s="87"/>
      <c r="P1321" s="87"/>
      <c r="Q1321" s="87"/>
      <c r="R1321" s="87"/>
      <c r="S1321" s="87"/>
      <c r="T1321" s="88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T1321" s="20" t="s">
        <v>151</v>
      </c>
      <c r="AU1321" s="20" t="s">
        <v>81</v>
      </c>
    </row>
    <row r="1322" spans="1:47" s="2" customFormat="1" ht="12">
      <c r="A1322" s="41"/>
      <c r="B1322" s="42"/>
      <c r="C1322" s="43"/>
      <c r="D1322" s="225" t="s">
        <v>153</v>
      </c>
      <c r="E1322" s="43"/>
      <c r="F1322" s="226" t="s">
        <v>1488</v>
      </c>
      <c r="G1322" s="43"/>
      <c r="H1322" s="43"/>
      <c r="I1322" s="222"/>
      <c r="J1322" s="43"/>
      <c r="K1322" s="43"/>
      <c r="L1322" s="47"/>
      <c r="M1322" s="223"/>
      <c r="N1322" s="224"/>
      <c r="O1322" s="87"/>
      <c r="P1322" s="87"/>
      <c r="Q1322" s="87"/>
      <c r="R1322" s="87"/>
      <c r="S1322" s="87"/>
      <c r="T1322" s="88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T1322" s="20" t="s">
        <v>153</v>
      </c>
      <c r="AU1322" s="20" t="s">
        <v>81</v>
      </c>
    </row>
    <row r="1323" spans="1:51" s="13" customFormat="1" ht="12">
      <c r="A1323" s="13"/>
      <c r="B1323" s="227"/>
      <c r="C1323" s="228"/>
      <c r="D1323" s="220" t="s">
        <v>155</v>
      </c>
      <c r="E1323" s="229" t="s">
        <v>19</v>
      </c>
      <c r="F1323" s="230" t="s">
        <v>1456</v>
      </c>
      <c r="G1323" s="228"/>
      <c r="H1323" s="229" t="s">
        <v>19</v>
      </c>
      <c r="I1323" s="231"/>
      <c r="J1323" s="228"/>
      <c r="K1323" s="228"/>
      <c r="L1323" s="232"/>
      <c r="M1323" s="233"/>
      <c r="N1323" s="234"/>
      <c r="O1323" s="234"/>
      <c r="P1323" s="234"/>
      <c r="Q1323" s="234"/>
      <c r="R1323" s="234"/>
      <c r="S1323" s="234"/>
      <c r="T1323" s="235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6" t="s">
        <v>155</v>
      </c>
      <c r="AU1323" s="236" t="s">
        <v>81</v>
      </c>
      <c r="AV1323" s="13" t="s">
        <v>79</v>
      </c>
      <c r="AW1323" s="13" t="s">
        <v>33</v>
      </c>
      <c r="AX1323" s="13" t="s">
        <v>71</v>
      </c>
      <c r="AY1323" s="236" t="s">
        <v>141</v>
      </c>
    </row>
    <row r="1324" spans="1:51" s="13" customFormat="1" ht="12">
      <c r="A1324" s="13"/>
      <c r="B1324" s="227"/>
      <c r="C1324" s="228"/>
      <c r="D1324" s="220" t="s">
        <v>155</v>
      </c>
      <c r="E1324" s="229" t="s">
        <v>19</v>
      </c>
      <c r="F1324" s="230" t="s">
        <v>1489</v>
      </c>
      <c r="G1324" s="228"/>
      <c r="H1324" s="229" t="s">
        <v>19</v>
      </c>
      <c r="I1324" s="231"/>
      <c r="J1324" s="228"/>
      <c r="K1324" s="228"/>
      <c r="L1324" s="232"/>
      <c r="M1324" s="233"/>
      <c r="N1324" s="234"/>
      <c r="O1324" s="234"/>
      <c r="P1324" s="234"/>
      <c r="Q1324" s="234"/>
      <c r="R1324" s="234"/>
      <c r="S1324" s="234"/>
      <c r="T1324" s="235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6" t="s">
        <v>155</v>
      </c>
      <c r="AU1324" s="236" t="s">
        <v>81</v>
      </c>
      <c r="AV1324" s="13" t="s">
        <v>79</v>
      </c>
      <c r="AW1324" s="13" t="s">
        <v>33</v>
      </c>
      <c r="AX1324" s="13" t="s">
        <v>71</v>
      </c>
      <c r="AY1324" s="236" t="s">
        <v>141</v>
      </c>
    </row>
    <row r="1325" spans="1:51" s="13" customFormat="1" ht="12">
      <c r="A1325" s="13"/>
      <c r="B1325" s="227"/>
      <c r="C1325" s="228"/>
      <c r="D1325" s="220" t="s">
        <v>155</v>
      </c>
      <c r="E1325" s="229" t="s">
        <v>19</v>
      </c>
      <c r="F1325" s="230" t="s">
        <v>1490</v>
      </c>
      <c r="G1325" s="228"/>
      <c r="H1325" s="229" t="s">
        <v>19</v>
      </c>
      <c r="I1325" s="231"/>
      <c r="J1325" s="228"/>
      <c r="K1325" s="228"/>
      <c r="L1325" s="232"/>
      <c r="M1325" s="233"/>
      <c r="N1325" s="234"/>
      <c r="O1325" s="234"/>
      <c r="P1325" s="234"/>
      <c r="Q1325" s="234"/>
      <c r="R1325" s="234"/>
      <c r="S1325" s="234"/>
      <c r="T1325" s="235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6" t="s">
        <v>155</v>
      </c>
      <c r="AU1325" s="236" t="s">
        <v>81</v>
      </c>
      <c r="AV1325" s="13" t="s">
        <v>79</v>
      </c>
      <c r="AW1325" s="13" t="s">
        <v>33</v>
      </c>
      <c r="AX1325" s="13" t="s">
        <v>71</v>
      </c>
      <c r="AY1325" s="236" t="s">
        <v>141</v>
      </c>
    </row>
    <row r="1326" spans="1:51" s="14" customFormat="1" ht="12">
      <c r="A1326" s="14"/>
      <c r="B1326" s="237"/>
      <c r="C1326" s="238"/>
      <c r="D1326" s="220" t="s">
        <v>155</v>
      </c>
      <c r="E1326" s="239" t="s">
        <v>19</v>
      </c>
      <c r="F1326" s="240" t="s">
        <v>1491</v>
      </c>
      <c r="G1326" s="238"/>
      <c r="H1326" s="241">
        <v>10</v>
      </c>
      <c r="I1326" s="242"/>
      <c r="J1326" s="238"/>
      <c r="K1326" s="238"/>
      <c r="L1326" s="243"/>
      <c r="M1326" s="244"/>
      <c r="N1326" s="245"/>
      <c r="O1326" s="245"/>
      <c r="P1326" s="245"/>
      <c r="Q1326" s="245"/>
      <c r="R1326" s="245"/>
      <c r="S1326" s="245"/>
      <c r="T1326" s="246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7" t="s">
        <v>155</v>
      </c>
      <c r="AU1326" s="247" t="s">
        <v>81</v>
      </c>
      <c r="AV1326" s="14" t="s">
        <v>81</v>
      </c>
      <c r="AW1326" s="14" t="s">
        <v>33</v>
      </c>
      <c r="AX1326" s="14" t="s">
        <v>71</v>
      </c>
      <c r="AY1326" s="247" t="s">
        <v>141</v>
      </c>
    </row>
    <row r="1327" spans="1:51" s="13" customFormat="1" ht="12">
      <c r="A1327" s="13"/>
      <c r="B1327" s="227"/>
      <c r="C1327" s="228"/>
      <c r="D1327" s="220" t="s">
        <v>155</v>
      </c>
      <c r="E1327" s="229" t="s">
        <v>19</v>
      </c>
      <c r="F1327" s="230" t="s">
        <v>1492</v>
      </c>
      <c r="G1327" s="228"/>
      <c r="H1327" s="229" t="s">
        <v>19</v>
      </c>
      <c r="I1327" s="231"/>
      <c r="J1327" s="228"/>
      <c r="K1327" s="228"/>
      <c r="L1327" s="232"/>
      <c r="M1327" s="233"/>
      <c r="N1327" s="234"/>
      <c r="O1327" s="234"/>
      <c r="P1327" s="234"/>
      <c r="Q1327" s="234"/>
      <c r="R1327" s="234"/>
      <c r="S1327" s="234"/>
      <c r="T1327" s="235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6" t="s">
        <v>155</v>
      </c>
      <c r="AU1327" s="236" t="s">
        <v>81</v>
      </c>
      <c r="AV1327" s="13" t="s">
        <v>79</v>
      </c>
      <c r="AW1327" s="13" t="s">
        <v>33</v>
      </c>
      <c r="AX1327" s="13" t="s">
        <v>71</v>
      </c>
      <c r="AY1327" s="236" t="s">
        <v>141</v>
      </c>
    </row>
    <row r="1328" spans="1:51" s="14" customFormat="1" ht="12">
      <c r="A1328" s="14"/>
      <c r="B1328" s="237"/>
      <c r="C1328" s="238"/>
      <c r="D1328" s="220" t="s">
        <v>155</v>
      </c>
      <c r="E1328" s="239" t="s">
        <v>19</v>
      </c>
      <c r="F1328" s="240" t="s">
        <v>1493</v>
      </c>
      <c r="G1328" s="238"/>
      <c r="H1328" s="241">
        <v>2</v>
      </c>
      <c r="I1328" s="242"/>
      <c r="J1328" s="238"/>
      <c r="K1328" s="238"/>
      <c r="L1328" s="243"/>
      <c r="M1328" s="244"/>
      <c r="N1328" s="245"/>
      <c r="O1328" s="245"/>
      <c r="P1328" s="245"/>
      <c r="Q1328" s="245"/>
      <c r="R1328" s="245"/>
      <c r="S1328" s="245"/>
      <c r="T1328" s="246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47" t="s">
        <v>155</v>
      </c>
      <c r="AU1328" s="247" t="s">
        <v>81</v>
      </c>
      <c r="AV1328" s="14" t="s">
        <v>81</v>
      </c>
      <c r="AW1328" s="14" t="s">
        <v>33</v>
      </c>
      <c r="AX1328" s="14" t="s">
        <v>71</v>
      </c>
      <c r="AY1328" s="247" t="s">
        <v>141</v>
      </c>
    </row>
    <row r="1329" spans="1:51" s="15" customFormat="1" ht="12">
      <c r="A1329" s="15"/>
      <c r="B1329" s="258"/>
      <c r="C1329" s="259"/>
      <c r="D1329" s="220" t="s">
        <v>155</v>
      </c>
      <c r="E1329" s="260" t="s">
        <v>19</v>
      </c>
      <c r="F1329" s="261" t="s">
        <v>188</v>
      </c>
      <c r="G1329" s="259"/>
      <c r="H1329" s="262">
        <v>12</v>
      </c>
      <c r="I1329" s="263"/>
      <c r="J1329" s="259"/>
      <c r="K1329" s="259"/>
      <c r="L1329" s="264"/>
      <c r="M1329" s="265"/>
      <c r="N1329" s="266"/>
      <c r="O1329" s="266"/>
      <c r="P1329" s="266"/>
      <c r="Q1329" s="266"/>
      <c r="R1329" s="266"/>
      <c r="S1329" s="266"/>
      <c r="T1329" s="267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68" t="s">
        <v>155</v>
      </c>
      <c r="AU1329" s="268" t="s">
        <v>81</v>
      </c>
      <c r="AV1329" s="15" t="s">
        <v>149</v>
      </c>
      <c r="AW1329" s="15" t="s">
        <v>33</v>
      </c>
      <c r="AX1329" s="15" t="s">
        <v>79</v>
      </c>
      <c r="AY1329" s="268" t="s">
        <v>141</v>
      </c>
    </row>
    <row r="1330" spans="1:65" s="2" customFormat="1" ht="33" customHeight="1">
      <c r="A1330" s="41"/>
      <c r="B1330" s="42"/>
      <c r="C1330" s="248" t="s">
        <v>1494</v>
      </c>
      <c r="D1330" s="248" t="s">
        <v>172</v>
      </c>
      <c r="E1330" s="249" t="s">
        <v>1495</v>
      </c>
      <c r="F1330" s="250" t="s">
        <v>1496</v>
      </c>
      <c r="G1330" s="251" t="s">
        <v>147</v>
      </c>
      <c r="H1330" s="252">
        <v>10</v>
      </c>
      <c r="I1330" s="253"/>
      <c r="J1330" s="254">
        <f>ROUND(I1330*H1330,2)</f>
        <v>0</v>
      </c>
      <c r="K1330" s="250" t="s">
        <v>292</v>
      </c>
      <c r="L1330" s="255"/>
      <c r="M1330" s="256" t="s">
        <v>19</v>
      </c>
      <c r="N1330" s="257" t="s">
        <v>42</v>
      </c>
      <c r="O1330" s="87"/>
      <c r="P1330" s="216">
        <f>O1330*H1330</f>
        <v>0</v>
      </c>
      <c r="Q1330" s="216">
        <v>0.0205</v>
      </c>
      <c r="R1330" s="216">
        <f>Q1330*H1330</f>
        <v>0.20500000000000002</v>
      </c>
      <c r="S1330" s="216">
        <v>0</v>
      </c>
      <c r="T1330" s="217">
        <f>S1330*H1330</f>
        <v>0</v>
      </c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R1330" s="218" t="s">
        <v>382</v>
      </c>
      <c r="AT1330" s="218" t="s">
        <v>172</v>
      </c>
      <c r="AU1330" s="218" t="s">
        <v>81</v>
      </c>
      <c r="AY1330" s="20" t="s">
        <v>141</v>
      </c>
      <c r="BE1330" s="219">
        <f>IF(N1330="základní",J1330,0)</f>
        <v>0</v>
      </c>
      <c r="BF1330" s="219">
        <f>IF(N1330="snížená",J1330,0)</f>
        <v>0</v>
      </c>
      <c r="BG1330" s="219">
        <f>IF(N1330="zákl. přenesená",J1330,0)</f>
        <v>0</v>
      </c>
      <c r="BH1330" s="219">
        <f>IF(N1330="sníž. přenesená",J1330,0)</f>
        <v>0</v>
      </c>
      <c r="BI1330" s="219">
        <f>IF(N1330="nulová",J1330,0)</f>
        <v>0</v>
      </c>
      <c r="BJ1330" s="20" t="s">
        <v>79</v>
      </c>
      <c r="BK1330" s="219">
        <f>ROUND(I1330*H1330,2)</f>
        <v>0</v>
      </c>
      <c r="BL1330" s="20" t="s">
        <v>269</v>
      </c>
      <c r="BM1330" s="218" t="s">
        <v>1497</v>
      </c>
    </row>
    <row r="1331" spans="1:47" s="2" customFormat="1" ht="12">
      <c r="A1331" s="41"/>
      <c r="B1331" s="42"/>
      <c r="C1331" s="43"/>
      <c r="D1331" s="220" t="s">
        <v>151</v>
      </c>
      <c r="E1331" s="43"/>
      <c r="F1331" s="221" t="s">
        <v>1496</v>
      </c>
      <c r="G1331" s="43"/>
      <c r="H1331" s="43"/>
      <c r="I1331" s="222"/>
      <c r="J1331" s="43"/>
      <c r="K1331" s="43"/>
      <c r="L1331" s="47"/>
      <c r="M1331" s="223"/>
      <c r="N1331" s="224"/>
      <c r="O1331" s="87"/>
      <c r="P1331" s="87"/>
      <c r="Q1331" s="87"/>
      <c r="R1331" s="87"/>
      <c r="S1331" s="87"/>
      <c r="T1331" s="88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T1331" s="20" t="s">
        <v>151</v>
      </c>
      <c r="AU1331" s="20" t="s">
        <v>81</v>
      </c>
    </row>
    <row r="1332" spans="1:51" s="13" customFormat="1" ht="12">
      <c r="A1332" s="13"/>
      <c r="B1332" s="227"/>
      <c r="C1332" s="228"/>
      <c r="D1332" s="220" t="s">
        <v>155</v>
      </c>
      <c r="E1332" s="229" t="s">
        <v>19</v>
      </c>
      <c r="F1332" s="230" t="s">
        <v>1465</v>
      </c>
      <c r="G1332" s="228"/>
      <c r="H1332" s="229" t="s">
        <v>19</v>
      </c>
      <c r="I1332" s="231"/>
      <c r="J1332" s="228"/>
      <c r="K1332" s="228"/>
      <c r="L1332" s="232"/>
      <c r="M1332" s="233"/>
      <c r="N1332" s="234"/>
      <c r="O1332" s="234"/>
      <c r="P1332" s="234"/>
      <c r="Q1332" s="234"/>
      <c r="R1332" s="234"/>
      <c r="S1332" s="234"/>
      <c r="T1332" s="235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6" t="s">
        <v>155</v>
      </c>
      <c r="AU1332" s="236" t="s">
        <v>81</v>
      </c>
      <c r="AV1332" s="13" t="s">
        <v>79</v>
      </c>
      <c r="AW1332" s="13" t="s">
        <v>33</v>
      </c>
      <c r="AX1332" s="13" t="s">
        <v>71</v>
      </c>
      <c r="AY1332" s="236" t="s">
        <v>141</v>
      </c>
    </row>
    <row r="1333" spans="1:51" s="14" customFormat="1" ht="12">
      <c r="A1333" s="14"/>
      <c r="B1333" s="237"/>
      <c r="C1333" s="238"/>
      <c r="D1333" s="220" t="s">
        <v>155</v>
      </c>
      <c r="E1333" s="239" t="s">
        <v>19</v>
      </c>
      <c r="F1333" s="240" t="s">
        <v>1498</v>
      </c>
      <c r="G1333" s="238"/>
      <c r="H1333" s="241">
        <v>10</v>
      </c>
      <c r="I1333" s="242"/>
      <c r="J1333" s="238"/>
      <c r="K1333" s="238"/>
      <c r="L1333" s="243"/>
      <c r="M1333" s="244"/>
      <c r="N1333" s="245"/>
      <c r="O1333" s="245"/>
      <c r="P1333" s="245"/>
      <c r="Q1333" s="245"/>
      <c r="R1333" s="245"/>
      <c r="S1333" s="245"/>
      <c r="T1333" s="246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47" t="s">
        <v>155</v>
      </c>
      <c r="AU1333" s="247" t="s">
        <v>81</v>
      </c>
      <c r="AV1333" s="14" t="s">
        <v>81</v>
      </c>
      <c r="AW1333" s="14" t="s">
        <v>33</v>
      </c>
      <c r="AX1333" s="14" t="s">
        <v>79</v>
      </c>
      <c r="AY1333" s="247" t="s">
        <v>141</v>
      </c>
    </row>
    <row r="1334" spans="1:65" s="2" customFormat="1" ht="33" customHeight="1">
      <c r="A1334" s="41"/>
      <c r="B1334" s="42"/>
      <c r="C1334" s="248" t="s">
        <v>1499</v>
      </c>
      <c r="D1334" s="248" t="s">
        <v>172</v>
      </c>
      <c r="E1334" s="249" t="s">
        <v>1500</v>
      </c>
      <c r="F1334" s="250" t="s">
        <v>1501</v>
      </c>
      <c r="G1334" s="251" t="s">
        <v>147</v>
      </c>
      <c r="H1334" s="252">
        <v>2</v>
      </c>
      <c r="I1334" s="253"/>
      <c r="J1334" s="254">
        <f>ROUND(I1334*H1334,2)</f>
        <v>0</v>
      </c>
      <c r="K1334" s="250" t="s">
        <v>292</v>
      </c>
      <c r="L1334" s="255"/>
      <c r="M1334" s="256" t="s">
        <v>19</v>
      </c>
      <c r="N1334" s="257" t="s">
        <v>42</v>
      </c>
      <c r="O1334" s="87"/>
      <c r="P1334" s="216">
        <f>O1334*H1334</f>
        <v>0</v>
      </c>
      <c r="Q1334" s="216">
        <v>0.0225</v>
      </c>
      <c r="R1334" s="216">
        <f>Q1334*H1334</f>
        <v>0.045</v>
      </c>
      <c r="S1334" s="216">
        <v>0</v>
      </c>
      <c r="T1334" s="217">
        <f>S1334*H1334</f>
        <v>0</v>
      </c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R1334" s="218" t="s">
        <v>382</v>
      </c>
      <c r="AT1334" s="218" t="s">
        <v>172</v>
      </c>
      <c r="AU1334" s="218" t="s">
        <v>81</v>
      </c>
      <c r="AY1334" s="20" t="s">
        <v>141</v>
      </c>
      <c r="BE1334" s="219">
        <f>IF(N1334="základní",J1334,0)</f>
        <v>0</v>
      </c>
      <c r="BF1334" s="219">
        <f>IF(N1334="snížená",J1334,0)</f>
        <v>0</v>
      </c>
      <c r="BG1334" s="219">
        <f>IF(N1334="zákl. přenesená",J1334,0)</f>
        <v>0</v>
      </c>
      <c r="BH1334" s="219">
        <f>IF(N1334="sníž. přenesená",J1334,0)</f>
        <v>0</v>
      </c>
      <c r="BI1334" s="219">
        <f>IF(N1334="nulová",J1334,0)</f>
        <v>0</v>
      </c>
      <c r="BJ1334" s="20" t="s">
        <v>79</v>
      </c>
      <c r="BK1334" s="219">
        <f>ROUND(I1334*H1334,2)</f>
        <v>0</v>
      </c>
      <c r="BL1334" s="20" t="s">
        <v>269</v>
      </c>
      <c r="BM1334" s="218" t="s">
        <v>1502</v>
      </c>
    </row>
    <row r="1335" spans="1:47" s="2" customFormat="1" ht="12">
      <c r="A1335" s="41"/>
      <c r="B1335" s="42"/>
      <c r="C1335" s="43"/>
      <c r="D1335" s="220" t="s">
        <v>151</v>
      </c>
      <c r="E1335" s="43"/>
      <c r="F1335" s="221" t="s">
        <v>1501</v>
      </c>
      <c r="G1335" s="43"/>
      <c r="H1335" s="43"/>
      <c r="I1335" s="222"/>
      <c r="J1335" s="43"/>
      <c r="K1335" s="43"/>
      <c r="L1335" s="47"/>
      <c r="M1335" s="223"/>
      <c r="N1335" s="224"/>
      <c r="O1335" s="87"/>
      <c r="P1335" s="87"/>
      <c r="Q1335" s="87"/>
      <c r="R1335" s="87"/>
      <c r="S1335" s="87"/>
      <c r="T1335" s="88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T1335" s="20" t="s">
        <v>151</v>
      </c>
      <c r="AU1335" s="20" t="s">
        <v>81</v>
      </c>
    </row>
    <row r="1336" spans="1:51" s="13" customFormat="1" ht="12">
      <c r="A1336" s="13"/>
      <c r="B1336" s="227"/>
      <c r="C1336" s="228"/>
      <c r="D1336" s="220" t="s">
        <v>155</v>
      </c>
      <c r="E1336" s="229" t="s">
        <v>19</v>
      </c>
      <c r="F1336" s="230" t="s">
        <v>1465</v>
      </c>
      <c r="G1336" s="228"/>
      <c r="H1336" s="229" t="s">
        <v>19</v>
      </c>
      <c r="I1336" s="231"/>
      <c r="J1336" s="228"/>
      <c r="K1336" s="228"/>
      <c r="L1336" s="232"/>
      <c r="M1336" s="233"/>
      <c r="N1336" s="234"/>
      <c r="O1336" s="234"/>
      <c r="P1336" s="234"/>
      <c r="Q1336" s="234"/>
      <c r="R1336" s="234"/>
      <c r="S1336" s="234"/>
      <c r="T1336" s="235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6" t="s">
        <v>155</v>
      </c>
      <c r="AU1336" s="236" t="s">
        <v>81</v>
      </c>
      <c r="AV1336" s="13" t="s">
        <v>79</v>
      </c>
      <c r="AW1336" s="13" t="s">
        <v>33</v>
      </c>
      <c r="AX1336" s="13" t="s">
        <v>71</v>
      </c>
      <c r="AY1336" s="236" t="s">
        <v>141</v>
      </c>
    </row>
    <row r="1337" spans="1:51" s="14" customFormat="1" ht="12">
      <c r="A1337" s="14"/>
      <c r="B1337" s="237"/>
      <c r="C1337" s="238"/>
      <c r="D1337" s="220" t="s">
        <v>155</v>
      </c>
      <c r="E1337" s="239" t="s">
        <v>19</v>
      </c>
      <c r="F1337" s="240" t="s">
        <v>1503</v>
      </c>
      <c r="G1337" s="238"/>
      <c r="H1337" s="241">
        <v>2</v>
      </c>
      <c r="I1337" s="242"/>
      <c r="J1337" s="238"/>
      <c r="K1337" s="238"/>
      <c r="L1337" s="243"/>
      <c r="M1337" s="244"/>
      <c r="N1337" s="245"/>
      <c r="O1337" s="245"/>
      <c r="P1337" s="245"/>
      <c r="Q1337" s="245"/>
      <c r="R1337" s="245"/>
      <c r="S1337" s="245"/>
      <c r="T1337" s="246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47" t="s">
        <v>155</v>
      </c>
      <c r="AU1337" s="247" t="s">
        <v>81</v>
      </c>
      <c r="AV1337" s="14" t="s">
        <v>81</v>
      </c>
      <c r="AW1337" s="14" t="s">
        <v>33</v>
      </c>
      <c r="AX1337" s="14" t="s">
        <v>79</v>
      </c>
      <c r="AY1337" s="247" t="s">
        <v>141</v>
      </c>
    </row>
    <row r="1338" spans="1:65" s="2" customFormat="1" ht="33" customHeight="1">
      <c r="A1338" s="41"/>
      <c r="B1338" s="42"/>
      <c r="C1338" s="207" t="s">
        <v>1504</v>
      </c>
      <c r="D1338" s="207" t="s">
        <v>144</v>
      </c>
      <c r="E1338" s="208" t="s">
        <v>1505</v>
      </c>
      <c r="F1338" s="209" t="s">
        <v>1506</v>
      </c>
      <c r="G1338" s="210" t="s">
        <v>147</v>
      </c>
      <c r="H1338" s="211">
        <v>3</v>
      </c>
      <c r="I1338" s="212"/>
      <c r="J1338" s="213">
        <f>ROUND(I1338*H1338,2)</f>
        <v>0</v>
      </c>
      <c r="K1338" s="209" t="s">
        <v>148</v>
      </c>
      <c r="L1338" s="47"/>
      <c r="M1338" s="214" t="s">
        <v>19</v>
      </c>
      <c r="N1338" s="215" t="s">
        <v>42</v>
      </c>
      <c r="O1338" s="87"/>
      <c r="P1338" s="216">
        <f>O1338*H1338</f>
        <v>0</v>
      </c>
      <c r="Q1338" s="216">
        <v>0</v>
      </c>
      <c r="R1338" s="216">
        <f>Q1338*H1338</f>
        <v>0</v>
      </c>
      <c r="S1338" s="216">
        <v>0</v>
      </c>
      <c r="T1338" s="217">
        <f>S1338*H1338</f>
        <v>0</v>
      </c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R1338" s="218" t="s">
        <v>269</v>
      </c>
      <c r="AT1338" s="218" t="s">
        <v>144</v>
      </c>
      <c r="AU1338" s="218" t="s">
        <v>81</v>
      </c>
      <c r="AY1338" s="20" t="s">
        <v>141</v>
      </c>
      <c r="BE1338" s="219">
        <f>IF(N1338="základní",J1338,0)</f>
        <v>0</v>
      </c>
      <c r="BF1338" s="219">
        <f>IF(N1338="snížená",J1338,0)</f>
        <v>0</v>
      </c>
      <c r="BG1338" s="219">
        <f>IF(N1338="zákl. přenesená",J1338,0)</f>
        <v>0</v>
      </c>
      <c r="BH1338" s="219">
        <f>IF(N1338="sníž. přenesená",J1338,0)</f>
        <v>0</v>
      </c>
      <c r="BI1338" s="219">
        <f>IF(N1338="nulová",J1338,0)</f>
        <v>0</v>
      </c>
      <c r="BJ1338" s="20" t="s">
        <v>79</v>
      </c>
      <c r="BK1338" s="219">
        <f>ROUND(I1338*H1338,2)</f>
        <v>0</v>
      </c>
      <c r="BL1338" s="20" t="s">
        <v>269</v>
      </c>
      <c r="BM1338" s="218" t="s">
        <v>1507</v>
      </c>
    </row>
    <row r="1339" spans="1:47" s="2" customFormat="1" ht="12">
      <c r="A1339" s="41"/>
      <c r="B1339" s="42"/>
      <c r="C1339" s="43"/>
      <c r="D1339" s="220" t="s">
        <v>151</v>
      </c>
      <c r="E1339" s="43"/>
      <c r="F1339" s="221" t="s">
        <v>1508</v>
      </c>
      <c r="G1339" s="43"/>
      <c r="H1339" s="43"/>
      <c r="I1339" s="222"/>
      <c r="J1339" s="43"/>
      <c r="K1339" s="43"/>
      <c r="L1339" s="47"/>
      <c r="M1339" s="223"/>
      <c r="N1339" s="224"/>
      <c r="O1339" s="87"/>
      <c r="P1339" s="87"/>
      <c r="Q1339" s="87"/>
      <c r="R1339" s="87"/>
      <c r="S1339" s="87"/>
      <c r="T1339" s="88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T1339" s="20" t="s">
        <v>151</v>
      </c>
      <c r="AU1339" s="20" t="s">
        <v>81</v>
      </c>
    </row>
    <row r="1340" spans="1:47" s="2" customFormat="1" ht="12">
      <c r="A1340" s="41"/>
      <c r="B1340" s="42"/>
      <c r="C1340" s="43"/>
      <c r="D1340" s="225" t="s">
        <v>153</v>
      </c>
      <c r="E1340" s="43"/>
      <c r="F1340" s="226" t="s">
        <v>1509</v>
      </c>
      <c r="G1340" s="43"/>
      <c r="H1340" s="43"/>
      <c r="I1340" s="222"/>
      <c r="J1340" s="43"/>
      <c r="K1340" s="43"/>
      <c r="L1340" s="47"/>
      <c r="M1340" s="223"/>
      <c r="N1340" s="224"/>
      <c r="O1340" s="87"/>
      <c r="P1340" s="87"/>
      <c r="Q1340" s="87"/>
      <c r="R1340" s="87"/>
      <c r="S1340" s="87"/>
      <c r="T1340" s="88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T1340" s="20" t="s">
        <v>153</v>
      </c>
      <c r="AU1340" s="20" t="s">
        <v>81</v>
      </c>
    </row>
    <row r="1341" spans="1:51" s="13" customFormat="1" ht="12">
      <c r="A1341" s="13"/>
      <c r="B1341" s="227"/>
      <c r="C1341" s="228"/>
      <c r="D1341" s="220" t="s">
        <v>155</v>
      </c>
      <c r="E1341" s="229" t="s">
        <v>19</v>
      </c>
      <c r="F1341" s="230" t="s">
        <v>1456</v>
      </c>
      <c r="G1341" s="228"/>
      <c r="H1341" s="229" t="s">
        <v>19</v>
      </c>
      <c r="I1341" s="231"/>
      <c r="J1341" s="228"/>
      <c r="K1341" s="228"/>
      <c r="L1341" s="232"/>
      <c r="M1341" s="233"/>
      <c r="N1341" s="234"/>
      <c r="O1341" s="234"/>
      <c r="P1341" s="234"/>
      <c r="Q1341" s="234"/>
      <c r="R1341" s="234"/>
      <c r="S1341" s="234"/>
      <c r="T1341" s="235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36" t="s">
        <v>155</v>
      </c>
      <c r="AU1341" s="236" t="s">
        <v>81</v>
      </c>
      <c r="AV1341" s="13" t="s">
        <v>79</v>
      </c>
      <c r="AW1341" s="13" t="s">
        <v>33</v>
      </c>
      <c r="AX1341" s="13" t="s">
        <v>71</v>
      </c>
      <c r="AY1341" s="236" t="s">
        <v>141</v>
      </c>
    </row>
    <row r="1342" spans="1:51" s="13" customFormat="1" ht="12">
      <c r="A1342" s="13"/>
      <c r="B1342" s="227"/>
      <c r="C1342" s="228"/>
      <c r="D1342" s="220" t="s">
        <v>155</v>
      </c>
      <c r="E1342" s="229" t="s">
        <v>19</v>
      </c>
      <c r="F1342" s="230" t="s">
        <v>1510</v>
      </c>
      <c r="G1342" s="228"/>
      <c r="H1342" s="229" t="s">
        <v>19</v>
      </c>
      <c r="I1342" s="231"/>
      <c r="J1342" s="228"/>
      <c r="K1342" s="228"/>
      <c r="L1342" s="232"/>
      <c r="M1342" s="233"/>
      <c r="N1342" s="234"/>
      <c r="O1342" s="234"/>
      <c r="P1342" s="234"/>
      <c r="Q1342" s="234"/>
      <c r="R1342" s="234"/>
      <c r="S1342" s="234"/>
      <c r="T1342" s="235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6" t="s">
        <v>155</v>
      </c>
      <c r="AU1342" s="236" t="s">
        <v>81</v>
      </c>
      <c r="AV1342" s="13" t="s">
        <v>79</v>
      </c>
      <c r="AW1342" s="13" t="s">
        <v>33</v>
      </c>
      <c r="AX1342" s="13" t="s">
        <v>71</v>
      </c>
      <c r="AY1342" s="236" t="s">
        <v>141</v>
      </c>
    </row>
    <row r="1343" spans="1:51" s="14" customFormat="1" ht="12">
      <c r="A1343" s="14"/>
      <c r="B1343" s="237"/>
      <c r="C1343" s="238"/>
      <c r="D1343" s="220" t="s">
        <v>155</v>
      </c>
      <c r="E1343" s="239" t="s">
        <v>19</v>
      </c>
      <c r="F1343" s="240" t="s">
        <v>1511</v>
      </c>
      <c r="G1343" s="238"/>
      <c r="H1343" s="241">
        <v>3</v>
      </c>
      <c r="I1343" s="242"/>
      <c r="J1343" s="238"/>
      <c r="K1343" s="238"/>
      <c r="L1343" s="243"/>
      <c r="M1343" s="244"/>
      <c r="N1343" s="245"/>
      <c r="O1343" s="245"/>
      <c r="P1343" s="245"/>
      <c r="Q1343" s="245"/>
      <c r="R1343" s="245"/>
      <c r="S1343" s="245"/>
      <c r="T1343" s="246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47" t="s">
        <v>155</v>
      </c>
      <c r="AU1343" s="247" t="s">
        <v>81</v>
      </c>
      <c r="AV1343" s="14" t="s">
        <v>81</v>
      </c>
      <c r="AW1343" s="14" t="s">
        <v>33</v>
      </c>
      <c r="AX1343" s="14" t="s">
        <v>79</v>
      </c>
      <c r="AY1343" s="247" t="s">
        <v>141</v>
      </c>
    </row>
    <row r="1344" spans="1:65" s="2" customFormat="1" ht="24.15" customHeight="1">
      <c r="A1344" s="41"/>
      <c r="B1344" s="42"/>
      <c r="C1344" s="248" t="s">
        <v>1512</v>
      </c>
      <c r="D1344" s="248" t="s">
        <v>172</v>
      </c>
      <c r="E1344" s="249" t="s">
        <v>1513</v>
      </c>
      <c r="F1344" s="250" t="s">
        <v>1514</v>
      </c>
      <c r="G1344" s="251" t="s">
        <v>147</v>
      </c>
      <c r="H1344" s="252">
        <v>3</v>
      </c>
      <c r="I1344" s="253"/>
      <c r="J1344" s="254">
        <f>ROUND(I1344*H1344,2)</f>
        <v>0</v>
      </c>
      <c r="K1344" s="250" t="s">
        <v>148</v>
      </c>
      <c r="L1344" s="255"/>
      <c r="M1344" s="256" t="s">
        <v>19</v>
      </c>
      <c r="N1344" s="257" t="s">
        <v>42</v>
      </c>
      <c r="O1344" s="87"/>
      <c r="P1344" s="216">
        <f>O1344*H1344</f>
        <v>0</v>
      </c>
      <c r="Q1344" s="216">
        <v>0.0016</v>
      </c>
      <c r="R1344" s="216">
        <f>Q1344*H1344</f>
        <v>0.0048000000000000004</v>
      </c>
      <c r="S1344" s="216">
        <v>0</v>
      </c>
      <c r="T1344" s="217">
        <f>S1344*H1344</f>
        <v>0</v>
      </c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R1344" s="218" t="s">
        <v>382</v>
      </c>
      <c r="AT1344" s="218" t="s">
        <v>172</v>
      </c>
      <c r="AU1344" s="218" t="s">
        <v>81</v>
      </c>
      <c r="AY1344" s="20" t="s">
        <v>141</v>
      </c>
      <c r="BE1344" s="219">
        <f>IF(N1344="základní",J1344,0)</f>
        <v>0</v>
      </c>
      <c r="BF1344" s="219">
        <f>IF(N1344="snížená",J1344,0)</f>
        <v>0</v>
      </c>
      <c r="BG1344" s="219">
        <f>IF(N1344="zákl. přenesená",J1344,0)</f>
        <v>0</v>
      </c>
      <c r="BH1344" s="219">
        <f>IF(N1344="sníž. přenesená",J1344,0)</f>
        <v>0</v>
      </c>
      <c r="BI1344" s="219">
        <f>IF(N1344="nulová",J1344,0)</f>
        <v>0</v>
      </c>
      <c r="BJ1344" s="20" t="s">
        <v>79</v>
      </c>
      <c r="BK1344" s="219">
        <f>ROUND(I1344*H1344,2)</f>
        <v>0</v>
      </c>
      <c r="BL1344" s="20" t="s">
        <v>269</v>
      </c>
      <c r="BM1344" s="218" t="s">
        <v>1515</v>
      </c>
    </row>
    <row r="1345" spans="1:47" s="2" customFormat="1" ht="12">
      <c r="A1345" s="41"/>
      <c r="B1345" s="42"/>
      <c r="C1345" s="43"/>
      <c r="D1345" s="220" t="s">
        <v>151</v>
      </c>
      <c r="E1345" s="43"/>
      <c r="F1345" s="221" t="s">
        <v>1514</v>
      </c>
      <c r="G1345" s="43"/>
      <c r="H1345" s="43"/>
      <c r="I1345" s="222"/>
      <c r="J1345" s="43"/>
      <c r="K1345" s="43"/>
      <c r="L1345" s="47"/>
      <c r="M1345" s="223"/>
      <c r="N1345" s="224"/>
      <c r="O1345" s="87"/>
      <c r="P1345" s="87"/>
      <c r="Q1345" s="87"/>
      <c r="R1345" s="87"/>
      <c r="S1345" s="87"/>
      <c r="T1345" s="88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T1345" s="20" t="s">
        <v>151</v>
      </c>
      <c r="AU1345" s="20" t="s">
        <v>81</v>
      </c>
    </row>
    <row r="1346" spans="1:51" s="14" customFormat="1" ht="12">
      <c r="A1346" s="14"/>
      <c r="B1346" s="237"/>
      <c r="C1346" s="238"/>
      <c r="D1346" s="220" t="s">
        <v>155</v>
      </c>
      <c r="E1346" s="239" t="s">
        <v>19</v>
      </c>
      <c r="F1346" s="240" t="s">
        <v>345</v>
      </c>
      <c r="G1346" s="238"/>
      <c r="H1346" s="241">
        <v>3</v>
      </c>
      <c r="I1346" s="242"/>
      <c r="J1346" s="238"/>
      <c r="K1346" s="238"/>
      <c r="L1346" s="243"/>
      <c r="M1346" s="244"/>
      <c r="N1346" s="245"/>
      <c r="O1346" s="245"/>
      <c r="P1346" s="245"/>
      <c r="Q1346" s="245"/>
      <c r="R1346" s="245"/>
      <c r="S1346" s="245"/>
      <c r="T1346" s="246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7" t="s">
        <v>155</v>
      </c>
      <c r="AU1346" s="247" t="s">
        <v>81</v>
      </c>
      <c r="AV1346" s="14" t="s">
        <v>81</v>
      </c>
      <c r="AW1346" s="14" t="s">
        <v>33</v>
      </c>
      <c r="AX1346" s="14" t="s">
        <v>79</v>
      </c>
      <c r="AY1346" s="247" t="s">
        <v>141</v>
      </c>
    </row>
    <row r="1347" spans="1:65" s="2" customFormat="1" ht="37.8" customHeight="1">
      <c r="A1347" s="41"/>
      <c r="B1347" s="42"/>
      <c r="C1347" s="248" t="s">
        <v>1516</v>
      </c>
      <c r="D1347" s="248" t="s">
        <v>172</v>
      </c>
      <c r="E1347" s="249" t="s">
        <v>1517</v>
      </c>
      <c r="F1347" s="250" t="s">
        <v>1518</v>
      </c>
      <c r="G1347" s="251" t="s">
        <v>147</v>
      </c>
      <c r="H1347" s="252">
        <v>3</v>
      </c>
      <c r="I1347" s="253"/>
      <c r="J1347" s="254">
        <f>ROUND(I1347*H1347,2)</f>
        <v>0</v>
      </c>
      <c r="K1347" s="250" t="s">
        <v>292</v>
      </c>
      <c r="L1347" s="255"/>
      <c r="M1347" s="256" t="s">
        <v>19</v>
      </c>
      <c r="N1347" s="257" t="s">
        <v>42</v>
      </c>
      <c r="O1347" s="87"/>
      <c r="P1347" s="216">
        <f>O1347*H1347</f>
        <v>0</v>
      </c>
      <c r="Q1347" s="216">
        <v>0.0205</v>
      </c>
      <c r="R1347" s="216">
        <f>Q1347*H1347</f>
        <v>0.0615</v>
      </c>
      <c r="S1347" s="216">
        <v>0</v>
      </c>
      <c r="T1347" s="217">
        <f>S1347*H1347</f>
        <v>0</v>
      </c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R1347" s="218" t="s">
        <v>382</v>
      </c>
      <c r="AT1347" s="218" t="s">
        <v>172</v>
      </c>
      <c r="AU1347" s="218" t="s">
        <v>81</v>
      </c>
      <c r="AY1347" s="20" t="s">
        <v>141</v>
      </c>
      <c r="BE1347" s="219">
        <f>IF(N1347="základní",J1347,0)</f>
        <v>0</v>
      </c>
      <c r="BF1347" s="219">
        <f>IF(N1347="snížená",J1347,0)</f>
        <v>0</v>
      </c>
      <c r="BG1347" s="219">
        <f>IF(N1347="zákl. přenesená",J1347,0)</f>
        <v>0</v>
      </c>
      <c r="BH1347" s="219">
        <f>IF(N1347="sníž. přenesená",J1347,0)</f>
        <v>0</v>
      </c>
      <c r="BI1347" s="219">
        <f>IF(N1347="nulová",J1347,0)</f>
        <v>0</v>
      </c>
      <c r="BJ1347" s="20" t="s">
        <v>79</v>
      </c>
      <c r="BK1347" s="219">
        <f>ROUND(I1347*H1347,2)</f>
        <v>0</v>
      </c>
      <c r="BL1347" s="20" t="s">
        <v>269</v>
      </c>
      <c r="BM1347" s="218" t="s">
        <v>1519</v>
      </c>
    </row>
    <row r="1348" spans="1:47" s="2" customFormat="1" ht="12">
      <c r="A1348" s="41"/>
      <c r="B1348" s="42"/>
      <c r="C1348" s="43"/>
      <c r="D1348" s="220" t="s">
        <v>151</v>
      </c>
      <c r="E1348" s="43"/>
      <c r="F1348" s="221" t="s">
        <v>1518</v>
      </c>
      <c r="G1348" s="43"/>
      <c r="H1348" s="43"/>
      <c r="I1348" s="222"/>
      <c r="J1348" s="43"/>
      <c r="K1348" s="43"/>
      <c r="L1348" s="47"/>
      <c r="M1348" s="223"/>
      <c r="N1348" s="224"/>
      <c r="O1348" s="87"/>
      <c r="P1348" s="87"/>
      <c r="Q1348" s="87"/>
      <c r="R1348" s="87"/>
      <c r="S1348" s="87"/>
      <c r="T1348" s="88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T1348" s="20" t="s">
        <v>151</v>
      </c>
      <c r="AU1348" s="20" t="s">
        <v>81</v>
      </c>
    </row>
    <row r="1349" spans="1:51" s="13" customFormat="1" ht="12">
      <c r="A1349" s="13"/>
      <c r="B1349" s="227"/>
      <c r="C1349" s="228"/>
      <c r="D1349" s="220" t="s">
        <v>155</v>
      </c>
      <c r="E1349" s="229" t="s">
        <v>19</v>
      </c>
      <c r="F1349" s="230" t="s">
        <v>1465</v>
      </c>
      <c r="G1349" s="228"/>
      <c r="H1349" s="229" t="s">
        <v>19</v>
      </c>
      <c r="I1349" s="231"/>
      <c r="J1349" s="228"/>
      <c r="K1349" s="228"/>
      <c r="L1349" s="232"/>
      <c r="M1349" s="233"/>
      <c r="N1349" s="234"/>
      <c r="O1349" s="234"/>
      <c r="P1349" s="234"/>
      <c r="Q1349" s="234"/>
      <c r="R1349" s="234"/>
      <c r="S1349" s="234"/>
      <c r="T1349" s="235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6" t="s">
        <v>155</v>
      </c>
      <c r="AU1349" s="236" t="s">
        <v>81</v>
      </c>
      <c r="AV1349" s="13" t="s">
        <v>79</v>
      </c>
      <c r="AW1349" s="13" t="s">
        <v>33</v>
      </c>
      <c r="AX1349" s="13" t="s">
        <v>71</v>
      </c>
      <c r="AY1349" s="236" t="s">
        <v>141</v>
      </c>
    </row>
    <row r="1350" spans="1:51" s="14" customFormat="1" ht="12">
      <c r="A1350" s="14"/>
      <c r="B1350" s="237"/>
      <c r="C1350" s="238"/>
      <c r="D1350" s="220" t="s">
        <v>155</v>
      </c>
      <c r="E1350" s="239" t="s">
        <v>19</v>
      </c>
      <c r="F1350" s="240" t="s">
        <v>1520</v>
      </c>
      <c r="G1350" s="238"/>
      <c r="H1350" s="241">
        <v>3</v>
      </c>
      <c r="I1350" s="242"/>
      <c r="J1350" s="238"/>
      <c r="K1350" s="238"/>
      <c r="L1350" s="243"/>
      <c r="M1350" s="244"/>
      <c r="N1350" s="245"/>
      <c r="O1350" s="245"/>
      <c r="P1350" s="245"/>
      <c r="Q1350" s="245"/>
      <c r="R1350" s="245"/>
      <c r="S1350" s="245"/>
      <c r="T1350" s="246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7" t="s">
        <v>155</v>
      </c>
      <c r="AU1350" s="247" t="s">
        <v>81</v>
      </c>
      <c r="AV1350" s="14" t="s">
        <v>81</v>
      </c>
      <c r="AW1350" s="14" t="s">
        <v>33</v>
      </c>
      <c r="AX1350" s="14" t="s">
        <v>79</v>
      </c>
      <c r="AY1350" s="247" t="s">
        <v>141</v>
      </c>
    </row>
    <row r="1351" spans="1:65" s="2" customFormat="1" ht="21.75" customHeight="1">
      <c r="A1351" s="41"/>
      <c r="B1351" s="42"/>
      <c r="C1351" s="207" t="s">
        <v>1521</v>
      </c>
      <c r="D1351" s="207" t="s">
        <v>144</v>
      </c>
      <c r="E1351" s="208" t="s">
        <v>1522</v>
      </c>
      <c r="F1351" s="209" t="s">
        <v>1523</v>
      </c>
      <c r="G1351" s="210" t="s">
        <v>147</v>
      </c>
      <c r="H1351" s="211">
        <v>4</v>
      </c>
      <c r="I1351" s="212"/>
      <c r="J1351" s="213">
        <f>ROUND(I1351*H1351,2)</f>
        <v>0</v>
      </c>
      <c r="K1351" s="209" t="s">
        <v>292</v>
      </c>
      <c r="L1351" s="47"/>
      <c r="M1351" s="214" t="s">
        <v>19</v>
      </c>
      <c r="N1351" s="215" t="s">
        <v>42</v>
      </c>
      <c r="O1351" s="87"/>
      <c r="P1351" s="216">
        <f>O1351*H1351</f>
        <v>0</v>
      </c>
      <c r="Q1351" s="216">
        <v>0</v>
      </c>
      <c r="R1351" s="216">
        <f>Q1351*H1351</f>
        <v>0</v>
      </c>
      <c r="S1351" s="216">
        <v>0</v>
      </c>
      <c r="T1351" s="217">
        <f>S1351*H1351</f>
        <v>0</v>
      </c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R1351" s="218" t="s">
        <v>269</v>
      </c>
      <c r="AT1351" s="218" t="s">
        <v>144</v>
      </c>
      <c r="AU1351" s="218" t="s">
        <v>81</v>
      </c>
      <c r="AY1351" s="20" t="s">
        <v>141</v>
      </c>
      <c r="BE1351" s="219">
        <f>IF(N1351="základní",J1351,0)</f>
        <v>0</v>
      </c>
      <c r="BF1351" s="219">
        <f>IF(N1351="snížená",J1351,0)</f>
        <v>0</v>
      </c>
      <c r="BG1351" s="219">
        <f>IF(N1351="zákl. přenesená",J1351,0)</f>
        <v>0</v>
      </c>
      <c r="BH1351" s="219">
        <f>IF(N1351="sníž. přenesená",J1351,0)</f>
        <v>0</v>
      </c>
      <c r="BI1351" s="219">
        <f>IF(N1351="nulová",J1351,0)</f>
        <v>0</v>
      </c>
      <c r="BJ1351" s="20" t="s">
        <v>79</v>
      </c>
      <c r="BK1351" s="219">
        <f>ROUND(I1351*H1351,2)</f>
        <v>0</v>
      </c>
      <c r="BL1351" s="20" t="s">
        <v>269</v>
      </c>
      <c r="BM1351" s="218" t="s">
        <v>1524</v>
      </c>
    </row>
    <row r="1352" spans="1:47" s="2" customFormat="1" ht="12">
      <c r="A1352" s="41"/>
      <c r="B1352" s="42"/>
      <c r="C1352" s="43"/>
      <c r="D1352" s="220" t="s">
        <v>151</v>
      </c>
      <c r="E1352" s="43"/>
      <c r="F1352" s="221" t="s">
        <v>1525</v>
      </c>
      <c r="G1352" s="43"/>
      <c r="H1352" s="43"/>
      <c r="I1352" s="222"/>
      <c r="J1352" s="43"/>
      <c r="K1352" s="43"/>
      <c r="L1352" s="47"/>
      <c r="M1352" s="223"/>
      <c r="N1352" s="224"/>
      <c r="O1352" s="87"/>
      <c r="P1352" s="87"/>
      <c r="Q1352" s="87"/>
      <c r="R1352" s="87"/>
      <c r="S1352" s="87"/>
      <c r="T1352" s="88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T1352" s="20" t="s">
        <v>151</v>
      </c>
      <c r="AU1352" s="20" t="s">
        <v>81</v>
      </c>
    </row>
    <row r="1353" spans="1:51" s="13" customFormat="1" ht="12">
      <c r="A1353" s="13"/>
      <c r="B1353" s="227"/>
      <c r="C1353" s="228"/>
      <c r="D1353" s="220" t="s">
        <v>155</v>
      </c>
      <c r="E1353" s="229" t="s">
        <v>19</v>
      </c>
      <c r="F1353" s="230" t="s">
        <v>156</v>
      </c>
      <c r="G1353" s="228"/>
      <c r="H1353" s="229" t="s">
        <v>19</v>
      </c>
      <c r="I1353" s="231"/>
      <c r="J1353" s="228"/>
      <c r="K1353" s="228"/>
      <c r="L1353" s="232"/>
      <c r="M1353" s="233"/>
      <c r="N1353" s="234"/>
      <c r="O1353" s="234"/>
      <c r="P1353" s="234"/>
      <c r="Q1353" s="234"/>
      <c r="R1353" s="234"/>
      <c r="S1353" s="234"/>
      <c r="T1353" s="235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36" t="s">
        <v>155</v>
      </c>
      <c r="AU1353" s="236" t="s">
        <v>81</v>
      </c>
      <c r="AV1353" s="13" t="s">
        <v>79</v>
      </c>
      <c r="AW1353" s="13" t="s">
        <v>33</v>
      </c>
      <c r="AX1353" s="13" t="s">
        <v>71</v>
      </c>
      <c r="AY1353" s="236" t="s">
        <v>141</v>
      </c>
    </row>
    <row r="1354" spans="1:51" s="13" customFormat="1" ht="12">
      <c r="A1354" s="13"/>
      <c r="B1354" s="227"/>
      <c r="C1354" s="228"/>
      <c r="D1354" s="220" t="s">
        <v>155</v>
      </c>
      <c r="E1354" s="229" t="s">
        <v>19</v>
      </c>
      <c r="F1354" s="230" t="s">
        <v>1526</v>
      </c>
      <c r="G1354" s="228"/>
      <c r="H1354" s="229" t="s">
        <v>19</v>
      </c>
      <c r="I1354" s="231"/>
      <c r="J1354" s="228"/>
      <c r="K1354" s="228"/>
      <c r="L1354" s="232"/>
      <c r="M1354" s="233"/>
      <c r="N1354" s="234"/>
      <c r="O1354" s="234"/>
      <c r="P1354" s="234"/>
      <c r="Q1354" s="234"/>
      <c r="R1354" s="234"/>
      <c r="S1354" s="234"/>
      <c r="T1354" s="235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6" t="s">
        <v>155</v>
      </c>
      <c r="AU1354" s="236" t="s">
        <v>81</v>
      </c>
      <c r="AV1354" s="13" t="s">
        <v>79</v>
      </c>
      <c r="AW1354" s="13" t="s">
        <v>33</v>
      </c>
      <c r="AX1354" s="13" t="s">
        <v>71</v>
      </c>
      <c r="AY1354" s="236" t="s">
        <v>141</v>
      </c>
    </row>
    <row r="1355" spans="1:51" s="13" customFormat="1" ht="12">
      <c r="A1355" s="13"/>
      <c r="B1355" s="227"/>
      <c r="C1355" s="228"/>
      <c r="D1355" s="220" t="s">
        <v>155</v>
      </c>
      <c r="E1355" s="229" t="s">
        <v>19</v>
      </c>
      <c r="F1355" s="230" t="s">
        <v>1527</v>
      </c>
      <c r="G1355" s="228"/>
      <c r="H1355" s="229" t="s">
        <v>19</v>
      </c>
      <c r="I1355" s="231"/>
      <c r="J1355" s="228"/>
      <c r="K1355" s="228"/>
      <c r="L1355" s="232"/>
      <c r="M1355" s="233"/>
      <c r="N1355" s="234"/>
      <c r="O1355" s="234"/>
      <c r="P1355" s="234"/>
      <c r="Q1355" s="234"/>
      <c r="R1355" s="234"/>
      <c r="S1355" s="234"/>
      <c r="T1355" s="235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6" t="s">
        <v>155</v>
      </c>
      <c r="AU1355" s="236" t="s">
        <v>81</v>
      </c>
      <c r="AV1355" s="13" t="s">
        <v>79</v>
      </c>
      <c r="AW1355" s="13" t="s">
        <v>33</v>
      </c>
      <c r="AX1355" s="13" t="s">
        <v>71</v>
      </c>
      <c r="AY1355" s="236" t="s">
        <v>141</v>
      </c>
    </row>
    <row r="1356" spans="1:51" s="13" customFormat="1" ht="12">
      <c r="A1356" s="13"/>
      <c r="B1356" s="227"/>
      <c r="C1356" s="228"/>
      <c r="D1356" s="220" t="s">
        <v>155</v>
      </c>
      <c r="E1356" s="229" t="s">
        <v>19</v>
      </c>
      <c r="F1356" s="230" t="s">
        <v>1528</v>
      </c>
      <c r="G1356" s="228"/>
      <c r="H1356" s="229" t="s">
        <v>19</v>
      </c>
      <c r="I1356" s="231"/>
      <c r="J1356" s="228"/>
      <c r="K1356" s="228"/>
      <c r="L1356" s="232"/>
      <c r="M1356" s="233"/>
      <c r="N1356" s="234"/>
      <c r="O1356" s="234"/>
      <c r="P1356" s="234"/>
      <c r="Q1356" s="234"/>
      <c r="R1356" s="234"/>
      <c r="S1356" s="234"/>
      <c r="T1356" s="235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6" t="s">
        <v>155</v>
      </c>
      <c r="AU1356" s="236" t="s">
        <v>81</v>
      </c>
      <c r="AV1356" s="13" t="s">
        <v>79</v>
      </c>
      <c r="AW1356" s="13" t="s">
        <v>33</v>
      </c>
      <c r="AX1356" s="13" t="s">
        <v>71</v>
      </c>
      <c r="AY1356" s="236" t="s">
        <v>141</v>
      </c>
    </row>
    <row r="1357" spans="1:51" s="14" customFormat="1" ht="12">
      <c r="A1357" s="14"/>
      <c r="B1357" s="237"/>
      <c r="C1357" s="238"/>
      <c r="D1357" s="220" t="s">
        <v>155</v>
      </c>
      <c r="E1357" s="239" t="s">
        <v>19</v>
      </c>
      <c r="F1357" s="240" t="s">
        <v>1529</v>
      </c>
      <c r="G1357" s="238"/>
      <c r="H1357" s="241">
        <v>4</v>
      </c>
      <c r="I1357" s="242"/>
      <c r="J1357" s="238"/>
      <c r="K1357" s="238"/>
      <c r="L1357" s="243"/>
      <c r="M1357" s="244"/>
      <c r="N1357" s="245"/>
      <c r="O1357" s="245"/>
      <c r="P1357" s="245"/>
      <c r="Q1357" s="245"/>
      <c r="R1357" s="245"/>
      <c r="S1357" s="245"/>
      <c r="T1357" s="246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7" t="s">
        <v>155</v>
      </c>
      <c r="AU1357" s="247" t="s">
        <v>81</v>
      </c>
      <c r="AV1357" s="14" t="s">
        <v>81</v>
      </c>
      <c r="AW1357" s="14" t="s">
        <v>33</v>
      </c>
      <c r="AX1357" s="14" t="s">
        <v>71</v>
      </c>
      <c r="AY1357" s="247" t="s">
        <v>141</v>
      </c>
    </row>
    <row r="1358" spans="1:51" s="15" customFormat="1" ht="12">
      <c r="A1358" s="15"/>
      <c r="B1358" s="258"/>
      <c r="C1358" s="259"/>
      <c r="D1358" s="220" t="s">
        <v>155</v>
      </c>
      <c r="E1358" s="260" t="s">
        <v>19</v>
      </c>
      <c r="F1358" s="261" t="s">
        <v>188</v>
      </c>
      <c r="G1358" s="259"/>
      <c r="H1358" s="262">
        <v>4</v>
      </c>
      <c r="I1358" s="263"/>
      <c r="J1358" s="259"/>
      <c r="K1358" s="259"/>
      <c r="L1358" s="264"/>
      <c r="M1358" s="265"/>
      <c r="N1358" s="266"/>
      <c r="O1358" s="266"/>
      <c r="P1358" s="266"/>
      <c r="Q1358" s="266"/>
      <c r="R1358" s="266"/>
      <c r="S1358" s="266"/>
      <c r="T1358" s="267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T1358" s="268" t="s">
        <v>155</v>
      </c>
      <c r="AU1358" s="268" t="s">
        <v>81</v>
      </c>
      <c r="AV1358" s="15" t="s">
        <v>149</v>
      </c>
      <c r="AW1358" s="15" t="s">
        <v>33</v>
      </c>
      <c r="AX1358" s="15" t="s">
        <v>79</v>
      </c>
      <c r="AY1358" s="268" t="s">
        <v>141</v>
      </c>
    </row>
    <row r="1359" spans="1:65" s="2" customFormat="1" ht="16.5" customHeight="1">
      <c r="A1359" s="41"/>
      <c r="B1359" s="42"/>
      <c r="C1359" s="248" t="s">
        <v>1530</v>
      </c>
      <c r="D1359" s="248" t="s">
        <v>172</v>
      </c>
      <c r="E1359" s="249" t="s">
        <v>1531</v>
      </c>
      <c r="F1359" s="250" t="s">
        <v>1532</v>
      </c>
      <c r="G1359" s="251" t="s">
        <v>147</v>
      </c>
      <c r="H1359" s="252">
        <v>4</v>
      </c>
      <c r="I1359" s="253"/>
      <c r="J1359" s="254">
        <f>ROUND(I1359*H1359,2)</f>
        <v>0</v>
      </c>
      <c r="K1359" s="250" t="s">
        <v>292</v>
      </c>
      <c r="L1359" s="255"/>
      <c r="M1359" s="256" t="s">
        <v>19</v>
      </c>
      <c r="N1359" s="257" t="s">
        <v>42</v>
      </c>
      <c r="O1359" s="87"/>
      <c r="P1359" s="216">
        <f>O1359*H1359</f>
        <v>0</v>
      </c>
      <c r="Q1359" s="216">
        <v>0.00075</v>
      </c>
      <c r="R1359" s="216">
        <f>Q1359*H1359</f>
        <v>0.003</v>
      </c>
      <c r="S1359" s="216">
        <v>0</v>
      </c>
      <c r="T1359" s="217">
        <f>S1359*H1359</f>
        <v>0</v>
      </c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R1359" s="218" t="s">
        <v>382</v>
      </c>
      <c r="AT1359" s="218" t="s">
        <v>172</v>
      </c>
      <c r="AU1359" s="218" t="s">
        <v>81</v>
      </c>
      <c r="AY1359" s="20" t="s">
        <v>141</v>
      </c>
      <c r="BE1359" s="219">
        <f>IF(N1359="základní",J1359,0)</f>
        <v>0</v>
      </c>
      <c r="BF1359" s="219">
        <f>IF(N1359="snížená",J1359,0)</f>
        <v>0</v>
      </c>
      <c r="BG1359" s="219">
        <f>IF(N1359="zákl. přenesená",J1359,0)</f>
        <v>0</v>
      </c>
      <c r="BH1359" s="219">
        <f>IF(N1359="sníž. přenesená",J1359,0)</f>
        <v>0</v>
      </c>
      <c r="BI1359" s="219">
        <f>IF(N1359="nulová",J1359,0)</f>
        <v>0</v>
      </c>
      <c r="BJ1359" s="20" t="s">
        <v>79</v>
      </c>
      <c r="BK1359" s="219">
        <f>ROUND(I1359*H1359,2)</f>
        <v>0</v>
      </c>
      <c r="BL1359" s="20" t="s">
        <v>269</v>
      </c>
      <c r="BM1359" s="218" t="s">
        <v>1533</v>
      </c>
    </row>
    <row r="1360" spans="1:47" s="2" customFormat="1" ht="12">
      <c r="A1360" s="41"/>
      <c r="B1360" s="42"/>
      <c r="C1360" s="43"/>
      <c r="D1360" s="220" t="s">
        <v>151</v>
      </c>
      <c r="E1360" s="43"/>
      <c r="F1360" s="221" t="s">
        <v>1532</v>
      </c>
      <c r="G1360" s="43"/>
      <c r="H1360" s="43"/>
      <c r="I1360" s="222"/>
      <c r="J1360" s="43"/>
      <c r="K1360" s="43"/>
      <c r="L1360" s="47"/>
      <c r="M1360" s="223"/>
      <c r="N1360" s="224"/>
      <c r="O1360" s="87"/>
      <c r="P1360" s="87"/>
      <c r="Q1360" s="87"/>
      <c r="R1360" s="87"/>
      <c r="S1360" s="87"/>
      <c r="T1360" s="88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T1360" s="20" t="s">
        <v>151</v>
      </c>
      <c r="AU1360" s="20" t="s">
        <v>81</v>
      </c>
    </row>
    <row r="1361" spans="1:51" s="14" customFormat="1" ht="12">
      <c r="A1361" s="14"/>
      <c r="B1361" s="237"/>
      <c r="C1361" s="238"/>
      <c r="D1361" s="220" t="s">
        <v>155</v>
      </c>
      <c r="E1361" s="239" t="s">
        <v>19</v>
      </c>
      <c r="F1361" s="240" t="s">
        <v>1534</v>
      </c>
      <c r="G1361" s="238"/>
      <c r="H1361" s="241">
        <v>4</v>
      </c>
      <c r="I1361" s="242"/>
      <c r="J1361" s="238"/>
      <c r="K1361" s="238"/>
      <c r="L1361" s="243"/>
      <c r="M1361" s="244"/>
      <c r="N1361" s="245"/>
      <c r="O1361" s="245"/>
      <c r="P1361" s="245"/>
      <c r="Q1361" s="245"/>
      <c r="R1361" s="245"/>
      <c r="S1361" s="245"/>
      <c r="T1361" s="246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47" t="s">
        <v>155</v>
      </c>
      <c r="AU1361" s="247" t="s">
        <v>81</v>
      </c>
      <c r="AV1361" s="14" t="s">
        <v>81</v>
      </c>
      <c r="AW1361" s="14" t="s">
        <v>33</v>
      </c>
      <c r="AX1361" s="14" t="s">
        <v>79</v>
      </c>
      <c r="AY1361" s="247" t="s">
        <v>141</v>
      </c>
    </row>
    <row r="1362" spans="1:65" s="2" customFormat="1" ht="24.15" customHeight="1">
      <c r="A1362" s="41"/>
      <c r="B1362" s="42"/>
      <c r="C1362" s="207" t="s">
        <v>1535</v>
      </c>
      <c r="D1362" s="207" t="s">
        <v>144</v>
      </c>
      <c r="E1362" s="208" t="s">
        <v>1536</v>
      </c>
      <c r="F1362" s="209" t="s">
        <v>1537</v>
      </c>
      <c r="G1362" s="210" t="s">
        <v>147</v>
      </c>
      <c r="H1362" s="211">
        <v>10</v>
      </c>
      <c r="I1362" s="212"/>
      <c r="J1362" s="213">
        <f>ROUND(I1362*H1362,2)</f>
        <v>0</v>
      </c>
      <c r="K1362" s="209" t="s">
        <v>148</v>
      </c>
      <c r="L1362" s="47"/>
      <c r="M1362" s="214" t="s">
        <v>19</v>
      </c>
      <c r="N1362" s="215" t="s">
        <v>42</v>
      </c>
      <c r="O1362" s="87"/>
      <c r="P1362" s="216">
        <f>O1362*H1362</f>
        <v>0</v>
      </c>
      <c r="Q1362" s="216">
        <v>0</v>
      </c>
      <c r="R1362" s="216">
        <f>Q1362*H1362</f>
        <v>0</v>
      </c>
      <c r="S1362" s="216">
        <v>0.0012</v>
      </c>
      <c r="T1362" s="217">
        <f>S1362*H1362</f>
        <v>0.011999999999999999</v>
      </c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R1362" s="218" t="s">
        <v>269</v>
      </c>
      <c r="AT1362" s="218" t="s">
        <v>144</v>
      </c>
      <c r="AU1362" s="218" t="s">
        <v>81</v>
      </c>
      <c r="AY1362" s="20" t="s">
        <v>141</v>
      </c>
      <c r="BE1362" s="219">
        <f>IF(N1362="základní",J1362,0)</f>
        <v>0</v>
      </c>
      <c r="BF1362" s="219">
        <f>IF(N1362="snížená",J1362,0)</f>
        <v>0</v>
      </c>
      <c r="BG1362" s="219">
        <f>IF(N1362="zákl. přenesená",J1362,0)</f>
        <v>0</v>
      </c>
      <c r="BH1362" s="219">
        <f>IF(N1362="sníž. přenesená",J1362,0)</f>
        <v>0</v>
      </c>
      <c r="BI1362" s="219">
        <f>IF(N1362="nulová",J1362,0)</f>
        <v>0</v>
      </c>
      <c r="BJ1362" s="20" t="s">
        <v>79</v>
      </c>
      <c r="BK1362" s="219">
        <f>ROUND(I1362*H1362,2)</f>
        <v>0</v>
      </c>
      <c r="BL1362" s="20" t="s">
        <v>269</v>
      </c>
      <c r="BM1362" s="218" t="s">
        <v>1538</v>
      </c>
    </row>
    <row r="1363" spans="1:47" s="2" customFormat="1" ht="12">
      <c r="A1363" s="41"/>
      <c r="B1363" s="42"/>
      <c r="C1363" s="43"/>
      <c r="D1363" s="220" t="s">
        <v>151</v>
      </c>
      <c r="E1363" s="43"/>
      <c r="F1363" s="221" t="s">
        <v>1539</v>
      </c>
      <c r="G1363" s="43"/>
      <c r="H1363" s="43"/>
      <c r="I1363" s="222"/>
      <c r="J1363" s="43"/>
      <c r="K1363" s="43"/>
      <c r="L1363" s="47"/>
      <c r="M1363" s="223"/>
      <c r="N1363" s="224"/>
      <c r="O1363" s="87"/>
      <c r="P1363" s="87"/>
      <c r="Q1363" s="87"/>
      <c r="R1363" s="87"/>
      <c r="S1363" s="87"/>
      <c r="T1363" s="88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T1363" s="20" t="s">
        <v>151</v>
      </c>
      <c r="AU1363" s="20" t="s">
        <v>81</v>
      </c>
    </row>
    <row r="1364" spans="1:47" s="2" customFormat="1" ht="12">
      <c r="A1364" s="41"/>
      <c r="B1364" s="42"/>
      <c r="C1364" s="43"/>
      <c r="D1364" s="225" t="s">
        <v>153</v>
      </c>
      <c r="E1364" s="43"/>
      <c r="F1364" s="226" t="s">
        <v>1540</v>
      </c>
      <c r="G1364" s="43"/>
      <c r="H1364" s="43"/>
      <c r="I1364" s="222"/>
      <c r="J1364" s="43"/>
      <c r="K1364" s="43"/>
      <c r="L1364" s="47"/>
      <c r="M1364" s="223"/>
      <c r="N1364" s="224"/>
      <c r="O1364" s="87"/>
      <c r="P1364" s="87"/>
      <c r="Q1364" s="87"/>
      <c r="R1364" s="87"/>
      <c r="S1364" s="87"/>
      <c r="T1364" s="88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T1364" s="20" t="s">
        <v>153</v>
      </c>
      <c r="AU1364" s="20" t="s">
        <v>81</v>
      </c>
    </row>
    <row r="1365" spans="1:51" s="13" customFormat="1" ht="12">
      <c r="A1365" s="13"/>
      <c r="B1365" s="227"/>
      <c r="C1365" s="228"/>
      <c r="D1365" s="220" t="s">
        <v>155</v>
      </c>
      <c r="E1365" s="229" t="s">
        <v>19</v>
      </c>
      <c r="F1365" s="230" t="s">
        <v>1541</v>
      </c>
      <c r="G1365" s="228"/>
      <c r="H1365" s="229" t="s">
        <v>19</v>
      </c>
      <c r="I1365" s="231"/>
      <c r="J1365" s="228"/>
      <c r="K1365" s="228"/>
      <c r="L1365" s="232"/>
      <c r="M1365" s="233"/>
      <c r="N1365" s="234"/>
      <c r="O1365" s="234"/>
      <c r="P1365" s="234"/>
      <c r="Q1365" s="234"/>
      <c r="R1365" s="234"/>
      <c r="S1365" s="234"/>
      <c r="T1365" s="235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6" t="s">
        <v>155</v>
      </c>
      <c r="AU1365" s="236" t="s">
        <v>81</v>
      </c>
      <c r="AV1365" s="13" t="s">
        <v>79</v>
      </c>
      <c r="AW1365" s="13" t="s">
        <v>33</v>
      </c>
      <c r="AX1365" s="13" t="s">
        <v>71</v>
      </c>
      <c r="AY1365" s="236" t="s">
        <v>141</v>
      </c>
    </row>
    <row r="1366" spans="1:51" s="13" customFormat="1" ht="12">
      <c r="A1366" s="13"/>
      <c r="B1366" s="227"/>
      <c r="C1366" s="228"/>
      <c r="D1366" s="220" t="s">
        <v>155</v>
      </c>
      <c r="E1366" s="229" t="s">
        <v>19</v>
      </c>
      <c r="F1366" s="230" t="s">
        <v>1542</v>
      </c>
      <c r="G1366" s="228"/>
      <c r="H1366" s="229" t="s">
        <v>19</v>
      </c>
      <c r="I1366" s="231"/>
      <c r="J1366" s="228"/>
      <c r="K1366" s="228"/>
      <c r="L1366" s="232"/>
      <c r="M1366" s="233"/>
      <c r="N1366" s="234"/>
      <c r="O1366" s="234"/>
      <c r="P1366" s="234"/>
      <c r="Q1366" s="234"/>
      <c r="R1366" s="234"/>
      <c r="S1366" s="234"/>
      <c r="T1366" s="235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36" t="s">
        <v>155</v>
      </c>
      <c r="AU1366" s="236" t="s">
        <v>81</v>
      </c>
      <c r="AV1366" s="13" t="s">
        <v>79</v>
      </c>
      <c r="AW1366" s="13" t="s">
        <v>33</v>
      </c>
      <c r="AX1366" s="13" t="s">
        <v>71</v>
      </c>
      <c r="AY1366" s="236" t="s">
        <v>141</v>
      </c>
    </row>
    <row r="1367" spans="1:51" s="14" customFormat="1" ht="12">
      <c r="A1367" s="14"/>
      <c r="B1367" s="237"/>
      <c r="C1367" s="238"/>
      <c r="D1367" s="220" t="s">
        <v>155</v>
      </c>
      <c r="E1367" s="239" t="s">
        <v>19</v>
      </c>
      <c r="F1367" s="240" t="s">
        <v>1491</v>
      </c>
      <c r="G1367" s="238"/>
      <c r="H1367" s="241">
        <v>10</v>
      </c>
      <c r="I1367" s="242"/>
      <c r="J1367" s="238"/>
      <c r="K1367" s="238"/>
      <c r="L1367" s="243"/>
      <c r="M1367" s="244"/>
      <c r="N1367" s="245"/>
      <c r="O1367" s="245"/>
      <c r="P1367" s="245"/>
      <c r="Q1367" s="245"/>
      <c r="R1367" s="245"/>
      <c r="S1367" s="245"/>
      <c r="T1367" s="246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47" t="s">
        <v>155</v>
      </c>
      <c r="AU1367" s="247" t="s">
        <v>81</v>
      </c>
      <c r="AV1367" s="14" t="s">
        <v>81</v>
      </c>
      <c r="AW1367" s="14" t="s">
        <v>33</v>
      </c>
      <c r="AX1367" s="14" t="s">
        <v>71</v>
      </c>
      <c r="AY1367" s="247" t="s">
        <v>141</v>
      </c>
    </row>
    <row r="1368" spans="1:51" s="15" customFormat="1" ht="12">
      <c r="A1368" s="15"/>
      <c r="B1368" s="258"/>
      <c r="C1368" s="259"/>
      <c r="D1368" s="220" t="s">
        <v>155</v>
      </c>
      <c r="E1368" s="260" t="s">
        <v>19</v>
      </c>
      <c r="F1368" s="261" t="s">
        <v>188</v>
      </c>
      <c r="G1368" s="259"/>
      <c r="H1368" s="262">
        <v>10</v>
      </c>
      <c r="I1368" s="263"/>
      <c r="J1368" s="259"/>
      <c r="K1368" s="259"/>
      <c r="L1368" s="264"/>
      <c r="M1368" s="265"/>
      <c r="N1368" s="266"/>
      <c r="O1368" s="266"/>
      <c r="P1368" s="266"/>
      <c r="Q1368" s="266"/>
      <c r="R1368" s="266"/>
      <c r="S1368" s="266"/>
      <c r="T1368" s="267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T1368" s="268" t="s">
        <v>155</v>
      </c>
      <c r="AU1368" s="268" t="s">
        <v>81</v>
      </c>
      <c r="AV1368" s="15" t="s">
        <v>149</v>
      </c>
      <c r="AW1368" s="15" t="s">
        <v>33</v>
      </c>
      <c r="AX1368" s="15" t="s">
        <v>79</v>
      </c>
      <c r="AY1368" s="268" t="s">
        <v>141</v>
      </c>
    </row>
    <row r="1369" spans="1:65" s="2" customFormat="1" ht="24.15" customHeight="1">
      <c r="A1369" s="41"/>
      <c r="B1369" s="42"/>
      <c r="C1369" s="207" t="s">
        <v>1543</v>
      </c>
      <c r="D1369" s="207" t="s">
        <v>144</v>
      </c>
      <c r="E1369" s="208" t="s">
        <v>1544</v>
      </c>
      <c r="F1369" s="209" t="s">
        <v>1545</v>
      </c>
      <c r="G1369" s="210" t="s">
        <v>256</v>
      </c>
      <c r="H1369" s="211">
        <v>27</v>
      </c>
      <c r="I1369" s="212"/>
      <c r="J1369" s="213">
        <f>ROUND(I1369*H1369,2)</f>
        <v>0</v>
      </c>
      <c r="K1369" s="209" t="s">
        <v>148</v>
      </c>
      <c r="L1369" s="47"/>
      <c r="M1369" s="214" t="s">
        <v>19</v>
      </c>
      <c r="N1369" s="215" t="s">
        <v>42</v>
      </c>
      <c r="O1369" s="87"/>
      <c r="P1369" s="216">
        <f>O1369*H1369</f>
        <v>0</v>
      </c>
      <c r="Q1369" s="216">
        <v>0</v>
      </c>
      <c r="R1369" s="216">
        <f>Q1369*H1369</f>
        <v>0</v>
      </c>
      <c r="S1369" s="216">
        <v>0.005</v>
      </c>
      <c r="T1369" s="217">
        <f>S1369*H1369</f>
        <v>0.135</v>
      </c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R1369" s="218" t="s">
        <v>269</v>
      </c>
      <c r="AT1369" s="218" t="s">
        <v>144</v>
      </c>
      <c r="AU1369" s="218" t="s">
        <v>81</v>
      </c>
      <c r="AY1369" s="20" t="s">
        <v>141</v>
      </c>
      <c r="BE1369" s="219">
        <f>IF(N1369="základní",J1369,0)</f>
        <v>0</v>
      </c>
      <c r="BF1369" s="219">
        <f>IF(N1369="snížená",J1369,0)</f>
        <v>0</v>
      </c>
      <c r="BG1369" s="219">
        <f>IF(N1369="zákl. přenesená",J1369,0)</f>
        <v>0</v>
      </c>
      <c r="BH1369" s="219">
        <f>IF(N1369="sníž. přenesená",J1369,0)</f>
        <v>0</v>
      </c>
      <c r="BI1369" s="219">
        <f>IF(N1369="nulová",J1369,0)</f>
        <v>0</v>
      </c>
      <c r="BJ1369" s="20" t="s">
        <v>79</v>
      </c>
      <c r="BK1369" s="219">
        <f>ROUND(I1369*H1369,2)</f>
        <v>0</v>
      </c>
      <c r="BL1369" s="20" t="s">
        <v>269</v>
      </c>
      <c r="BM1369" s="218" t="s">
        <v>1546</v>
      </c>
    </row>
    <row r="1370" spans="1:47" s="2" customFormat="1" ht="12">
      <c r="A1370" s="41"/>
      <c r="B1370" s="42"/>
      <c r="C1370" s="43"/>
      <c r="D1370" s="220" t="s">
        <v>151</v>
      </c>
      <c r="E1370" s="43"/>
      <c r="F1370" s="221" t="s">
        <v>1547</v>
      </c>
      <c r="G1370" s="43"/>
      <c r="H1370" s="43"/>
      <c r="I1370" s="222"/>
      <c r="J1370" s="43"/>
      <c r="K1370" s="43"/>
      <c r="L1370" s="47"/>
      <c r="M1370" s="223"/>
      <c r="N1370" s="224"/>
      <c r="O1370" s="87"/>
      <c r="P1370" s="87"/>
      <c r="Q1370" s="87"/>
      <c r="R1370" s="87"/>
      <c r="S1370" s="87"/>
      <c r="T1370" s="88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T1370" s="20" t="s">
        <v>151</v>
      </c>
      <c r="AU1370" s="20" t="s">
        <v>81</v>
      </c>
    </row>
    <row r="1371" spans="1:47" s="2" customFormat="1" ht="12">
      <c r="A1371" s="41"/>
      <c r="B1371" s="42"/>
      <c r="C1371" s="43"/>
      <c r="D1371" s="225" t="s">
        <v>153</v>
      </c>
      <c r="E1371" s="43"/>
      <c r="F1371" s="226" t="s">
        <v>1548</v>
      </c>
      <c r="G1371" s="43"/>
      <c r="H1371" s="43"/>
      <c r="I1371" s="222"/>
      <c r="J1371" s="43"/>
      <c r="K1371" s="43"/>
      <c r="L1371" s="47"/>
      <c r="M1371" s="223"/>
      <c r="N1371" s="224"/>
      <c r="O1371" s="87"/>
      <c r="P1371" s="87"/>
      <c r="Q1371" s="87"/>
      <c r="R1371" s="87"/>
      <c r="S1371" s="87"/>
      <c r="T1371" s="88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T1371" s="20" t="s">
        <v>153</v>
      </c>
      <c r="AU1371" s="20" t="s">
        <v>81</v>
      </c>
    </row>
    <row r="1372" spans="1:51" s="13" customFormat="1" ht="12">
      <c r="A1372" s="13"/>
      <c r="B1372" s="227"/>
      <c r="C1372" s="228"/>
      <c r="D1372" s="220" t="s">
        <v>155</v>
      </c>
      <c r="E1372" s="229" t="s">
        <v>19</v>
      </c>
      <c r="F1372" s="230" t="s">
        <v>1418</v>
      </c>
      <c r="G1372" s="228"/>
      <c r="H1372" s="229" t="s">
        <v>19</v>
      </c>
      <c r="I1372" s="231"/>
      <c r="J1372" s="228"/>
      <c r="K1372" s="228"/>
      <c r="L1372" s="232"/>
      <c r="M1372" s="233"/>
      <c r="N1372" s="234"/>
      <c r="O1372" s="234"/>
      <c r="P1372" s="234"/>
      <c r="Q1372" s="234"/>
      <c r="R1372" s="234"/>
      <c r="S1372" s="234"/>
      <c r="T1372" s="235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36" t="s">
        <v>155</v>
      </c>
      <c r="AU1372" s="236" t="s">
        <v>81</v>
      </c>
      <c r="AV1372" s="13" t="s">
        <v>79</v>
      </c>
      <c r="AW1372" s="13" t="s">
        <v>33</v>
      </c>
      <c r="AX1372" s="13" t="s">
        <v>71</v>
      </c>
      <c r="AY1372" s="236" t="s">
        <v>141</v>
      </c>
    </row>
    <row r="1373" spans="1:51" s="14" customFormat="1" ht="12">
      <c r="A1373" s="14"/>
      <c r="B1373" s="237"/>
      <c r="C1373" s="238"/>
      <c r="D1373" s="220" t="s">
        <v>155</v>
      </c>
      <c r="E1373" s="239" t="s">
        <v>19</v>
      </c>
      <c r="F1373" s="240" t="s">
        <v>1549</v>
      </c>
      <c r="G1373" s="238"/>
      <c r="H1373" s="241">
        <v>27</v>
      </c>
      <c r="I1373" s="242"/>
      <c r="J1373" s="238"/>
      <c r="K1373" s="238"/>
      <c r="L1373" s="243"/>
      <c r="M1373" s="244"/>
      <c r="N1373" s="245"/>
      <c r="O1373" s="245"/>
      <c r="P1373" s="245"/>
      <c r="Q1373" s="245"/>
      <c r="R1373" s="245"/>
      <c r="S1373" s="245"/>
      <c r="T1373" s="246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47" t="s">
        <v>155</v>
      </c>
      <c r="AU1373" s="247" t="s">
        <v>81</v>
      </c>
      <c r="AV1373" s="14" t="s">
        <v>81</v>
      </c>
      <c r="AW1373" s="14" t="s">
        <v>33</v>
      </c>
      <c r="AX1373" s="14" t="s">
        <v>79</v>
      </c>
      <c r="AY1373" s="247" t="s">
        <v>141</v>
      </c>
    </row>
    <row r="1374" spans="1:65" s="2" customFormat="1" ht="24.15" customHeight="1">
      <c r="A1374" s="41"/>
      <c r="B1374" s="42"/>
      <c r="C1374" s="207" t="s">
        <v>1550</v>
      </c>
      <c r="D1374" s="207" t="s">
        <v>144</v>
      </c>
      <c r="E1374" s="208" t="s">
        <v>1551</v>
      </c>
      <c r="F1374" s="209" t="s">
        <v>1552</v>
      </c>
      <c r="G1374" s="210" t="s">
        <v>256</v>
      </c>
      <c r="H1374" s="211">
        <v>9</v>
      </c>
      <c r="I1374" s="212"/>
      <c r="J1374" s="213">
        <f>ROUND(I1374*H1374,2)</f>
        <v>0</v>
      </c>
      <c r="K1374" s="209" t="s">
        <v>148</v>
      </c>
      <c r="L1374" s="47"/>
      <c r="M1374" s="214" t="s">
        <v>19</v>
      </c>
      <c r="N1374" s="215" t="s">
        <v>42</v>
      </c>
      <c r="O1374" s="87"/>
      <c r="P1374" s="216">
        <f>O1374*H1374</f>
        <v>0</v>
      </c>
      <c r="Q1374" s="216">
        <v>0</v>
      </c>
      <c r="R1374" s="216">
        <f>Q1374*H1374</f>
        <v>0</v>
      </c>
      <c r="S1374" s="216">
        <v>0</v>
      </c>
      <c r="T1374" s="217">
        <f>S1374*H1374</f>
        <v>0</v>
      </c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R1374" s="218" t="s">
        <v>269</v>
      </c>
      <c r="AT1374" s="218" t="s">
        <v>144</v>
      </c>
      <c r="AU1374" s="218" t="s">
        <v>81</v>
      </c>
      <c r="AY1374" s="20" t="s">
        <v>141</v>
      </c>
      <c r="BE1374" s="219">
        <f>IF(N1374="základní",J1374,0)</f>
        <v>0</v>
      </c>
      <c r="BF1374" s="219">
        <f>IF(N1374="snížená",J1374,0)</f>
        <v>0</v>
      </c>
      <c r="BG1374" s="219">
        <f>IF(N1374="zákl. přenesená",J1374,0)</f>
        <v>0</v>
      </c>
      <c r="BH1374" s="219">
        <f>IF(N1374="sníž. přenesená",J1374,0)</f>
        <v>0</v>
      </c>
      <c r="BI1374" s="219">
        <f>IF(N1374="nulová",J1374,0)</f>
        <v>0</v>
      </c>
      <c r="BJ1374" s="20" t="s">
        <v>79</v>
      </c>
      <c r="BK1374" s="219">
        <f>ROUND(I1374*H1374,2)</f>
        <v>0</v>
      </c>
      <c r="BL1374" s="20" t="s">
        <v>269</v>
      </c>
      <c r="BM1374" s="218" t="s">
        <v>1553</v>
      </c>
    </row>
    <row r="1375" spans="1:47" s="2" customFormat="1" ht="12">
      <c r="A1375" s="41"/>
      <c r="B1375" s="42"/>
      <c r="C1375" s="43"/>
      <c r="D1375" s="220" t="s">
        <v>151</v>
      </c>
      <c r="E1375" s="43"/>
      <c r="F1375" s="221" t="s">
        <v>1554</v>
      </c>
      <c r="G1375" s="43"/>
      <c r="H1375" s="43"/>
      <c r="I1375" s="222"/>
      <c r="J1375" s="43"/>
      <c r="K1375" s="43"/>
      <c r="L1375" s="47"/>
      <c r="M1375" s="223"/>
      <c r="N1375" s="224"/>
      <c r="O1375" s="87"/>
      <c r="P1375" s="87"/>
      <c r="Q1375" s="87"/>
      <c r="R1375" s="87"/>
      <c r="S1375" s="87"/>
      <c r="T1375" s="88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T1375" s="20" t="s">
        <v>151</v>
      </c>
      <c r="AU1375" s="20" t="s">
        <v>81</v>
      </c>
    </row>
    <row r="1376" spans="1:47" s="2" customFormat="1" ht="12">
      <c r="A1376" s="41"/>
      <c r="B1376" s="42"/>
      <c r="C1376" s="43"/>
      <c r="D1376" s="225" t="s">
        <v>153</v>
      </c>
      <c r="E1376" s="43"/>
      <c r="F1376" s="226" t="s">
        <v>1555</v>
      </c>
      <c r="G1376" s="43"/>
      <c r="H1376" s="43"/>
      <c r="I1376" s="222"/>
      <c r="J1376" s="43"/>
      <c r="K1376" s="43"/>
      <c r="L1376" s="47"/>
      <c r="M1376" s="223"/>
      <c r="N1376" s="224"/>
      <c r="O1376" s="87"/>
      <c r="P1376" s="87"/>
      <c r="Q1376" s="87"/>
      <c r="R1376" s="87"/>
      <c r="S1376" s="87"/>
      <c r="T1376" s="88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T1376" s="20" t="s">
        <v>153</v>
      </c>
      <c r="AU1376" s="20" t="s">
        <v>81</v>
      </c>
    </row>
    <row r="1377" spans="1:51" s="13" customFormat="1" ht="12">
      <c r="A1377" s="13"/>
      <c r="B1377" s="227"/>
      <c r="C1377" s="228"/>
      <c r="D1377" s="220" t="s">
        <v>155</v>
      </c>
      <c r="E1377" s="229" t="s">
        <v>19</v>
      </c>
      <c r="F1377" s="230" t="s">
        <v>156</v>
      </c>
      <c r="G1377" s="228"/>
      <c r="H1377" s="229" t="s">
        <v>19</v>
      </c>
      <c r="I1377" s="231"/>
      <c r="J1377" s="228"/>
      <c r="K1377" s="228"/>
      <c r="L1377" s="232"/>
      <c r="M1377" s="233"/>
      <c r="N1377" s="234"/>
      <c r="O1377" s="234"/>
      <c r="P1377" s="234"/>
      <c r="Q1377" s="234"/>
      <c r="R1377" s="234"/>
      <c r="S1377" s="234"/>
      <c r="T1377" s="235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6" t="s">
        <v>155</v>
      </c>
      <c r="AU1377" s="236" t="s">
        <v>81</v>
      </c>
      <c r="AV1377" s="13" t="s">
        <v>79</v>
      </c>
      <c r="AW1377" s="13" t="s">
        <v>33</v>
      </c>
      <c r="AX1377" s="13" t="s">
        <v>71</v>
      </c>
      <c r="AY1377" s="236" t="s">
        <v>141</v>
      </c>
    </row>
    <row r="1378" spans="1:51" s="13" customFormat="1" ht="12">
      <c r="A1378" s="13"/>
      <c r="B1378" s="227"/>
      <c r="C1378" s="228"/>
      <c r="D1378" s="220" t="s">
        <v>155</v>
      </c>
      <c r="E1378" s="229" t="s">
        <v>19</v>
      </c>
      <c r="F1378" s="230" t="s">
        <v>1556</v>
      </c>
      <c r="G1378" s="228"/>
      <c r="H1378" s="229" t="s">
        <v>19</v>
      </c>
      <c r="I1378" s="231"/>
      <c r="J1378" s="228"/>
      <c r="K1378" s="228"/>
      <c r="L1378" s="232"/>
      <c r="M1378" s="233"/>
      <c r="N1378" s="234"/>
      <c r="O1378" s="234"/>
      <c r="P1378" s="234"/>
      <c r="Q1378" s="234"/>
      <c r="R1378" s="234"/>
      <c r="S1378" s="234"/>
      <c r="T1378" s="235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6" t="s">
        <v>155</v>
      </c>
      <c r="AU1378" s="236" t="s">
        <v>81</v>
      </c>
      <c r="AV1378" s="13" t="s">
        <v>79</v>
      </c>
      <c r="AW1378" s="13" t="s">
        <v>33</v>
      </c>
      <c r="AX1378" s="13" t="s">
        <v>71</v>
      </c>
      <c r="AY1378" s="236" t="s">
        <v>141</v>
      </c>
    </row>
    <row r="1379" spans="1:51" s="14" customFormat="1" ht="12">
      <c r="A1379" s="14"/>
      <c r="B1379" s="237"/>
      <c r="C1379" s="238"/>
      <c r="D1379" s="220" t="s">
        <v>155</v>
      </c>
      <c r="E1379" s="239" t="s">
        <v>19</v>
      </c>
      <c r="F1379" s="240" t="s">
        <v>1557</v>
      </c>
      <c r="G1379" s="238"/>
      <c r="H1379" s="241">
        <v>9</v>
      </c>
      <c r="I1379" s="242"/>
      <c r="J1379" s="238"/>
      <c r="K1379" s="238"/>
      <c r="L1379" s="243"/>
      <c r="M1379" s="244"/>
      <c r="N1379" s="245"/>
      <c r="O1379" s="245"/>
      <c r="P1379" s="245"/>
      <c r="Q1379" s="245"/>
      <c r="R1379" s="245"/>
      <c r="S1379" s="245"/>
      <c r="T1379" s="246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47" t="s">
        <v>155</v>
      </c>
      <c r="AU1379" s="247" t="s">
        <v>81</v>
      </c>
      <c r="AV1379" s="14" t="s">
        <v>81</v>
      </c>
      <c r="AW1379" s="14" t="s">
        <v>33</v>
      </c>
      <c r="AX1379" s="14" t="s">
        <v>79</v>
      </c>
      <c r="AY1379" s="247" t="s">
        <v>141</v>
      </c>
    </row>
    <row r="1380" spans="1:65" s="2" customFormat="1" ht="24.15" customHeight="1">
      <c r="A1380" s="41"/>
      <c r="B1380" s="42"/>
      <c r="C1380" s="248" t="s">
        <v>1558</v>
      </c>
      <c r="D1380" s="248" t="s">
        <v>172</v>
      </c>
      <c r="E1380" s="249" t="s">
        <v>1559</v>
      </c>
      <c r="F1380" s="250" t="s">
        <v>1560</v>
      </c>
      <c r="G1380" s="251" t="s">
        <v>256</v>
      </c>
      <c r="H1380" s="252">
        <v>12.6</v>
      </c>
      <c r="I1380" s="253"/>
      <c r="J1380" s="254">
        <f>ROUND(I1380*H1380,2)</f>
        <v>0</v>
      </c>
      <c r="K1380" s="250" t="s">
        <v>148</v>
      </c>
      <c r="L1380" s="255"/>
      <c r="M1380" s="256" t="s">
        <v>19</v>
      </c>
      <c r="N1380" s="257" t="s">
        <v>42</v>
      </c>
      <c r="O1380" s="87"/>
      <c r="P1380" s="216">
        <f>O1380*H1380</f>
        <v>0</v>
      </c>
      <c r="Q1380" s="216">
        <v>0.007</v>
      </c>
      <c r="R1380" s="216">
        <f>Q1380*H1380</f>
        <v>0.0882</v>
      </c>
      <c r="S1380" s="216">
        <v>0</v>
      </c>
      <c r="T1380" s="217">
        <f>S1380*H1380</f>
        <v>0</v>
      </c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R1380" s="218" t="s">
        <v>382</v>
      </c>
      <c r="AT1380" s="218" t="s">
        <v>172</v>
      </c>
      <c r="AU1380" s="218" t="s">
        <v>81</v>
      </c>
      <c r="AY1380" s="20" t="s">
        <v>141</v>
      </c>
      <c r="BE1380" s="219">
        <f>IF(N1380="základní",J1380,0)</f>
        <v>0</v>
      </c>
      <c r="BF1380" s="219">
        <f>IF(N1380="snížená",J1380,0)</f>
        <v>0</v>
      </c>
      <c r="BG1380" s="219">
        <f>IF(N1380="zákl. přenesená",J1380,0)</f>
        <v>0</v>
      </c>
      <c r="BH1380" s="219">
        <f>IF(N1380="sníž. přenesená",J1380,0)</f>
        <v>0</v>
      </c>
      <c r="BI1380" s="219">
        <f>IF(N1380="nulová",J1380,0)</f>
        <v>0</v>
      </c>
      <c r="BJ1380" s="20" t="s">
        <v>79</v>
      </c>
      <c r="BK1380" s="219">
        <f>ROUND(I1380*H1380,2)</f>
        <v>0</v>
      </c>
      <c r="BL1380" s="20" t="s">
        <v>269</v>
      </c>
      <c r="BM1380" s="218" t="s">
        <v>1561</v>
      </c>
    </row>
    <row r="1381" spans="1:47" s="2" customFormat="1" ht="12">
      <c r="A1381" s="41"/>
      <c r="B1381" s="42"/>
      <c r="C1381" s="43"/>
      <c r="D1381" s="220" t="s">
        <v>151</v>
      </c>
      <c r="E1381" s="43"/>
      <c r="F1381" s="221" t="s">
        <v>1560</v>
      </c>
      <c r="G1381" s="43"/>
      <c r="H1381" s="43"/>
      <c r="I1381" s="222"/>
      <c r="J1381" s="43"/>
      <c r="K1381" s="43"/>
      <c r="L1381" s="47"/>
      <c r="M1381" s="223"/>
      <c r="N1381" s="224"/>
      <c r="O1381" s="87"/>
      <c r="P1381" s="87"/>
      <c r="Q1381" s="87"/>
      <c r="R1381" s="87"/>
      <c r="S1381" s="87"/>
      <c r="T1381" s="88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T1381" s="20" t="s">
        <v>151</v>
      </c>
      <c r="AU1381" s="20" t="s">
        <v>81</v>
      </c>
    </row>
    <row r="1382" spans="1:51" s="14" customFormat="1" ht="12">
      <c r="A1382" s="14"/>
      <c r="B1382" s="237"/>
      <c r="C1382" s="238"/>
      <c r="D1382" s="220" t="s">
        <v>155</v>
      </c>
      <c r="E1382" s="239" t="s">
        <v>19</v>
      </c>
      <c r="F1382" s="240" t="s">
        <v>1562</v>
      </c>
      <c r="G1382" s="238"/>
      <c r="H1382" s="241">
        <v>12.6</v>
      </c>
      <c r="I1382" s="242"/>
      <c r="J1382" s="238"/>
      <c r="K1382" s="238"/>
      <c r="L1382" s="243"/>
      <c r="M1382" s="244"/>
      <c r="N1382" s="245"/>
      <c r="O1382" s="245"/>
      <c r="P1382" s="245"/>
      <c r="Q1382" s="245"/>
      <c r="R1382" s="245"/>
      <c r="S1382" s="245"/>
      <c r="T1382" s="246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7" t="s">
        <v>155</v>
      </c>
      <c r="AU1382" s="247" t="s">
        <v>81</v>
      </c>
      <c r="AV1382" s="14" t="s">
        <v>81</v>
      </c>
      <c r="AW1382" s="14" t="s">
        <v>33</v>
      </c>
      <c r="AX1382" s="14" t="s">
        <v>79</v>
      </c>
      <c r="AY1382" s="247" t="s">
        <v>141</v>
      </c>
    </row>
    <row r="1383" spans="1:65" s="2" customFormat="1" ht="16.5" customHeight="1">
      <c r="A1383" s="41"/>
      <c r="B1383" s="42"/>
      <c r="C1383" s="248" t="s">
        <v>1563</v>
      </c>
      <c r="D1383" s="248" t="s">
        <v>172</v>
      </c>
      <c r="E1383" s="249" t="s">
        <v>1564</v>
      </c>
      <c r="F1383" s="250" t="s">
        <v>1565</v>
      </c>
      <c r="G1383" s="251" t="s">
        <v>1566</v>
      </c>
      <c r="H1383" s="252">
        <v>9</v>
      </c>
      <c r="I1383" s="253"/>
      <c r="J1383" s="254">
        <f>ROUND(I1383*H1383,2)</f>
        <v>0</v>
      </c>
      <c r="K1383" s="250" t="s">
        <v>148</v>
      </c>
      <c r="L1383" s="255"/>
      <c r="M1383" s="256" t="s">
        <v>19</v>
      </c>
      <c r="N1383" s="257" t="s">
        <v>42</v>
      </c>
      <c r="O1383" s="87"/>
      <c r="P1383" s="216">
        <f>O1383*H1383</f>
        <v>0</v>
      </c>
      <c r="Q1383" s="216">
        <v>0.0002</v>
      </c>
      <c r="R1383" s="216">
        <f>Q1383*H1383</f>
        <v>0.0018000000000000002</v>
      </c>
      <c r="S1383" s="216">
        <v>0</v>
      </c>
      <c r="T1383" s="217">
        <f>S1383*H1383</f>
        <v>0</v>
      </c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R1383" s="218" t="s">
        <v>382</v>
      </c>
      <c r="AT1383" s="218" t="s">
        <v>172</v>
      </c>
      <c r="AU1383" s="218" t="s">
        <v>81</v>
      </c>
      <c r="AY1383" s="20" t="s">
        <v>141</v>
      </c>
      <c r="BE1383" s="219">
        <f>IF(N1383="základní",J1383,0)</f>
        <v>0</v>
      </c>
      <c r="BF1383" s="219">
        <f>IF(N1383="snížená",J1383,0)</f>
        <v>0</v>
      </c>
      <c r="BG1383" s="219">
        <f>IF(N1383="zákl. přenesená",J1383,0)</f>
        <v>0</v>
      </c>
      <c r="BH1383" s="219">
        <f>IF(N1383="sníž. přenesená",J1383,0)</f>
        <v>0</v>
      </c>
      <c r="BI1383" s="219">
        <f>IF(N1383="nulová",J1383,0)</f>
        <v>0</v>
      </c>
      <c r="BJ1383" s="20" t="s">
        <v>79</v>
      </c>
      <c r="BK1383" s="219">
        <f>ROUND(I1383*H1383,2)</f>
        <v>0</v>
      </c>
      <c r="BL1383" s="20" t="s">
        <v>269</v>
      </c>
      <c r="BM1383" s="218" t="s">
        <v>1567</v>
      </c>
    </row>
    <row r="1384" spans="1:47" s="2" customFormat="1" ht="12">
      <c r="A1384" s="41"/>
      <c r="B1384" s="42"/>
      <c r="C1384" s="43"/>
      <c r="D1384" s="220" t="s">
        <v>151</v>
      </c>
      <c r="E1384" s="43"/>
      <c r="F1384" s="221" t="s">
        <v>1565</v>
      </c>
      <c r="G1384" s="43"/>
      <c r="H1384" s="43"/>
      <c r="I1384" s="222"/>
      <c r="J1384" s="43"/>
      <c r="K1384" s="43"/>
      <c r="L1384" s="47"/>
      <c r="M1384" s="223"/>
      <c r="N1384" s="224"/>
      <c r="O1384" s="87"/>
      <c r="P1384" s="87"/>
      <c r="Q1384" s="87"/>
      <c r="R1384" s="87"/>
      <c r="S1384" s="87"/>
      <c r="T1384" s="88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T1384" s="20" t="s">
        <v>151</v>
      </c>
      <c r="AU1384" s="20" t="s">
        <v>81</v>
      </c>
    </row>
    <row r="1385" spans="1:51" s="14" customFormat="1" ht="12">
      <c r="A1385" s="14"/>
      <c r="B1385" s="237"/>
      <c r="C1385" s="238"/>
      <c r="D1385" s="220" t="s">
        <v>155</v>
      </c>
      <c r="E1385" s="239" t="s">
        <v>19</v>
      </c>
      <c r="F1385" s="240" t="s">
        <v>1568</v>
      </c>
      <c r="G1385" s="238"/>
      <c r="H1385" s="241">
        <v>9</v>
      </c>
      <c r="I1385" s="242"/>
      <c r="J1385" s="238"/>
      <c r="K1385" s="238"/>
      <c r="L1385" s="243"/>
      <c r="M1385" s="244"/>
      <c r="N1385" s="245"/>
      <c r="O1385" s="245"/>
      <c r="P1385" s="245"/>
      <c r="Q1385" s="245"/>
      <c r="R1385" s="245"/>
      <c r="S1385" s="245"/>
      <c r="T1385" s="246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47" t="s">
        <v>155</v>
      </c>
      <c r="AU1385" s="247" t="s">
        <v>81</v>
      </c>
      <c r="AV1385" s="14" t="s">
        <v>81</v>
      </c>
      <c r="AW1385" s="14" t="s">
        <v>33</v>
      </c>
      <c r="AX1385" s="14" t="s">
        <v>79</v>
      </c>
      <c r="AY1385" s="247" t="s">
        <v>141</v>
      </c>
    </row>
    <row r="1386" spans="1:65" s="2" customFormat="1" ht="24.15" customHeight="1">
      <c r="A1386" s="41"/>
      <c r="B1386" s="42"/>
      <c r="C1386" s="207" t="s">
        <v>1569</v>
      </c>
      <c r="D1386" s="207" t="s">
        <v>144</v>
      </c>
      <c r="E1386" s="208" t="s">
        <v>1570</v>
      </c>
      <c r="F1386" s="209" t="s">
        <v>1571</v>
      </c>
      <c r="G1386" s="210" t="s">
        <v>147</v>
      </c>
      <c r="H1386" s="211">
        <v>1</v>
      </c>
      <c r="I1386" s="212"/>
      <c r="J1386" s="213">
        <f>ROUND(I1386*H1386,2)</f>
        <v>0</v>
      </c>
      <c r="K1386" s="209" t="s">
        <v>292</v>
      </c>
      <c r="L1386" s="47"/>
      <c r="M1386" s="214" t="s">
        <v>19</v>
      </c>
      <c r="N1386" s="215" t="s">
        <v>42</v>
      </c>
      <c r="O1386" s="87"/>
      <c r="P1386" s="216">
        <f>O1386*H1386</f>
        <v>0</v>
      </c>
      <c r="Q1386" s="216">
        <v>0</v>
      </c>
      <c r="R1386" s="216">
        <f>Q1386*H1386</f>
        <v>0</v>
      </c>
      <c r="S1386" s="216">
        <v>0</v>
      </c>
      <c r="T1386" s="217">
        <f>S1386*H1386</f>
        <v>0</v>
      </c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R1386" s="218" t="s">
        <v>269</v>
      </c>
      <c r="AT1386" s="218" t="s">
        <v>144</v>
      </c>
      <c r="AU1386" s="218" t="s">
        <v>81</v>
      </c>
      <c r="AY1386" s="20" t="s">
        <v>141</v>
      </c>
      <c r="BE1386" s="219">
        <f>IF(N1386="základní",J1386,0)</f>
        <v>0</v>
      </c>
      <c r="BF1386" s="219">
        <f>IF(N1386="snížená",J1386,0)</f>
        <v>0</v>
      </c>
      <c r="BG1386" s="219">
        <f>IF(N1386="zákl. přenesená",J1386,0)</f>
        <v>0</v>
      </c>
      <c r="BH1386" s="219">
        <f>IF(N1386="sníž. přenesená",J1386,0)</f>
        <v>0</v>
      </c>
      <c r="BI1386" s="219">
        <f>IF(N1386="nulová",J1386,0)</f>
        <v>0</v>
      </c>
      <c r="BJ1386" s="20" t="s">
        <v>79</v>
      </c>
      <c r="BK1386" s="219">
        <f>ROUND(I1386*H1386,2)</f>
        <v>0</v>
      </c>
      <c r="BL1386" s="20" t="s">
        <v>269</v>
      </c>
      <c r="BM1386" s="218" t="s">
        <v>1572</v>
      </c>
    </row>
    <row r="1387" spans="1:47" s="2" customFormat="1" ht="12">
      <c r="A1387" s="41"/>
      <c r="B1387" s="42"/>
      <c r="C1387" s="43"/>
      <c r="D1387" s="220" t="s">
        <v>151</v>
      </c>
      <c r="E1387" s="43"/>
      <c r="F1387" s="221" t="s">
        <v>1571</v>
      </c>
      <c r="G1387" s="43"/>
      <c r="H1387" s="43"/>
      <c r="I1387" s="222"/>
      <c r="J1387" s="43"/>
      <c r="K1387" s="43"/>
      <c r="L1387" s="47"/>
      <c r="M1387" s="223"/>
      <c r="N1387" s="224"/>
      <c r="O1387" s="87"/>
      <c r="P1387" s="87"/>
      <c r="Q1387" s="87"/>
      <c r="R1387" s="87"/>
      <c r="S1387" s="87"/>
      <c r="T1387" s="88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T1387" s="20" t="s">
        <v>151</v>
      </c>
      <c r="AU1387" s="20" t="s">
        <v>81</v>
      </c>
    </row>
    <row r="1388" spans="1:51" s="13" customFormat="1" ht="12">
      <c r="A1388" s="13"/>
      <c r="B1388" s="227"/>
      <c r="C1388" s="228"/>
      <c r="D1388" s="220" t="s">
        <v>155</v>
      </c>
      <c r="E1388" s="229" t="s">
        <v>19</v>
      </c>
      <c r="F1388" s="230" t="s">
        <v>1573</v>
      </c>
      <c r="G1388" s="228"/>
      <c r="H1388" s="229" t="s">
        <v>19</v>
      </c>
      <c r="I1388" s="231"/>
      <c r="J1388" s="228"/>
      <c r="K1388" s="228"/>
      <c r="L1388" s="232"/>
      <c r="M1388" s="233"/>
      <c r="N1388" s="234"/>
      <c r="O1388" s="234"/>
      <c r="P1388" s="234"/>
      <c r="Q1388" s="234"/>
      <c r="R1388" s="234"/>
      <c r="S1388" s="234"/>
      <c r="T1388" s="235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6" t="s">
        <v>155</v>
      </c>
      <c r="AU1388" s="236" t="s">
        <v>81</v>
      </c>
      <c r="AV1388" s="13" t="s">
        <v>79</v>
      </c>
      <c r="AW1388" s="13" t="s">
        <v>33</v>
      </c>
      <c r="AX1388" s="13" t="s">
        <v>71</v>
      </c>
      <c r="AY1388" s="236" t="s">
        <v>141</v>
      </c>
    </row>
    <row r="1389" spans="1:51" s="13" customFormat="1" ht="12">
      <c r="A1389" s="13"/>
      <c r="B1389" s="227"/>
      <c r="C1389" s="228"/>
      <c r="D1389" s="220" t="s">
        <v>155</v>
      </c>
      <c r="E1389" s="229" t="s">
        <v>19</v>
      </c>
      <c r="F1389" s="230" t="s">
        <v>1574</v>
      </c>
      <c r="G1389" s="228"/>
      <c r="H1389" s="229" t="s">
        <v>19</v>
      </c>
      <c r="I1389" s="231"/>
      <c r="J1389" s="228"/>
      <c r="K1389" s="228"/>
      <c r="L1389" s="232"/>
      <c r="M1389" s="233"/>
      <c r="N1389" s="234"/>
      <c r="O1389" s="234"/>
      <c r="P1389" s="234"/>
      <c r="Q1389" s="234"/>
      <c r="R1389" s="234"/>
      <c r="S1389" s="234"/>
      <c r="T1389" s="235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6" t="s">
        <v>155</v>
      </c>
      <c r="AU1389" s="236" t="s">
        <v>81</v>
      </c>
      <c r="AV1389" s="13" t="s">
        <v>79</v>
      </c>
      <c r="AW1389" s="13" t="s">
        <v>33</v>
      </c>
      <c r="AX1389" s="13" t="s">
        <v>71</v>
      </c>
      <c r="AY1389" s="236" t="s">
        <v>141</v>
      </c>
    </row>
    <row r="1390" spans="1:51" s="13" customFormat="1" ht="12">
      <c r="A1390" s="13"/>
      <c r="B1390" s="227"/>
      <c r="C1390" s="228"/>
      <c r="D1390" s="220" t="s">
        <v>155</v>
      </c>
      <c r="E1390" s="229" t="s">
        <v>19</v>
      </c>
      <c r="F1390" s="230" t="s">
        <v>1575</v>
      </c>
      <c r="G1390" s="228"/>
      <c r="H1390" s="229" t="s">
        <v>19</v>
      </c>
      <c r="I1390" s="231"/>
      <c r="J1390" s="228"/>
      <c r="K1390" s="228"/>
      <c r="L1390" s="232"/>
      <c r="M1390" s="233"/>
      <c r="N1390" s="234"/>
      <c r="O1390" s="234"/>
      <c r="P1390" s="234"/>
      <c r="Q1390" s="234"/>
      <c r="R1390" s="234"/>
      <c r="S1390" s="234"/>
      <c r="T1390" s="235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36" t="s">
        <v>155</v>
      </c>
      <c r="AU1390" s="236" t="s">
        <v>81</v>
      </c>
      <c r="AV1390" s="13" t="s">
        <v>79</v>
      </c>
      <c r="AW1390" s="13" t="s">
        <v>33</v>
      </c>
      <c r="AX1390" s="13" t="s">
        <v>71</v>
      </c>
      <c r="AY1390" s="236" t="s">
        <v>141</v>
      </c>
    </row>
    <row r="1391" spans="1:51" s="14" customFormat="1" ht="12">
      <c r="A1391" s="14"/>
      <c r="B1391" s="237"/>
      <c r="C1391" s="238"/>
      <c r="D1391" s="220" t="s">
        <v>155</v>
      </c>
      <c r="E1391" s="239" t="s">
        <v>19</v>
      </c>
      <c r="F1391" s="240" t="s">
        <v>1576</v>
      </c>
      <c r="G1391" s="238"/>
      <c r="H1391" s="241">
        <v>1</v>
      </c>
      <c r="I1391" s="242"/>
      <c r="J1391" s="238"/>
      <c r="K1391" s="238"/>
      <c r="L1391" s="243"/>
      <c r="M1391" s="244"/>
      <c r="N1391" s="245"/>
      <c r="O1391" s="245"/>
      <c r="P1391" s="245"/>
      <c r="Q1391" s="245"/>
      <c r="R1391" s="245"/>
      <c r="S1391" s="245"/>
      <c r="T1391" s="246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47" t="s">
        <v>155</v>
      </c>
      <c r="AU1391" s="247" t="s">
        <v>81</v>
      </c>
      <c r="AV1391" s="14" t="s">
        <v>81</v>
      </c>
      <c r="AW1391" s="14" t="s">
        <v>33</v>
      </c>
      <c r="AX1391" s="14" t="s">
        <v>71</v>
      </c>
      <c r="AY1391" s="247" t="s">
        <v>141</v>
      </c>
    </row>
    <row r="1392" spans="1:51" s="15" customFormat="1" ht="12">
      <c r="A1392" s="15"/>
      <c r="B1392" s="258"/>
      <c r="C1392" s="259"/>
      <c r="D1392" s="220" t="s">
        <v>155</v>
      </c>
      <c r="E1392" s="260" t="s">
        <v>19</v>
      </c>
      <c r="F1392" s="261" t="s">
        <v>188</v>
      </c>
      <c r="G1392" s="259"/>
      <c r="H1392" s="262">
        <v>1</v>
      </c>
      <c r="I1392" s="263"/>
      <c r="J1392" s="259"/>
      <c r="K1392" s="259"/>
      <c r="L1392" s="264"/>
      <c r="M1392" s="265"/>
      <c r="N1392" s="266"/>
      <c r="O1392" s="266"/>
      <c r="P1392" s="266"/>
      <c r="Q1392" s="266"/>
      <c r="R1392" s="266"/>
      <c r="S1392" s="266"/>
      <c r="T1392" s="267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T1392" s="268" t="s">
        <v>155</v>
      </c>
      <c r="AU1392" s="268" t="s">
        <v>81</v>
      </c>
      <c r="AV1392" s="15" t="s">
        <v>149</v>
      </c>
      <c r="AW1392" s="15" t="s">
        <v>33</v>
      </c>
      <c r="AX1392" s="15" t="s">
        <v>79</v>
      </c>
      <c r="AY1392" s="268" t="s">
        <v>141</v>
      </c>
    </row>
    <row r="1393" spans="1:65" s="2" customFormat="1" ht="24.15" customHeight="1">
      <c r="A1393" s="41"/>
      <c r="B1393" s="42"/>
      <c r="C1393" s="207" t="s">
        <v>1577</v>
      </c>
      <c r="D1393" s="207" t="s">
        <v>144</v>
      </c>
      <c r="E1393" s="208" t="s">
        <v>1578</v>
      </c>
      <c r="F1393" s="209" t="s">
        <v>1579</v>
      </c>
      <c r="G1393" s="210" t="s">
        <v>147</v>
      </c>
      <c r="H1393" s="211">
        <v>1</v>
      </c>
      <c r="I1393" s="212"/>
      <c r="J1393" s="213">
        <f>ROUND(I1393*H1393,2)</f>
        <v>0</v>
      </c>
      <c r="K1393" s="209" t="s">
        <v>292</v>
      </c>
      <c r="L1393" s="47"/>
      <c r="M1393" s="214" t="s">
        <v>19</v>
      </c>
      <c r="N1393" s="215" t="s">
        <v>42</v>
      </c>
      <c r="O1393" s="87"/>
      <c r="P1393" s="216">
        <f>O1393*H1393</f>
        <v>0</v>
      </c>
      <c r="Q1393" s="216">
        <v>0</v>
      </c>
      <c r="R1393" s="216">
        <f>Q1393*H1393</f>
        <v>0</v>
      </c>
      <c r="S1393" s="216">
        <v>0</v>
      </c>
      <c r="T1393" s="217">
        <f>S1393*H1393</f>
        <v>0</v>
      </c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R1393" s="218" t="s">
        <v>269</v>
      </c>
      <c r="AT1393" s="218" t="s">
        <v>144</v>
      </c>
      <c r="AU1393" s="218" t="s">
        <v>81</v>
      </c>
      <c r="AY1393" s="20" t="s">
        <v>141</v>
      </c>
      <c r="BE1393" s="219">
        <f>IF(N1393="základní",J1393,0)</f>
        <v>0</v>
      </c>
      <c r="BF1393" s="219">
        <f>IF(N1393="snížená",J1393,0)</f>
        <v>0</v>
      </c>
      <c r="BG1393" s="219">
        <f>IF(N1393="zákl. přenesená",J1393,0)</f>
        <v>0</v>
      </c>
      <c r="BH1393" s="219">
        <f>IF(N1393="sníž. přenesená",J1393,0)</f>
        <v>0</v>
      </c>
      <c r="BI1393" s="219">
        <f>IF(N1393="nulová",J1393,0)</f>
        <v>0</v>
      </c>
      <c r="BJ1393" s="20" t="s">
        <v>79</v>
      </c>
      <c r="BK1393" s="219">
        <f>ROUND(I1393*H1393,2)</f>
        <v>0</v>
      </c>
      <c r="BL1393" s="20" t="s">
        <v>269</v>
      </c>
      <c r="BM1393" s="218" t="s">
        <v>1580</v>
      </c>
    </row>
    <row r="1394" spans="1:47" s="2" customFormat="1" ht="12">
      <c r="A1394" s="41"/>
      <c r="B1394" s="42"/>
      <c r="C1394" s="43"/>
      <c r="D1394" s="220" t="s">
        <v>151</v>
      </c>
      <c r="E1394" s="43"/>
      <c r="F1394" s="221" t="s">
        <v>1579</v>
      </c>
      <c r="G1394" s="43"/>
      <c r="H1394" s="43"/>
      <c r="I1394" s="222"/>
      <c r="J1394" s="43"/>
      <c r="K1394" s="43"/>
      <c r="L1394" s="47"/>
      <c r="M1394" s="223"/>
      <c r="N1394" s="224"/>
      <c r="O1394" s="87"/>
      <c r="P1394" s="87"/>
      <c r="Q1394" s="87"/>
      <c r="R1394" s="87"/>
      <c r="S1394" s="87"/>
      <c r="T1394" s="88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T1394" s="20" t="s">
        <v>151</v>
      </c>
      <c r="AU1394" s="20" t="s">
        <v>81</v>
      </c>
    </row>
    <row r="1395" spans="1:51" s="13" customFormat="1" ht="12">
      <c r="A1395" s="13"/>
      <c r="B1395" s="227"/>
      <c r="C1395" s="228"/>
      <c r="D1395" s="220" t="s">
        <v>155</v>
      </c>
      <c r="E1395" s="229" t="s">
        <v>19</v>
      </c>
      <c r="F1395" s="230" t="s">
        <v>1581</v>
      </c>
      <c r="G1395" s="228"/>
      <c r="H1395" s="229" t="s">
        <v>19</v>
      </c>
      <c r="I1395" s="231"/>
      <c r="J1395" s="228"/>
      <c r="K1395" s="228"/>
      <c r="L1395" s="232"/>
      <c r="M1395" s="233"/>
      <c r="N1395" s="234"/>
      <c r="O1395" s="234"/>
      <c r="P1395" s="234"/>
      <c r="Q1395" s="234"/>
      <c r="R1395" s="234"/>
      <c r="S1395" s="234"/>
      <c r="T1395" s="235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6" t="s">
        <v>155</v>
      </c>
      <c r="AU1395" s="236" t="s">
        <v>81</v>
      </c>
      <c r="AV1395" s="13" t="s">
        <v>79</v>
      </c>
      <c r="AW1395" s="13" t="s">
        <v>33</v>
      </c>
      <c r="AX1395" s="13" t="s">
        <v>71</v>
      </c>
      <c r="AY1395" s="236" t="s">
        <v>141</v>
      </c>
    </row>
    <row r="1396" spans="1:51" s="13" customFormat="1" ht="12">
      <c r="A1396" s="13"/>
      <c r="B1396" s="227"/>
      <c r="C1396" s="228"/>
      <c r="D1396" s="220" t="s">
        <v>155</v>
      </c>
      <c r="E1396" s="229" t="s">
        <v>19</v>
      </c>
      <c r="F1396" s="230" t="s">
        <v>1575</v>
      </c>
      <c r="G1396" s="228"/>
      <c r="H1396" s="229" t="s">
        <v>19</v>
      </c>
      <c r="I1396" s="231"/>
      <c r="J1396" s="228"/>
      <c r="K1396" s="228"/>
      <c r="L1396" s="232"/>
      <c r="M1396" s="233"/>
      <c r="N1396" s="234"/>
      <c r="O1396" s="234"/>
      <c r="P1396" s="234"/>
      <c r="Q1396" s="234"/>
      <c r="R1396" s="234"/>
      <c r="S1396" s="234"/>
      <c r="T1396" s="235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36" t="s">
        <v>155</v>
      </c>
      <c r="AU1396" s="236" t="s">
        <v>81</v>
      </c>
      <c r="AV1396" s="13" t="s">
        <v>79</v>
      </c>
      <c r="AW1396" s="13" t="s">
        <v>33</v>
      </c>
      <c r="AX1396" s="13" t="s">
        <v>71</v>
      </c>
      <c r="AY1396" s="236" t="s">
        <v>141</v>
      </c>
    </row>
    <row r="1397" spans="1:51" s="13" customFormat="1" ht="12">
      <c r="A1397" s="13"/>
      <c r="B1397" s="227"/>
      <c r="C1397" s="228"/>
      <c r="D1397" s="220" t="s">
        <v>155</v>
      </c>
      <c r="E1397" s="229" t="s">
        <v>19</v>
      </c>
      <c r="F1397" s="230" t="s">
        <v>1574</v>
      </c>
      <c r="G1397" s="228"/>
      <c r="H1397" s="229" t="s">
        <v>19</v>
      </c>
      <c r="I1397" s="231"/>
      <c r="J1397" s="228"/>
      <c r="K1397" s="228"/>
      <c r="L1397" s="232"/>
      <c r="M1397" s="233"/>
      <c r="N1397" s="234"/>
      <c r="O1397" s="234"/>
      <c r="P1397" s="234"/>
      <c r="Q1397" s="234"/>
      <c r="R1397" s="234"/>
      <c r="S1397" s="234"/>
      <c r="T1397" s="235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6" t="s">
        <v>155</v>
      </c>
      <c r="AU1397" s="236" t="s">
        <v>81</v>
      </c>
      <c r="AV1397" s="13" t="s">
        <v>79</v>
      </c>
      <c r="AW1397" s="13" t="s">
        <v>33</v>
      </c>
      <c r="AX1397" s="13" t="s">
        <v>71</v>
      </c>
      <c r="AY1397" s="236" t="s">
        <v>141</v>
      </c>
    </row>
    <row r="1398" spans="1:51" s="14" customFormat="1" ht="12">
      <c r="A1398" s="14"/>
      <c r="B1398" s="237"/>
      <c r="C1398" s="238"/>
      <c r="D1398" s="220" t="s">
        <v>155</v>
      </c>
      <c r="E1398" s="239" t="s">
        <v>19</v>
      </c>
      <c r="F1398" s="240" t="s">
        <v>1582</v>
      </c>
      <c r="G1398" s="238"/>
      <c r="H1398" s="241">
        <v>1</v>
      </c>
      <c r="I1398" s="242"/>
      <c r="J1398" s="238"/>
      <c r="K1398" s="238"/>
      <c r="L1398" s="243"/>
      <c r="M1398" s="244"/>
      <c r="N1398" s="245"/>
      <c r="O1398" s="245"/>
      <c r="P1398" s="245"/>
      <c r="Q1398" s="245"/>
      <c r="R1398" s="245"/>
      <c r="S1398" s="245"/>
      <c r="T1398" s="246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47" t="s">
        <v>155</v>
      </c>
      <c r="AU1398" s="247" t="s">
        <v>81</v>
      </c>
      <c r="AV1398" s="14" t="s">
        <v>81</v>
      </c>
      <c r="AW1398" s="14" t="s">
        <v>33</v>
      </c>
      <c r="AX1398" s="14" t="s">
        <v>71</v>
      </c>
      <c r="AY1398" s="247" t="s">
        <v>141</v>
      </c>
    </row>
    <row r="1399" spans="1:51" s="15" customFormat="1" ht="12">
      <c r="A1399" s="15"/>
      <c r="B1399" s="258"/>
      <c r="C1399" s="259"/>
      <c r="D1399" s="220" t="s">
        <v>155</v>
      </c>
      <c r="E1399" s="260" t="s">
        <v>19</v>
      </c>
      <c r="F1399" s="261" t="s">
        <v>188</v>
      </c>
      <c r="G1399" s="259"/>
      <c r="H1399" s="262">
        <v>1</v>
      </c>
      <c r="I1399" s="263"/>
      <c r="J1399" s="259"/>
      <c r="K1399" s="259"/>
      <c r="L1399" s="264"/>
      <c r="M1399" s="265"/>
      <c r="N1399" s="266"/>
      <c r="O1399" s="266"/>
      <c r="P1399" s="266"/>
      <c r="Q1399" s="266"/>
      <c r="R1399" s="266"/>
      <c r="S1399" s="266"/>
      <c r="T1399" s="267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T1399" s="268" t="s">
        <v>155</v>
      </c>
      <c r="AU1399" s="268" t="s">
        <v>81</v>
      </c>
      <c r="AV1399" s="15" t="s">
        <v>149</v>
      </c>
      <c r="AW1399" s="15" t="s">
        <v>33</v>
      </c>
      <c r="AX1399" s="15" t="s">
        <v>79</v>
      </c>
      <c r="AY1399" s="268" t="s">
        <v>141</v>
      </c>
    </row>
    <row r="1400" spans="1:65" s="2" customFormat="1" ht="33" customHeight="1">
      <c r="A1400" s="41"/>
      <c r="B1400" s="42"/>
      <c r="C1400" s="207" t="s">
        <v>1583</v>
      </c>
      <c r="D1400" s="207" t="s">
        <v>144</v>
      </c>
      <c r="E1400" s="208" t="s">
        <v>1584</v>
      </c>
      <c r="F1400" s="209" t="s">
        <v>1585</v>
      </c>
      <c r="G1400" s="210" t="s">
        <v>147</v>
      </c>
      <c r="H1400" s="211">
        <v>1</v>
      </c>
      <c r="I1400" s="212"/>
      <c r="J1400" s="213">
        <f>ROUND(I1400*H1400,2)</f>
        <v>0</v>
      </c>
      <c r="K1400" s="209" t="s">
        <v>292</v>
      </c>
      <c r="L1400" s="47"/>
      <c r="M1400" s="214" t="s">
        <v>19</v>
      </c>
      <c r="N1400" s="215" t="s">
        <v>42</v>
      </c>
      <c r="O1400" s="87"/>
      <c r="P1400" s="216">
        <f>O1400*H1400</f>
        <v>0</v>
      </c>
      <c r="Q1400" s="216">
        <v>0</v>
      </c>
      <c r="R1400" s="216">
        <f>Q1400*H1400</f>
        <v>0</v>
      </c>
      <c r="S1400" s="216">
        <v>0</v>
      </c>
      <c r="T1400" s="217">
        <f>S1400*H1400</f>
        <v>0</v>
      </c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R1400" s="218" t="s">
        <v>269</v>
      </c>
      <c r="AT1400" s="218" t="s">
        <v>144</v>
      </c>
      <c r="AU1400" s="218" t="s">
        <v>81</v>
      </c>
      <c r="AY1400" s="20" t="s">
        <v>141</v>
      </c>
      <c r="BE1400" s="219">
        <f>IF(N1400="základní",J1400,0)</f>
        <v>0</v>
      </c>
      <c r="BF1400" s="219">
        <f>IF(N1400="snížená",J1400,0)</f>
        <v>0</v>
      </c>
      <c r="BG1400" s="219">
        <f>IF(N1400="zákl. přenesená",J1400,0)</f>
        <v>0</v>
      </c>
      <c r="BH1400" s="219">
        <f>IF(N1400="sníž. přenesená",J1400,0)</f>
        <v>0</v>
      </c>
      <c r="BI1400" s="219">
        <f>IF(N1400="nulová",J1400,0)</f>
        <v>0</v>
      </c>
      <c r="BJ1400" s="20" t="s">
        <v>79</v>
      </c>
      <c r="BK1400" s="219">
        <f>ROUND(I1400*H1400,2)</f>
        <v>0</v>
      </c>
      <c r="BL1400" s="20" t="s">
        <v>269</v>
      </c>
      <c r="BM1400" s="218" t="s">
        <v>1586</v>
      </c>
    </row>
    <row r="1401" spans="1:47" s="2" customFormat="1" ht="12">
      <c r="A1401" s="41"/>
      <c r="B1401" s="42"/>
      <c r="C1401" s="43"/>
      <c r="D1401" s="220" t="s">
        <v>151</v>
      </c>
      <c r="E1401" s="43"/>
      <c r="F1401" s="221" t="s">
        <v>1587</v>
      </c>
      <c r="G1401" s="43"/>
      <c r="H1401" s="43"/>
      <c r="I1401" s="222"/>
      <c r="J1401" s="43"/>
      <c r="K1401" s="43"/>
      <c r="L1401" s="47"/>
      <c r="M1401" s="223"/>
      <c r="N1401" s="224"/>
      <c r="O1401" s="87"/>
      <c r="P1401" s="87"/>
      <c r="Q1401" s="87"/>
      <c r="R1401" s="87"/>
      <c r="S1401" s="87"/>
      <c r="T1401" s="88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T1401" s="20" t="s">
        <v>151</v>
      </c>
      <c r="AU1401" s="20" t="s">
        <v>81</v>
      </c>
    </row>
    <row r="1402" spans="1:51" s="13" customFormat="1" ht="12">
      <c r="A1402" s="13"/>
      <c r="B1402" s="227"/>
      <c r="C1402" s="228"/>
      <c r="D1402" s="220" t="s">
        <v>155</v>
      </c>
      <c r="E1402" s="229" t="s">
        <v>19</v>
      </c>
      <c r="F1402" s="230" t="s">
        <v>1588</v>
      </c>
      <c r="G1402" s="228"/>
      <c r="H1402" s="229" t="s">
        <v>19</v>
      </c>
      <c r="I1402" s="231"/>
      <c r="J1402" s="228"/>
      <c r="K1402" s="228"/>
      <c r="L1402" s="232"/>
      <c r="M1402" s="233"/>
      <c r="N1402" s="234"/>
      <c r="O1402" s="234"/>
      <c r="P1402" s="234"/>
      <c r="Q1402" s="234"/>
      <c r="R1402" s="234"/>
      <c r="S1402" s="234"/>
      <c r="T1402" s="235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6" t="s">
        <v>155</v>
      </c>
      <c r="AU1402" s="236" t="s">
        <v>81</v>
      </c>
      <c r="AV1402" s="13" t="s">
        <v>79</v>
      </c>
      <c r="AW1402" s="13" t="s">
        <v>33</v>
      </c>
      <c r="AX1402" s="13" t="s">
        <v>71</v>
      </c>
      <c r="AY1402" s="236" t="s">
        <v>141</v>
      </c>
    </row>
    <row r="1403" spans="1:51" s="13" customFormat="1" ht="12">
      <c r="A1403" s="13"/>
      <c r="B1403" s="227"/>
      <c r="C1403" s="228"/>
      <c r="D1403" s="220" t="s">
        <v>155</v>
      </c>
      <c r="E1403" s="229" t="s">
        <v>19</v>
      </c>
      <c r="F1403" s="230" t="s">
        <v>1575</v>
      </c>
      <c r="G1403" s="228"/>
      <c r="H1403" s="229" t="s">
        <v>19</v>
      </c>
      <c r="I1403" s="231"/>
      <c r="J1403" s="228"/>
      <c r="K1403" s="228"/>
      <c r="L1403" s="232"/>
      <c r="M1403" s="233"/>
      <c r="N1403" s="234"/>
      <c r="O1403" s="234"/>
      <c r="P1403" s="234"/>
      <c r="Q1403" s="234"/>
      <c r="R1403" s="234"/>
      <c r="S1403" s="234"/>
      <c r="T1403" s="235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6" t="s">
        <v>155</v>
      </c>
      <c r="AU1403" s="236" t="s">
        <v>81</v>
      </c>
      <c r="AV1403" s="13" t="s">
        <v>79</v>
      </c>
      <c r="AW1403" s="13" t="s">
        <v>33</v>
      </c>
      <c r="AX1403" s="13" t="s">
        <v>71</v>
      </c>
      <c r="AY1403" s="236" t="s">
        <v>141</v>
      </c>
    </row>
    <row r="1404" spans="1:51" s="13" customFormat="1" ht="12">
      <c r="A1404" s="13"/>
      <c r="B1404" s="227"/>
      <c r="C1404" s="228"/>
      <c r="D1404" s="220" t="s">
        <v>155</v>
      </c>
      <c r="E1404" s="229" t="s">
        <v>19</v>
      </c>
      <c r="F1404" s="230" t="s">
        <v>1574</v>
      </c>
      <c r="G1404" s="228"/>
      <c r="H1404" s="229" t="s">
        <v>19</v>
      </c>
      <c r="I1404" s="231"/>
      <c r="J1404" s="228"/>
      <c r="K1404" s="228"/>
      <c r="L1404" s="232"/>
      <c r="M1404" s="233"/>
      <c r="N1404" s="234"/>
      <c r="O1404" s="234"/>
      <c r="P1404" s="234"/>
      <c r="Q1404" s="234"/>
      <c r="R1404" s="234"/>
      <c r="S1404" s="234"/>
      <c r="T1404" s="235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6" t="s">
        <v>155</v>
      </c>
      <c r="AU1404" s="236" t="s">
        <v>81</v>
      </c>
      <c r="AV1404" s="13" t="s">
        <v>79</v>
      </c>
      <c r="AW1404" s="13" t="s">
        <v>33</v>
      </c>
      <c r="AX1404" s="13" t="s">
        <v>71</v>
      </c>
      <c r="AY1404" s="236" t="s">
        <v>141</v>
      </c>
    </row>
    <row r="1405" spans="1:51" s="14" customFormat="1" ht="12">
      <c r="A1405" s="14"/>
      <c r="B1405" s="237"/>
      <c r="C1405" s="238"/>
      <c r="D1405" s="220" t="s">
        <v>155</v>
      </c>
      <c r="E1405" s="239" t="s">
        <v>19</v>
      </c>
      <c r="F1405" s="240" t="s">
        <v>1589</v>
      </c>
      <c r="G1405" s="238"/>
      <c r="H1405" s="241">
        <v>1</v>
      </c>
      <c r="I1405" s="242"/>
      <c r="J1405" s="238"/>
      <c r="K1405" s="238"/>
      <c r="L1405" s="243"/>
      <c r="M1405" s="244"/>
      <c r="N1405" s="245"/>
      <c r="O1405" s="245"/>
      <c r="P1405" s="245"/>
      <c r="Q1405" s="245"/>
      <c r="R1405" s="245"/>
      <c r="S1405" s="245"/>
      <c r="T1405" s="246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47" t="s">
        <v>155</v>
      </c>
      <c r="AU1405" s="247" t="s">
        <v>81</v>
      </c>
      <c r="AV1405" s="14" t="s">
        <v>81</v>
      </c>
      <c r="AW1405" s="14" t="s">
        <v>33</v>
      </c>
      <c r="AX1405" s="14" t="s">
        <v>79</v>
      </c>
      <c r="AY1405" s="247" t="s">
        <v>141</v>
      </c>
    </row>
    <row r="1406" spans="1:65" s="2" customFormat="1" ht="33" customHeight="1">
      <c r="A1406" s="41"/>
      <c r="B1406" s="42"/>
      <c r="C1406" s="207" t="s">
        <v>1590</v>
      </c>
      <c r="D1406" s="207" t="s">
        <v>144</v>
      </c>
      <c r="E1406" s="208" t="s">
        <v>1591</v>
      </c>
      <c r="F1406" s="209" t="s">
        <v>1592</v>
      </c>
      <c r="G1406" s="210" t="s">
        <v>147</v>
      </c>
      <c r="H1406" s="211">
        <v>1</v>
      </c>
      <c r="I1406" s="212"/>
      <c r="J1406" s="213">
        <f>ROUND(I1406*H1406,2)</f>
        <v>0</v>
      </c>
      <c r="K1406" s="209" t="s">
        <v>292</v>
      </c>
      <c r="L1406" s="47"/>
      <c r="M1406" s="214" t="s">
        <v>19</v>
      </c>
      <c r="N1406" s="215" t="s">
        <v>42</v>
      </c>
      <c r="O1406" s="87"/>
      <c r="P1406" s="216">
        <f>O1406*H1406</f>
        <v>0</v>
      </c>
      <c r="Q1406" s="216">
        <v>0</v>
      </c>
      <c r="R1406" s="216">
        <f>Q1406*H1406</f>
        <v>0</v>
      </c>
      <c r="S1406" s="216">
        <v>0</v>
      </c>
      <c r="T1406" s="217">
        <f>S1406*H1406</f>
        <v>0</v>
      </c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R1406" s="218" t="s">
        <v>269</v>
      </c>
      <c r="AT1406" s="218" t="s">
        <v>144</v>
      </c>
      <c r="AU1406" s="218" t="s">
        <v>81</v>
      </c>
      <c r="AY1406" s="20" t="s">
        <v>141</v>
      </c>
      <c r="BE1406" s="219">
        <f>IF(N1406="základní",J1406,0)</f>
        <v>0</v>
      </c>
      <c r="BF1406" s="219">
        <f>IF(N1406="snížená",J1406,0)</f>
        <v>0</v>
      </c>
      <c r="BG1406" s="219">
        <f>IF(N1406="zákl. přenesená",J1406,0)</f>
        <v>0</v>
      </c>
      <c r="BH1406" s="219">
        <f>IF(N1406="sníž. přenesená",J1406,0)</f>
        <v>0</v>
      </c>
      <c r="BI1406" s="219">
        <f>IF(N1406="nulová",J1406,0)</f>
        <v>0</v>
      </c>
      <c r="BJ1406" s="20" t="s">
        <v>79</v>
      </c>
      <c r="BK1406" s="219">
        <f>ROUND(I1406*H1406,2)</f>
        <v>0</v>
      </c>
      <c r="BL1406" s="20" t="s">
        <v>269</v>
      </c>
      <c r="BM1406" s="218" t="s">
        <v>1593</v>
      </c>
    </row>
    <row r="1407" spans="1:47" s="2" customFormat="1" ht="12">
      <c r="A1407" s="41"/>
      <c r="B1407" s="42"/>
      <c r="C1407" s="43"/>
      <c r="D1407" s="220" t="s">
        <v>151</v>
      </c>
      <c r="E1407" s="43"/>
      <c r="F1407" s="221" t="s">
        <v>1594</v>
      </c>
      <c r="G1407" s="43"/>
      <c r="H1407" s="43"/>
      <c r="I1407" s="222"/>
      <c r="J1407" s="43"/>
      <c r="K1407" s="43"/>
      <c r="L1407" s="47"/>
      <c r="M1407" s="223"/>
      <c r="N1407" s="224"/>
      <c r="O1407" s="87"/>
      <c r="P1407" s="87"/>
      <c r="Q1407" s="87"/>
      <c r="R1407" s="87"/>
      <c r="S1407" s="87"/>
      <c r="T1407" s="88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T1407" s="20" t="s">
        <v>151</v>
      </c>
      <c r="AU1407" s="20" t="s">
        <v>81</v>
      </c>
    </row>
    <row r="1408" spans="1:51" s="13" customFormat="1" ht="12">
      <c r="A1408" s="13"/>
      <c r="B1408" s="227"/>
      <c r="C1408" s="228"/>
      <c r="D1408" s="220" t="s">
        <v>155</v>
      </c>
      <c r="E1408" s="229" t="s">
        <v>19</v>
      </c>
      <c r="F1408" s="230" t="s">
        <v>1581</v>
      </c>
      <c r="G1408" s="228"/>
      <c r="H1408" s="229" t="s">
        <v>19</v>
      </c>
      <c r="I1408" s="231"/>
      <c r="J1408" s="228"/>
      <c r="K1408" s="228"/>
      <c r="L1408" s="232"/>
      <c r="M1408" s="233"/>
      <c r="N1408" s="234"/>
      <c r="O1408" s="234"/>
      <c r="P1408" s="234"/>
      <c r="Q1408" s="234"/>
      <c r="R1408" s="234"/>
      <c r="S1408" s="234"/>
      <c r="T1408" s="235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6" t="s">
        <v>155</v>
      </c>
      <c r="AU1408" s="236" t="s">
        <v>81</v>
      </c>
      <c r="AV1408" s="13" t="s">
        <v>79</v>
      </c>
      <c r="AW1408" s="13" t="s">
        <v>33</v>
      </c>
      <c r="AX1408" s="13" t="s">
        <v>71</v>
      </c>
      <c r="AY1408" s="236" t="s">
        <v>141</v>
      </c>
    </row>
    <row r="1409" spans="1:51" s="13" customFormat="1" ht="12">
      <c r="A1409" s="13"/>
      <c r="B1409" s="227"/>
      <c r="C1409" s="228"/>
      <c r="D1409" s="220" t="s">
        <v>155</v>
      </c>
      <c r="E1409" s="229" t="s">
        <v>19</v>
      </c>
      <c r="F1409" s="230" t="s">
        <v>1575</v>
      </c>
      <c r="G1409" s="228"/>
      <c r="H1409" s="229" t="s">
        <v>19</v>
      </c>
      <c r="I1409" s="231"/>
      <c r="J1409" s="228"/>
      <c r="K1409" s="228"/>
      <c r="L1409" s="232"/>
      <c r="M1409" s="233"/>
      <c r="N1409" s="234"/>
      <c r="O1409" s="234"/>
      <c r="P1409" s="234"/>
      <c r="Q1409" s="234"/>
      <c r="R1409" s="234"/>
      <c r="S1409" s="234"/>
      <c r="T1409" s="235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6" t="s">
        <v>155</v>
      </c>
      <c r="AU1409" s="236" t="s">
        <v>81</v>
      </c>
      <c r="AV1409" s="13" t="s">
        <v>79</v>
      </c>
      <c r="AW1409" s="13" t="s">
        <v>33</v>
      </c>
      <c r="AX1409" s="13" t="s">
        <v>71</v>
      </c>
      <c r="AY1409" s="236" t="s">
        <v>141</v>
      </c>
    </row>
    <row r="1410" spans="1:51" s="13" customFormat="1" ht="12">
      <c r="A1410" s="13"/>
      <c r="B1410" s="227"/>
      <c r="C1410" s="228"/>
      <c r="D1410" s="220" t="s">
        <v>155</v>
      </c>
      <c r="E1410" s="229" t="s">
        <v>19</v>
      </c>
      <c r="F1410" s="230" t="s">
        <v>1595</v>
      </c>
      <c r="G1410" s="228"/>
      <c r="H1410" s="229" t="s">
        <v>19</v>
      </c>
      <c r="I1410" s="231"/>
      <c r="J1410" s="228"/>
      <c r="K1410" s="228"/>
      <c r="L1410" s="232"/>
      <c r="M1410" s="233"/>
      <c r="N1410" s="234"/>
      <c r="O1410" s="234"/>
      <c r="P1410" s="234"/>
      <c r="Q1410" s="234"/>
      <c r="R1410" s="234"/>
      <c r="S1410" s="234"/>
      <c r="T1410" s="235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6" t="s">
        <v>155</v>
      </c>
      <c r="AU1410" s="236" t="s">
        <v>81</v>
      </c>
      <c r="AV1410" s="13" t="s">
        <v>79</v>
      </c>
      <c r="AW1410" s="13" t="s">
        <v>33</v>
      </c>
      <c r="AX1410" s="13" t="s">
        <v>71</v>
      </c>
      <c r="AY1410" s="236" t="s">
        <v>141</v>
      </c>
    </row>
    <row r="1411" spans="1:51" s="14" customFormat="1" ht="12">
      <c r="A1411" s="14"/>
      <c r="B1411" s="237"/>
      <c r="C1411" s="238"/>
      <c r="D1411" s="220" t="s">
        <v>155</v>
      </c>
      <c r="E1411" s="239" t="s">
        <v>19</v>
      </c>
      <c r="F1411" s="240" t="s">
        <v>1596</v>
      </c>
      <c r="G1411" s="238"/>
      <c r="H1411" s="241">
        <v>1</v>
      </c>
      <c r="I1411" s="242"/>
      <c r="J1411" s="238"/>
      <c r="K1411" s="238"/>
      <c r="L1411" s="243"/>
      <c r="M1411" s="244"/>
      <c r="N1411" s="245"/>
      <c r="O1411" s="245"/>
      <c r="P1411" s="245"/>
      <c r="Q1411" s="245"/>
      <c r="R1411" s="245"/>
      <c r="S1411" s="245"/>
      <c r="T1411" s="246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7" t="s">
        <v>155</v>
      </c>
      <c r="AU1411" s="247" t="s">
        <v>81</v>
      </c>
      <c r="AV1411" s="14" t="s">
        <v>81</v>
      </c>
      <c r="AW1411" s="14" t="s">
        <v>33</v>
      </c>
      <c r="AX1411" s="14" t="s">
        <v>79</v>
      </c>
      <c r="AY1411" s="247" t="s">
        <v>141</v>
      </c>
    </row>
    <row r="1412" spans="1:65" s="2" customFormat="1" ht="33" customHeight="1">
      <c r="A1412" s="41"/>
      <c r="B1412" s="42"/>
      <c r="C1412" s="207" t="s">
        <v>1597</v>
      </c>
      <c r="D1412" s="207" t="s">
        <v>144</v>
      </c>
      <c r="E1412" s="208" t="s">
        <v>1598</v>
      </c>
      <c r="F1412" s="209" t="s">
        <v>1599</v>
      </c>
      <c r="G1412" s="210" t="s">
        <v>147</v>
      </c>
      <c r="H1412" s="211">
        <v>1</v>
      </c>
      <c r="I1412" s="212"/>
      <c r="J1412" s="213">
        <f>ROUND(I1412*H1412,2)</f>
        <v>0</v>
      </c>
      <c r="K1412" s="209" t="s">
        <v>292</v>
      </c>
      <c r="L1412" s="47"/>
      <c r="M1412" s="214" t="s">
        <v>19</v>
      </c>
      <c r="N1412" s="215" t="s">
        <v>42</v>
      </c>
      <c r="O1412" s="87"/>
      <c r="P1412" s="216">
        <f>O1412*H1412</f>
        <v>0</v>
      </c>
      <c r="Q1412" s="216">
        <v>0</v>
      </c>
      <c r="R1412" s="216">
        <f>Q1412*H1412</f>
        <v>0</v>
      </c>
      <c r="S1412" s="216">
        <v>0</v>
      </c>
      <c r="T1412" s="217">
        <f>S1412*H1412</f>
        <v>0</v>
      </c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R1412" s="218" t="s">
        <v>269</v>
      </c>
      <c r="AT1412" s="218" t="s">
        <v>144</v>
      </c>
      <c r="AU1412" s="218" t="s">
        <v>81</v>
      </c>
      <c r="AY1412" s="20" t="s">
        <v>141</v>
      </c>
      <c r="BE1412" s="219">
        <f>IF(N1412="základní",J1412,0)</f>
        <v>0</v>
      </c>
      <c r="BF1412" s="219">
        <f>IF(N1412="snížená",J1412,0)</f>
        <v>0</v>
      </c>
      <c r="BG1412" s="219">
        <f>IF(N1412="zákl. přenesená",J1412,0)</f>
        <v>0</v>
      </c>
      <c r="BH1412" s="219">
        <f>IF(N1412="sníž. přenesená",J1412,0)</f>
        <v>0</v>
      </c>
      <c r="BI1412" s="219">
        <f>IF(N1412="nulová",J1412,0)</f>
        <v>0</v>
      </c>
      <c r="BJ1412" s="20" t="s">
        <v>79</v>
      </c>
      <c r="BK1412" s="219">
        <f>ROUND(I1412*H1412,2)</f>
        <v>0</v>
      </c>
      <c r="BL1412" s="20" t="s">
        <v>269</v>
      </c>
      <c r="BM1412" s="218" t="s">
        <v>1600</v>
      </c>
    </row>
    <row r="1413" spans="1:47" s="2" customFormat="1" ht="12">
      <c r="A1413" s="41"/>
      <c r="B1413" s="42"/>
      <c r="C1413" s="43"/>
      <c r="D1413" s="220" t="s">
        <v>151</v>
      </c>
      <c r="E1413" s="43"/>
      <c r="F1413" s="221" t="s">
        <v>1601</v>
      </c>
      <c r="G1413" s="43"/>
      <c r="H1413" s="43"/>
      <c r="I1413" s="222"/>
      <c r="J1413" s="43"/>
      <c r="K1413" s="43"/>
      <c r="L1413" s="47"/>
      <c r="M1413" s="223"/>
      <c r="N1413" s="224"/>
      <c r="O1413" s="87"/>
      <c r="P1413" s="87"/>
      <c r="Q1413" s="87"/>
      <c r="R1413" s="87"/>
      <c r="S1413" s="87"/>
      <c r="T1413" s="88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T1413" s="20" t="s">
        <v>151</v>
      </c>
      <c r="AU1413" s="20" t="s">
        <v>81</v>
      </c>
    </row>
    <row r="1414" spans="1:51" s="13" customFormat="1" ht="12">
      <c r="A1414" s="13"/>
      <c r="B1414" s="227"/>
      <c r="C1414" s="228"/>
      <c r="D1414" s="220" t="s">
        <v>155</v>
      </c>
      <c r="E1414" s="229" t="s">
        <v>19</v>
      </c>
      <c r="F1414" s="230" t="s">
        <v>1581</v>
      </c>
      <c r="G1414" s="228"/>
      <c r="H1414" s="229" t="s">
        <v>19</v>
      </c>
      <c r="I1414" s="231"/>
      <c r="J1414" s="228"/>
      <c r="K1414" s="228"/>
      <c r="L1414" s="232"/>
      <c r="M1414" s="233"/>
      <c r="N1414" s="234"/>
      <c r="O1414" s="234"/>
      <c r="P1414" s="234"/>
      <c r="Q1414" s="234"/>
      <c r="R1414" s="234"/>
      <c r="S1414" s="234"/>
      <c r="T1414" s="235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6" t="s">
        <v>155</v>
      </c>
      <c r="AU1414" s="236" t="s">
        <v>81</v>
      </c>
      <c r="AV1414" s="13" t="s">
        <v>79</v>
      </c>
      <c r="AW1414" s="13" t="s">
        <v>33</v>
      </c>
      <c r="AX1414" s="13" t="s">
        <v>71</v>
      </c>
      <c r="AY1414" s="236" t="s">
        <v>141</v>
      </c>
    </row>
    <row r="1415" spans="1:51" s="13" customFormat="1" ht="12">
      <c r="A1415" s="13"/>
      <c r="B1415" s="227"/>
      <c r="C1415" s="228"/>
      <c r="D1415" s="220" t="s">
        <v>155</v>
      </c>
      <c r="E1415" s="229" t="s">
        <v>19</v>
      </c>
      <c r="F1415" s="230" t="s">
        <v>1575</v>
      </c>
      <c r="G1415" s="228"/>
      <c r="H1415" s="229" t="s">
        <v>19</v>
      </c>
      <c r="I1415" s="231"/>
      <c r="J1415" s="228"/>
      <c r="K1415" s="228"/>
      <c r="L1415" s="232"/>
      <c r="M1415" s="233"/>
      <c r="N1415" s="234"/>
      <c r="O1415" s="234"/>
      <c r="P1415" s="234"/>
      <c r="Q1415" s="234"/>
      <c r="R1415" s="234"/>
      <c r="S1415" s="234"/>
      <c r="T1415" s="235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36" t="s">
        <v>155</v>
      </c>
      <c r="AU1415" s="236" t="s">
        <v>81</v>
      </c>
      <c r="AV1415" s="13" t="s">
        <v>79</v>
      </c>
      <c r="AW1415" s="13" t="s">
        <v>33</v>
      </c>
      <c r="AX1415" s="13" t="s">
        <v>71</v>
      </c>
      <c r="AY1415" s="236" t="s">
        <v>141</v>
      </c>
    </row>
    <row r="1416" spans="1:51" s="13" customFormat="1" ht="12">
      <c r="A1416" s="13"/>
      <c r="B1416" s="227"/>
      <c r="C1416" s="228"/>
      <c r="D1416" s="220" t="s">
        <v>155</v>
      </c>
      <c r="E1416" s="229" t="s">
        <v>19</v>
      </c>
      <c r="F1416" s="230" t="s">
        <v>1595</v>
      </c>
      <c r="G1416" s="228"/>
      <c r="H1416" s="229" t="s">
        <v>19</v>
      </c>
      <c r="I1416" s="231"/>
      <c r="J1416" s="228"/>
      <c r="K1416" s="228"/>
      <c r="L1416" s="232"/>
      <c r="M1416" s="233"/>
      <c r="N1416" s="234"/>
      <c r="O1416" s="234"/>
      <c r="P1416" s="234"/>
      <c r="Q1416" s="234"/>
      <c r="R1416" s="234"/>
      <c r="S1416" s="234"/>
      <c r="T1416" s="235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6" t="s">
        <v>155</v>
      </c>
      <c r="AU1416" s="236" t="s">
        <v>81</v>
      </c>
      <c r="AV1416" s="13" t="s">
        <v>79</v>
      </c>
      <c r="AW1416" s="13" t="s">
        <v>33</v>
      </c>
      <c r="AX1416" s="13" t="s">
        <v>71</v>
      </c>
      <c r="AY1416" s="236" t="s">
        <v>141</v>
      </c>
    </row>
    <row r="1417" spans="1:51" s="14" customFormat="1" ht="12">
      <c r="A1417" s="14"/>
      <c r="B1417" s="237"/>
      <c r="C1417" s="238"/>
      <c r="D1417" s="220" t="s">
        <v>155</v>
      </c>
      <c r="E1417" s="239" t="s">
        <v>19</v>
      </c>
      <c r="F1417" s="240" t="s">
        <v>1602</v>
      </c>
      <c r="G1417" s="238"/>
      <c r="H1417" s="241">
        <v>1</v>
      </c>
      <c r="I1417" s="242"/>
      <c r="J1417" s="238"/>
      <c r="K1417" s="238"/>
      <c r="L1417" s="243"/>
      <c r="M1417" s="244"/>
      <c r="N1417" s="245"/>
      <c r="O1417" s="245"/>
      <c r="P1417" s="245"/>
      <c r="Q1417" s="245"/>
      <c r="R1417" s="245"/>
      <c r="S1417" s="245"/>
      <c r="T1417" s="246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7" t="s">
        <v>155</v>
      </c>
      <c r="AU1417" s="247" t="s">
        <v>81</v>
      </c>
      <c r="AV1417" s="14" t="s">
        <v>81</v>
      </c>
      <c r="AW1417" s="14" t="s">
        <v>33</v>
      </c>
      <c r="AX1417" s="14" t="s">
        <v>79</v>
      </c>
      <c r="AY1417" s="247" t="s">
        <v>141</v>
      </c>
    </row>
    <row r="1418" spans="1:65" s="2" customFormat="1" ht="24.15" customHeight="1">
      <c r="A1418" s="41"/>
      <c r="B1418" s="42"/>
      <c r="C1418" s="207" t="s">
        <v>1603</v>
      </c>
      <c r="D1418" s="207" t="s">
        <v>144</v>
      </c>
      <c r="E1418" s="208" t="s">
        <v>1604</v>
      </c>
      <c r="F1418" s="209" t="s">
        <v>1605</v>
      </c>
      <c r="G1418" s="210" t="s">
        <v>147</v>
      </c>
      <c r="H1418" s="211">
        <v>1</v>
      </c>
      <c r="I1418" s="212"/>
      <c r="J1418" s="213">
        <f>ROUND(I1418*H1418,2)</f>
        <v>0</v>
      </c>
      <c r="K1418" s="209" t="s">
        <v>292</v>
      </c>
      <c r="L1418" s="47"/>
      <c r="M1418" s="214" t="s">
        <v>19</v>
      </c>
      <c r="N1418" s="215" t="s">
        <v>42</v>
      </c>
      <c r="O1418" s="87"/>
      <c r="P1418" s="216">
        <f>O1418*H1418</f>
        <v>0</v>
      </c>
      <c r="Q1418" s="216">
        <v>0</v>
      </c>
      <c r="R1418" s="216">
        <f>Q1418*H1418</f>
        <v>0</v>
      </c>
      <c r="S1418" s="216">
        <v>0</v>
      </c>
      <c r="T1418" s="217">
        <f>S1418*H1418</f>
        <v>0</v>
      </c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R1418" s="218" t="s">
        <v>269</v>
      </c>
      <c r="AT1418" s="218" t="s">
        <v>144</v>
      </c>
      <c r="AU1418" s="218" t="s">
        <v>81</v>
      </c>
      <c r="AY1418" s="20" t="s">
        <v>141</v>
      </c>
      <c r="BE1418" s="219">
        <f>IF(N1418="základní",J1418,0)</f>
        <v>0</v>
      </c>
      <c r="BF1418" s="219">
        <f>IF(N1418="snížená",J1418,0)</f>
        <v>0</v>
      </c>
      <c r="BG1418" s="219">
        <f>IF(N1418="zákl. přenesená",J1418,0)</f>
        <v>0</v>
      </c>
      <c r="BH1418" s="219">
        <f>IF(N1418="sníž. přenesená",J1418,0)</f>
        <v>0</v>
      </c>
      <c r="BI1418" s="219">
        <f>IF(N1418="nulová",J1418,0)</f>
        <v>0</v>
      </c>
      <c r="BJ1418" s="20" t="s">
        <v>79</v>
      </c>
      <c r="BK1418" s="219">
        <f>ROUND(I1418*H1418,2)</f>
        <v>0</v>
      </c>
      <c r="BL1418" s="20" t="s">
        <v>269</v>
      </c>
      <c r="BM1418" s="218" t="s">
        <v>1606</v>
      </c>
    </row>
    <row r="1419" spans="1:47" s="2" customFormat="1" ht="12">
      <c r="A1419" s="41"/>
      <c r="B1419" s="42"/>
      <c r="C1419" s="43"/>
      <c r="D1419" s="220" t="s">
        <v>151</v>
      </c>
      <c r="E1419" s="43"/>
      <c r="F1419" s="221" t="s">
        <v>1607</v>
      </c>
      <c r="G1419" s="43"/>
      <c r="H1419" s="43"/>
      <c r="I1419" s="222"/>
      <c r="J1419" s="43"/>
      <c r="K1419" s="43"/>
      <c r="L1419" s="47"/>
      <c r="M1419" s="223"/>
      <c r="N1419" s="224"/>
      <c r="O1419" s="87"/>
      <c r="P1419" s="87"/>
      <c r="Q1419" s="87"/>
      <c r="R1419" s="87"/>
      <c r="S1419" s="87"/>
      <c r="T1419" s="88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T1419" s="20" t="s">
        <v>151</v>
      </c>
      <c r="AU1419" s="20" t="s">
        <v>81</v>
      </c>
    </row>
    <row r="1420" spans="1:51" s="13" customFormat="1" ht="12">
      <c r="A1420" s="13"/>
      <c r="B1420" s="227"/>
      <c r="C1420" s="228"/>
      <c r="D1420" s="220" t="s">
        <v>155</v>
      </c>
      <c r="E1420" s="229" t="s">
        <v>19</v>
      </c>
      <c r="F1420" s="230" t="s">
        <v>1581</v>
      </c>
      <c r="G1420" s="228"/>
      <c r="H1420" s="229" t="s">
        <v>19</v>
      </c>
      <c r="I1420" s="231"/>
      <c r="J1420" s="228"/>
      <c r="K1420" s="228"/>
      <c r="L1420" s="232"/>
      <c r="M1420" s="233"/>
      <c r="N1420" s="234"/>
      <c r="O1420" s="234"/>
      <c r="P1420" s="234"/>
      <c r="Q1420" s="234"/>
      <c r="R1420" s="234"/>
      <c r="S1420" s="234"/>
      <c r="T1420" s="235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6" t="s">
        <v>155</v>
      </c>
      <c r="AU1420" s="236" t="s">
        <v>81</v>
      </c>
      <c r="AV1420" s="13" t="s">
        <v>79</v>
      </c>
      <c r="AW1420" s="13" t="s">
        <v>33</v>
      </c>
      <c r="AX1420" s="13" t="s">
        <v>71</v>
      </c>
      <c r="AY1420" s="236" t="s">
        <v>141</v>
      </c>
    </row>
    <row r="1421" spans="1:51" s="13" customFormat="1" ht="12">
      <c r="A1421" s="13"/>
      <c r="B1421" s="227"/>
      <c r="C1421" s="228"/>
      <c r="D1421" s="220" t="s">
        <v>155</v>
      </c>
      <c r="E1421" s="229" t="s">
        <v>19</v>
      </c>
      <c r="F1421" s="230" t="s">
        <v>1575</v>
      </c>
      <c r="G1421" s="228"/>
      <c r="H1421" s="229" t="s">
        <v>19</v>
      </c>
      <c r="I1421" s="231"/>
      <c r="J1421" s="228"/>
      <c r="K1421" s="228"/>
      <c r="L1421" s="232"/>
      <c r="M1421" s="233"/>
      <c r="N1421" s="234"/>
      <c r="O1421" s="234"/>
      <c r="P1421" s="234"/>
      <c r="Q1421" s="234"/>
      <c r="R1421" s="234"/>
      <c r="S1421" s="234"/>
      <c r="T1421" s="235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36" t="s">
        <v>155</v>
      </c>
      <c r="AU1421" s="236" t="s">
        <v>81</v>
      </c>
      <c r="AV1421" s="13" t="s">
        <v>79</v>
      </c>
      <c r="AW1421" s="13" t="s">
        <v>33</v>
      </c>
      <c r="AX1421" s="13" t="s">
        <v>71</v>
      </c>
      <c r="AY1421" s="236" t="s">
        <v>141</v>
      </c>
    </row>
    <row r="1422" spans="1:51" s="13" customFormat="1" ht="12">
      <c r="A1422" s="13"/>
      <c r="B1422" s="227"/>
      <c r="C1422" s="228"/>
      <c r="D1422" s="220" t="s">
        <v>155</v>
      </c>
      <c r="E1422" s="229" t="s">
        <v>19</v>
      </c>
      <c r="F1422" s="230" t="s">
        <v>1574</v>
      </c>
      <c r="G1422" s="228"/>
      <c r="H1422" s="229" t="s">
        <v>19</v>
      </c>
      <c r="I1422" s="231"/>
      <c r="J1422" s="228"/>
      <c r="K1422" s="228"/>
      <c r="L1422" s="232"/>
      <c r="M1422" s="233"/>
      <c r="N1422" s="234"/>
      <c r="O1422" s="234"/>
      <c r="P1422" s="234"/>
      <c r="Q1422" s="234"/>
      <c r="R1422" s="234"/>
      <c r="S1422" s="234"/>
      <c r="T1422" s="235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6" t="s">
        <v>155</v>
      </c>
      <c r="AU1422" s="236" t="s">
        <v>81</v>
      </c>
      <c r="AV1422" s="13" t="s">
        <v>79</v>
      </c>
      <c r="AW1422" s="13" t="s">
        <v>33</v>
      </c>
      <c r="AX1422" s="13" t="s">
        <v>71</v>
      </c>
      <c r="AY1422" s="236" t="s">
        <v>141</v>
      </c>
    </row>
    <row r="1423" spans="1:51" s="14" customFormat="1" ht="12">
      <c r="A1423" s="14"/>
      <c r="B1423" s="237"/>
      <c r="C1423" s="238"/>
      <c r="D1423" s="220" t="s">
        <v>155</v>
      </c>
      <c r="E1423" s="239" t="s">
        <v>19</v>
      </c>
      <c r="F1423" s="240" t="s">
        <v>1608</v>
      </c>
      <c r="G1423" s="238"/>
      <c r="H1423" s="241">
        <v>1</v>
      </c>
      <c r="I1423" s="242"/>
      <c r="J1423" s="238"/>
      <c r="K1423" s="238"/>
      <c r="L1423" s="243"/>
      <c r="M1423" s="244"/>
      <c r="N1423" s="245"/>
      <c r="O1423" s="245"/>
      <c r="P1423" s="245"/>
      <c r="Q1423" s="245"/>
      <c r="R1423" s="245"/>
      <c r="S1423" s="245"/>
      <c r="T1423" s="246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47" t="s">
        <v>155</v>
      </c>
      <c r="AU1423" s="247" t="s">
        <v>81</v>
      </c>
      <c r="AV1423" s="14" t="s">
        <v>81</v>
      </c>
      <c r="AW1423" s="14" t="s">
        <v>33</v>
      </c>
      <c r="AX1423" s="14" t="s">
        <v>79</v>
      </c>
      <c r="AY1423" s="247" t="s">
        <v>141</v>
      </c>
    </row>
    <row r="1424" spans="1:65" s="2" customFormat="1" ht="24.15" customHeight="1">
      <c r="A1424" s="41"/>
      <c r="B1424" s="42"/>
      <c r="C1424" s="207" t="s">
        <v>1609</v>
      </c>
      <c r="D1424" s="207" t="s">
        <v>144</v>
      </c>
      <c r="E1424" s="208" t="s">
        <v>1610</v>
      </c>
      <c r="F1424" s="209" t="s">
        <v>1611</v>
      </c>
      <c r="G1424" s="210" t="s">
        <v>147</v>
      </c>
      <c r="H1424" s="211">
        <v>1</v>
      </c>
      <c r="I1424" s="212"/>
      <c r="J1424" s="213">
        <f>ROUND(I1424*H1424,2)</f>
        <v>0</v>
      </c>
      <c r="K1424" s="209" t="s">
        <v>292</v>
      </c>
      <c r="L1424" s="47"/>
      <c r="M1424" s="214" t="s">
        <v>19</v>
      </c>
      <c r="N1424" s="215" t="s">
        <v>42</v>
      </c>
      <c r="O1424" s="87"/>
      <c r="P1424" s="216">
        <f>O1424*H1424</f>
        <v>0</v>
      </c>
      <c r="Q1424" s="216">
        <v>0</v>
      </c>
      <c r="R1424" s="216">
        <f>Q1424*H1424</f>
        <v>0</v>
      </c>
      <c r="S1424" s="216">
        <v>0</v>
      </c>
      <c r="T1424" s="217">
        <f>S1424*H1424</f>
        <v>0</v>
      </c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R1424" s="218" t="s">
        <v>269</v>
      </c>
      <c r="AT1424" s="218" t="s">
        <v>144</v>
      </c>
      <c r="AU1424" s="218" t="s">
        <v>81</v>
      </c>
      <c r="AY1424" s="20" t="s">
        <v>141</v>
      </c>
      <c r="BE1424" s="219">
        <f>IF(N1424="základní",J1424,0)</f>
        <v>0</v>
      </c>
      <c r="BF1424" s="219">
        <f>IF(N1424="snížená",J1424,0)</f>
        <v>0</v>
      </c>
      <c r="BG1424" s="219">
        <f>IF(N1424="zákl. přenesená",J1424,0)</f>
        <v>0</v>
      </c>
      <c r="BH1424" s="219">
        <f>IF(N1424="sníž. přenesená",J1424,0)</f>
        <v>0</v>
      </c>
      <c r="BI1424" s="219">
        <f>IF(N1424="nulová",J1424,0)</f>
        <v>0</v>
      </c>
      <c r="BJ1424" s="20" t="s">
        <v>79</v>
      </c>
      <c r="BK1424" s="219">
        <f>ROUND(I1424*H1424,2)</f>
        <v>0</v>
      </c>
      <c r="BL1424" s="20" t="s">
        <v>269</v>
      </c>
      <c r="BM1424" s="218" t="s">
        <v>1612</v>
      </c>
    </row>
    <row r="1425" spans="1:47" s="2" customFormat="1" ht="12">
      <c r="A1425" s="41"/>
      <c r="B1425" s="42"/>
      <c r="C1425" s="43"/>
      <c r="D1425" s="220" t="s">
        <v>151</v>
      </c>
      <c r="E1425" s="43"/>
      <c r="F1425" s="221" t="s">
        <v>1613</v>
      </c>
      <c r="G1425" s="43"/>
      <c r="H1425" s="43"/>
      <c r="I1425" s="222"/>
      <c r="J1425" s="43"/>
      <c r="K1425" s="43"/>
      <c r="L1425" s="47"/>
      <c r="M1425" s="223"/>
      <c r="N1425" s="224"/>
      <c r="O1425" s="87"/>
      <c r="P1425" s="87"/>
      <c r="Q1425" s="87"/>
      <c r="R1425" s="87"/>
      <c r="S1425" s="87"/>
      <c r="T1425" s="88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T1425" s="20" t="s">
        <v>151</v>
      </c>
      <c r="AU1425" s="20" t="s">
        <v>81</v>
      </c>
    </row>
    <row r="1426" spans="1:51" s="13" customFormat="1" ht="12">
      <c r="A1426" s="13"/>
      <c r="B1426" s="227"/>
      <c r="C1426" s="228"/>
      <c r="D1426" s="220" t="s">
        <v>155</v>
      </c>
      <c r="E1426" s="229" t="s">
        <v>19</v>
      </c>
      <c r="F1426" s="230" t="s">
        <v>1581</v>
      </c>
      <c r="G1426" s="228"/>
      <c r="H1426" s="229" t="s">
        <v>19</v>
      </c>
      <c r="I1426" s="231"/>
      <c r="J1426" s="228"/>
      <c r="K1426" s="228"/>
      <c r="L1426" s="232"/>
      <c r="M1426" s="233"/>
      <c r="N1426" s="234"/>
      <c r="O1426" s="234"/>
      <c r="P1426" s="234"/>
      <c r="Q1426" s="234"/>
      <c r="R1426" s="234"/>
      <c r="S1426" s="234"/>
      <c r="T1426" s="235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36" t="s">
        <v>155</v>
      </c>
      <c r="AU1426" s="236" t="s">
        <v>81</v>
      </c>
      <c r="AV1426" s="13" t="s">
        <v>79</v>
      </c>
      <c r="AW1426" s="13" t="s">
        <v>33</v>
      </c>
      <c r="AX1426" s="13" t="s">
        <v>71</v>
      </c>
      <c r="AY1426" s="236" t="s">
        <v>141</v>
      </c>
    </row>
    <row r="1427" spans="1:51" s="13" customFormat="1" ht="12">
      <c r="A1427" s="13"/>
      <c r="B1427" s="227"/>
      <c r="C1427" s="228"/>
      <c r="D1427" s="220" t="s">
        <v>155</v>
      </c>
      <c r="E1427" s="229" t="s">
        <v>19</v>
      </c>
      <c r="F1427" s="230" t="s">
        <v>1575</v>
      </c>
      <c r="G1427" s="228"/>
      <c r="H1427" s="229" t="s">
        <v>19</v>
      </c>
      <c r="I1427" s="231"/>
      <c r="J1427" s="228"/>
      <c r="K1427" s="228"/>
      <c r="L1427" s="232"/>
      <c r="M1427" s="233"/>
      <c r="N1427" s="234"/>
      <c r="O1427" s="234"/>
      <c r="P1427" s="234"/>
      <c r="Q1427" s="234"/>
      <c r="R1427" s="234"/>
      <c r="S1427" s="234"/>
      <c r="T1427" s="235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6" t="s">
        <v>155</v>
      </c>
      <c r="AU1427" s="236" t="s">
        <v>81</v>
      </c>
      <c r="AV1427" s="13" t="s">
        <v>79</v>
      </c>
      <c r="AW1427" s="13" t="s">
        <v>33</v>
      </c>
      <c r="AX1427" s="13" t="s">
        <v>71</v>
      </c>
      <c r="AY1427" s="236" t="s">
        <v>141</v>
      </c>
    </row>
    <row r="1428" spans="1:51" s="13" customFormat="1" ht="12">
      <c r="A1428" s="13"/>
      <c r="B1428" s="227"/>
      <c r="C1428" s="228"/>
      <c r="D1428" s="220" t="s">
        <v>155</v>
      </c>
      <c r="E1428" s="229" t="s">
        <v>19</v>
      </c>
      <c r="F1428" s="230" t="s">
        <v>1574</v>
      </c>
      <c r="G1428" s="228"/>
      <c r="H1428" s="229" t="s">
        <v>19</v>
      </c>
      <c r="I1428" s="231"/>
      <c r="J1428" s="228"/>
      <c r="K1428" s="228"/>
      <c r="L1428" s="232"/>
      <c r="M1428" s="233"/>
      <c r="N1428" s="234"/>
      <c r="O1428" s="234"/>
      <c r="P1428" s="234"/>
      <c r="Q1428" s="234"/>
      <c r="R1428" s="234"/>
      <c r="S1428" s="234"/>
      <c r="T1428" s="23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6" t="s">
        <v>155</v>
      </c>
      <c r="AU1428" s="236" t="s">
        <v>81</v>
      </c>
      <c r="AV1428" s="13" t="s">
        <v>79</v>
      </c>
      <c r="AW1428" s="13" t="s">
        <v>33</v>
      </c>
      <c r="AX1428" s="13" t="s">
        <v>71</v>
      </c>
      <c r="AY1428" s="236" t="s">
        <v>141</v>
      </c>
    </row>
    <row r="1429" spans="1:51" s="14" customFormat="1" ht="12">
      <c r="A1429" s="14"/>
      <c r="B1429" s="237"/>
      <c r="C1429" s="238"/>
      <c r="D1429" s="220" t="s">
        <v>155</v>
      </c>
      <c r="E1429" s="239" t="s">
        <v>19</v>
      </c>
      <c r="F1429" s="240" t="s">
        <v>1608</v>
      </c>
      <c r="G1429" s="238"/>
      <c r="H1429" s="241">
        <v>1</v>
      </c>
      <c r="I1429" s="242"/>
      <c r="J1429" s="238"/>
      <c r="K1429" s="238"/>
      <c r="L1429" s="243"/>
      <c r="M1429" s="244"/>
      <c r="N1429" s="245"/>
      <c r="O1429" s="245"/>
      <c r="P1429" s="245"/>
      <c r="Q1429" s="245"/>
      <c r="R1429" s="245"/>
      <c r="S1429" s="245"/>
      <c r="T1429" s="246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7" t="s">
        <v>155</v>
      </c>
      <c r="AU1429" s="247" t="s">
        <v>81</v>
      </c>
      <c r="AV1429" s="14" t="s">
        <v>81</v>
      </c>
      <c r="AW1429" s="14" t="s">
        <v>33</v>
      </c>
      <c r="AX1429" s="14" t="s">
        <v>79</v>
      </c>
      <c r="AY1429" s="247" t="s">
        <v>141</v>
      </c>
    </row>
    <row r="1430" spans="1:65" s="2" customFormat="1" ht="33" customHeight="1">
      <c r="A1430" s="41"/>
      <c r="B1430" s="42"/>
      <c r="C1430" s="207" t="s">
        <v>1614</v>
      </c>
      <c r="D1430" s="207" t="s">
        <v>144</v>
      </c>
      <c r="E1430" s="208" t="s">
        <v>1615</v>
      </c>
      <c r="F1430" s="209" t="s">
        <v>1616</v>
      </c>
      <c r="G1430" s="210" t="s">
        <v>147</v>
      </c>
      <c r="H1430" s="211">
        <v>9</v>
      </c>
      <c r="I1430" s="212"/>
      <c r="J1430" s="213">
        <f>ROUND(I1430*H1430,2)</f>
        <v>0</v>
      </c>
      <c r="K1430" s="209" t="s">
        <v>292</v>
      </c>
      <c r="L1430" s="47"/>
      <c r="M1430" s="214" t="s">
        <v>19</v>
      </c>
      <c r="N1430" s="215" t="s">
        <v>42</v>
      </c>
      <c r="O1430" s="87"/>
      <c r="P1430" s="216">
        <f>O1430*H1430</f>
        <v>0</v>
      </c>
      <c r="Q1430" s="216">
        <v>0</v>
      </c>
      <c r="R1430" s="216">
        <f>Q1430*H1430</f>
        <v>0</v>
      </c>
      <c r="S1430" s="216">
        <v>0</v>
      </c>
      <c r="T1430" s="217">
        <f>S1430*H1430</f>
        <v>0</v>
      </c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R1430" s="218" t="s">
        <v>269</v>
      </c>
      <c r="AT1430" s="218" t="s">
        <v>144</v>
      </c>
      <c r="AU1430" s="218" t="s">
        <v>81</v>
      </c>
      <c r="AY1430" s="20" t="s">
        <v>141</v>
      </c>
      <c r="BE1430" s="219">
        <f>IF(N1430="základní",J1430,0)</f>
        <v>0</v>
      </c>
      <c r="BF1430" s="219">
        <f>IF(N1430="snížená",J1430,0)</f>
        <v>0</v>
      </c>
      <c r="BG1430" s="219">
        <f>IF(N1430="zákl. přenesená",J1430,0)</f>
        <v>0</v>
      </c>
      <c r="BH1430" s="219">
        <f>IF(N1430="sníž. přenesená",J1430,0)</f>
        <v>0</v>
      </c>
      <c r="BI1430" s="219">
        <f>IF(N1430="nulová",J1430,0)</f>
        <v>0</v>
      </c>
      <c r="BJ1430" s="20" t="s">
        <v>79</v>
      </c>
      <c r="BK1430" s="219">
        <f>ROUND(I1430*H1430,2)</f>
        <v>0</v>
      </c>
      <c r="BL1430" s="20" t="s">
        <v>269</v>
      </c>
      <c r="BM1430" s="218" t="s">
        <v>1617</v>
      </c>
    </row>
    <row r="1431" spans="1:47" s="2" customFormat="1" ht="12">
      <c r="A1431" s="41"/>
      <c r="B1431" s="42"/>
      <c r="C1431" s="43"/>
      <c r="D1431" s="220" t="s">
        <v>151</v>
      </c>
      <c r="E1431" s="43"/>
      <c r="F1431" s="221" t="s">
        <v>1618</v>
      </c>
      <c r="G1431" s="43"/>
      <c r="H1431" s="43"/>
      <c r="I1431" s="222"/>
      <c r="J1431" s="43"/>
      <c r="K1431" s="43"/>
      <c r="L1431" s="47"/>
      <c r="M1431" s="223"/>
      <c r="N1431" s="224"/>
      <c r="O1431" s="87"/>
      <c r="P1431" s="87"/>
      <c r="Q1431" s="87"/>
      <c r="R1431" s="87"/>
      <c r="S1431" s="87"/>
      <c r="T1431" s="88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T1431" s="20" t="s">
        <v>151</v>
      </c>
      <c r="AU1431" s="20" t="s">
        <v>81</v>
      </c>
    </row>
    <row r="1432" spans="1:51" s="13" customFormat="1" ht="12">
      <c r="A1432" s="13"/>
      <c r="B1432" s="227"/>
      <c r="C1432" s="228"/>
      <c r="D1432" s="220" t="s">
        <v>155</v>
      </c>
      <c r="E1432" s="229" t="s">
        <v>19</v>
      </c>
      <c r="F1432" s="230" t="s">
        <v>1619</v>
      </c>
      <c r="G1432" s="228"/>
      <c r="H1432" s="229" t="s">
        <v>19</v>
      </c>
      <c r="I1432" s="231"/>
      <c r="J1432" s="228"/>
      <c r="K1432" s="228"/>
      <c r="L1432" s="232"/>
      <c r="M1432" s="233"/>
      <c r="N1432" s="234"/>
      <c r="O1432" s="234"/>
      <c r="P1432" s="234"/>
      <c r="Q1432" s="234"/>
      <c r="R1432" s="234"/>
      <c r="S1432" s="234"/>
      <c r="T1432" s="235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36" t="s">
        <v>155</v>
      </c>
      <c r="AU1432" s="236" t="s">
        <v>81</v>
      </c>
      <c r="AV1432" s="13" t="s">
        <v>79</v>
      </c>
      <c r="AW1432" s="13" t="s">
        <v>33</v>
      </c>
      <c r="AX1432" s="13" t="s">
        <v>71</v>
      </c>
      <c r="AY1432" s="236" t="s">
        <v>141</v>
      </c>
    </row>
    <row r="1433" spans="1:51" s="13" customFormat="1" ht="12">
      <c r="A1433" s="13"/>
      <c r="B1433" s="227"/>
      <c r="C1433" s="228"/>
      <c r="D1433" s="220" t="s">
        <v>155</v>
      </c>
      <c r="E1433" s="229" t="s">
        <v>19</v>
      </c>
      <c r="F1433" s="230" t="s">
        <v>1620</v>
      </c>
      <c r="G1433" s="228"/>
      <c r="H1433" s="229" t="s">
        <v>19</v>
      </c>
      <c r="I1433" s="231"/>
      <c r="J1433" s="228"/>
      <c r="K1433" s="228"/>
      <c r="L1433" s="232"/>
      <c r="M1433" s="233"/>
      <c r="N1433" s="234"/>
      <c r="O1433" s="234"/>
      <c r="P1433" s="234"/>
      <c r="Q1433" s="234"/>
      <c r="R1433" s="234"/>
      <c r="S1433" s="234"/>
      <c r="T1433" s="235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6" t="s">
        <v>155</v>
      </c>
      <c r="AU1433" s="236" t="s">
        <v>81</v>
      </c>
      <c r="AV1433" s="13" t="s">
        <v>79</v>
      </c>
      <c r="AW1433" s="13" t="s">
        <v>33</v>
      </c>
      <c r="AX1433" s="13" t="s">
        <v>71</v>
      </c>
      <c r="AY1433" s="236" t="s">
        <v>141</v>
      </c>
    </row>
    <row r="1434" spans="1:51" s="14" customFormat="1" ht="12">
      <c r="A1434" s="14"/>
      <c r="B1434" s="237"/>
      <c r="C1434" s="238"/>
      <c r="D1434" s="220" t="s">
        <v>155</v>
      </c>
      <c r="E1434" s="239" t="s">
        <v>19</v>
      </c>
      <c r="F1434" s="240" t="s">
        <v>1621</v>
      </c>
      <c r="G1434" s="238"/>
      <c r="H1434" s="241">
        <v>9</v>
      </c>
      <c r="I1434" s="242"/>
      <c r="J1434" s="238"/>
      <c r="K1434" s="238"/>
      <c r="L1434" s="243"/>
      <c r="M1434" s="244"/>
      <c r="N1434" s="245"/>
      <c r="O1434" s="245"/>
      <c r="P1434" s="245"/>
      <c r="Q1434" s="245"/>
      <c r="R1434" s="245"/>
      <c r="S1434" s="245"/>
      <c r="T1434" s="246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47" t="s">
        <v>155</v>
      </c>
      <c r="AU1434" s="247" t="s">
        <v>81</v>
      </c>
      <c r="AV1434" s="14" t="s">
        <v>81</v>
      </c>
      <c r="AW1434" s="14" t="s">
        <v>33</v>
      </c>
      <c r="AX1434" s="14" t="s">
        <v>79</v>
      </c>
      <c r="AY1434" s="247" t="s">
        <v>141</v>
      </c>
    </row>
    <row r="1435" spans="1:51" s="13" customFormat="1" ht="12">
      <c r="A1435" s="13"/>
      <c r="B1435" s="227"/>
      <c r="C1435" s="228"/>
      <c r="D1435" s="220" t="s">
        <v>155</v>
      </c>
      <c r="E1435" s="229" t="s">
        <v>19</v>
      </c>
      <c r="F1435" s="230" t="s">
        <v>1622</v>
      </c>
      <c r="G1435" s="228"/>
      <c r="H1435" s="229" t="s">
        <v>19</v>
      </c>
      <c r="I1435" s="231"/>
      <c r="J1435" s="228"/>
      <c r="K1435" s="228"/>
      <c r="L1435" s="232"/>
      <c r="M1435" s="233"/>
      <c r="N1435" s="234"/>
      <c r="O1435" s="234"/>
      <c r="P1435" s="234"/>
      <c r="Q1435" s="234"/>
      <c r="R1435" s="234"/>
      <c r="S1435" s="234"/>
      <c r="T1435" s="235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6" t="s">
        <v>155</v>
      </c>
      <c r="AU1435" s="236" t="s">
        <v>81</v>
      </c>
      <c r="AV1435" s="13" t="s">
        <v>79</v>
      </c>
      <c r="AW1435" s="13" t="s">
        <v>33</v>
      </c>
      <c r="AX1435" s="13" t="s">
        <v>71</v>
      </c>
      <c r="AY1435" s="236" t="s">
        <v>141</v>
      </c>
    </row>
    <row r="1436" spans="1:51" s="13" customFormat="1" ht="12">
      <c r="A1436" s="13"/>
      <c r="B1436" s="227"/>
      <c r="C1436" s="228"/>
      <c r="D1436" s="220" t="s">
        <v>155</v>
      </c>
      <c r="E1436" s="229" t="s">
        <v>19</v>
      </c>
      <c r="F1436" s="230" t="s">
        <v>1623</v>
      </c>
      <c r="G1436" s="228"/>
      <c r="H1436" s="229" t="s">
        <v>19</v>
      </c>
      <c r="I1436" s="231"/>
      <c r="J1436" s="228"/>
      <c r="K1436" s="228"/>
      <c r="L1436" s="232"/>
      <c r="M1436" s="233"/>
      <c r="N1436" s="234"/>
      <c r="O1436" s="234"/>
      <c r="P1436" s="234"/>
      <c r="Q1436" s="234"/>
      <c r="R1436" s="234"/>
      <c r="S1436" s="234"/>
      <c r="T1436" s="23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6" t="s">
        <v>155</v>
      </c>
      <c r="AU1436" s="236" t="s">
        <v>81</v>
      </c>
      <c r="AV1436" s="13" t="s">
        <v>79</v>
      </c>
      <c r="AW1436" s="13" t="s">
        <v>33</v>
      </c>
      <c r="AX1436" s="13" t="s">
        <v>71</v>
      </c>
      <c r="AY1436" s="236" t="s">
        <v>141</v>
      </c>
    </row>
    <row r="1437" spans="1:65" s="2" customFormat="1" ht="24.15" customHeight="1">
      <c r="A1437" s="41"/>
      <c r="B1437" s="42"/>
      <c r="C1437" s="207" t="s">
        <v>1624</v>
      </c>
      <c r="D1437" s="207" t="s">
        <v>144</v>
      </c>
      <c r="E1437" s="208" t="s">
        <v>1625</v>
      </c>
      <c r="F1437" s="209" t="s">
        <v>1626</v>
      </c>
      <c r="G1437" s="210" t="s">
        <v>147</v>
      </c>
      <c r="H1437" s="211">
        <v>1</v>
      </c>
      <c r="I1437" s="212"/>
      <c r="J1437" s="213">
        <f>ROUND(I1437*H1437,2)</f>
        <v>0</v>
      </c>
      <c r="K1437" s="209" t="s">
        <v>292</v>
      </c>
      <c r="L1437" s="47"/>
      <c r="M1437" s="214" t="s">
        <v>19</v>
      </c>
      <c r="N1437" s="215" t="s">
        <v>42</v>
      </c>
      <c r="O1437" s="87"/>
      <c r="P1437" s="216">
        <f>O1437*H1437</f>
        <v>0</v>
      </c>
      <c r="Q1437" s="216">
        <v>0</v>
      </c>
      <c r="R1437" s="216">
        <f>Q1437*H1437</f>
        <v>0</v>
      </c>
      <c r="S1437" s="216">
        <v>0.1104</v>
      </c>
      <c r="T1437" s="217">
        <f>S1437*H1437</f>
        <v>0.1104</v>
      </c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R1437" s="218" t="s">
        <v>269</v>
      </c>
      <c r="AT1437" s="218" t="s">
        <v>144</v>
      </c>
      <c r="AU1437" s="218" t="s">
        <v>81</v>
      </c>
      <c r="AY1437" s="20" t="s">
        <v>141</v>
      </c>
      <c r="BE1437" s="219">
        <f>IF(N1437="základní",J1437,0)</f>
        <v>0</v>
      </c>
      <c r="BF1437" s="219">
        <f>IF(N1437="snížená",J1437,0)</f>
        <v>0</v>
      </c>
      <c r="BG1437" s="219">
        <f>IF(N1437="zákl. přenesená",J1437,0)</f>
        <v>0</v>
      </c>
      <c r="BH1437" s="219">
        <f>IF(N1437="sníž. přenesená",J1437,0)</f>
        <v>0</v>
      </c>
      <c r="BI1437" s="219">
        <f>IF(N1437="nulová",J1437,0)</f>
        <v>0</v>
      </c>
      <c r="BJ1437" s="20" t="s">
        <v>79</v>
      </c>
      <c r="BK1437" s="219">
        <f>ROUND(I1437*H1437,2)</f>
        <v>0</v>
      </c>
      <c r="BL1437" s="20" t="s">
        <v>269</v>
      </c>
      <c r="BM1437" s="218" t="s">
        <v>1627</v>
      </c>
    </row>
    <row r="1438" spans="1:47" s="2" customFormat="1" ht="12">
      <c r="A1438" s="41"/>
      <c r="B1438" s="42"/>
      <c r="C1438" s="43"/>
      <c r="D1438" s="220" t="s">
        <v>151</v>
      </c>
      <c r="E1438" s="43"/>
      <c r="F1438" s="221" t="s">
        <v>1626</v>
      </c>
      <c r="G1438" s="43"/>
      <c r="H1438" s="43"/>
      <c r="I1438" s="222"/>
      <c r="J1438" s="43"/>
      <c r="K1438" s="43"/>
      <c r="L1438" s="47"/>
      <c r="M1438" s="223"/>
      <c r="N1438" s="224"/>
      <c r="O1438" s="87"/>
      <c r="P1438" s="87"/>
      <c r="Q1438" s="87"/>
      <c r="R1438" s="87"/>
      <c r="S1438" s="87"/>
      <c r="T1438" s="88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T1438" s="20" t="s">
        <v>151</v>
      </c>
      <c r="AU1438" s="20" t="s">
        <v>81</v>
      </c>
    </row>
    <row r="1439" spans="1:51" s="13" customFormat="1" ht="12">
      <c r="A1439" s="13"/>
      <c r="B1439" s="227"/>
      <c r="C1439" s="228"/>
      <c r="D1439" s="220" t="s">
        <v>155</v>
      </c>
      <c r="E1439" s="229" t="s">
        <v>19</v>
      </c>
      <c r="F1439" s="230" t="s">
        <v>1418</v>
      </c>
      <c r="G1439" s="228"/>
      <c r="H1439" s="229" t="s">
        <v>19</v>
      </c>
      <c r="I1439" s="231"/>
      <c r="J1439" s="228"/>
      <c r="K1439" s="228"/>
      <c r="L1439" s="232"/>
      <c r="M1439" s="233"/>
      <c r="N1439" s="234"/>
      <c r="O1439" s="234"/>
      <c r="P1439" s="234"/>
      <c r="Q1439" s="234"/>
      <c r="R1439" s="234"/>
      <c r="S1439" s="234"/>
      <c r="T1439" s="235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6" t="s">
        <v>155</v>
      </c>
      <c r="AU1439" s="236" t="s">
        <v>81</v>
      </c>
      <c r="AV1439" s="13" t="s">
        <v>79</v>
      </c>
      <c r="AW1439" s="13" t="s">
        <v>33</v>
      </c>
      <c r="AX1439" s="13" t="s">
        <v>71</v>
      </c>
      <c r="AY1439" s="236" t="s">
        <v>141</v>
      </c>
    </row>
    <row r="1440" spans="1:51" s="14" customFormat="1" ht="12">
      <c r="A1440" s="14"/>
      <c r="B1440" s="237"/>
      <c r="C1440" s="238"/>
      <c r="D1440" s="220" t="s">
        <v>155</v>
      </c>
      <c r="E1440" s="239" t="s">
        <v>19</v>
      </c>
      <c r="F1440" s="240" t="s">
        <v>1628</v>
      </c>
      <c r="G1440" s="238"/>
      <c r="H1440" s="241">
        <v>1</v>
      </c>
      <c r="I1440" s="242"/>
      <c r="J1440" s="238"/>
      <c r="K1440" s="238"/>
      <c r="L1440" s="243"/>
      <c r="M1440" s="244"/>
      <c r="N1440" s="245"/>
      <c r="O1440" s="245"/>
      <c r="P1440" s="245"/>
      <c r="Q1440" s="245"/>
      <c r="R1440" s="245"/>
      <c r="S1440" s="245"/>
      <c r="T1440" s="246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47" t="s">
        <v>155</v>
      </c>
      <c r="AU1440" s="247" t="s">
        <v>81</v>
      </c>
      <c r="AV1440" s="14" t="s">
        <v>81</v>
      </c>
      <c r="AW1440" s="14" t="s">
        <v>33</v>
      </c>
      <c r="AX1440" s="14" t="s">
        <v>79</v>
      </c>
      <c r="AY1440" s="247" t="s">
        <v>141</v>
      </c>
    </row>
    <row r="1441" spans="1:51" s="13" customFormat="1" ht="12">
      <c r="A1441" s="13"/>
      <c r="B1441" s="227"/>
      <c r="C1441" s="228"/>
      <c r="D1441" s="220" t="s">
        <v>155</v>
      </c>
      <c r="E1441" s="229" t="s">
        <v>19</v>
      </c>
      <c r="F1441" s="230" t="s">
        <v>1629</v>
      </c>
      <c r="G1441" s="228"/>
      <c r="H1441" s="229" t="s">
        <v>19</v>
      </c>
      <c r="I1441" s="231"/>
      <c r="J1441" s="228"/>
      <c r="K1441" s="228"/>
      <c r="L1441" s="232"/>
      <c r="M1441" s="233"/>
      <c r="N1441" s="234"/>
      <c r="O1441" s="234"/>
      <c r="P1441" s="234"/>
      <c r="Q1441" s="234"/>
      <c r="R1441" s="234"/>
      <c r="S1441" s="234"/>
      <c r="T1441" s="235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6" t="s">
        <v>155</v>
      </c>
      <c r="AU1441" s="236" t="s">
        <v>81</v>
      </c>
      <c r="AV1441" s="13" t="s">
        <v>79</v>
      </c>
      <c r="AW1441" s="13" t="s">
        <v>33</v>
      </c>
      <c r="AX1441" s="13" t="s">
        <v>71</v>
      </c>
      <c r="AY1441" s="236" t="s">
        <v>141</v>
      </c>
    </row>
    <row r="1442" spans="1:51" s="13" customFormat="1" ht="12">
      <c r="A1442" s="13"/>
      <c r="B1442" s="227"/>
      <c r="C1442" s="228"/>
      <c r="D1442" s="220" t="s">
        <v>155</v>
      </c>
      <c r="E1442" s="229" t="s">
        <v>19</v>
      </c>
      <c r="F1442" s="230" t="s">
        <v>1630</v>
      </c>
      <c r="G1442" s="228"/>
      <c r="H1442" s="229" t="s">
        <v>19</v>
      </c>
      <c r="I1442" s="231"/>
      <c r="J1442" s="228"/>
      <c r="K1442" s="228"/>
      <c r="L1442" s="232"/>
      <c r="M1442" s="233"/>
      <c r="N1442" s="234"/>
      <c r="O1442" s="234"/>
      <c r="P1442" s="234"/>
      <c r="Q1442" s="234"/>
      <c r="R1442" s="234"/>
      <c r="S1442" s="234"/>
      <c r="T1442" s="235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6" t="s">
        <v>155</v>
      </c>
      <c r="AU1442" s="236" t="s">
        <v>81</v>
      </c>
      <c r="AV1442" s="13" t="s">
        <v>79</v>
      </c>
      <c r="AW1442" s="13" t="s">
        <v>33</v>
      </c>
      <c r="AX1442" s="13" t="s">
        <v>71</v>
      </c>
      <c r="AY1442" s="236" t="s">
        <v>141</v>
      </c>
    </row>
    <row r="1443" spans="1:51" s="13" customFormat="1" ht="12">
      <c r="A1443" s="13"/>
      <c r="B1443" s="227"/>
      <c r="C1443" s="228"/>
      <c r="D1443" s="220" t="s">
        <v>155</v>
      </c>
      <c r="E1443" s="229" t="s">
        <v>19</v>
      </c>
      <c r="F1443" s="230" t="s">
        <v>1631</v>
      </c>
      <c r="G1443" s="228"/>
      <c r="H1443" s="229" t="s">
        <v>19</v>
      </c>
      <c r="I1443" s="231"/>
      <c r="J1443" s="228"/>
      <c r="K1443" s="228"/>
      <c r="L1443" s="232"/>
      <c r="M1443" s="233"/>
      <c r="N1443" s="234"/>
      <c r="O1443" s="234"/>
      <c r="P1443" s="234"/>
      <c r="Q1443" s="234"/>
      <c r="R1443" s="234"/>
      <c r="S1443" s="234"/>
      <c r="T1443" s="23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36" t="s">
        <v>155</v>
      </c>
      <c r="AU1443" s="236" t="s">
        <v>81</v>
      </c>
      <c r="AV1443" s="13" t="s">
        <v>79</v>
      </c>
      <c r="AW1443" s="13" t="s">
        <v>33</v>
      </c>
      <c r="AX1443" s="13" t="s">
        <v>71</v>
      </c>
      <c r="AY1443" s="236" t="s">
        <v>141</v>
      </c>
    </row>
    <row r="1444" spans="1:51" s="13" customFormat="1" ht="12">
      <c r="A1444" s="13"/>
      <c r="B1444" s="227"/>
      <c r="C1444" s="228"/>
      <c r="D1444" s="220" t="s">
        <v>155</v>
      </c>
      <c r="E1444" s="229" t="s">
        <v>19</v>
      </c>
      <c r="F1444" s="230" t="s">
        <v>1632</v>
      </c>
      <c r="G1444" s="228"/>
      <c r="H1444" s="229" t="s">
        <v>19</v>
      </c>
      <c r="I1444" s="231"/>
      <c r="J1444" s="228"/>
      <c r="K1444" s="228"/>
      <c r="L1444" s="232"/>
      <c r="M1444" s="233"/>
      <c r="N1444" s="234"/>
      <c r="O1444" s="234"/>
      <c r="P1444" s="234"/>
      <c r="Q1444" s="234"/>
      <c r="R1444" s="234"/>
      <c r="S1444" s="234"/>
      <c r="T1444" s="235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6" t="s">
        <v>155</v>
      </c>
      <c r="AU1444" s="236" t="s">
        <v>81</v>
      </c>
      <c r="AV1444" s="13" t="s">
        <v>79</v>
      </c>
      <c r="AW1444" s="13" t="s">
        <v>33</v>
      </c>
      <c r="AX1444" s="13" t="s">
        <v>71</v>
      </c>
      <c r="AY1444" s="236" t="s">
        <v>141</v>
      </c>
    </row>
    <row r="1445" spans="1:51" s="13" customFormat="1" ht="12">
      <c r="A1445" s="13"/>
      <c r="B1445" s="227"/>
      <c r="C1445" s="228"/>
      <c r="D1445" s="220" t="s">
        <v>155</v>
      </c>
      <c r="E1445" s="229" t="s">
        <v>19</v>
      </c>
      <c r="F1445" s="230" t="s">
        <v>1633</v>
      </c>
      <c r="G1445" s="228"/>
      <c r="H1445" s="229" t="s">
        <v>19</v>
      </c>
      <c r="I1445" s="231"/>
      <c r="J1445" s="228"/>
      <c r="K1445" s="228"/>
      <c r="L1445" s="232"/>
      <c r="M1445" s="233"/>
      <c r="N1445" s="234"/>
      <c r="O1445" s="234"/>
      <c r="P1445" s="234"/>
      <c r="Q1445" s="234"/>
      <c r="R1445" s="234"/>
      <c r="S1445" s="234"/>
      <c r="T1445" s="235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6" t="s">
        <v>155</v>
      </c>
      <c r="AU1445" s="236" t="s">
        <v>81</v>
      </c>
      <c r="AV1445" s="13" t="s">
        <v>79</v>
      </c>
      <c r="AW1445" s="13" t="s">
        <v>33</v>
      </c>
      <c r="AX1445" s="13" t="s">
        <v>71</v>
      </c>
      <c r="AY1445" s="236" t="s">
        <v>141</v>
      </c>
    </row>
    <row r="1446" spans="1:65" s="2" customFormat="1" ht="24.15" customHeight="1">
      <c r="A1446" s="41"/>
      <c r="B1446" s="42"/>
      <c r="C1446" s="207" t="s">
        <v>1634</v>
      </c>
      <c r="D1446" s="207" t="s">
        <v>144</v>
      </c>
      <c r="E1446" s="208" t="s">
        <v>1635</v>
      </c>
      <c r="F1446" s="209" t="s">
        <v>1636</v>
      </c>
      <c r="G1446" s="210" t="s">
        <v>1038</v>
      </c>
      <c r="H1446" s="280"/>
      <c r="I1446" s="212"/>
      <c r="J1446" s="213">
        <f>ROUND(I1446*H1446,2)</f>
        <v>0</v>
      </c>
      <c r="K1446" s="209" t="s">
        <v>148</v>
      </c>
      <c r="L1446" s="47"/>
      <c r="M1446" s="214" t="s">
        <v>19</v>
      </c>
      <c r="N1446" s="215" t="s">
        <v>42</v>
      </c>
      <c r="O1446" s="87"/>
      <c r="P1446" s="216">
        <f>O1446*H1446</f>
        <v>0</v>
      </c>
      <c r="Q1446" s="216">
        <v>0</v>
      </c>
      <c r="R1446" s="216">
        <f>Q1446*H1446</f>
        <v>0</v>
      </c>
      <c r="S1446" s="216">
        <v>0</v>
      </c>
      <c r="T1446" s="217">
        <f>S1446*H1446</f>
        <v>0</v>
      </c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R1446" s="218" t="s">
        <v>269</v>
      </c>
      <c r="AT1446" s="218" t="s">
        <v>144</v>
      </c>
      <c r="AU1446" s="218" t="s">
        <v>81</v>
      </c>
      <c r="AY1446" s="20" t="s">
        <v>141</v>
      </c>
      <c r="BE1446" s="219">
        <f>IF(N1446="základní",J1446,0)</f>
        <v>0</v>
      </c>
      <c r="BF1446" s="219">
        <f>IF(N1446="snížená",J1446,0)</f>
        <v>0</v>
      </c>
      <c r="BG1446" s="219">
        <f>IF(N1446="zákl. přenesená",J1446,0)</f>
        <v>0</v>
      </c>
      <c r="BH1446" s="219">
        <f>IF(N1446="sníž. přenesená",J1446,0)</f>
        <v>0</v>
      </c>
      <c r="BI1446" s="219">
        <f>IF(N1446="nulová",J1446,0)</f>
        <v>0</v>
      </c>
      <c r="BJ1446" s="20" t="s">
        <v>79</v>
      </c>
      <c r="BK1446" s="219">
        <f>ROUND(I1446*H1446,2)</f>
        <v>0</v>
      </c>
      <c r="BL1446" s="20" t="s">
        <v>269</v>
      </c>
      <c r="BM1446" s="218" t="s">
        <v>1637</v>
      </c>
    </row>
    <row r="1447" spans="1:47" s="2" customFormat="1" ht="12">
      <c r="A1447" s="41"/>
      <c r="B1447" s="42"/>
      <c r="C1447" s="43"/>
      <c r="D1447" s="220" t="s">
        <v>151</v>
      </c>
      <c r="E1447" s="43"/>
      <c r="F1447" s="221" t="s">
        <v>1638</v>
      </c>
      <c r="G1447" s="43"/>
      <c r="H1447" s="43"/>
      <c r="I1447" s="222"/>
      <c r="J1447" s="43"/>
      <c r="K1447" s="43"/>
      <c r="L1447" s="47"/>
      <c r="M1447" s="223"/>
      <c r="N1447" s="224"/>
      <c r="O1447" s="87"/>
      <c r="P1447" s="87"/>
      <c r="Q1447" s="87"/>
      <c r="R1447" s="87"/>
      <c r="S1447" s="87"/>
      <c r="T1447" s="88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T1447" s="20" t="s">
        <v>151</v>
      </c>
      <c r="AU1447" s="20" t="s">
        <v>81</v>
      </c>
    </row>
    <row r="1448" spans="1:47" s="2" customFormat="1" ht="12">
      <c r="A1448" s="41"/>
      <c r="B1448" s="42"/>
      <c r="C1448" s="43"/>
      <c r="D1448" s="225" t="s">
        <v>153</v>
      </c>
      <c r="E1448" s="43"/>
      <c r="F1448" s="226" t="s">
        <v>1639</v>
      </c>
      <c r="G1448" s="43"/>
      <c r="H1448" s="43"/>
      <c r="I1448" s="222"/>
      <c r="J1448" s="43"/>
      <c r="K1448" s="43"/>
      <c r="L1448" s="47"/>
      <c r="M1448" s="223"/>
      <c r="N1448" s="224"/>
      <c r="O1448" s="87"/>
      <c r="P1448" s="87"/>
      <c r="Q1448" s="87"/>
      <c r="R1448" s="87"/>
      <c r="S1448" s="87"/>
      <c r="T1448" s="88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T1448" s="20" t="s">
        <v>153</v>
      </c>
      <c r="AU1448" s="20" t="s">
        <v>81</v>
      </c>
    </row>
    <row r="1449" spans="1:63" s="12" customFormat="1" ht="22.8" customHeight="1">
      <c r="A1449" s="12"/>
      <c r="B1449" s="191"/>
      <c r="C1449" s="192"/>
      <c r="D1449" s="193" t="s">
        <v>70</v>
      </c>
      <c r="E1449" s="205" t="s">
        <v>1640</v>
      </c>
      <c r="F1449" s="205" t="s">
        <v>1641</v>
      </c>
      <c r="G1449" s="192"/>
      <c r="H1449" s="192"/>
      <c r="I1449" s="195"/>
      <c r="J1449" s="206">
        <f>BK1449</f>
        <v>0</v>
      </c>
      <c r="K1449" s="192"/>
      <c r="L1449" s="197"/>
      <c r="M1449" s="198"/>
      <c r="N1449" s="199"/>
      <c r="O1449" s="199"/>
      <c r="P1449" s="200">
        <f>SUM(P1450:P1540)</f>
        <v>0</v>
      </c>
      <c r="Q1449" s="199"/>
      <c r="R1449" s="200">
        <f>SUM(R1450:R1540)</f>
        <v>21.050982000000005</v>
      </c>
      <c r="S1449" s="199"/>
      <c r="T1449" s="201">
        <f>SUM(T1450:T1540)</f>
        <v>0.3</v>
      </c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R1449" s="202" t="s">
        <v>81</v>
      </c>
      <c r="AT1449" s="203" t="s">
        <v>70</v>
      </c>
      <c r="AU1449" s="203" t="s">
        <v>79</v>
      </c>
      <c r="AY1449" s="202" t="s">
        <v>141</v>
      </c>
      <c r="BK1449" s="204">
        <f>SUM(BK1450:BK1540)</f>
        <v>0</v>
      </c>
    </row>
    <row r="1450" spans="1:65" s="2" customFormat="1" ht="44.25" customHeight="1">
      <c r="A1450" s="41"/>
      <c r="B1450" s="42"/>
      <c r="C1450" s="207" t="s">
        <v>1642</v>
      </c>
      <c r="D1450" s="207" t="s">
        <v>144</v>
      </c>
      <c r="E1450" s="208" t="s">
        <v>1643</v>
      </c>
      <c r="F1450" s="209" t="s">
        <v>1644</v>
      </c>
      <c r="G1450" s="210" t="s">
        <v>147</v>
      </c>
      <c r="H1450" s="211">
        <v>1</v>
      </c>
      <c r="I1450" s="212"/>
      <c r="J1450" s="213">
        <f>ROUND(I1450*H1450,2)</f>
        <v>0</v>
      </c>
      <c r="K1450" s="209" t="s">
        <v>292</v>
      </c>
      <c r="L1450" s="47"/>
      <c r="M1450" s="214" t="s">
        <v>19</v>
      </c>
      <c r="N1450" s="215" t="s">
        <v>42</v>
      </c>
      <c r="O1450" s="87"/>
      <c r="P1450" s="216">
        <f>O1450*H1450</f>
        <v>0</v>
      </c>
      <c r="Q1450" s="216">
        <v>3.00034</v>
      </c>
      <c r="R1450" s="216">
        <f>Q1450*H1450</f>
        <v>3.00034</v>
      </c>
      <c r="S1450" s="216">
        <v>0</v>
      </c>
      <c r="T1450" s="217">
        <f>S1450*H1450</f>
        <v>0</v>
      </c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R1450" s="218" t="s">
        <v>269</v>
      </c>
      <c r="AT1450" s="218" t="s">
        <v>144</v>
      </c>
      <c r="AU1450" s="218" t="s">
        <v>81</v>
      </c>
      <c r="AY1450" s="20" t="s">
        <v>141</v>
      </c>
      <c r="BE1450" s="219">
        <f>IF(N1450="základní",J1450,0)</f>
        <v>0</v>
      </c>
      <c r="BF1450" s="219">
        <f>IF(N1450="snížená",J1450,0)</f>
        <v>0</v>
      </c>
      <c r="BG1450" s="219">
        <f>IF(N1450="zákl. přenesená",J1450,0)</f>
        <v>0</v>
      </c>
      <c r="BH1450" s="219">
        <f>IF(N1450="sníž. přenesená",J1450,0)</f>
        <v>0</v>
      </c>
      <c r="BI1450" s="219">
        <f>IF(N1450="nulová",J1450,0)</f>
        <v>0</v>
      </c>
      <c r="BJ1450" s="20" t="s">
        <v>79</v>
      </c>
      <c r="BK1450" s="219">
        <f>ROUND(I1450*H1450,2)</f>
        <v>0</v>
      </c>
      <c r="BL1450" s="20" t="s">
        <v>269</v>
      </c>
      <c r="BM1450" s="218" t="s">
        <v>1645</v>
      </c>
    </row>
    <row r="1451" spans="1:47" s="2" customFormat="1" ht="12">
      <c r="A1451" s="41"/>
      <c r="B1451" s="42"/>
      <c r="C1451" s="43"/>
      <c r="D1451" s="220" t="s">
        <v>151</v>
      </c>
      <c r="E1451" s="43"/>
      <c r="F1451" s="221" t="s">
        <v>1646</v>
      </c>
      <c r="G1451" s="43"/>
      <c r="H1451" s="43"/>
      <c r="I1451" s="222"/>
      <c r="J1451" s="43"/>
      <c r="K1451" s="43"/>
      <c r="L1451" s="47"/>
      <c r="M1451" s="223"/>
      <c r="N1451" s="224"/>
      <c r="O1451" s="87"/>
      <c r="P1451" s="87"/>
      <c r="Q1451" s="87"/>
      <c r="R1451" s="87"/>
      <c r="S1451" s="87"/>
      <c r="T1451" s="88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T1451" s="20" t="s">
        <v>151</v>
      </c>
      <c r="AU1451" s="20" t="s">
        <v>81</v>
      </c>
    </row>
    <row r="1452" spans="1:51" s="13" customFormat="1" ht="12">
      <c r="A1452" s="13"/>
      <c r="B1452" s="227"/>
      <c r="C1452" s="228"/>
      <c r="D1452" s="220" t="s">
        <v>155</v>
      </c>
      <c r="E1452" s="229" t="s">
        <v>19</v>
      </c>
      <c r="F1452" s="230" t="s">
        <v>1647</v>
      </c>
      <c r="G1452" s="228"/>
      <c r="H1452" s="229" t="s">
        <v>19</v>
      </c>
      <c r="I1452" s="231"/>
      <c r="J1452" s="228"/>
      <c r="K1452" s="228"/>
      <c r="L1452" s="232"/>
      <c r="M1452" s="233"/>
      <c r="N1452" s="234"/>
      <c r="O1452" s="234"/>
      <c r="P1452" s="234"/>
      <c r="Q1452" s="234"/>
      <c r="R1452" s="234"/>
      <c r="S1452" s="234"/>
      <c r="T1452" s="235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6" t="s">
        <v>155</v>
      </c>
      <c r="AU1452" s="236" t="s">
        <v>81</v>
      </c>
      <c r="AV1452" s="13" t="s">
        <v>79</v>
      </c>
      <c r="AW1452" s="13" t="s">
        <v>33</v>
      </c>
      <c r="AX1452" s="13" t="s">
        <v>71</v>
      </c>
      <c r="AY1452" s="236" t="s">
        <v>141</v>
      </c>
    </row>
    <row r="1453" spans="1:51" s="14" customFormat="1" ht="12">
      <c r="A1453" s="14"/>
      <c r="B1453" s="237"/>
      <c r="C1453" s="238"/>
      <c r="D1453" s="220" t="s">
        <v>155</v>
      </c>
      <c r="E1453" s="239" t="s">
        <v>19</v>
      </c>
      <c r="F1453" s="240" t="s">
        <v>1648</v>
      </c>
      <c r="G1453" s="238"/>
      <c r="H1453" s="241">
        <v>1</v>
      </c>
      <c r="I1453" s="242"/>
      <c r="J1453" s="238"/>
      <c r="K1453" s="238"/>
      <c r="L1453" s="243"/>
      <c r="M1453" s="244"/>
      <c r="N1453" s="245"/>
      <c r="O1453" s="245"/>
      <c r="P1453" s="245"/>
      <c r="Q1453" s="245"/>
      <c r="R1453" s="245"/>
      <c r="S1453" s="245"/>
      <c r="T1453" s="246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7" t="s">
        <v>155</v>
      </c>
      <c r="AU1453" s="247" t="s">
        <v>81</v>
      </c>
      <c r="AV1453" s="14" t="s">
        <v>81</v>
      </c>
      <c r="AW1453" s="14" t="s">
        <v>33</v>
      </c>
      <c r="AX1453" s="14" t="s">
        <v>79</v>
      </c>
      <c r="AY1453" s="247" t="s">
        <v>141</v>
      </c>
    </row>
    <row r="1454" spans="1:65" s="2" customFormat="1" ht="37.8" customHeight="1">
      <c r="A1454" s="41"/>
      <c r="B1454" s="42"/>
      <c r="C1454" s="207" t="s">
        <v>1649</v>
      </c>
      <c r="D1454" s="207" t="s">
        <v>144</v>
      </c>
      <c r="E1454" s="208" t="s">
        <v>1650</v>
      </c>
      <c r="F1454" s="209" t="s">
        <v>1651</v>
      </c>
      <c r="G1454" s="210" t="s">
        <v>147</v>
      </c>
      <c r="H1454" s="211">
        <v>1</v>
      </c>
      <c r="I1454" s="212"/>
      <c r="J1454" s="213">
        <f>ROUND(I1454*H1454,2)</f>
        <v>0</v>
      </c>
      <c r="K1454" s="209" t="s">
        <v>292</v>
      </c>
      <c r="L1454" s="47"/>
      <c r="M1454" s="214" t="s">
        <v>19</v>
      </c>
      <c r="N1454" s="215" t="s">
        <v>42</v>
      </c>
      <c r="O1454" s="87"/>
      <c r="P1454" s="216">
        <f>O1454*H1454</f>
        <v>0</v>
      </c>
      <c r="Q1454" s="216">
        <v>3.00034</v>
      </c>
      <c r="R1454" s="216">
        <f>Q1454*H1454</f>
        <v>3.00034</v>
      </c>
      <c r="S1454" s="216">
        <v>0</v>
      </c>
      <c r="T1454" s="217">
        <f>S1454*H1454</f>
        <v>0</v>
      </c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R1454" s="218" t="s">
        <v>269</v>
      </c>
      <c r="AT1454" s="218" t="s">
        <v>144</v>
      </c>
      <c r="AU1454" s="218" t="s">
        <v>81</v>
      </c>
      <c r="AY1454" s="20" t="s">
        <v>141</v>
      </c>
      <c r="BE1454" s="219">
        <f>IF(N1454="základní",J1454,0)</f>
        <v>0</v>
      </c>
      <c r="BF1454" s="219">
        <f>IF(N1454="snížená",J1454,0)</f>
        <v>0</v>
      </c>
      <c r="BG1454" s="219">
        <f>IF(N1454="zákl. přenesená",J1454,0)</f>
        <v>0</v>
      </c>
      <c r="BH1454" s="219">
        <f>IF(N1454="sníž. přenesená",J1454,0)</f>
        <v>0</v>
      </c>
      <c r="BI1454" s="219">
        <f>IF(N1454="nulová",J1454,0)</f>
        <v>0</v>
      </c>
      <c r="BJ1454" s="20" t="s">
        <v>79</v>
      </c>
      <c r="BK1454" s="219">
        <f>ROUND(I1454*H1454,2)</f>
        <v>0</v>
      </c>
      <c r="BL1454" s="20" t="s">
        <v>269</v>
      </c>
      <c r="BM1454" s="218" t="s">
        <v>1652</v>
      </c>
    </row>
    <row r="1455" spans="1:47" s="2" customFormat="1" ht="12">
      <c r="A1455" s="41"/>
      <c r="B1455" s="42"/>
      <c r="C1455" s="43"/>
      <c r="D1455" s="220" t="s">
        <v>151</v>
      </c>
      <c r="E1455" s="43"/>
      <c r="F1455" s="221" t="s">
        <v>1653</v>
      </c>
      <c r="G1455" s="43"/>
      <c r="H1455" s="43"/>
      <c r="I1455" s="222"/>
      <c r="J1455" s="43"/>
      <c r="K1455" s="43"/>
      <c r="L1455" s="47"/>
      <c r="M1455" s="223"/>
      <c r="N1455" s="224"/>
      <c r="O1455" s="87"/>
      <c r="P1455" s="87"/>
      <c r="Q1455" s="87"/>
      <c r="R1455" s="87"/>
      <c r="S1455" s="87"/>
      <c r="T1455" s="88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T1455" s="20" t="s">
        <v>151</v>
      </c>
      <c r="AU1455" s="20" t="s">
        <v>81</v>
      </c>
    </row>
    <row r="1456" spans="1:51" s="13" customFormat="1" ht="12">
      <c r="A1456" s="13"/>
      <c r="B1456" s="227"/>
      <c r="C1456" s="228"/>
      <c r="D1456" s="220" t="s">
        <v>155</v>
      </c>
      <c r="E1456" s="229" t="s">
        <v>19</v>
      </c>
      <c r="F1456" s="230" t="s">
        <v>1647</v>
      </c>
      <c r="G1456" s="228"/>
      <c r="H1456" s="229" t="s">
        <v>19</v>
      </c>
      <c r="I1456" s="231"/>
      <c r="J1456" s="228"/>
      <c r="K1456" s="228"/>
      <c r="L1456" s="232"/>
      <c r="M1456" s="233"/>
      <c r="N1456" s="234"/>
      <c r="O1456" s="234"/>
      <c r="P1456" s="234"/>
      <c r="Q1456" s="234"/>
      <c r="R1456" s="234"/>
      <c r="S1456" s="234"/>
      <c r="T1456" s="235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6" t="s">
        <v>155</v>
      </c>
      <c r="AU1456" s="236" t="s">
        <v>81</v>
      </c>
      <c r="AV1456" s="13" t="s">
        <v>79</v>
      </c>
      <c r="AW1456" s="13" t="s">
        <v>33</v>
      </c>
      <c r="AX1456" s="13" t="s">
        <v>71</v>
      </c>
      <c r="AY1456" s="236" t="s">
        <v>141</v>
      </c>
    </row>
    <row r="1457" spans="1:51" s="14" customFormat="1" ht="12">
      <c r="A1457" s="14"/>
      <c r="B1457" s="237"/>
      <c r="C1457" s="238"/>
      <c r="D1457" s="220" t="s">
        <v>155</v>
      </c>
      <c r="E1457" s="239" t="s">
        <v>19</v>
      </c>
      <c r="F1457" s="240" t="s">
        <v>1648</v>
      </c>
      <c r="G1457" s="238"/>
      <c r="H1457" s="241">
        <v>1</v>
      </c>
      <c r="I1457" s="242"/>
      <c r="J1457" s="238"/>
      <c r="K1457" s="238"/>
      <c r="L1457" s="243"/>
      <c r="M1457" s="244"/>
      <c r="N1457" s="245"/>
      <c r="O1457" s="245"/>
      <c r="P1457" s="245"/>
      <c r="Q1457" s="245"/>
      <c r="R1457" s="245"/>
      <c r="S1457" s="245"/>
      <c r="T1457" s="246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47" t="s">
        <v>155</v>
      </c>
      <c r="AU1457" s="247" t="s">
        <v>81</v>
      </c>
      <c r="AV1457" s="14" t="s">
        <v>81</v>
      </c>
      <c r="AW1457" s="14" t="s">
        <v>33</v>
      </c>
      <c r="AX1457" s="14" t="s">
        <v>79</v>
      </c>
      <c r="AY1457" s="247" t="s">
        <v>141</v>
      </c>
    </row>
    <row r="1458" spans="1:65" s="2" customFormat="1" ht="37.8" customHeight="1">
      <c r="A1458" s="41"/>
      <c r="B1458" s="42"/>
      <c r="C1458" s="207" t="s">
        <v>1654</v>
      </c>
      <c r="D1458" s="207" t="s">
        <v>144</v>
      </c>
      <c r="E1458" s="208" t="s">
        <v>1655</v>
      </c>
      <c r="F1458" s="209" t="s">
        <v>1656</v>
      </c>
      <c r="G1458" s="210" t="s">
        <v>147</v>
      </c>
      <c r="H1458" s="211">
        <v>1</v>
      </c>
      <c r="I1458" s="212"/>
      <c r="J1458" s="213">
        <f>ROUND(I1458*H1458,2)</f>
        <v>0</v>
      </c>
      <c r="K1458" s="209" t="s">
        <v>292</v>
      </c>
      <c r="L1458" s="47"/>
      <c r="M1458" s="214" t="s">
        <v>19</v>
      </c>
      <c r="N1458" s="215" t="s">
        <v>42</v>
      </c>
      <c r="O1458" s="87"/>
      <c r="P1458" s="216">
        <f>O1458*H1458</f>
        <v>0</v>
      </c>
      <c r="Q1458" s="216">
        <v>3.00034</v>
      </c>
      <c r="R1458" s="216">
        <f>Q1458*H1458</f>
        <v>3.00034</v>
      </c>
      <c r="S1458" s="216">
        <v>0</v>
      </c>
      <c r="T1458" s="217">
        <f>S1458*H1458</f>
        <v>0</v>
      </c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R1458" s="218" t="s">
        <v>269</v>
      </c>
      <c r="AT1458" s="218" t="s">
        <v>144</v>
      </c>
      <c r="AU1458" s="218" t="s">
        <v>81</v>
      </c>
      <c r="AY1458" s="20" t="s">
        <v>141</v>
      </c>
      <c r="BE1458" s="219">
        <f>IF(N1458="základní",J1458,0)</f>
        <v>0</v>
      </c>
      <c r="BF1458" s="219">
        <f>IF(N1458="snížená",J1458,0)</f>
        <v>0</v>
      </c>
      <c r="BG1458" s="219">
        <f>IF(N1458="zákl. přenesená",J1458,0)</f>
        <v>0</v>
      </c>
      <c r="BH1458" s="219">
        <f>IF(N1458="sníž. přenesená",J1458,0)</f>
        <v>0</v>
      </c>
      <c r="BI1458" s="219">
        <f>IF(N1458="nulová",J1458,0)</f>
        <v>0</v>
      </c>
      <c r="BJ1458" s="20" t="s">
        <v>79</v>
      </c>
      <c r="BK1458" s="219">
        <f>ROUND(I1458*H1458,2)</f>
        <v>0</v>
      </c>
      <c r="BL1458" s="20" t="s">
        <v>269</v>
      </c>
      <c r="BM1458" s="218" t="s">
        <v>1657</v>
      </c>
    </row>
    <row r="1459" spans="1:47" s="2" customFormat="1" ht="12">
      <c r="A1459" s="41"/>
      <c r="B1459" s="42"/>
      <c r="C1459" s="43"/>
      <c r="D1459" s="220" t="s">
        <v>151</v>
      </c>
      <c r="E1459" s="43"/>
      <c r="F1459" s="221" t="s">
        <v>1658</v>
      </c>
      <c r="G1459" s="43"/>
      <c r="H1459" s="43"/>
      <c r="I1459" s="222"/>
      <c r="J1459" s="43"/>
      <c r="K1459" s="43"/>
      <c r="L1459" s="47"/>
      <c r="M1459" s="223"/>
      <c r="N1459" s="224"/>
      <c r="O1459" s="87"/>
      <c r="P1459" s="87"/>
      <c r="Q1459" s="87"/>
      <c r="R1459" s="87"/>
      <c r="S1459" s="87"/>
      <c r="T1459" s="88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T1459" s="20" t="s">
        <v>151</v>
      </c>
      <c r="AU1459" s="20" t="s">
        <v>81</v>
      </c>
    </row>
    <row r="1460" spans="1:51" s="13" customFormat="1" ht="12">
      <c r="A1460" s="13"/>
      <c r="B1460" s="227"/>
      <c r="C1460" s="228"/>
      <c r="D1460" s="220" t="s">
        <v>155</v>
      </c>
      <c r="E1460" s="229" t="s">
        <v>19</v>
      </c>
      <c r="F1460" s="230" t="s">
        <v>1647</v>
      </c>
      <c r="G1460" s="228"/>
      <c r="H1460" s="229" t="s">
        <v>19</v>
      </c>
      <c r="I1460" s="231"/>
      <c r="J1460" s="228"/>
      <c r="K1460" s="228"/>
      <c r="L1460" s="232"/>
      <c r="M1460" s="233"/>
      <c r="N1460" s="234"/>
      <c r="O1460" s="234"/>
      <c r="P1460" s="234"/>
      <c r="Q1460" s="234"/>
      <c r="R1460" s="234"/>
      <c r="S1460" s="234"/>
      <c r="T1460" s="235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36" t="s">
        <v>155</v>
      </c>
      <c r="AU1460" s="236" t="s">
        <v>81</v>
      </c>
      <c r="AV1460" s="13" t="s">
        <v>79</v>
      </c>
      <c r="AW1460" s="13" t="s">
        <v>33</v>
      </c>
      <c r="AX1460" s="13" t="s">
        <v>71</v>
      </c>
      <c r="AY1460" s="236" t="s">
        <v>141</v>
      </c>
    </row>
    <row r="1461" spans="1:51" s="14" customFormat="1" ht="12">
      <c r="A1461" s="14"/>
      <c r="B1461" s="237"/>
      <c r="C1461" s="238"/>
      <c r="D1461" s="220" t="s">
        <v>155</v>
      </c>
      <c r="E1461" s="239" t="s">
        <v>19</v>
      </c>
      <c r="F1461" s="240" t="s">
        <v>1648</v>
      </c>
      <c r="G1461" s="238"/>
      <c r="H1461" s="241">
        <v>1</v>
      </c>
      <c r="I1461" s="242"/>
      <c r="J1461" s="238"/>
      <c r="K1461" s="238"/>
      <c r="L1461" s="243"/>
      <c r="M1461" s="244"/>
      <c r="N1461" s="245"/>
      <c r="O1461" s="245"/>
      <c r="P1461" s="245"/>
      <c r="Q1461" s="245"/>
      <c r="R1461" s="245"/>
      <c r="S1461" s="245"/>
      <c r="T1461" s="246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47" t="s">
        <v>155</v>
      </c>
      <c r="AU1461" s="247" t="s">
        <v>81</v>
      </c>
      <c r="AV1461" s="14" t="s">
        <v>81</v>
      </c>
      <c r="AW1461" s="14" t="s">
        <v>33</v>
      </c>
      <c r="AX1461" s="14" t="s">
        <v>79</v>
      </c>
      <c r="AY1461" s="247" t="s">
        <v>141</v>
      </c>
    </row>
    <row r="1462" spans="1:65" s="2" customFormat="1" ht="37.8" customHeight="1">
      <c r="A1462" s="41"/>
      <c r="B1462" s="42"/>
      <c r="C1462" s="207" t="s">
        <v>1659</v>
      </c>
      <c r="D1462" s="207" t="s">
        <v>144</v>
      </c>
      <c r="E1462" s="208" t="s">
        <v>1660</v>
      </c>
      <c r="F1462" s="209" t="s">
        <v>1661</v>
      </c>
      <c r="G1462" s="210" t="s">
        <v>147</v>
      </c>
      <c r="H1462" s="211">
        <v>3</v>
      </c>
      <c r="I1462" s="212"/>
      <c r="J1462" s="213">
        <f>ROUND(I1462*H1462,2)</f>
        <v>0</v>
      </c>
      <c r="K1462" s="209" t="s">
        <v>292</v>
      </c>
      <c r="L1462" s="47"/>
      <c r="M1462" s="214" t="s">
        <v>19</v>
      </c>
      <c r="N1462" s="215" t="s">
        <v>42</v>
      </c>
      <c r="O1462" s="87"/>
      <c r="P1462" s="216">
        <f>O1462*H1462</f>
        <v>0</v>
      </c>
      <c r="Q1462" s="216">
        <v>3.00034</v>
      </c>
      <c r="R1462" s="216">
        <f>Q1462*H1462</f>
        <v>9.00102</v>
      </c>
      <c r="S1462" s="216">
        <v>0</v>
      </c>
      <c r="T1462" s="217">
        <f>S1462*H1462</f>
        <v>0</v>
      </c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R1462" s="218" t="s">
        <v>269</v>
      </c>
      <c r="AT1462" s="218" t="s">
        <v>144</v>
      </c>
      <c r="AU1462" s="218" t="s">
        <v>81</v>
      </c>
      <c r="AY1462" s="20" t="s">
        <v>141</v>
      </c>
      <c r="BE1462" s="219">
        <f>IF(N1462="základní",J1462,0)</f>
        <v>0</v>
      </c>
      <c r="BF1462" s="219">
        <f>IF(N1462="snížená",J1462,0)</f>
        <v>0</v>
      </c>
      <c r="BG1462" s="219">
        <f>IF(N1462="zákl. přenesená",J1462,0)</f>
        <v>0</v>
      </c>
      <c r="BH1462" s="219">
        <f>IF(N1462="sníž. přenesená",J1462,0)</f>
        <v>0</v>
      </c>
      <c r="BI1462" s="219">
        <f>IF(N1462="nulová",J1462,0)</f>
        <v>0</v>
      </c>
      <c r="BJ1462" s="20" t="s">
        <v>79</v>
      </c>
      <c r="BK1462" s="219">
        <f>ROUND(I1462*H1462,2)</f>
        <v>0</v>
      </c>
      <c r="BL1462" s="20" t="s">
        <v>269</v>
      </c>
      <c r="BM1462" s="218" t="s">
        <v>1662</v>
      </c>
    </row>
    <row r="1463" spans="1:47" s="2" customFormat="1" ht="12">
      <c r="A1463" s="41"/>
      <c r="B1463" s="42"/>
      <c r="C1463" s="43"/>
      <c r="D1463" s="220" t="s">
        <v>151</v>
      </c>
      <c r="E1463" s="43"/>
      <c r="F1463" s="221" t="s">
        <v>1663</v>
      </c>
      <c r="G1463" s="43"/>
      <c r="H1463" s="43"/>
      <c r="I1463" s="222"/>
      <c r="J1463" s="43"/>
      <c r="K1463" s="43"/>
      <c r="L1463" s="47"/>
      <c r="M1463" s="223"/>
      <c r="N1463" s="224"/>
      <c r="O1463" s="87"/>
      <c r="P1463" s="87"/>
      <c r="Q1463" s="87"/>
      <c r="R1463" s="87"/>
      <c r="S1463" s="87"/>
      <c r="T1463" s="88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T1463" s="20" t="s">
        <v>151</v>
      </c>
      <c r="AU1463" s="20" t="s">
        <v>81</v>
      </c>
    </row>
    <row r="1464" spans="1:51" s="13" customFormat="1" ht="12">
      <c r="A1464" s="13"/>
      <c r="B1464" s="227"/>
      <c r="C1464" s="228"/>
      <c r="D1464" s="220" t="s">
        <v>155</v>
      </c>
      <c r="E1464" s="229" t="s">
        <v>19</v>
      </c>
      <c r="F1464" s="230" t="s">
        <v>1647</v>
      </c>
      <c r="G1464" s="228"/>
      <c r="H1464" s="229" t="s">
        <v>19</v>
      </c>
      <c r="I1464" s="231"/>
      <c r="J1464" s="228"/>
      <c r="K1464" s="228"/>
      <c r="L1464" s="232"/>
      <c r="M1464" s="233"/>
      <c r="N1464" s="234"/>
      <c r="O1464" s="234"/>
      <c r="P1464" s="234"/>
      <c r="Q1464" s="234"/>
      <c r="R1464" s="234"/>
      <c r="S1464" s="234"/>
      <c r="T1464" s="235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6" t="s">
        <v>155</v>
      </c>
      <c r="AU1464" s="236" t="s">
        <v>81</v>
      </c>
      <c r="AV1464" s="13" t="s">
        <v>79</v>
      </c>
      <c r="AW1464" s="13" t="s">
        <v>33</v>
      </c>
      <c r="AX1464" s="13" t="s">
        <v>71</v>
      </c>
      <c r="AY1464" s="236" t="s">
        <v>141</v>
      </c>
    </row>
    <row r="1465" spans="1:51" s="14" customFormat="1" ht="12">
      <c r="A1465" s="14"/>
      <c r="B1465" s="237"/>
      <c r="C1465" s="238"/>
      <c r="D1465" s="220" t="s">
        <v>155</v>
      </c>
      <c r="E1465" s="239" t="s">
        <v>19</v>
      </c>
      <c r="F1465" s="240" t="s">
        <v>1664</v>
      </c>
      <c r="G1465" s="238"/>
      <c r="H1465" s="241">
        <v>3</v>
      </c>
      <c r="I1465" s="242"/>
      <c r="J1465" s="238"/>
      <c r="K1465" s="238"/>
      <c r="L1465" s="243"/>
      <c r="M1465" s="244"/>
      <c r="N1465" s="245"/>
      <c r="O1465" s="245"/>
      <c r="P1465" s="245"/>
      <c r="Q1465" s="245"/>
      <c r="R1465" s="245"/>
      <c r="S1465" s="245"/>
      <c r="T1465" s="246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47" t="s">
        <v>155</v>
      </c>
      <c r="AU1465" s="247" t="s">
        <v>81</v>
      </c>
      <c r="AV1465" s="14" t="s">
        <v>81</v>
      </c>
      <c r="AW1465" s="14" t="s">
        <v>33</v>
      </c>
      <c r="AX1465" s="14" t="s">
        <v>79</v>
      </c>
      <c r="AY1465" s="247" t="s">
        <v>141</v>
      </c>
    </row>
    <row r="1466" spans="1:65" s="2" customFormat="1" ht="44.25" customHeight="1">
      <c r="A1466" s="41"/>
      <c r="B1466" s="42"/>
      <c r="C1466" s="207" t="s">
        <v>1665</v>
      </c>
      <c r="D1466" s="207" t="s">
        <v>144</v>
      </c>
      <c r="E1466" s="208" t="s">
        <v>1666</v>
      </c>
      <c r="F1466" s="209" t="s">
        <v>1667</v>
      </c>
      <c r="G1466" s="210" t="s">
        <v>147</v>
      </c>
      <c r="H1466" s="211">
        <v>1</v>
      </c>
      <c r="I1466" s="212"/>
      <c r="J1466" s="213">
        <f>ROUND(I1466*H1466,2)</f>
        <v>0</v>
      </c>
      <c r="K1466" s="209" t="s">
        <v>292</v>
      </c>
      <c r="L1466" s="47"/>
      <c r="M1466" s="214" t="s">
        <v>19</v>
      </c>
      <c r="N1466" s="215" t="s">
        <v>42</v>
      </c>
      <c r="O1466" s="87"/>
      <c r="P1466" s="216">
        <f>O1466*H1466</f>
        <v>0</v>
      </c>
      <c r="Q1466" s="216">
        <v>3.00034</v>
      </c>
      <c r="R1466" s="216">
        <f>Q1466*H1466</f>
        <v>3.00034</v>
      </c>
      <c r="S1466" s="216">
        <v>0</v>
      </c>
      <c r="T1466" s="217">
        <f>S1466*H1466</f>
        <v>0</v>
      </c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R1466" s="218" t="s">
        <v>269</v>
      </c>
      <c r="AT1466" s="218" t="s">
        <v>144</v>
      </c>
      <c r="AU1466" s="218" t="s">
        <v>81</v>
      </c>
      <c r="AY1466" s="20" t="s">
        <v>141</v>
      </c>
      <c r="BE1466" s="219">
        <f>IF(N1466="základní",J1466,0)</f>
        <v>0</v>
      </c>
      <c r="BF1466" s="219">
        <f>IF(N1466="snížená",J1466,0)</f>
        <v>0</v>
      </c>
      <c r="BG1466" s="219">
        <f>IF(N1466="zákl. přenesená",J1466,0)</f>
        <v>0</v>
      </c>
      <c r="BH1466" s="219">
        <f>IF(N1466="sníž. přenesená",J1466,0)</f>
        <v>0</v>
      </c>
      <c r="BI1466" s="219">
        <f>IF(N1466="nulová",J1466,0)</f>
        <v>0</v>
      </c>
      <c r="BJ1466" s="20" t="s">
        <v>79</v>
      </c>
      <c r="BK1466" s="219">
        <f>ROUND(I1466*H1466,2)</f>
        <v>0</v>
      </c>
      <c r="BL1466" s="20" t="s">
        <v>269</v>
      </c>
      <c r="BM1466" s="218" t="s">
        <v>1668</v>
      </c>
    </row>
    <row r="1467" spans="1:47" s="2" customFormat="1" ht="12">
      <c r="A1467" s="41"/>
      <c r="B1467" s="42"/>
      <c r="C1467" s="43"/>
      <c r="D1467" s="220" t="s">
        <v>151</v>
      </c>
      <c r="E1467" s="43"/>
      <c r="F1467" s="221" t="s">
        <v>1669</v>
      </c>
      <c r="G1467" s="43"/>
      <c r="H1467" s="43"/>
      <c r="I1467" s="222"/>
      <c r="J1467" s="43"/>
      <c r="K1467" s="43"/>
      <c r="L1467" s="47"/>
      <c r="M1467" s="223"/>
      <c r="N1467" s="224"/>
      <c r="O1467" s="87"/>
      <c r="P1467" s="87"/>
      <c r="Q1467" s="87"/>
      <c r="R1467" s="87"/>
      <c r="S1467" s="87"/>
      <c r="T1467" s="88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T1467" s="20" t="s">
        <v>151</v>
      </c>
      <c r="AU1467" s="20" t="s">
        <v>81</v>
      </c>
    </row>
    <row r="1468" spans="1:51" s="13" customFormat="1" ht="12">
      <c r="A1468" s="13"/>
      <c r="B1468" s="227"/>
      <c r="C1468" s="228"/>
      <c r="D1468" s="220" t="s">
        <v>155</v>
      </c>
      <c r="E1468" s="229" t="s">
        <v>19</v>
      </c>
      <c r="F1468" s="230" t="s">
        <v>1647</v>
      </c>
      <c r="G1468" s="228"/>
      <c r="H1468" s="229" t="s">
        <v>19</v>
      </c>
      <c r="I1468" s="231"/>
      <c r="J1468" s="228"/>
      <c r="K1468" s="228"/>
      <c r="L1468" s="232"/>
      <c r="M1468" s="233"/>
      <c r="N1468" s="234"/>
      <c r="O1468" s="234"/>
      <c r="P1468" s="234"/>
      <c r="Q1468" s="234"/>
      <c r="R1468" s="234"/>
      <c r="S1468" s="234"/>
      <c r="T1468" s="235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6" t="s">
        <v>155</v>
      </c>
      <c r="AU1468" s="236" t="s">
        <v>81</v>
      </c>
      <c r="AV1468" s="13" t="s">
        <v>79</v>
      </c>
      <c r="AW1468" s="13" t="s">
        <v>33</v>
      </c>
      <c r="AX1468" s="13" t="s">
        <v>71</v>
      </c>
      <c r="AY1468" s="236" t="s">
        <v>141</v>
      </c>
    </row>
    <row r="1469" spans="1:51" s="14" customFormat="1" ht="12">
      <c r="A1469" s="14"/>
      <c r="B1469" s="237"/>
      <c r="C1469" s="238"/>
      <c r="D1469" s="220" t="s">
        <v>155</v>
      </c>
      <c r="E1469" s="239" t="s">
        <v>19</v>
      </c>
      <c r="F1469" s="240" t="s">
        <v>1648</v>
      </c>
      <c r="G1469" s="238"/>
      <c r="H1469" s="241">
        <v>1</v>
      </c>
      <c r="I1469" s="242"/>
      <c r="J1469" s="238"/>
      <c r="K1469" s="238"/>
      <c r="L1469" s="243"/>
      <c r="M1469" s="244"/>
      <c r="N1469" s="245"/>
      <c r="O1469" s="245"/>
      <c r="P1469" s="245"/>
      <c r="Q1469" s="245"/>
      <c r="R1469" s="245"/>
      <c r="S1469" s="245"/>
      <c r="T1469" s="246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7" t="s">
        <v>155</v>
      </c>
      <c r="AU1469" s="247" t="s">
        <v>81</v>
      </c>
      <c r="AV1469" s="14" t="s">
        <v>81</v>
      </c>
      <c r="AW1469" s="14" t="s">
        <v>33</v>
      </c>
      <c r="AX1469" s="14" t="s">
        <v>79</v>
      </c>
      <c r="AY1469" s="247" t="s">
        <v>141</v>
      </c>
    </row>
    <row r="1470" spans="1:65" s="2" customFormat="1" ht="37.8" customHeight="1">
      <c r="A1470" s="41"/>
      <c r="B1470" s="42"/>
      <c r="C1470" s="207" t="s">
        <v>1670</v>
      </c>
      <c r="D1470" s="207" t="s">
        <v>144</v>
      </c>
      <c r="E1470" s="208" t="s">
        <v>1671</v>
      </c>
      <c r="F1470" s="209" t="s">
        <v>1672</v>
      </c>
      <c r="G1470" s="210" t="s">
        <v>147</v>
      </c>
      <c r="H1470" s="211">
        <v>10</v>
      </c>
      <c r="I1470" s="212"/>
      <c r="J1470" s="213">
        <f>ROUND(I1470*H1470,2)</f>
        <v>0</v>
      </c>
      <c r="K1470" s="209" t="s">
        <v>292</v>
      </c>
      <c r="L1470" s="47"/>
      <c r="M1470" s="214" t="s">
        <v>19</v>
      </c>
      <c r="N1470" s="215" t="s">
        <v>42</v>
      </c>
      <c r="O1470" s="87"/>
      <c r="P1470" s="216">
        <f>O1470*H1470</f>
        <v>0</v>
      </c>
      <c r="Q1470" s="216">
        <v>3E-05</v>
      </c>
      <c r="R1470" s="216">
        <f>Q1470*H1470</f>
        <v>0.00030000000000000003</v>
      </c>
      <c r="S1470" s="216">
        <v>0</v>
      </c>
      <c r="T1470" s="217">
        <f>S1470*H1470</f>
        <v>0</v>
      </c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R1470" s="218" t="s">
        <v>269</v>
      </c>
      <c r="AT1470" s="218" t="s">
        <v>144</v>
      </c>
      <c r="AU1470" s="218" t="s">
        <v>81</v>
      </c>
      <c r="AY1470" s="20" t="s">
        <v>141</v>
      </c>
      <c r="BE1470" s="219">
        <f>IF(N1470="základní",J1470,0)</f>
        <v>0</v>
      </c>
      <c r="BF1470" s="219">
        <f>IF(N1470="snížená",J1470,0)</f>
        <v>0</v>
      </c>
      <c r="BG1470" s="219">
        <f>IF(N1470="zákl. přenesená",J1470,0)</f>
        <v>0</v>
      </c>
      <c r="BH1470" s="219">
        <f>IF(N1470="sníž. přenesená",J1470,0)</f>
        <v>0</v>
      </c>
      <c r="BI1470" s="219">
        <f>IF(N1470="nulová",J1470,0)</f>
        <v>0</v>
      </c>
      <c r="BJ1470" s="20" t="s">
        <v>79</v>
      </c>
      <c r="BK1470" s="219">
        <f>ROUND(I1470*H1470,2)</f>
        <v>0</v>
      </c>
      <c r="BL1470" s="20" t="s">
        <v>269</v>
      </c>
      <c r="BM1470" s="218" t="s">
        <v>1673</v>
      </c>
    </row>
    <row r="1471" spans="1:47" s="2" customFormat="1" ht="12">
      <c r="A1471" s="41"/>
      <c r="B1471" s="42"/>
      <c r="C1471" s="43"/>
      <c r="D1471" s="220" t="s">
        <v>151</v>
      </c>
      <c r="E1471" s="43"/>
      <c r="F1471" s="221" t="s">
        <v>1674</v>
      </c>
      <c r="G1471" s="43"/>
      <c r="H1471" s="43"/>
      <c r="I1471" s="222"/>
      <c r="J1471" s="43"/>
      <c r="K1471" s="43"/>
      <c r="L1471" s="47"/>
      <c r="M1471" s="223"/>
      <c r="N1471" s="224"/>
      <c r="O1471" s="87"/>
      <c r="P1471" s="87"/>
      <c r="Q1471" s="87"/>
      <c r="R1471" s="87"/>
      <c r="S1471" s="87"/>
      <c r="T1471" s="88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T1471" s="20" t="s">
        <v>151</v>
      </c>
      <c r="AU1471" s="20" t="s">
        <v>81</v>
      </c>
    </row>
    <row r="1472" spans="1:51" s="13" customFormat="1" ht="12">
      <c r="A1472" s="13"/>
      <c r="B1472" s="227"/>
      <c r="C1472" s="228"/>
      <c r="D1472" s="220" t="s">
        <v>155</v>
      </c>
      <c r="E1472" s="229" t="s">
        <v>19</v>
      </c>
      <c r="F1472" s="230" t="s">
        <v>225</v>
      </c>
      <c r="G1472" s="228"/>
      <c r="H1472" s="229" t="s">
        <v>19</v>
      </c>
      <c r="I1472" s="231"/>
      <c r="J1472" s="228"/>
      <c r="K1472" s="228"/>
      <c r="L1472" s="232"/>
      <c r="M1472" s="233"/>
      <c r="N1472" s="234"/>
      <c r="O1472" s="234"/>
      <c r="P1472" s="234"/>
      <c r="Q1472" s="234"/>
      <c r="R1472" s="234"/>
      <c r="S1472" s="234"/>
      <c r="T1472" s="235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6" t="s">
        <v>155</v>
      </c>
      <c r="AU1472" s="236" t="s">
        <v>81</v>
      </c>
      <c r="AV1472" s="13" t="s">
        <v>79</v>
      </c>
      <c r="AW1472" s="13" t="s">
        <v>33</v>
      </c>
      <c r="AX1472" s="13" t="s">
        <v>71</v>
      </c>
      <c r="AY1472" s="236" t="s">
        <v>141</v>
      </c>
    </row>
    <row r="1473" spans="1:51" s="14" customFormat="1" ht="12">
      <c r="A1473" s="14"/>
      <c r="B1473" s="237"/>
      <c r="C1473" s="238"/>
      <c r="D1473" s="220" t="s">
        <v>155</v>
      </c>
      <c r="E1473" s="239" t="s">
        <v>19</v>
      </c>
      <c r="F1473" s="240" t="s">
        <v>1675</v>
      </c>
      <c r="G1473" s="238"/>
      <c r="H1473" s="241">
        <v>10</v>
      </c>
      <c r="I1473" s="242"/>
      <c r="J1473" s="238"/>
      <c r="K1473" s="238"/>
      <c r="L1473" s="243"/>
      <c r="M1473" s="244"/>
      <c r="N1473" s="245"/>
      <c r="O1473" s="245"/>
      <c r="P1473" s="245"/>
      <c r="Q1473" s="245"/>
      <c r="R1473" s="245"/>
      <c r="S1473" s="245"/>
      <c r="T1473" s="246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47" t="s">
        <v>155</v>
      </c>
      <c r="AU1473" s="247" t="s">
        <v>81</v>
      </c>
      <c r="AV1473" s="14" t="s">
        <v>81</v>
      </c>
      <c r="AW1473" s="14" t="s">
        <v>33</v>
      </c>
      <c r="AX1473" s="14" t="s">
        <v>79</v>
      </c>
      <c r="AY1473" s="247" t="s">
        <v>141</v>
      </c>
    </row>
    <row r="1474" spans="1:65" s="2" customFormat="1" ht="33" customHeight="1">
      <c r="A1474" s="41"/>
      <c r="B1474" s="42"/>
      <c r="C1474" s="207" t="s">
        <v>1676</v>
      </c>
      <c r="D1474" s="207" t="s">
        <v>144</v>
      </c>
      <c r="E1474" s="208" t="s">
        <v>1677</v>
      </c>
      <c r="F1474" s="209" t="s">
        <v>1678</v>
      </c>
      <c r="G1474" s="210" t="s">
        <v>147</v>
      </c>
      <c r="H1474" s="211">
        <v>2</v>
      </c>
      <c r="I1474" s="212"/>
      <c r="J1474" s="213">
        <f>ROUND(I1474*H1474,2)</f>
        <v>0</v>
      </c>
      <c r="K1474" s="209" t="s">
        <v>292</v>
      </c>
      <c r="L1474" s="47"/>
      <c r="M1474" s="214" t="s">
        <v>19</v>
      </c>
      <c r="N1474" s="215" t="s">
        <v>42</v>
      </c>
      <c r="O1474" s="87"/>
      <c r="P1474" s="216">
        <f>O1474*H1474</f>
        <v>0</v>
      </c>
      <c r="Q1474" s="216">
        <v>3E-05</v>
      </c>
      <c r="R1474" s="216">
        <f>Q1474*H1474</f>
        <v>6E-05</v>
      </c>
      <c r="S1474" s="216">
        <v>0</v>
      </c>
      <c r="T1474" s="217">
        <f>S1474*H1474</f>
        <v>0</v>
      </c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R1474" s="218" t="s">
        <v>269</v>
      </c>
      <c r="AT1474" s="218" t="s">
        <v>144</v>
      </c>
      <c r="AU1474" s="218" t="s">
        <v>81</v>
      </c>
      <c r="AY1474" s="20" t="s">
        <v>141</v>
      </c>
      <c r="BE1474" s="219">
        <f>IF(N1474="základní",J1474,0)</f>
        <v>0</v>
      </c>
      <c r="BF1474" s="219">
        <f>IF(N1474="snížená",J1474,0)</f>
        <v>0</v>
      </c>
      <c r="BG1474" s="219">
        <f>IF(N1474="zákl. přenesená",J1474,0)</f>
        <v>0</v>
      </c>
      <c r="BH1474" s="219">
        <f>IF(N1474="sníž. přenesená",J1474,0)</f>
        <v>0</v>
      </c>
      <c r="BI1474" s="219">
        <f>IF(N1474="nulová",J1474,0)</f>
        <v>0</v>
      </c>
      <c r="BJ1474" s="20" t="s">
        <v>79</v>
      </c>
      <c r="BK1474" s="219">
        <f>ROUND(I1474*H1474,2)</f>
        <v>0</v>
      </c>
      <c r="BL1474" s="20" t="s">
        <v>269</v>
      </c>
      <c r="BM1474" s="218" t="s">
        <v>1679</v>
      </c>
    </row>
    <row r="1475" spans="1:47" s="2" customFormat="1" ht="12">
      <c r="A1475" s="41"/>
      <c r="B1475" s="42"/>
      <c r="C1475" s="43"/>
      <c r="D1475" s="220" t="s">
        <v>151</v>
      </c>
      <c r="E1475" s="43"/>
      <c r="F1475" s="221" t="s">
        <v>1680</v>
      </c>
      <c r="G1475" s="43"/>
      <c r="H1475" s="43"/>
      <c r="I1475" s="222"/>
      <c r="J1475" s="43"/>
      <c r="K1475" s="43"/>
      <c r="L1475" s="47"/>
      <c r="M1475" s="223"/>
      <c r="N1475" s="224"/>
      <c r="O1475" s="87"/>
      <c r="P1475" s="87"/>
      <c r="Q1475" s="87"/>
      <c r="R1475" s="87"/>
      <c r="S1475" s="87"/>
      <c r="T1475" s="88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T1475" s="20" t="s">
        <v>151</v>
      </c>
      <c r="AU1475" s="20" t="s">
        <v>81</v>
      </c>
    </row>
    <row r="1476" spans="1:51" s="13" customFormat="1" ht="12">
      <c r="A1476" s="13"/>
      <c r="B1476" s="227"/>
      <c r="C1476" s="228"/>
      <c r="D1476" s="220" t="s">
        <v>155</v>
      </c>
      <c r="E1476" s="229" t="s">
        <v>19</v>
      </c>
      <c r="F1476" s="230" t="s">
        <v>225</v>
      </c>
      <c r="G1476" s="228"/>
      <c r="H1476" s="229" t="s">
        <v>19</v>
      </c>
      <c r="I1476" s="231"/>
      <c r="J1476" s="228"/>
      <c r="K1476" s="228"/>
      <c r="L1476" s="232"/>
      <c r="M1476" s="233"/>
      <c r="N1476" s="234"/>
      <c r="O1476" s="234"/>
      <c r="P1476" s="234"/>
      <c r="Q1476" s="234"/>
      <c r="R1476" s="234"/>
      <c r="S1476" s="234"/>
      <c r="T1476" s="235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6" t="s">
        <v>155</v>
      </c>
      <c r="AU1476" s="236" t="s">
        <v>81</v>
      </c>
      <c r="AV1476" s="13" t="s">
        <v>79</v>
      </c>
      <c r="AW1476" s="13" t="s">
        <v>33</v>
      </c>
      <c r="AX1476" s="13" t="s">
        <v>71</v>
      </c>
      <c r="AY1476" s="236" t="s">
        <v>141</v>
      </c>
    </row>
    <row r="1477" spans="1:51" s="14" customFormat="1" ht="12">
      <c r="A1477" s="14"/>
      <c r="B1477" s="237"/>
      <c r="C1477" s="238"/>
      <c r="D1477" s="220" t="s">
        <v>155</v>
      </c>
      <c r="E1477" s="239" t="s">
        <v>19</v>
      </c>
      <c r="F1477" s="240" t="s">
        <v>1113</v>
      </c>
      <c r="G1477" s="238"/>
      <c r="H1477" s="241">
        <v>2</v>
      </c>
      <c r="I1477" s="242"/>
      <c r="J1477" s="238"/>
      <c r="K1477" s="238"/>
      <c r="L1477" s="243"/>
      <c r="M1477" s="244"/>
      <c r="N1477" s="245"/>
      <c r="O1477" s="245"/>
      <c r="P1477" s="245"/>
      <c r="Q1477" s="245"/>
      <c r="R1477" s="245"/>
      <c r="S1477" s="245"/>
      <c r="T1477" s="246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7" t="s">
        <v>155</v>
      </c>
      <c r="AU1477" s="247" t="s">
        <v>81</v>
      </c>
      <c r="AV1477" s="14" t="s">
        <v>81</v>
      </c>
      <c r="AW1477" s="14" t="s">
        <v>33</v>
      </c>
      <c r="AX1477" s="14" t="s">
        <v>79</v>
      </c>
      <c r="AY1477" s="247" t="s">
        <v>141</v>
      </c>
    </row>
    <row r="1478" spans="1:65" s="2" customFormat="1" ht="49.05" customHeight="1">
      <c r="A1478" s="41"/>
      <c r="B1478" s="42"/>
      <c r="C1478" s="207" t="s">
        <v>1681</v>
      </c>
      <c r="D1478" s="207" t="s">
        <v>144</v>
      </c>
      <c r="E1478" s="208" t="s">
        <v>1682</v>
      </c>
      <c r="F1478" s="209" t="s">
        <v>1683</v>
      </c>
      <c r="G1478" s="210" t="s">
        <v>147</v>
      </c>
      <c r="H1478" s="211">
        <v>1</v>
      </c>
      <c r="I1478" s="212"/>
      <c r="J1478" s="213">
        <f>ROUND(I1478*H1478,2)</f>
        <v>0</v>
      </c>
      <c r="K1478" s="209" t="s">
        <v>292</v>
      </c>
      <c r="L1478" s="47"/>
      <c r="M1478" s="214" t="s">
        <v>19</v>
      </c>
      <c r="N1478" s="215" t="s">
        <v>42</v>
      </c>
      <c r="O1478" s="87"/>
      <c r="P1478" s="216">
        <f>O1478*H1478</f>
        <v>0</v>
      </c>
      <c r="Q1478" s="216">
        <v>3E-05</v>
      </c>
      <c r="R1478" s="216">
        <f>Q1478*H1478</f>
        <v>3E-05</v>
      </c>
      <c r="S1478" s="216">
        <v>0</v>
      </c>
      <c r="T1478" s="217">
        <f>S1478*H1478</f>
        <v>0</v>
      </c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R1478" s="218" t="s">
        <v>269</v>
      </c>
      <c r="AT1478" s="218" t="s">
        <v>144</v>
      </c>
      <c r="AU1478" s="218" t="s">
        <v>81</v>
      </c>
      <c r="AY1478" s="20" t="s">
        <v>141</v>
      </c>
      <c r="BE1478" s="219">
        <f>IF(N1478="základní",J1478,0)</f>
        <v>0</v>
      </c>
      <c r="BF1478" s="219">
        <f>IF(N1478="snížená",J1478,0)</f>
        <v>0</v>
      </c>
      <c r="BG1478" s="219">
        <f>IF(N1478="zákl. přenesená",J1478,0)</f>
        <v>0</v>
      </c>
      <c r="BH1478" s="219">
        <f>IF(N1478="sníž. přenesená",J1478,0)</f>
        <v>0</v>
      </c>
      <c r="BI1478" s="219">
        <f>IF(N1478="nulová",J1478,0)</f>
        <v>0</v>
      </c>
      <c r="BJ1478" s="20" t="s">
        <v>79</v>
      </c>
      <c r="BK1478" s="219">
        <f>ROUND(I1478*H1478,2)</f>
        <v>0</v>
      </c>
      <c r="BL1478" s="20" t="s">
        <v>269</v>
      </c>
      <c r="BM1478" s="218" t="s">
        <v>1684</v>
      </c>
    </row>
    <row r="1479" spans="1:47" s="2" customFormat="1" ht="12">
      <c r="A1479" s="41"/>
      <c r="B1479" s="42"/>
      <c r="C1479" s="43"/>
      <c r="D1479" s="220" t="s">
        <v>151</v>
      </c>
      <c r="E1479" s="43"/>
      <c r="F1479" s="221" t="s">
        <v>1685</v>
      </c>
      <c r="G1479" s="43"/>
      <c r="H1479" s="43"/>
      <c r="I1479" s="222"/>
      <c r="J1479" s="43"/>
      <c r="K1479" s="43"/>
      <c r="L1479" s="47"/>
      <c r="M1479" s="223"/>
      <c r="N1479" s="224"/>
      <c r="O1479" s="87"/>
      <c r="P1479" s="87"/>
      <c r="Q1479" s="87"/>
      <c r="R1479" s="87"/>
      <c r="S1479" s="87"/>
      <c r="T1479" s="88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T1479" s="20" t="s">
        <v>151</v>
      </c>
      <c r="AU1479" s="20" t="s">
        <v>81</v>
      </c>
    </row>
    <row r="1480" spans="1:51" s="13" customFormat="1" ht="12">
      <c r="A1480" s="13"/>
      <c r="B1480" s="227"/>
      <c r="C1480" s="228"/>
      <c r="D1480" s="220" t="s">
        <v>155</v>
      </c>
      <c r="E1480" s="229" t="s">
        <v>19</v>
      </c>
      <c r="F1480" s="230" t="s">
        <v>1686</v>
      </c>
      <c r="G1480" s="228"/>
      <c r="H1480" s="229" t="s">
        <v>19</v>
      </c>
      <c r="I1480" s="231"/>
      <c r="J1480" s="228"/>
      <c r="K1480" s="228"/>
      <c r="L1480" s="232"/>
      <c r="M1480" s="233"/>
      <c r="N1480" s="234"/>
      <c r="O1480" s="234"/>
      <c r="P1480" s="234"/>
      <c r="Q1480" s="234"/>
      <c r="R1480" s="234"/>
      <c r="S1480" s="234"/>
      <c r="T1480" s="235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6" t="s">
        <v>155</v>
      </c>
      <c r="AU1480" s="236" t="s">
        <v>81</v>
      </c>
      <c r="AV1480" s="13" t="s">
        <v>79</v>
      </c>
      <c r="AW1480" s="13" t="s">
        <v>33</v>
      </c>
      <c r="AX1480" s="13" t="s">
        <v>71</v>
      </c>
      <c r="AY1480" s="236" t="s">
        <v>141</v>
      </c>
    </row>
    <row r="1481" spans="1:51" s="14" customFormat="1" ht="12">
      <c r="A1481" s="14"/>
      <c r="B1481" s="237"/>
      <c r="C1481" s="238"/>
      <c r="D1481" s="220" t="s">
        <v>155</v>
      </c>
      <c r="E1481" s="239" t="s">
        <v>19</v>
      </c>
      <c r="F1481" s="240" t="s">
        <v>1687</v>
      </c>
      <c r="G1481" s="238"/>
      <c r="H1481" s="241">
        <v>1</v>
      </c>
      <c r="I1481" s="242"/>
      <c r="J1481" s="238"/>
      <c r="K1481" s="238"/>
      <c r="L1481" s="243"/>
      <c r="M1481" s="244"/>
      <c r="N1481" s="245"/>
      <c r="O1481" s="245"/>
      <c r="P1481" s="245"/>
      <c r="Q1481" s="245"/>
      <c r="R1481" s="245"/>
      <c r="S1481" s="245"/>
      <c r="T1481" s="246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47" t="s">
        <v>155</v>
      </c>
      <c r="AU1481" s="247" t="s">
        <v>81</v>
      </c>
      <c r="AV1481" s="14" t="s">
        <v>81</v>
      </c>
      <c r="AW1481" s="14" t="s">
        <v>33</v>
      </c>
      <c r="AX1481" s="14" t="s">
        <v>79</v>
      </c>
      <c r="AY1481" s="247" t="s">
        <v>141</v>
      </c>
    </row>
    <row r="1482" spans="1:65" s="2" customFormat="1" ht="21.75" customHeight="1">
      <c r="A1482" s="41"/>
      <c r="B1482" s="42"/>
      <c r="C1482" s="207" t="s">
        <v>1688</v>
      </c>
      <c r="D1482" s="207" t="s">
        <v>144</v>
      </c>
      <c r="E1482" s="208" t="s">
        <v>1689</v>
      </c>
      <c r="F1482" s="209" t="s">
        <v>1690</v>
      </c>
      <c r="G1482" s="210" t="s">
        <v>147</v>
      </c>
      <c r="H1482" s="211">
        <v>1</v>
      </c>
      <c r="I1482" s="212"/>
      <c r="J1482" s="213">
        <f>ROUND(I1482*H1482,2)</f>
        <v>0</v>
      </c>
      <c r="K1482" s="209" t="s">
        <v>292</v>
      </c>
      <c r="L1482" s="47"/>
      <c r="M1482" s="214" t="s">
        <v>19</v>
      </c>
      <c r="N1482" s="215" t="s">
        <v>42</v>
      </c>
      <c r="O1482" s="87"/>
      <c r="P1482" s="216">
        <f>O1482*H1482</f>
        <v>0</v>
      </c>
      <c r="Q1482" s="216">
        <v>0.0004</v>
      </c>
      <c r="R1482" s="216">
        <f>Q1482*H1482</f>
        <v>0.0004</v>
      </c>
      <c r="S1482" s="216">
        <v>0</v>
      </c>
      <c r="T1482" s="217">
        <f>S1482*H1482</f>
        <v>0</v>
      </c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R1482" s="218" t="s">
        <v>269</v>
      </c>
      <c r="AT1482" s="218" t="s">
        <v>144</v>
      </c>
      <c r="AU1482" s="218" t="s">
        <v>81</v>
      </c>
      <c r="AY1482" s="20" t="s">
        <v>141</v>
      </c>
      <c r="BE1482" s="219">
        <f>IF(N1482="základní",J1482,0)</f>
        <v>0</v>
      </c>
      <c r="BF1482" s="219">
        <f>IF(N1482="snížená",J1482,0)</f>
        <v>0</v>
      </c>
      <c r="BG1482" s="219">
        <f>IF(N1482="zákl. přenesená",J1482,0)</f>
        <v>0</v>
      </c>
      <c r="BH1482" s="219">
        <f>IF(N1482="sníž. přenesená",J1482,0)</f>
        <v>0</v>
      </c>
      <c r="BI1482" s="219">
        <f>IF(N1482="nulová",J1482,0)</f>
        <v>0</v>
      </c>
      <c r="BJ1482" s="20" t="s">
        <v>79</v>
      </c>
      <c r="BK1482" s="219">
        <f>ROUND(I1482*H1482,2)</f>
        <v>0</v>
      </c>
      <c r="BL1482" s="20" t="s">
        <v>269</v>
      </c>
      <c r="BM1482" s="218" t="s">
        <v>1691</v>
      </c>
    </row>
    <row r="1483" spans="1:47" s="2" customFormat="1" ht="12">
      <c r="A1483" s="41"/>
      <c r="B1483" s="42"/>
      <c r="C1483" s="43"/>
      <c r="D1483" s="220" t="s">
        <v>151</v>
      </c>
      <c r="E1483" s="43"/>
      <c r="F1483" s="221" t="s">
        <v>1692</v>
      </c>
      <c r="G1483" s="43"/>
      <c r="H1483" s="43"/>
      <c r="I1483" s="222"/>
      <c r="J1483" s="43"/>
      <c r="K1483" s="43"/>
      <c r="L1483" s="47"/>
      <c r="M1483" s="223"/>
      <c r="N1483" s="224"/>
      <c r="O1483" s="87"/>
      <c r="P1483" s="87"/>
      <c r="Q1483" s="87"/>
      <c r="R1483" s="87"/>
      <c r="S1483" s="87"/>
      <c r="T1483" s="88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T1483" s="20" t="s">
        <v>151</v>
      </c>
      <c r="AU1483" s="20" t="s">
        <v>81</v>
      </c>
    </row>
    <row r="1484" spans="1:51" s="14" customFormat="1" ht="12">
      <c r="A1484" s="14"/>
      <c r="B1484" s="237"/>
      <c r="C1484" s="238"/>
      <c r="D1484" s="220" t="s">
        <v>155</v>
      </c>
      <c r="E1484" s="239" t="s">
        <v>19</v>
      </c>
      <c r="F1484" s="240" t="s">
        <v>1693</v>
      </c>
      <c r="G1484" s="238"/>
      <c r="H1484" s="241">
        <v>1</v>
      </c>
      <c r="I1484" s="242"/>
      <c r="J1484" s="238"/>
      <c r="K1484" s="238"/>
      <c r="L1484" s="243"/>
      <c r="M1484" s="244"/>
      <c r="N1484" s="245"/>
      <c r="O1484" s="245"/>
      <c r="P1484" s="245"/>
      <c r="Q1484" s="245"/>
      <c r="R1484" s="245"/>
      <c r="S1484" s="245"/>
      <c r="T1484" s="246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47" t="s">
        <v>155</v>
      </c>
      <c r="AU1484" s="247" t="s">
        <v>81</v>
      </c>
      <c r="AV1484" s="14" t="s">
        <v>81</v>
      </c>
      <c r="AW1484" s="14" t="s">
        <v>33</v>
      </c>
      <c r="AX1484" s="14" t="s">
        <v>79</v>
      </c>
      <c r="AY1484" s="247" t="s">
        <v>141</v>
      </c>
    </row>
    <row r="1485" spans="1:51" s="13" customFormat="1" ht="12">
      <c r="A1485" s="13"/>
      <c r="B1485" s="227"/>
      <c r="C1485" s="228"/>
      <c r="D1485" s="220" t="s">
        <v>155</v>
      </c>
      <c r="E1485" s="229" t="s">
        <v>19</v>
      </c>
      <c r="F1485" s="230" t="s">
        <v>1694</v>
      </c>
      <c r="G1485" s="228"/>
      <c r="H1485" s="229" t="s">
        <v>19</v>
      </c>
      <c r="I1485" s="231"/>
      <c r="J1485" s="228"/>
      <c r="K1485" s="228"/>
      <c r="L1485" s="232"/>
      <c r="M1485" s="233"/>
      <c r="N1485" s="234"/>
      <c r="O1485" s="234"/>
      <c r="P1485" s="234"/>
      <c r="Q1485" s="234"/>
      <c r="R1485" s="234"/>
      <c r="S1485" s="234"/>
      <c r="T1485" s="235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6" t="s">
        <v>155</v>
      </c>
      <c r="AU1485" s="236" t="s">
        <v>81</v>
      </c>
      <c r="AV1485" s="13" t="s">
        <v>79</v>
      </c>
      <c r="AW1485" s="13" t="s">
        <v>33</v>
      </c>
      <c r="AX1485" s="13" t="s">
        <v>71</v>
      </c>
      <c r="AY1485" s="236" t="s">
        <v>141</v>
      </c>
    </row>
    <row r="1486" spans="1:51" s="13" customFormat="1" ht="12">
      <c r="A1486" s="13"/>
      <c r="B1486" s="227"/>
      <c r="C1486" s="228"/>
      <c r="D1486" s="220" t="s">
        <v>155</v>
      </c>
      <c r="E1486" s="229" t="s">
        <v>19</v>
      </c>
      <c r="F1486" s="230" t="s">
        <v>1695</v>
      </c>
      <c r="G1486" s="228"/>
      <c r="H1486" s="229" t="s">
        <v>19</v>
      </c>
      <c r="I1486" s="231"/>
      <c r="J1486" s="228"/>
      <c r="K1486" s="228"/>
      <c r="L1486" s="232"/>
      <c r="M1486" s="233"/>
      <c r="N1486" s="234"/>
      <c r="O1486" s="234"/>
      <c r="P1486" s="234"/>
      <c r="Q1486" s="234"/>
      <c r="R1486" s="234"/>
      <c r="S1486" s="234"/>
      <c r="T1486" s="235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6" t="s">
        <v>155</v>
      </c>
      <c r="AU1486" s="236" t="s">
        <v>81</v>
      </c>
      <c r="AV1486" s="13" t="s">
        <v>79</v>
      </c>
      <c r="AW1486" s="13" t="s">
        <v>33</v>
      </c>
      <c r="AX1486" s="13" t="s">
        <v>71</v>
      </c>
      <c r="AY1486" s="236" t="s">
        <v>141</v>
      </c>
    </row>
    <row r="1487" spans="1:51" s="14" customFormat="1" ht="12">
      <c r="A1487" s="14"/>
      <c r="B1487" s="237"/>
      <c r="C1487" s="238"/>
      <c r="D1487" s="220" t="s">
        <v>155</v>
      </c>
      <c r="E1487" s="239" t="s">
        <v>19</v>
      </c>
      <c r="F1487" s="240" t="s">
        <v>1696</v>
      </c>
      <c r="G1487" s="238"/>
      <c r="H1487" s="241">
        <v>1</v>
      </c>
      <c r="I1487" s="242"/>
      <c r="J1487" s="238"/>
      <c r="K1487" s="238"/>
      <c r="L1487" s="243"/>
      <c r="M1487" s="244"/>
      <c r="N1487" s="245"/>
      <c r="O1487" s="245"/>
      <c r="P1487" s="245"/>
      <c r="Q1487" s="245"/>
      <c r="R1487" s="245"/>
      <c r="S1487" s="245"/>
      <c r="T1487" s="246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47" t="s">
        <v>155</v>
      </c>
      <c r="AU1487" s="247" t="s">
        <v>81</v>
      </c>
      <c r="AV1487" s="14" t="s">
        <v>81</v>
      </c>
      <c r="AW1487" s="14" t="s">
        <v>33</v>
      </c>
      <c r="AX1487" s="14" t="s">
        <v>71</v>
      </c>
      <c r="AY1487" s="247" t="s">
        <v>141</v>
      </c>
    </row>
    <row r="1488" spans="1:51" s="13" customFormat="1" ht="12">
      <c r="A1488" s="13"/>
      <c r="B1488" s="227"/>
      <c r="C1488" s="228"/>
      <c r="D1488" s="220" t="s">
        <v>155</v>
      </c>
      <c r="E1488" s="229" t="s">
        <v>19</v>
      </c>
      <c r="F1488" s="230" t="s">
        <v>1697</v>
      </c>
      <c r="G1488" s="228"/>
      <c r="H1488" s="229" t="s">
        <v>19</v>
      </c>
      <c r="I1488" s="231"/>
      <c r="J1488" s="228"/>
      <c r="K1488" s="228"/>
      <c r="L1488" s="232"/>
      <c r="M1488" s="233"/>
      <c r="N1488" s="234"/>
      <c r="O1488" s="234"/>
      <c r="P1488" s="234"/>
      <c r="Q1488" s="234"/>
      <c r="R1488" s="234"/>
      <c r="S1488" s="234"/>
      <c r="T1488" s="235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6" t="s">
        <v>155</v>
      </c>
      <c r="AU1488" s="236" t="s">
        <v>81</v>
      </c>
      <c r="AV1488" s="13" t="s">
        <v>79</v>
      </c>
      <c r="AW1488" s="13" t="s">
        <v>33</v>
      </c>
      <c r="AX1488" s="13" t="s">
        <v>71</v>
      </c>
      <c r="AY1488" s="236" t="s">
        <v>141</v>
      </c>
    </row>
    <row r="1489" spans="1:51" s="13" customFormat="1" ht="12">
      <c r="A1489" s="13"/>
      <c r="B1489" s="227"/>
      <c r="C1489" s="228"/>
      <c r="D1489" s="220" t="s">
        <v>155</v>
      </c>
      <c r="E1489" s="229" t="s">
        <v>19</v>
      </c>
      <c r="F1489" s="230" t="s">
        <v>1698</v>
      </c>
      <c r="G1489" s="228"/>
      <c r="H1489" s="229" t="s">
        <v>19</v>
      </c>
      <c r="I1489" s="231"/>
      <c r="J1489" s="228"/>
      <c r="K1489" s="228"/>
      <c r="L1489" s="232"/>
      <c r="M1489" s="233"/>
      <c r="N1489" s="234"/>
      <c r="O1489" s="234"/>
      <c r="P1489" s="234"/>
      <c r="Q1489" s="234"/>
      <c r="R1489" s="234"/>
      <c r="S1489" s="234"/>
      <c r="T1489" s="235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36" t="s">
        <v>155</v>
      </c>
      <c r="AU1489" s="236" t="s">
        <v>81</v>
      </c>
      <c r="AV1489" s="13" t="s">
        <v>79</v>
      </c>
      <c r="AW1489" s="13" t="s">
        <v>33</v>
      </c>
      <c r="AX1489" s="13" t="s">
        <v>71</v>
      </c>
      <c r="AY1489" s="236" t="s">
        <v>141</v>
      </c>
    </row>
    <row r="1490" spans="1:51" s="13" customFormat="1" ht="12">
      <c r="A1490" s="13"/>
      <c r="B1490" s="227"/>
      <c r="C1490" s="228"/>
      <c r="D1490" s="220" t="s">
        <v>155</v>
      </c>
      <c r="E1490" s="229" t="s">
        <v>19</v>
      </c>
      <c r="F1490" s="230" t="s">
        <v>1699</v>
      </c>
      <c r="G1490" s="228"/>
      <c r="H1490" s="229" t="s">
        <v>19</v>
      </c>
      <c r="I1490" s="231"/>
      <c r="J1490" s="228"/>
      <c r="K1490" s="228"/>
      <c r="L1490" s="232"/>
      <c r="M1490" s="233"/>
      <c r="N1490" s="234"/>
      <c r="O1490" s="234"/>
      <c r="P1490" s="234"/>
      <c r="Q1490" s="234"/>
      <c r="R1490" s="234"/>
      <c r="S1490" s="234"/>
      <c r="T1490" s="235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6" t="s">
        <v>155</v>
      </c>
      <c r="AU1490" s="236" t="s">
        <v>81</v>
      </c>
      <c r="AV1490" s="13" t="s">
        <v>79</v>
      </c>
      <c r="AW1490" s="13" t="s">
        <v>33</v>
      </c>
      <c r="AX1490" s="13" t="s">
        <v>71</v>
      </c>
      <c r="AY1490" s="236" t="s">
        <v>141</v>
      </c>
    </row>
    <row r="1491" spans="1:51" s="13" customFormat="1" ht="12">
      <c r="A1491" s="13"/>
      <c r="B1491" s="227"/>
      <c r="C1491" s="228"/>
      <c r="D1491" s="220" t="s">
        <v>155</v>
      </c>
      <c r="E1491" s="229" t="s">
        <v>19</v>
      </c>
      <c r="F1491" s="230" t="s">
        <v>1700</v>
      </c>
      <c r="G1491" s="228"/>
      <c r="H1491" s="229" t="s">
        <v>19</v>
      </c>
      <c r="I1491" s="231"/>
      <c r="J1491" s="228"/>
      <c r="K1491" s="228"/>
      <c r="L1491" s="232"/>
      <c r="M1491" s="233"/>
      <c r="N1491" s="234"/>
      <c r="O1491" s="234"/>
      <c r="P1491" s="234"/>
      <c r="Q1491" s="234"/>
      <c r="R1491" s="234"/>
      <c r="S1491" s="234"/>
      <c r="T1491" s="235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6" t="s">
        <v>155</v>
      </c>
      <c r="AU1491" s="236" t="s">
        <v>81</v>
      </c>
      <c r="AV1491" s="13" t="s">
        <v>79</v>
      </c>
      <c r="AW1491" s="13" t="s">
        <v>33</v>
      </c>
      <c r="AX1491" s="13" t="s">
        <v>71</v>
      </c>
      <c r="AY1491" s="236" t="s">
        <v>141</v>
      </c>
    </row>
    <row r="1492" spans="1:65" s="2" customFormat="1" ht="33" customHeight="1">
      <c r="A1492" s="41"/>
      <c r="B1492" s="42"/>
      <c r="C1492" s="207" t="s">
        <v>1701</v>
      </c>
      <c r="D1492" s="207" t="s">
        <v>144</v>
      </c>
      <c r="E1492" s="208" t="s">
        <v>1702</v>
      </c>
      <c r="F1492" s="209" t="s">
        <v>1703</v>
      </c>
      <c r="G1492" s="210" t="s">
        <v>147</v>
      </c>
      <c r="H1492" s="211">
        <v>1</v>
      </c>
      <c r="I1492" s="212"/>
      <c r="J1492" s="213">
        <f>ROUND(I1492*H1492,2)</f>
        <v>0</v>
      </c>
      <c r="K1492" s="209" t="s">
        <v>292</v>
      </c>
      <c r="L1492" s="47"/>
      <c r="M1492" s="214" t="s">
        <v>19</v>
      </c>
      <c r="N1492" s="215" t="s">
        <v>42</v>
      </c>
      <c r="O1492" s="87"/>
      <c r="P1492" s="216">
        <f>O1492*H1492</f>
        <v>0</v>
      </c>
      <c r="Q1492" s="216">
        <v>0</v>
      </c>
      <c r="R1492" s="216">
        <f>Q1492*H1492</f>
        <v>0</v>
      </c>
      <c r="S1492" s="216">
        <v>0</v>
      </c>
      <c r="T1492" s="217">
        <f>S1492*H1492</f>
        <v>0</v>
      </c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R1492" s="218" t="s">
        <v>269</v>
      </c>
      <c r="AT1492" s="218" t="s">
        <v>144</v>
      </c>
      <c r="AU1492" s="218" t="s">
        <v>81</v>
      </c>
      <c r="AY1492" s="20" t="s">
        <v>141</v>
      </c>
      <c r="BE1492" s="219">
        <f>IF(N1492="základní",J1492,0)</f>
        <v>0</v>
      </c>
      <c r="BF1492" s="219">
        <f>IF(N1492="snížená",J1492,0)</f>
        <v>0</v>
      </c>
      <c r="BG1492" s="219">
        <f>IF(N1492="zákl. přenesená",J1492,0)</f>
        <v>0</v>
      </c>
      <c r="BH1492" s="219">
        <f>IF(N1492="sníž. přenesená",J1492,0)</f>
        <v>0</v>
      </c>
      <c r="BI1492" s="219">
        <f>IF(N1492="nulová",J1492,0)</f>
        <v>0</v>
      </c>
      <c r="BJ1492" s="20" t="s">
        <v>79</v>
      </c>
      <c r="BK1492" s="219">
        <f>ROUND(I1492*H1492,2)</f>
        <v>0</v>
      </c>
      <c r="BL1492" s="20" t="s">
        <v>269</v>
      </c>
      <c r="BM1492" s="218" t="s">
        <v>1704</v>
      </c>
    </row>
    <row r="1493" spans="1:47" s="2" customFormat="1" ht="12">
      <c r="A1493" s="41"/>
      <c r="B1493" s="42"/>
      <c r="C1493" s="43"/>
      <c r="D1493" s="220" t="s">
        <v>151</v>
      </c>
      <c r="E1493" s="43"/>
      <c r="F1493" s="221" t="s">
        <v>1703</v>
      </c>
      <c r="G1493" s="43"/>
      <c r="H1493" s="43"/>
      <c r="I1493" s="222"/>
      <c r="J1493" s="43"/>
      <c r="K1493" s="43"/>
      <c r="L1493" s="47"/>
      <c r="M1493" s="223"/>
      <c r="N1493" s="224"/>
      <c r="O1493" s="87"/>
      <c r="P1493" s="87"/>
      <c r="Q1493" s="87"/>
      <c r="R1493" s="87"/>
      <c r="S1493" s="87"/>
      <c r="T1493" s="88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T1493" s="20" t="s">
        <v>151</v>
      </c>
      <c r="AU1493" s="20" t="s">
        <v>81</v>
      </c>
    </row>
    <row r="1494" spans="1:51" s="13" customFormat="1" ht="12">
      <c r="A1494" s="13"/>
      <c r="B1494" s="227"/>
      <c r="C1494" s="228"/>
      <c r="D1494" s="220" t="s">
        <v>155</v>
      </c>
      <c r="E1494" s="229" t="s">
        <v>19</v>
      </c>
      <c r="F1494" s="230" t="s">
        <v>156</v>
      </c>
      <c r="G1494" s="228"/>
      <c r="H1494" s="229" t="s">
        <v>19</v>
      </c>
      <c r="I1494" s="231"/>
      <c r="J1494" s="228"/>
      <c r="K1494" s="228"/>
      <c r="L1494" s="232"/>
      <c r="M1494" s="233"/>
      <c r="N1494" s="234"/>
      <c r="O1494" s="234"/>
      <c r="P1494" s="234"/>
      <c r="Q1494" s="234"/>
      <c r="R1494" s="234"/>
      <c r="S1494" s="234"/>
      <c r="T1494" s="235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6" t="s">
        <v>155</v>
      </c>
      <c r="AU1494" s="236" t="s">
        <v>81</v>
      </c>
      <c r="AV1494" s="13" t="s">
        <v>79</v>
      </c>
      <c r="AW1494" s="13" t="s">
        <v>33</v>
      </c>
      <c r="AX1494" s="13" t="s">
        <v>71</v>
      </c>
      <c r="AY1494" s="236" t="s">
        <v>141</v>
      </c>
    </row>
    <row r="1495" spans="1:51" s="14" customFormat="1" ht="12">
      <c r="A1495" s="14"/>
      <c r="B1495" s="237"/>
      <c r="C1495" s="238"/>
      <c r="D1495" s="220" t="s">
        <v>155</v>
      </c>
      <c r="E1495" s="239" t="s">
        <v>19</v>
      </c>
      <c r="F1495" s="240" t="s">
        <v>1705</v>
      </c>
      <c r="G1495" s="238"/>
      <c r="H1495" s="241">
        <v>1</v>
      </c>
      <c r="I1495" s="242"/>
      <c r="J1495" s="238"/>
      <c r="K1495" s="238"/>
      <c r="L1495" s="243"/>
      <c r="M1495" s="244"/>
      <c r="N1495" s="245"/>
      <c r="O1495" s="245"/>
      <c r="P1495" s="245"/>
      <c r="Q1495" s="245"/>
      <c r="R1495" s="245"/>
      <c r="S1495" s="245"/>
      <c r="T1495" s="246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7" t="s">
        <v>155</v>
      </c>
      <c r="AU1495" s="247" t="s">
        <v>81</v>
      </c>
      <c r="AV1495" s="14" t="s">
        <v>81</v>
      </c>
      <c r="AW1495" s="14" t="s">
        <v>33</v>
      </c>
      <c r="AX1495" s="14" t="s">
        <v>79</v>
      </c>
      <c r="AY1495" s="247" t="s">
        <v>141</v>
      </c>
    </row>
    <row r="1496" spans="1:51" s="13" customFormat="1" ht="12">
      <c r="A1496" s="13"/>
      <c r="B1496" s="227"/>
      <c r="C1496" s="228"/>
      <c r="D1496" s="220" t="s">
        <v>155</v>
      </c>
      <c r="E1496" s="229" t="s">
        <v>19</v>
      </c>
      <c r="F1496" s="230" t="s">
        <v>1706</v>
      </c>
      <c r="G1496" s="228"/>
      <c r="H1496" s="229" t="s">
        <v>19</v>
      </c>
      <c r="I1496" s="231"/>
      <c r="J1496" s="228"/>
      <c r="K1496" s="228"/>
      <c r="L1496" s="232"/>
      <c r="M1496" s="233"/>
      <c r="N1496" s="234"/>
      <c r="O1496" s="234"/>
      <c r="P1496" s="234"/>
      <c r="Q1496" s="234"/>
      <c r="R1496" s="234"/>
      <c r="S1496" s="234"/>
      <c r="T1496" s="235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6" t="s">
        <v>155</v>
      </c>
      <c r="AU1496" s="236" t="s">
        <v>81</v>
      </c>
      <c r="AV1496" s="13" t="s">
        <v>79</v>
      </c>
      <c r="AW1496" s="13" t="s">
        <v>33</v>
      </c>
      <c r="AX1496" s="13" t="s">
        <v>71</v>
      </c>
      <c r="AY1496" s="236" t="s">
        <v>141</v>
      </c>
    </row>
    <row r="1497" spans="1:51" s="13" customFormat="1" ht="12">
      <c r="A1497" s="13"/>
      <c r="B1497" s="227"/>
      <c r="C1497" s="228"/>
      <c r="D1497" s="220" t="s">
        <v>155</v>
      </c>
      <c r="E1497" s="229" t="s">
        <v>19</v>
      </c>
      <c r="F1497" s="230" t="s">
        <v>1707</v>
      </c>
      <c r="G1497" s="228"/>
      <c r="H1497" s="229" t="s">
        <v>19</v>
      </c>
      <c r="I1497" s="231"/>
      <c r="J1497" s="228"/>
      <c r="K1497" s="228"/>
      <c r="L1497" s="232"/>
      <c r="M1497" s="233"/>
      <c r="N1497" s="234"/>
      <c r="O1497" s="234"/>
      <c r="P1497" s="234"/>
      <c r="Q1497" s="234"/>
      <c r="R1497" s="234"/>
      <c r="S1497" s="234"/>
      <c r="T1497" s="235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36" t="s">
        <v>155</v>
      </c>
      <c r="AU1497" s="236" t="s">
        <v>81</v>
      </c>
      <c r="AV1497" s="13" t="s">
        <v>79</v>
      </c>
      <c r="AW1497" s="13" t="s">
        <v>33</v>
      </c>
      <c r="AX1497" s="13" t="s">
        <v>71</v>
      </c>
      <c r="AY1497" s="236" t="s">
        <v>141</v>
      </c>
    </row>
    <row r="1498" spans="1:65" s="2" customFormat="1" ht="24.15" customHeight="1">
      <c r="A1498" s="41"/>
      <c r="B1498" s="42"/>
      <c r="C1498" s="207" t="s">
        <v>1708</v>
      </c>
      <c r="D1498" s="207" t="s">
        <v>144</v>
      </c>
      <c r="E1498" s="208" t="s">
        <v>1709</v>
      </c>
      <c r="F1498" s="209" t="s">
        <v>1710</v>
      </c>
      <c r="G1498" s="210" t="s">
        <v>256</v>
      </c>
      <c r="H1498" s="211">
        <v>21</v>
      </c>
      <c r="I1498" s="212"/>
      <c r="J1498" s="213">
        <f>ROUND(I1498*H1498,2)</f>
        <v>0</v>
      </c>
      <c r="K1498" s="209" t="s">
        <v>292</v>
      </c>
      <c r="L1498" s="47"/>
      <c r="M1498" s="214" t="s">
        <v>19</v>
      </c>
      <c r="N1498" s="215" t="s">
        <v>42</v>
      </c>
      <c r="O1498" s="87"/>
      <c r="P1498" s="216">
        <f>O1498*H1498</f>
        <v>0</v>
      </c>
      <c r="Q1498" s="216">
        <v>0</v>
      </c>
      <c r="R1498" s="216">
        <f>Q1498*H1498</f>
        <v>0</v>
      </c>
      <c r="S1498" s="216">
        <v>0</v>
      </c>
      <c r="T1498" s="217">
        <f>S1498*H1498</f>
        <v>0</v>
      </c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R1498" s="218" t="s">
        <v>269</v>
      </c>
      <c r="AT1498" s="218" t="s">
        <v>144</v>
      </c>
      <c r="AU1498" s="218" t="s">
        <v>81</v>
      </c>
      <c r="AY1498" s="20" t="s">
        <v>141</v>
      </c>
      <c r="BE1498" s="219">
        <f>IF(N1498="základní",J1498,0)</f>
        <v>0</v>
      </c>
      <c r="BF1498" s="219">
        <f>IF(N1498="snížená",J1498,0)</f>
        <v>0</v>
      </c>
      <c r="BG1498" s="219">
        <f>IF(N1498="zákl. přenesená",J1498,0)</f>
        <v>0</v>
      </c>
      <c r="BH1498" s="219">
        <f>IF(N1498="sníž. přenesená",J1498,0)</f>
        <v>0</v>
      </c>
      <c r="BI1498" s="219">
        <f>IF(N1498="nulová",J1498,0)</f>
        <v>0</v>
      </c>
      <c r="BJ1498" s="20" t="s">
        <v>79</v>
      </c>
      <c r="BK1498" s="219">
        <f>ROUND(I1498*H1498,2)</f>
        <v>0</v>
      </c>
      <c r="BL1498" s="20" t="s">
        <v>269</v>
      </c>
      <c r="BM1498" s="218" t="s">
        <v>1711</v>
      </c>
    </row>
    <row r="1499" spans="1:47" s="2" customFormat="1" ht="12">
      <c r="A1499" s="41"/>
      <c r="B1499" s="42"/>
      <c r="C1499" s="43"/>
      <c r="D1499" s="220" t="s">
        <v>151</v>
      </c>
      <c r="E1499" s="43"/>
      <c r="F1499" s="221" t="s">
        <v>1712</v>
      </c>
      <c r="G1499" s="43"/>
      <c r="H1499" s="43"/>
      <c r="I1499" s="222"/>
      <c r="J1499" s="43"/>
      <c r="K1499" s="43"/>
      <c r="L1499" s="47"/>
      <c r="M1499" s="223"/>
      <c r="N1499" s="224"/>
      <c r="O1499" s="87"/>
      <c r="P1499" s="87"/>
      <c r="Q1499" s="87"/>
      <c r="R1499" s="87"/>
      <c r="S1499" s="87"/>
      <c r="T1499" s="88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T1499" s="20" t="s">
        <v>151</v>
      </c>
      <c r="AU1499" s="20" t="s">
        <v>81</v>
      </c>
    </row>
    <row r="1500" spans="1:51" s="13" customFormat="1" ht="12">
      <c r="A1500" s="13"/>
      <c r="B1500" s="227"/>
      <c r="C1500" s="228"/>
      <c r="D1500" s="220" t="s">
        <v>155</v>
      </c>
      <c r="E1500" s="229" t="s">
        <v>19</v>
      </c>
      <c r="F1500" s="230" t="s">
        <v>536</v>
      </c>
      <c r="G1500" s="228"/>
      <c r="H1500" s="229" t="s">
        <v>19</v>
      </c>
      <c r="I1500" s="231"/>
      <c r="J1500" s="228"/>
      <c r="K1500" s="228"/>
      <c r="L1500" s="232"/>
      <c r="M1500" s="233"/>
      <c r="N1500" s="234"/>
      <c r="O1500" s="234"/>
      <c r="P1500" s="234"/>
      <c r="Q1500" s="234"/>
      <c r="R1500" s="234"/>
      <c r="S1500" s="234"/>
      <c r="T1500" s="235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6" t="s">
        <v>155</v>
      </c>
      <c r="AU1500" s="236" t="s">
        <v>81</v>
      </c>
      <c r="AV1500" s="13" t="s">
        <v>79</v>
      </c>
      <c r="AW1500" s="13" t="s">
        <v>33</v>
      </c>
      <c r="AX1500" s="13" t="s">
        <v>71</v>
      </c>
      <c r="AY1500" s="236" t="s">
        <v>141</v>
      </c>
    </row>
    <row r="1501" spans="1:51" s="13" customFormat="1" ht="12">
      <c r="A1501" s="13"/>
      <c r="B1501" s="227"/>
      <c r="C1501" s="228"/>
      <c r="D1501" s="220" t="s">
        <v>155</v>
      </c>
      <c r="E1501" s="229" t="s">
        <v>19</v>
      </c>
      <c r="F1501" s="230" t="s">
        <v>1713</v>
      </c>
      <c r="G1501" s="228"/>
      <c r="H1501" s="229" t="s">
        <v>19</v>
      </c>
      <c r="I1501" s="231"/>
      <c r="J1501" s="228"/>
      <c r="K1501" s="228"/>
      <c r="L1501" s="232"/>
      <c r="M1501" s="233"/>
      <c r="N1501" s="234"/>
      <c r="O1501" s="234"/>
      <c r="P1501" s="234"/>
      <c r="Q1501" s="234"/>
      <c r="R1501" s="234"/>
      <c r="S1501" s="234"/>
      <c r="T1501" s="235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6" t="s">
        <v>155</v>
      </c>
      <c r="AU1501" s="236" t="s">
        <v>81</v>
      </c>
      <c r="AV1501" s="13" t="s">
        <v>79</v>
      </c>
      <c r="AW1501" s="13" t="s">
        <v>33</v>
      </c>
      <c r="AX1501" s="13" t="s">
        <v>71</v>
      </c>
      <c r="AY1501" s="236" t="s">
        <v>141</v>
      </c>
    </row>
    <row r="1502" spans="1:51" s="14" customFormat="1" ht="12">
      <c r="A1502" s="14"/>
      <c r="B1502" s="237"/>
      <c r="C1502" s="238"/>
      <c r="D1502" s="220" t="s">
        <v>155</v>
      </c>
      <c r="E1502" s="239" t="s">
        <v>19</v>
      </c>
      <c r="F1502" s="240" t="s">
        <v>1714</v>
      </c>
      <c r="G1502" s="238"/>
      <c r="H1502" s="241">
        <v>21</v>
      </c>
      <c r="I1502" s="242"/>
      <c r="J1502" s="238"/>
      <c r="K1502" s="238"/>
      <c r="L1502" s="243"/>
      <c r="M1502" s="244"/>
      <c r="N1502" s="245"/>
      <c r="O1502" s="245"/>
      <c r="P1502" s="245"/>
      <c r="Q1502" s="245"/>
      <c r="R1502" s="245"/>
      <c r="S1502" s="245"/>
      <c r="T1502" s="246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47" t="s">
        <v>155</v>
      </c>
      <c r="AU1502" s="247" t="s">
        <v>81</v>
      </c>
      <c r="AV1502" s="14" t="s">
        <v>81</v>
      </c>
      <c r="AW1502" s="14" t="s">
        <v>33</v>
      </c>
      <c r="AX1502" s="14" t="s">
        <v>79</v>
      </c>
      <c r="AY1502" s="247" t="s">
        <v>141</v>
      </c>
    </row>
    <row r="1503" spans="1:65" s="2" customFormat="1" ht="24.15" customHeight="1">
      <c r="A1503" s="41"/>
      <c r="B1503" s="42"/>
      <c r="C1503" s="248" t="s">
        <v>1715</v>
      </c>
      <c r="D1503" s="248" t="s">
        <v>172</v>
      </c>
      <c r="E1503" s="249" t="s">
        <v>1716</v>
      </c>
      <c r="F1503" s="250" t="s">
        <v>1717</v>
      </c>
      <c r="G1503" s="251" t="s">
        <v>256</v>
      </c>
      <c r="H1503" s="252">
        <v>22.05</v>
      </c>
      <c r="I1503" s="253"/>
      <c r="J1503" s="254">
        <f>ROUND(I1503*H1503,2)</f>
        <v>0</v>
      </c>
      <c r="K1503" s="250" t="s">
        <v>292</v>
      </c>
      <c r="L1503" s="255"/>
      <c r="M1503" s="256" t="s">
        <v>19</v>
      </c>
      <c r="N1503" s="257" t="s">
        <v>42</v>
      </c>
      <c r="O1503" s="87"/>
      <c r="P1503" s="216">
        <f>O1503*H1503</f>
        <v>0</v>
      </c>
      <c r="Q1503" s="216">
        <v>0.00124</v>
      </c>
      <c r="R1503" s="216">
        <f>Q1503*H1503</f>
        <v>0.027342</v>
      </c>
      <c r="S1503" s="216">
        <v>0</v>
      </c>
      <c r="T1503" s="217">
        <f>S1503*H1503</f>
        <v>0</v>
      </c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R1503" s="218" t="s">
        <v>382</v>
      </c>
      <c r="AT1503" s="218" t="s">
        <v>172</v>
      </c>
      <c r="AU1503" s="218" t="s">
        <v>81</v>
      </c>
      <c r="AY1503" s="20" t="s">
        <v>141</v>
      </c>
      <c r="BE1503" s="219">
        <f>IF(N1503="základní",J1503,0)</f>
        <v>0</v>
      </c>
      <c r="BF1503" s="219">
        <f>IF(N1503="snížená",J1503,0)</f>
        <v>0</v>
      </c>
      <c r="BG1503" s="219">
        <f>IF(N1503="zákl. přenesená",J1503,0)</f>
        <v>0</v>
      </c>
      <c r="BH1503" s="219">
        <f>IF(N1503="sníž. přenesená",J1503,0)</f>
        <v>0</v>
      </c>
      <c r="BI1503" s="219">
        <f>IF(N1503="nulová",J1503,0)</f>
        <v>0</v>
      </c>
      <c r="BJ1503" s="20" t="s">
        <v>79</v>
      </c>
      <c r="BK1503" s="219">
        <f>ROUND(I1503*H1503,2)</f>
        <v>0</v>
      </c>
      <c r="BL1503" s="20" t="s">
        <v>269</v>
      </c>
      <c r="BM1503" s="218" t="s">
        <v>1718</v>
      </c>
    </row>
    <row r="1504" spans="1:47" s="2" customFormat="1" ht="12">
      <c r="A1504" s="41"/>
      <c r="B1504" s="42"/>
      <c r="C1504" s="43"/>
      <c r="D1504" s="220" t="s">
        <v>151</v>
      </c>
      <c r="E1504" s="43"/>
      <c r="F1504" s="221" t="s">
        <v>1717</v>
      </c>
      <c r="G1504" s="43"/>
      <c r="H1504" s="43"/>
      <c r="I1504" s="222"/>
      <c r="J1504" s="43"/>
      <c r="K1504" s="43"/>
      <c r="L1504" s="47"/>
      <c r="M1504" s="223"/>
      <c r="N1504" s="224"/>
      <c r="O1504" s="87"/>
      <c r="P1504" s="87"/>
      <c r="Q1504" s="87"/>
      <c r="R1504" s="87"/>
      <c r="S1504" s="87"/>
      <c r="T1504" s="88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T1504" s="20" t="s">
        <v>151</v>
      </c>
      <c r="AU1504" s="20" t="s">
        <v>81</v>
      </c>
    </row>
    <row r="1505" spans="1:51" s="13" customFormat="1" ht="12">
      <c r="A1505" s="13"/>
      <c r="B1505" s="227"/>
      <c r="C1505" s="228"/>
      <c r="D1505" s="220" t="s">
        <v>155</v>
      </c>
      <c r="E1505" s="229" t="s">
        <v>19</v>
      </c>
      <c r="F1505" s="230" t="s">
        <v>1719</v>
      </c>
      <c r="G1505" s="228"/>
      <c r="H1505" s="229" t="s">
        <v>19</v>
      </c>
      <c r="I1505" s="231"/>
      <c r="J1505" s="228"/>
      <c r="K1505" s="228"/>
      <c r="L1505" s="232"/>
      <c r="M1505" s="233"/>
      <c r="N1505" s="234"/>
      <c r="O1505" s="234"/>
      <c r="P1505" s="234"/>
      <c r="Q1505" s="234"/>
      <c r="R1505" s="234"/>
      <c r="S1505" s="234"/>
      <c r="T1505" s="235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6" t="s">
        <v>155</v>
      </c>
      <c r="AU1505" s="236" t="s">
        <v>81</v>
      </c>
      <c r="AV1505" s="13" t="s">
        <v>79</v>
      </c>
      <c r="AW1505" s="13" t="s">
        <v>33</v>
      </c>
      <c r="AX1505" s="13" t="s">
        <v>71</v>
      </c>
      <c r="AY1505" s="236" t="s">
        <v>141</v>
      </c>
    </row>
    <row r="1506" spans="1:51" s="14" customFormat="1" ht="12">
      <c r="A1506" s="14"/>
      <c r="B1506" s="237"/>
      <c r="C1506" s="238"/>
      <c r="D1506" s="220" t="s">
        <v>155</v>
      </c>
      <c r="E1506" s="239" t="s">
        <v>19</v>
      </c>
      <c r="F1506" s="240" t="s">
        <v>1720</v>
      </c>
      <c r="G1506" s="238"/>
      <c r="H1506" s="241">
        <v>21</v>
      </c>
      <c r="I1506" s="242"/>
      <c r="J1506" s="238"/>
      <c r="K1506" s="238"/>
      <c r="L1506" s="243"/>
      <c r="M1506" s="244"/>
      <c r="N1506" s="245"/>
      <c r="O1506" s="245"/>
      <c r="P1506" s="245"/>
      <c r="Q1506" s="245"/>
      <c r="R1506" s="245"/>
      <c r="S1506" s="245"/>
      <c r="T1506" s="246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7" t="s">
        <v>155</v>
      </c>
      <c r="AU1506" s="247" t="s">
        <v>81</v>
      </c>
      <c r="AV1506" s="14" t="s">
        <v>81</v>
      </c>
      <c r="AW1506" s="14" t="s">
        <v>33</v>
      </c>
      <c r="AX1506" s="14" t="s">
        <v>79</v>
      </c>
      <c r="AY1506" s="247" t="s">
        <v>141</v>
      </c>
    </row>
    <row r="1507" spans="1:51" s="14" customFormat="1" ht="12">
      <c r="A1507" s="14"/>
      <c r="B1507" s="237"/>
      <c r="C1507" s="238"/>
      <c r="D1507" s="220" t="s">
        <v>155</v>
      </c>
      <c r="E1507" s="238"/>
      <c r="F1507" s="240" t="s">
        <v>1721</v>
      </c>
      <c r="G1507" s="238"/>
      <c r="H1507" s="241">
        <v>22.05</v>
      </c>
      <c r="I1507" s="242"/>
      <c r="J1507" s="238"/>
      <c r="K1507" s="238"/>
      <c r="L1507" s="243"/>
      <c r="M1507" s="244"/>
      <c r="N1507" s="245"/>
      <c r="O1507" s="245"/>
      <c r="P1507" s="245"/>
      <c r="Q1507" s="245"/>
      <c r="R1507" s="245"/>
      <c r="S1507" s="245"/>
      <c r="T1507" s="246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47" t="s">
        <v>155</v>
      </c>
      <c r="AU1507" s="247" t="s">
        <v>81</v>
      </c>
      <c r="AV1507" s="14" t="s">
        <v>81</v>
      </c>
      <c r="AW1507" s="14" t="s">
        <v>4</v>
      </c>
      <c r="AX1507" s="14" t="s">
        <v>79</v>
      </c>
      <c r="AY1507" s="247" t="s">
        <v>141</v>
      </c>
    </row>
    <row r="1508" spans="1:65" s="2" customFormat="1" ht="24.15" customHeight="1">
      <c r="A1508" s="41"/>
      <c r="B1508" s="42"/>
      <c r="C1508" s="207" t="s">
        <v>1722</v>
      </c>
      <c r="D1508" s="207" t="s">
        <v>144</v>
      </c>
      <c r="E1508" s="208" t="s">
        <v>1723</v>
      </c>
      <c r="F1508" s="209" t="s">
        <v>1724</v>
      </c>
      <c r="G1508" s="210" t="s">
        <v>147</v>
      </c>
      <c r="H1508" s="211">
        <v>9.1</v>
      </c>
      <c r="I1508" s="212"/>
      <c r="J1508" s="213">
        <f>ROUND(I1508*H1508,2)</f>
        <v>0</v>
      </c>
      <c r="K1508" s="209" t="s">
        <v>292</v>
      </c>
      <c r="L1508" s="47"/>
      <c r="M1508" s="214" t="s">
        <v>19</v>
      </c>
      <c r="N1508" s="215" t="s">
        <v>42</v>
      </c>
      <c r="O1508" s="87"/>
      <c r="P1508" s="216">
        <f>O1508*H1508</f>
        <v>0</v>
      </c>
      <c r="Q1508" s="216">
        <v>0</v>
      </c>
      <c r="R1508" s="216">
        <f>Q1508*H1508</f>
        <v>0</v>
      </c>
      <c r="S1508" s="216">
        <v>0</v>
      </c>
      <c r="T1508" s="217">
        <f>S1508*H1508</f>
        <v>0</v>
      </c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R1508" s="218" t="s">
        <v>269</v>
      </c>
      <c r="AT1508" s="218" t="s">
        <v>144</v>
      </c>
      <c r="AU1508" s="218" t="s">
        <v>81</v>
      </c>
      <c r="AY1508" s="20" t="s">
        <v>141</v>
      </c>
      <c r="BE1508" s="219">
        <f>IF(N1508="základní",J1508,0)</f>
        <v>0</v>
      </c>
      <c r="BF1508" s="219">
        <f>IF(N1508="snížená",J1508,0)</f>
        <v>0</v>
      </c>
      <c r="BG1508" s="219">
        <f>IF(N1508="zákl. přenesená",J1508,0)</f>
        <v>0</v>
      </c>
      <c r="BH1508" s="219">
        <f>IF(N1508="sníž. přenesená",J1508,0)</f>
        <v>0</v>
      </c>
      <c r="BI1508" s="219">
        <f>IF(N1508="nulová",J1508,0)</f>
        <v>0</v>
      </c>
      <c r="BJ1508" s="20" t="s">
        <v>79</v>
      </c>
      <c r="BK1508" s="219">
        <f>ROUND(I1508*H1508,2)</f>
        <v>0</v>
      </c>
      <c r="BL1508" s="20" t="s">
        <v>269</v>
      </c>
      <c r="BM1508" s="218" t="s">
        <v>1725</v>
      </c>
    </row>
    <row r="1509" spans="1:47" s="2" customFormat="1" ht="12">
      <c r="A1509" s="41"/>
      <c r="B1509" s="42"/>
      <c r="C1509" s="43"/>
      <c r="D1509" s="220" t="s">
        <v>151</v>
      </c>
      <c r="E1509" s="43"/>
      <c r="F1509" s="221" t="s">
        <v>1724</v>
      </c>
      <c r="G1509" s="43"/>
      <c r="H1509" s="43"/>
      <c r="I1509" s="222"/>
      <c r="J1509" s="43"/>
      <c r="K1509" s="43"/>
      <c r="L1509" s="47"/>
      <c r="M1509" s="223"/>
      <c r="N1509" s="224"/>
      <c r="O1509" s="87"/>
      <c r="P1509" s="87"/>
      <c r="Q1509" s="87"/>
      <c r="R1509" s="87"/>
      <c r="S1509" s="87"/>
      <c r="T1509" s="88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T1509" s="20" t="s">
        <v>151</v>
      </c>
      <c r="AU1509" s="20" t="s">
        <v>81</v>
      </c>
    </row>
    <row r="1510" spans="1:51" s="13" customFormat="1" ht="12">
      <c r="A1510" s="13"/>
      <c r="B1510" s="227"/>
      <c r="C1510" s="228"/>
      <c r="D1510" s="220" t="s">
        <v>155</v>
      </c>
      <c r="E1510" s="229" t="s">
        <v>19</v>
      </c>
      <c r="F1510" s="230" t="s">
        <v>1726</v>
      </c>
      <c r="G1510" s="228"/>
      <c r="H1510" s="229" t="s">
        <v>19</v>
      </c>
      <c r="I1510" s="231"/>
      <c r="J1510" s="228"/>
      <c r="K1510" s="228"/>
      <c r="L1510" s="232"/>
      <c r="M1510" s="233"/>
      <c r="N1510" s="234"/>
      <c r="O1510" s="234"/>
      <c r="P1510" s="234"/>
      <c r="Q1510" s="234"/>
      <c r="R1510" s="234"/>
      <c r="S1510" s="234"/>
      <c r="T1510" s="235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6" t="s">
        <v>155</v>
      </c>
      <c r="AU1510" s="236" t="s">
        <v>81</v>
      </c>
      <c r="AV1510" s="13" t="s">
        <v>79</v>
      </c>
      <c r="AW1510" s="13" t="s">
        <v>33</v>
      </c>
      <c r="AX1510" s="13" t="s">
        <v>71</v>
      </c>
      <c r="AY1510" s="236" t="s">
        <v>141</v>
      </c>
    </row>
    <row r="1511" spans="1:51" s="14" customFormat="1" ht="12">
      <c r="A1511" s="14"/>
      <c r="B1511" s="237"/>
      <c r="C1511" s="238"/>
      <c r="D1511" s="220" t="s">
        <v>155</v>
      </c>
      <c r="E1511" s="239" t="s">
        <v>19</v>
      </c>
      <c r="F1511" s="240" t="s">
        <v>1727</v>
      </c>
      <c r="G1511" s="238"/>
      <c r="H1511" s="241">
        <v>6.6</v>
      </c>
      <c r="I1511" s="242"/>
      <c r="J1511" s="238"/>
      <c r="K1511" s="238"/>
      <c r="L1511" s="243"/>
      <c r="M1511" s="244"/>
      <c r="N1511" s="245"/>
      <c r="O1511" s="245"/>
      <c r="P1511" s="245"/>
      <c r="Q1511" s="245"/>
      <c r="R1511" s="245"/>
      <c r="S1511" s="245"/>
      <c r="T1511" s="246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47" t="s">
        <v>155</v>
      </c>
      <c r="AU1511" s="247" t="s">
        <v>81</v>
      </c>
      <c r="AV1511" s="14" t="s">
        <v>81</v>
      </c>
      <c r="AW1511" s="14" t="s">
        <v>33</v>
      </c>
      <c r="AX1511" s="14" t="s">
        <v>71</v>
      </c>
      <c r="AY1511" s="247" t="s">
        <v>141</v>
      </c>
    </row>
    <row r="1512" spans="1:51" s="14" customFormat="1" ht="12">
      <c r="A1512" s="14"/>
      <c r="B1512" s="237"/>
      <c r="C1512" s="238"/>
      <c r="D1512" s="220" t="s">
        <v>155</v>
      </c>
      <c r="E1512" s="239" t="s">
        <v>19</v>
      </c>
      <c r="F1512" s="240" t="s">
        <v>1728</v>
      </c>
      <c r="G1512" s="238"/>
      <c r="H1512" s="241">
        <v>2.5</v>
      </c>
      <c r="I1512" s="242"/>
      <c r="J1512" s="238"/>
      <c r="K1512" s="238"/>
      <c r="L1512" s="243"/>
      <c r="M1512" s="244"/>
      <c r="N1512" s="245"/>
      <c r="O1512" s="245"/>
      <c r="P1512" s="245"/>
      <c r="Q1512" s="245"/>
      <c r="R1512" s="245"/>
      <c r="S1512" s="245"/>
      <c r="T1512" s="246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47" t="s">
        <v>155</v>
      </c>
      <c r="AU1512" s="247" t="s">
        <v>81</v>
      </c>
      <c r="AV1512" s="14" t="s">
        <v>81</v>
      </c>
      <c r="AW1512" s="14" t="s">
        <v>33</v>
      </c>
      <c r="AX1512" s="14" t="s">
        <v>71</v>
      </c>
      <c r="AY1512" s="247" t="s">
        <v>141</v>
      </c>
    </row>
    <row r="1513" spans="1:51" s="15" customFormat="1" ht="12">
      <c r="A1513" s="15"/>
      <c r="B1513" s="258"/>
      <c r="C1513" s="259"/>
      <c r="D1513" s="220" t="s">
        <v>155</v>
      </c>
      <c r="E1513" s="260" t="s">
        <v>19</v>
      </c>
      <c r="F1513" s="261" t="s">
        <v>188</v>
      </c>
      <c r="G1513" s="259"/>
      <c r="H1513" s="262">
        <v>9.1</v>
      </c>
      <c r="I1513" s="263"/>
      <c r="J1513" s="259"/>
      <c r="K1513" s="259"/>
      <c r="L1513" s="264"/>
      <c r="M1513" s="265"/>
      <c r="N1513" s="266"/>
      <c r="O1513" s="266"/>
      <c r="P1513" s="266"/>
      <c r="Q1513" s="266"/>
      <c r="R1513" s="266"/>
      <c r="S1513" s="266"/>
      <c r="T1513" s="267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T1513" s="268" t="s">
        <v>155</v>
      </c>
      <c r="AU1513" s="268" t="s">
        <v>81</v>
      </c>
      <c r="AV1513" s="15" t="s">
        <v>149</v>
      </c>
      <c r="AW1513" s="15" t="s">
        <v>33</v>
      </c>
      <c r="AX1513" s="15" t="s">
        <v>79</v>
      </c>
      <c r="AY1513" s="268" t="s">
        <v>141</v>
      </c>
    </row>
    <row r="1514" spans="1:65" s="2" customFormat="1" ht="24.15" customHeight="1">
      <c r="A1514" s="41"/>
      <c r="B1514" s="42"/>
      <c r="C1514" s="207" t="s">
        <v>1729</v>
      </c>
      <c r="D1514" s="207" t="s">
        <v>144</v>
      </c>
      <c r="E1514" s="208" t="s">
        <v>1730</v>
      </c>
      <c r="F1514" s="209" t="s">
        <v>1731</v>
      </c>
      <c r="G1514" s="210" t="s">
        <v>147</v>
      </c>
      <c r="H1514" s="211">
        <v>35</v>
      </c>
      <c r="I1514" s="212"/>
      <c r="J1514" s="213">
        <f>ROUND(I1514*H1514,2)</f>
        <v>0</v>
      </c>
      <c r="K1514" s="209" t="s">
        <v>292</v>
      </c>
      <c r="L1514" s="47"/>
      <c r="M1514" s="214" t="s">
        <v>19</v>
      </c>
      <c r="N1514" s="215" t="s">
        <v>42</v>
      </c>
      <c r="O1514" s="87"/>
      <c r="P1514" s="216">
        <f>O1514*H1514</f>
        <v>0</v>
      </c>
      <c r="Q1514" s="216">
        <v>0</v>
      </c>
      <c r="R1514" s="216">
        <f>Q1514*H1514</f>
        <v>0</v>
      </c>
      <c r="S1514" s="216">
        <v>0</v>
      </c>
      <c r="T1514" s="217">
        <f>S1514*H1514</f>
        <v>0</v>
      </c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R1514" s="218" t="s">
        <v>269</v>
      </c>
      <c r="AT1514" s="218" t="s">
        <v>144</v>
      </c>
      <c r="AU1514" s="218" t="s">
        <v>81</v>
      </c>
      <c r="AY1514" s="20" t="s">
        <v>141</v>
      </c>
      <c r="BE1514" s="219">
        <f>IF(N1514="základní",J1514,0)</f>
        <v>0</v>
      </c>
      <c r="BF1514" s="219">
        <f>IF(N1514="snížená",J1514,0)</f>
        <v>0</v>
      </c>
      <c r="BG1514" s="219">
        <f>IF(N1514="zákl. přenesená",J1514,0)</f>
        <v>0</v>
      </c>
      <c r="BH1514" s="219">
        <f>IF(N1514="sníž. přenesená",J1514,0)</f>
        <v>0</v>
      </c>
      <c r="BI1514" s="219">
        <f>IF(N1514="nulová",J1514,0)</f>
        <v>0</v>
      </c>
      <c r="BJ1514" s="20" t="s">
        <v>79</v>
      </c>
      <c r="BK1514" s="219">
        <f>ROUND(I1514*H1514,2)</f>
        <v>0</v>
      </c>
      <c r="BL1514" s="20" t="s">
        <v>269</v>
      </c>
      <c r="BM1514" s="218" t="s">
        <v>1732</v>
      </c>
    </row>
    <row r="1515" spans="1:47" s="2" customFormat="1" ht="12">
      <c r="A1515" s="41"/>
      <c r="B1515" s="42"/>
      <c r="C1515" s="43"/>
      <c r="D1515" s="220" t="s">
        <v>151</v>
      </c>
      <c r="E1515" s="43"/>
      <c r="F1515" s="221" t="s">
        <v>1731</v>
      </c>
      <c r="G1515" s="43"/>
      <c r="H1515" s="43"/>
      <c r="I1515" s="222"/>
      <c r="J1515" s="43"/>
      <c r="K1515" s="43"/>
      <c r="L1515" s="47"/>
      <c r="M1515" s="223"/>
      <c r="N1515" s="224"/>
      <c r="O1515" s="87"/>
      <c r="P1515" s="87"/>
      <c r="Q1515" s="87"/>
      <c r="R1515" s="87"/>
      <c r="S1515" s="87"/>
      <c r="T1515" s="88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T1515" s="20" t="s">
        <v>151</v>
      </c>
      <c r="AU1515" s="20" t="s">
        <v>81</v>
      </c>
    </row>
    <row r="1516" spans="1:51" s="14" customFormat="1" ht="12">
      <c r="A1516" s="14"/>
      <c r="B1516" s="237"/>
      <c r="C1516" s="238"/>
      <c r="D1516" s="220" t="s">
        <v>155</v>
      </c>
      <c r="E1516" s="239" t="s">
        <v>19</v>
      </c>
      <c r="F1516" s="240" t="s">
        <v>1733</v>
      </c>
      <c r="G1516" s="238"/>
      <c r="H1516" s="241">
        <v>35</v>
      </c>
      <c r="I1516" s="242"/>
      <c r="J1516" s="238"/>
      <c r="K1516" s="238"/>
      <c r="L1516" s="243"/>
      <c r="M1516" s="244"/>
      <c r="N1516" s="245"/>
      <c r="O1516" s="245"/>
      <c r="P1516" s="245"/>
      <c r="Q1516" s="245"/>
      <c r="R1516" s="245"/>
      <c r="S1516" s="245"/>
      <c r="T1516" s="246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7" t="s">
        <v>155</v>
      </c>
      <c r="AU1516" s="247" t="s">
        <v>81</v>
      </c>
      <c r="AV1516" s="14" t="s">
        <v>81</v>
      </c>
      <c r="AW1516" s="14" t="s">
        <v>33</v>
      </c>
      <c r="AX1516" s="14" t="s">
        <v>79</v>
      </c>
      <c r="AY1516" s="247" t="s">
        <v>141</v>
      </c>
    </row>
    <row r="1517" spans="1:65" s="2" customFormat="1" ht="21.75" customHeight="1">
      <c r="A1517" s="41"/>
      <c r="B1517" s="42"/>
      <c r="C1517" s="207" t="s">
        <v>1734</v>
      </c>
      <c r="D1517" s="207" t="s">
        <v>144</v>
      </c>
      <c r="E1517" s="208" t="s">
        <v>1735</v>
      </c>
      <c r="F1517" s="209" t="s">
        <v>1736</v>
      </c>
      <c r="G1517" s="210" t="s">
        <v>1019</v>
      </c>
      <c r="H1517" s="211">
        <v>6</v>
      </c>
      <c r="I1517" s="212"/>
      <c r="J1517" s="213">
        <f>ROUND(I1517*H1517,2)</f>
        <v>0</v>
      </c>
      <c r="K1517" s="209" t="s">
        <v>148</v>
      </c>
      <c r="L1517" s="47"/>
      <c r="M1517" s="214" t="s">
        <v>19</v>
      </c>
      <c r="N1517" s="215" t="s">
        <v>42</v>
      </c>
      <c r="O1517" s="87"/>
      <c r="P1517" s="216">
        <f>O1517*H1517</f>
        <v>0</v>
      </c>
      <c r="Q1517" s="216">
        <v>7E-05</v>
      </c>
      <c r="R1517" s="216">
        <f>Q1517*H1517</f>
        <v>0.00041999999999999996</v>
      </c>
      <c r="S1517" s="216">
        <v>0</v>
      </c>
      <c r="T1517" s="217">
        <f>S1517*H1517</f>
        <v>0</v>
      </c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R1517" s="218" t="s">
        <v>269</v>
      </c>
      <c r="AT1517" s="218" t="s">
        <v>144</v>
      </c>
      <c r="AU1517" s="218" t="s">
        <v>81</v>
      </c>
      <c r="AY1517" s="20" t="s">
        <v>141</v>
      </c>
      <c r="BE1517" s="219">
        <f>IF(N1517="základní",J1517,0)</f>
        <v>0</v>
      </c>
      <c r="BF1517" s="219">
        <f>IF(N1517="snížená",J1517,0)</f>
        <v>0</v>
      </c>
      <c r="BG1517" s="219">
        <f>IF(N1517="zákl. přenesená",J1517,0)</f>
        <v>0</v>
      </c>
      <c r="BH1517" s="219">
        <f>IF(N1517="sníž. přenesená",J1517,0)</f>
        <v>0</v>
      </c>
      <c r="BI1517" s="219">
        <f>IF(N1517="nulová",J1517,0)</f>
        <v>0</v>
      </c>
      <c r="BJ1517" s="20" t="s">
        <v>79</v>
      </c>
      <c r="BK1517" s="219">
        <f>ROUND(I1517*H1517,2)</f>
        <v>0</v>
      </c>
      <c r="BL1517" s="20" t="s">
        <v>269</v>
      </c>
      <c r="BM1517" s="218" t="s">
        <v>1737</v>
      </c>
    </row>
    <row r="1518" spans="1:47" s="2" customFormat="1" ht="12">
      <c r="A1518" s="41"/>
      <c r="B1518" s="42"/>
      <c r="C1518" s="43"/>
      <c r="D1518" s="220" t="s">
        <v>151</v>
      </c>
      <c r="E1518" s="43"/>
      <c r="F1518" s="221" t="s">
        <v>1738</v>
      </c>
      <c r="G1518" s="43"/>
      <c r="H1518" s="43"/>
      <c r="I1518" s="222"/>
      <c r="J1518" s="43"/>
      <c r="K1518" s="43"/>
      <c r="L1518" s="47"/>
      <c r="M1518" s="223"/>
      <c r="N1518" s="224"/>
      <c r="O1518" s="87"/>
      <c r="P1518" s="87"/>
      <c r="Q1518" s="87"/>
      <c r="R1518" s="87"/>
      <c r="S1518" s="87"/>
      <c r="T1518" s="88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T1518" s="20" t="s">
        <v>151</v>
      </c>
      <c r="AU1518" s="20" t="s">
        <v>81</v>
      </c>
    </row>
    <row r="1519" spans="1:47" s="2" customFormat="1" ht="12">
      <c r="A1519" s="41"/>
      <c r="B1519" s="42"/>
      <c r="C1519" s="43"/>
      <c r="D1519" s="225" t="s">
        <v>153</v>
      </c>
      <c r="E1519" s="43"/>
      <c r="F1519" s="226" t="s">
        <v>1739</v>
      </c>
      <c r="G1519" s="43"/>
      <c r="H1519" s="43"/>
      <c r="I1519" s="222"/>
      <c r="J1519" s="43"/>
      <c r="K1519" s="43"/>
      <c r="L1519" s="47"/>
      <c r="M1519" s="223"/>
      <c r="N1519" s="224"/>
      <c r="O1519" s="87"/>
      <c r="P1519" s="87"/>
      <c r="Q1519" s="87"/>
      <c r="R1519" s="87"/>
      <c r="S1519" s="87"/>
      <c r="T1519" s="88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T1519" s="20" t="s">
        <v>153</v>
      </c>
      <c r="AU1519" s="20" t="s">
        <v>81</v>
      </c>
    </row>
    <row r="1520" spans="1:51" s="14" customFormat="1" ht="12">
      <c r="A1520" s="14"/>
      <c r="B1520" s="237"/>
      <c r="C1520" s="238"/>
      <c r="D1520" s="220" t="s">
        <v>155</v>
      </c>
      <c r="E1520" s="239" t="s">
        <v>19</v>
      </c>
      <c r="F1520" s="240" t="s">
        <v>1740</v>
      </c>
      <c r="G1520" s="238"/>
      <c r="H1520" s="241">
        <v>6</v>
      </c>
      <c r="I1520" s="242"/>
      <c r="J1520" s="238"/>
      <c r="K1520" s="238"/>
      <c r="L1520" s="243"/>
      <c r="M1520" s="244"/>
      <c r="N1520" s="245"/>
      <c r="O1520" s="245"/>
      <c r="P1520" s="245"/>
      <c r="Q1520" s="245"/>
      <c r="R1520" s="245"/>
      <c r="S1520" s="245"/>
      <c r="T1520" s="246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47" t="s">
        <v>155</v>
      </c>
      <c r="AU1520" s="247" t="s">
        <v>81</v>
      </c>
      <c r="AV1520" s="14" t="s">
        <v>81</v>
      </c>
      <c r="AW1520" s="14" t="s">
        <v>33</v>
      </c>
      <c r="AX1520" s="14" t="s">
        <v>79</v>
      </c>
      <c r="AY1520" s="247" t="s">
        <v>141</v>
      </c>
    </row>
    <row r="1521" spans="1:65" s="2" customFormat="1" ht="24.15" customHeight="1">
      <c r="A1521" s="41"/>
      <c r="B1521" s="42"/>
      <c r="C1521" s="248" t="s">
        <v>1741</v>
      </c>
      <c r="D1521" s="248" t="s">
        <v>172</v>
      </c>
      <c r="E1521" s="249" t="s">
        <v>1742</v>
      </c>
      <c r="F1521" s="250" t="s">
        <v>1743</v>
      </c>
      <c r="G1521" s="251" t="s">
        <v>147</v>
      </c>
      <c r="H1521" s="252">
        <v>2</v>
      </c>
      <c r="I1521" s="253"/>
      <c r="J1521" s="254">
        <f>ROUND(I1521*H1521,2)</f>
        <v>0</v>
      </c>
      <c r="K1521" s="250" t="s">
        <v>292</v>
      </c>
      <c r="L1521" s="255"/>
      <c r="M1521" s="256" t="s">
        <v>19</v>
      </c>
      <c r="N1521" s="257" t="s">
        <v>42</v>
      </c>
      <c r="O1521" s="87"/>
      <c r="P1521" s="216">
        <f>O1521*H1521</f>
        <v>0</v>
      </c>
      <c r="Q1521" s="216">
        <v>0.01</v>
      </c>
      <c r="R1521" s="216">
        <f>Q1521*H1521</f>
        <v>0.02</v>
      </c>
      <c r="S1521" s="216">
        <v>0</v>
      </c>
      <c r="T1521" s="217">
        <f>S1521*H1521</f>
        <v>0</v>
      </c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R1521" s="218" t="s">
        <v>382</v>
      </c>
      <c r="AT1521" s="218" t="s">
        <v>172</v>
      </c>
      <c r="AU1521" s="218" t="s">
        <v>81</v>
      </c>
      <c r="AY1521" s="20" t="s">
        <v>141</v>
      </c>
      <c r="BE1521" s="219">
        <f>IF(N1521="základní",J1521,0)</f>
        <v>0</v>
      </c>
      <c r="BF1521" s="219">
        <f>IF(N1521="snížená",J1521,0)</f>
        <v>0</v>
      </c>
      <c r="BG1521" s="219">
        <f>IF(N1521="zákl. přenesená",J1521,0)</f>
        <v>0</v>
      </c>
      <c r="BH1521" s="219">
        <f>IF(N1521="sníž. přenesená",J1521,0)</f>
        <v>0</v>
      </c>
      <c r="BI1521" s="219">
        <f>IF(N1521="nulová",J1521,0)</f>
        <v>0</v>
      </c>
      <c r="BJ1521" s="20" t="s">
        <v>79</v>
      </c>
      <c r="BK1521" s="219">
        <f>ROUND(I1521*H1521,2)</f>
        <v>0</v>
      </c>
      <c r="BL1521" s="20" t="s">
        <v>269</v>
      </c>
      <c r="BM1521" s="218" t="s">
        <v>1744</v>
      </c>
    </row>
    <row r="1522" spans="1:47" s="2" customFormat="1" ht="12">
      <c r="A1522" s="41"/>
      <c r="B1522" s="42"/>
      <c r="C1522" s="43"/>
      <c r="D1522" s="220" t="s">
        <v>151</v>
      </c>
      <c r="E1522" s="43"/>
      <c r="F1522" s="221" t="s">
        <v>1743</v>
      </c>
      <c r="G1522" s="43"/>
      <c r="H1522" s="43"/>
      <c r="I1522" s="222"/>
      <c r="J1522" s="43"/>
      <c r="K1522" s="43"/>
      <c r="L1522" s="47"/>
      <c r="M1522" s="223"/>
      <c r="N1522" s="224"/>
      <c r="O1522" s="87"/>
      <c r="P1522" s="87"/>
      <c r="Q1522" s="87"/>
      <c r="R1522" s="87"/>
      <c r="S1522" s="87"/>
      <c r="T1522" s="88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T1522" s="20" t="s">
        <v>151</v>
      </c>
      <c r="AU1522" s="20" t="s">
        <v>81</v>
      </c>
    </row>
    <row r="1523" spans="1:51" s="14" customFormat="1" ht="12">
      <c r="A1523" s="14"/>
      <c r="B1523" s="237"/>
      <c r="C1523" s="238"/>
      <c r="D1523" s="220" t="s">
        <v>155</v>
      </c>
      <c r="E1523" s="239" t="s">
        <v>19</v>
      </c>
      <c r="F1523" s="240" t="s">
        <v>1113</v>
      </c>
      <c r="G1523" s="238"/>
      <c r="H1523" s="241">
        <v>2</v>
      </c>
      <c r="I1523" s="242"/>
      <c r="J1523" s="238"/>
      <c r="K1523" s="238"/>
      <c r="L1523" s="243"/>
      <c r="M1523" s="244"/>
      <c r="N1523" s="245"/>
      <c r="O1523" s="245"/>
      <c r="P1523" s="245"/>
      <c r="Q1523" s="245"/>
      <c r="R1523" s="245"/>
      <c r="S1523" s="245"/>
      <c r="T1523" s="246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7" t="s">
        <v>155</v>
      </c>
      <c r="AU1523" s="247" t="s">
        <v>81</v>
      </c>
      <c r="AV1523" s="14" t="s">
        <v>81</v>
      </c>
      <c r="AW1523" s="14" t="s">
        <v>33</v>
      </c>
      <c r="AX1523" s="14" t="s">
        <v>79</v>
      </c>
      <c r="AY1523" s="247" t="s">
        <v>141</v>
      </c>
    </row>
    <row r="1524" spans="1:65" s="2" customFormat="1" ht="33" customHeight="1">
      <c r="A1524" s="41"/>
      <c r="B1524" s="42"/>
      <c r="C1524" s="207" t="s">
        <v>1745</v>
      </c>
      <c r="D1524" s="207" t="s">
        <v>144</v>
      </c>
      <c r="E1524" s="208" t="s">
        <v>1746</v>
      </c>
      <c r="F1524" s="209" t="s">
        <v>1747</v>
      </c>
      <c r="G1524" s="210" t="s">
        <v>147</v>
      </c>
      <c r="H1524" s="211">
        <v>1</v>
      </c>
      <c r="I1524" s="212"/>
      <c r="J1524" s="213">
        <f>ROUND(I1524*H1524,2)</f>
        <v>0</v>
      </c>
      <c r="K1524" s="209" t="s">
        <v>292</v>
      </c>
      <c r="L1524" s="47"/>
      <c r="M1524" s="214" t="s">
        <v>19</v>
      </c>
      <c r="N1524" s="215" t="s">
        <v>42</v>
      </c>
      <c r="O1524" s="87"/>
      <c r="P1524" s="216">
        <f>O1524*H1524</f>
        <v>0</v>
      </c>
      <c r="Q1524" s="216">
        <v>5E-05</v>
      </c>
      <c r="R1524" s="216">
        <f>Q1524*H1524</f>
        <v>5E-05</v>
      </c>
      <c r="S1524" s="216">
        <v>0</v>
      </c>
      <c r="T1524" s="217">
        <f>S1524*H1524</f>
        <v>0</v>
      </c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R1524" s="218" t="s">
        <v>269</v>
      </c>
      <c r="AT1524" s="218" t="s">
        <v>144</v>
      </c>
      <c r="AU1524" s="218" t="s">
        <v>81</v>
      </c>
      <c r="AY1524" s="20" t="s">
        <v>141</v>
      </c>
      <c r="BE1524" s="219">
        <f>IF(N1524="základní",J1524,0)</f>
        <v>0</v>
      </c>
      <c r="BF1524" s="219">
        <f>IF(N1524="snížená",J1524,0)</f>
        <v>0</v>
      </c>
      <c r="BG1524" s="219">
        <f>IF(N1524="zákl. přenesená",J1524,0)</f>
        <v>0</v>
      </c>
      <c r="BH1524" s="219">
        <f>IF(N1524="sníž. přenesená",J1524,0)</f>
        <v>0</v>
      </c>
      <c r="BI1524" s="219">
        <f>IF(N1524="nulová",J1524,0)</f>
        <v>0</v>
      </c>
      <c r="BJ1524" s="20" t="s">
        <v>79</v>
      </c>
      <c r="BK1524" s="219">
        <f>ROUND(I1524*H1524,2)</f>
        <v>0</v>
      </c>
      <c r="BL1524" s="20" t="s">
        <v>269</v>
      </c>
      <c r="BM1524" s="218" t="s">
        <v>1748</v>
      </c>
    </row>
    <row r="1525" spans="1:47" s="2" customFormat="1" ht="12">
      <c r="A1525" s="41"/>
      <c r="B1525" s="42"/>
      <c r="C1525" s="43"/>
      <c r="D1525" s="220" t="s">
        <v>151</v>
      </c>
      <c r="E1525" s="43"/>
      <c r="F1525" s="221" t="s">
        <v>1747</v>
      </c>
      <c r="G1525" s="43"/>
      <c r="H1525" s="43"/>
      <c r="I1525" s="222"/>
      <c r="J1525" s="43"/>
      <c r="K1525" s="43"/>
      <c r="L1525" s="47"/>
      <c r="M1525" s="223"/>
      <c r="N1525" s="224"/>
      <c r="O1525" s="87"/>
      <c r="P1525" s="87"/>
      <c r="Q1525" s="87"/>
      <c r="R1525" s="87"/>
      <c r="S1525" s="87"/>
      <c r="T1525" s="88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T1525" s="20" t="s">
        <v>151</v>
      </c>
      <c r="AU1525" s="20" t="s">
        <v>81</v>
      </c>
    </row>
    <row r="1526" spans="1:51" s="13" customFormat="1" ht="12">
      <c r="A1526" s="13"/>
      <c r="B1526" s="227"/>
      <c r="C1526" s="228"/>
      <c r="D1526" s="220" t="s">
        <v>155</v>
      </c>
      <c r="E1526" s="229" t="s">
        <v>19</v>
      </c>
      <c r="F1526" s="230" t="s">
        <v>1081</v>
      </c>
      <c r="G1526" s="228"/>
      <c r="H1526" s="229" t="s">
        <v>19</v>
      </c>
      <c r="I1526" s="231"/>
      <c r="J1526" s="228"/>
      <c r="K1526" s="228"/>
      <c r="L1526" s="232"/>
      <c r="M1526" s="233"/>
      <c r="N1526" s="234"/>
      <c r="O1526" s="234"/>
      <c r="P1526" s="234"/>
      <c r="Q1526" s="234"/>
      <c r="R1526" s="234"/>
      <c r="S1526" s="234"/>
      <c r="T1526" s="235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6" t="s">
        <v>155</v>
      </c>
      <c r="AU1526" s="236" t="s">
        <v>81</v>
      </c>
      <c r="AV1526" s="13" t="s">
        <v>79</v>
      </c>
      <c r="AW1526" s="13" t="s">
        <v>33</v>
      </c>
      <c r="AX1526" s="13" t="s">
        <v>71</v>
      </c>
      <c r="AY1526" s="236" t="s">
        <v>141</v>
      </c>
    </row>
    <row r="1527" spans="1:51" s="13" customFormat="1" ht="12">
      <c r="A1527" s="13"/>
      <c r="B1527" s="227"/>
      <c r="C1527" s="228"/>
      <c r="D1527" s="220" t="s">
        <v>155</v>
      </c>
      <c r="E1527" s="229" t="s">
        <v>19</v>
      </c>
      <c r="F1527" s="230" t="s">
        <v>1749</v>
      </c>
      <c r="G1527" s="228"/>
      <c r="H1527" s="229" t="s">
        <v>19</v>
      </c>
      <c r="I1527" s="231"/>
      <c r="J1527" s="228"/>
      <c r="K1527" s="228"/>
      <c r="L1527" s="232"/>
      <c r="M1527" s="233"/>
      <c r="N1527" s="234"/>
      <c r="O1527" s="234"/>
      <c r="P1527" s="234"/>
      <c r="Q1527" s="234"/>
      <c r="R1527" s="234"/>
      <c r="S1527" s="234"/>
      <c r="T1527" s="235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36" t="s">
        <v>155</v>
      </c>
      <c r="AU1527" s="236" t="s">
        <v>81</v>
      </c>
      <c r="AV1527" s="13" t="s">
        <v>79</v>
      </c>
      <c r="AW1527" s="13" t="s">
        <v>33</v>
      </c>
      <c r="AX1527" s="13" t="s">
        <v>71</v>
      </c>
      <c r="AY1527" s="236" t="s">
        <v>141</v>
      </c>
    </row>
    <row r="1528" spans="1:51" s="14" customFormat="1" ht="12">
      <c r="A1528" s="14"/>
      <c r="B1528" s="237"/>
      <c r="C1528" s="238"/>
      <c r="D1528" s="220" t="s">
        <v>155</v>
      </c>
      <c r="E1528" s="239" t="s">
        <v>19</v>
      </c>
      <c r="F1528" s="240" t="s">
        <v>1750</v>
      </c>
      <c r="G1528" s="238"/>
      <c r="H1528" s="241">
        <v>1</v>
      </c>
      <c r="I1528" s="242"/>
      <c r="J1528" s="238"/>
      <c r="K1528" s="238"/>
      <c r="L1528" s="243"/>
      <c r="M1528" s="244"/>
      <c r="N1528" s="245"/>
      <c r="O1528" s="245"/>
      <c r="P1528" s="245"/>
      <c r="Q1528" s="245"/>
      <c r="R1528" s="245"/>
      <c r="S1528" s="245"/>
      <c r="T1528" s="246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47" t="s">
        <v>155</v>
      </c>
      <c r="AU1528" s="247" t="s">
        <v>81</v>
      </c>
      <c r="AV1528" s="14" t="s">
        <v>81</v>
      </c>
      <c r="AW1528" s="14" t="s">
        <v>33</v>
      </c>
      <c r="AX1528" s="14" t="s">
        <v>71</v>
      </c>
      <c r="AY1528" s="247" t="s">
        <v>141</v>
      </c>
    </row>
    <row r="1529" spans="1:51" s="15" customFormat="1" ht="12">
      <c r="A1529" s="15"/>
      <c r="B1529" s="258"/>
      <c r="C1529" s="259"/>
      <c r="D1529" s="220" t="s">
        <v>155</v>
      </c>
      <c r="E1529" s="260" t="s">
        <v>19</v>
      </c>
      <c r="F1529" s="261" t="s">
        <v>188</v>
      </c>
      <c r="G1529" s="259"/>
      <c r="H1529" s="262">
        <v>1</v>
      </c>
      <c r="I1529" s="263"/>
      <c r="J1529" s="259"/>
      <c r="K1529" s="259"/>
      <c r="L1529" s="264"/>
      <c r="M1529" s="265"/>
      <c r="N1529" s="266"/>
      <c r="O1529" s="266"/>
      <c r="P1529" s="266"/>
      <c r="Q1529" s="266"/>
      <c r="R1529" s="266"/>
      <c r="S1529" s="266"/>
      <c r="T1529" s="267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T1529" s="268" t="s">
        <v>155</v>
      </c>
      <c r="AU1529" s="268" t="s">
        <v>81</v>
      </c>
      <c r="AV1529" s="15" t="s">
        <v>149</v>
      </c>
      <c r="AW1529" s="15" t="s">
        <v>33</v>
      </c>
      <c r="AX1529" s="15" t="s">
        <v>79</v>
      </c>
      <c r="AY1529" s="268" t="s">
        <v>141</v>
      </c>
    </row>
    <row r="1530" spans="1:65" s="2" customFormat="1" ht="24.15" customHeight="1">
      <c r="A1530" s="41"/>
      <c r="B1530" s="42"/>
      <c r="C1530" s="207" t="s">
        <v>1751</v>
      </c>
      <c r="D1530" s="207" t="s">
        <v>144</v>
      </c>
      <c r="E1530" s="208" t="s">
        <v>1752</v>
      </c>
      <c r="F1530" s="209" t="s">
        <v>1753</v>
      </c>
      <c r="G1530" s="210" t="s">
        <v>1019</v>
      </c>
      <c r="H1530" s="211">
        <v>300</v>
      </c>
      <c r="I1530" s="212"/>
      <c r="J1530" s="213">
        <f>ROUND(I1530*H1530,2)</f>
        <v>0</v>
      </c>
      <c r="K1530" s="209" t="s">
        <v>148</v>
      </c>
      <c r="L1530" s="47"/>
      <c r="M1530" s="214" t="s">
        <v>19</v>
      </c>
      <c r="N1530" s="215" t="s">
        <v>42</v>
      </c>
      <c r="O1530" s="87"/>
      <c r="P1530" s="216">
        <f>O1530*H1530</f>
        <v>0</v>
      </c>
      <c r="Q1530" s="216">
        <v>0</v>
      </c>
      <c r="R1530" s="216">
        <f>Q1530*H1530</f>
        <v>0</v>
      </c>
      <c r="S1530" s="216">
        <v>0.001</v>
      </c>
      <c r="T1530" s="217">
        <f>S1530*H1530</f>
        <v>0.3</v>
      </c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R1530" s="218" t="s">
        <v>269</v>
      </c>
      <c r="AT1530" s="218" t="s">
        <v>144</v>
      </c>
      <c r="AU1530" s="218" t="s">
        <v>81</v>
      </c>
      <c r="AY1530" s="20" t="s">
        <v>141</v>
      </c>
      <c r="BE1530" s="219">
        <f>IF(N1530="základní",J1530,0)</f>
        <v>0</v>
      </c>
      <c r="BF1530" s="219">
        <f>IF(N1530="snížená",J1530,0)</f>
        <v>0</v>
      </c>
      <c r="BG1530" s="219">
        <f>IF(N1530="zákl. přenesená",J1530,0)</f>
        <v>0</v>
      </c>
      <c r="BH1530" s="219">
        <f>IF(N1530="sníž. přenesená",J1530,0)</f>
        <v>0</v>
      </c>
      <c r="BI1530" s="219">
        <f>IF(N1530="nulová",J1530,0)</f>
        <v>0</v>
      </c>
      <c r="BJ1530" s="20" t="s">
        <v>79</v>
      </c>
      <c r="BK1530" s="219">
        <f>ROUND(I1530*H1530,2)</f>
        <v>0</v>
      </c>
      <c r="BL1530" s="20" t="s">
        <v>269</v>
      </c>
      <c r="BM1530" s="218" t="s">
        <v>1754</v>
      </c>
    </row>
    <row r="1531" spans="1:47" s="2" customFormat="1" ht="12">
      <c r="A1531" s="41"/>
      <c r="B1531" s="42"/>
      <c r="C1531" s="43"/>
      <c r="D1531" s="220" t="s">
        <v>151</v>
      </c>
      <c r="E1531" s="43"/>
      <c r="F1531" s="221" t="s">
        <v>1755</v>
      </c>
      <c r="G1531" s="43"/>
      <c r="H1531" s="43"/>
      <c r="I1531" s="222"/>
      <c r="J1531" s="43"/>
      <c r="K1531" s="43"/>
      <c r="L1531" s="47"/>
      <c r="M1531" s="223"/>
      <c r="N1531" s="224"/>
      <c r="O1531" s="87"/>
      <c r="P1531" s="87"/>
      <c r="Q1531" s="87"/>
      <c r="R1531" s="87"/>
      <c r="S1531" s="87"/>
      <c r="T1531" s="88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T1531" s="20" t="s">
        <v>151</v>
      </c>
      <c r="AU1531" s="20" t="s">
        <v>81</v>
      </c>
    </row>
    <row r="1532" spans="1:47" s="2" customFormat="1" ht="12">
      <c r="A1532" s="41"/>
      <c r="B1532" s="42"/>
      <c r="C1532" s="43"/>
      <c r="D1532" s="225" t="s">
        <v>153</v>
      </c>
      <c r="E1532" s="43"/>
      <c r="F1532" s="226" t="s">
        <v>1756</v>
      </c>
      <c r="G1532" s="43"/>
      <c r="H1532" s="43"/>
      <c r="I1532" s="222"/>
      <c r="J1532" s="43"/>
      <c r="K1532" s="43"/>
      <c r="L1532" s="47"/>
      <c r="M1532" s="223"/>
      <c r="N1532" s="224"/>
      <c r="O1532" s="87"/>
      <c r="P1532" s="87"/>
      <c r="Q1532" s="87"/>
      <c r="R1532" s="87"/>
      <c r="S1532" s="87"/>
      <c r="T1532" s="88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T1532" s="20" t="s">
        <v>153</v>
      </c>
      <c r="AU1532" s="20" t="s">
        <v>81</v>
      </c>
    </row>
    <row r="1533" spans="1:51" s="13" customFormat="1" ht="12">
      <c r="A1533" s="13"/>
      <c r="B1533" s="227"/>
      <c r="C1533" s="228"/>
      <c r="D1533" s="220" t="s">
        <v>155</v>
      </c>
      <c r="E1533" s="229" t="s">
        <v>19</v>
      </c>
      <c r="F1533" s="230" t="s">
        <v>1757</v>
      </c>
      <c r="G1533" s="228"/>
      <c r="H1533" s="229" t="s">
        <v>19</v>
      </c>
      <c r="I1533" s="231"/>
      <c r="J1533" s="228"/>
      <c r="K1533" s="228"/>
      <c r="L1533" s="232"/>
      <c r="M1533" s="233"/>
      <c r="N1533" s="234"/>
      <c r="O1533" s="234"/>
      <c r="P1533" s="234"/>
      <c r="Q1533" s="234"/>
      <c r="R1533" s="234"/>
      <c r="S1533" s="234"/>
      <c r="T1533" s="235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36" t="s">
        <v>155</v>
      </c>
      <c r="AU1533" s="236" t="s">
        <v>81</v>
      </c>
      <c r="AV1533" s="13" t="s">
        <v>79</v>
      </c>
      <c r="AW1533" s="13" t="s">
        <v>33</v>
      </c>
      <c r="AX1533" s="13" t="s">
        <v>71</v>
      </c>
      <c r="AY1533" s="236" t="s">
        <v>141</v>
      </c>
    </row>
    <row r="1534" spans="1:51" s="13" customFormat="1" ht="12">
      <c r="A1534" s="13"/>
      <c r="B1534" s="227"/>
      <c r="C1534" s="228"/>
      <c r="D1534" s="220" t="s">
        <v>155</v>
      </c>
      <c r="E1534" s="229" t="s">
        <v>19</v>
      </c>
      <c r="F1534" s="230" t="s">
        <v>1758</v>
      </c>
      <c r="G1534" s="228"/>
      <c r="H1534" s="229" t="s">
        <v>19</v>
      </c>
      <c r="I1534" s="231"/>
      <c r="J1534" s="228"/>
      <c r="K1534" s="228"/>
      <c r="L1534" s="232"/>
      <c r="M1534" s="233"/>
      <c r="N1534" s="234"/>
      <c r="O1534" s="234"/>
      <c r="P1534" s="234"/>
      <c r="Q1534" s="234"/>
      <c r="R1534" s="234"/>
      <c r="S1534" s="234"/>
      <c r="T1534" s="235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6" t="s">
        <v>155</v>
      </c>
      <c r="AU1534" s="236" t="s">
        <v>81</v>
      </c>
      <c r="AV1534" s="13" t="s">
        <v>79</v>
      </c>
      <c r="AW1534" s="13" t="s">
        <v>33</v>
      </c>
      <c r="AX1534" s="13" t="s">
        <v>71</v>
      </c>
      <c r="AY1534" s="236" t="s">
        <v>141</v>
      </c>
    </row>
    <row r="1535" spans="1:51" s="13" customFormat="1" ht="12">
      <c r="A1535" s="13"/>
      <c r="B1535" s="227"/>
      <c r="C1535" s="228"/>
      <c r="D1535" s="220" t="s">
        <v>155</v>
      </c>
      <c r="E1535" s="229" t="s">
        <v>19</v>
      </c>
      <c r="F1535" s="230" t="s">
        <v>1759</v>
      </c>
      <c r="G1535" s="228"/>
      <c r="H1535" s="229" t="s">
        <v>19</v>
      </c>
      <c r="I1535" s="231"/>
      <c r="J1535" s="228"/>
      <c r="K1535" s="228"/>
      <c r="L1535" s="232"/>
      <c r="M1535" s="233"/>
      <c r="N1535" s="234"/>
      <c r="O1535" s="234"/>
      <c r="P1535" s="234"/>
      <c r="Q1535" s="234"/>
      <c r="R1535" s="234"/>
      <c r="S1535" s="234"/>
      <c r="T1535" s="235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6" t="s">
        <v>155</v>
      </c>
      <c r="AU1535" s="236" t="s">
        <v>81</v>
      </c>
      <c r="AV1535" s="13" t="s">
        <v>79</v>
      </c>
      <c r="AW1535" s="13" t="s">
        <v>33</v>
      </c>
      <c r="AX1535" s="13" t="s">
        <v>71</v>
      </c>
      <c r="AY1535" s="236" t="s">
        <v>141</v>
      </c>
    </row>
    <row r="1536" spans="1:51" s="13" customFormat="1" ht="12">
      <c r="A1536" s="13"/>
      <c r="B1536" s="227"/>
      <c r="C1536" s="228"/>
      <c r="D1536" s="220" t="s">
        <v>155</v>
      </c>
      <c r="E1536" s="229" t="s">
        <v>19</v>
      </c>
      <c r="F1536" s="230" t="s">
        <v>1760</v>
      </c>
      <c r="G1536" s="228"/>
      <c r="H1536" s="229" t="s">
        <v>19</v>
      </c>
      <c r="I1536" s="231"/>
      <c r="J1536" s="228"/>
      <c r="K1536" s="228"/>
      <c r="L1536" s="232"/>
      <c r="M1536" s="233"/>
      <c r="N1536" s="234"/>
      <c r="O1536" s="234"/>
      <c r="P1536" s="234"/>
      <c r="Q1536" s="234"/>
      <c r="R1536" s="234"/>
      <c r="S1536" s="234"/>
      <c r="T1536" s="235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36" t="s">
        <v>155</v>
      </c>
      <c r="AU1536" s="236" t="s">
        <v>81</v>
      </c>
      <c r="AV1536" s="13" t="s">
        <v>79</v>
      </c>
      <c r="AW1536" s="13" t="s">
        <v>33</v>
      </c>
      <c r="AX1536" s="13" t="s">
        <v>71</v>
      </c>
      <c r="AY1536" s="236" t="s">
        <v>141</v>
      </c>
    </row>
    <row r="1537" spans="1:51" s="14" customFormat="1" ht="12">
      <c r="A1537" s="14"/>
      <c r="B1537" s="237"/>
      <c r="C1537" s="238"/>
      <c r="D1537" s="220" t="s">
        <v>155</v>
      </c>
      <c r="E1537" s="239" t="s">
        <v>19</v>
      </c>
      <c r="F1537" s="240" t="s">
        <v>1761</v>
      </c>
      <c r="G1537" s="238"/>
      <c r="H1537" s="241">
        <v>300</v>
      </c>
      <c r="I1537" s="242"/>
      <c r="J1537" s="238"/>
      <c r="K1537" s="238"/>
      <c r="L1537" s="243"/>
      <c r="M1537" s="244"/>
      <c r="N1537" s="245"/>
      <c r="O1537" s="245"/>
      <c r="P1537" s="245"/>
      <c r="Q1537" s="245"/>
      <c r="R1537" s="245"/>
      <c r="S1537" s="245"/>
      <c r="T1537" s="246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47" t="s">
        <v>155</v>
      </c>
      <c r="AU1537" s="247" t="s">
        <v>81</v>
      </c>
      <c r="AV1537" s="14" t="s">
        <v>81</v>
      </c>
      <c r="AW1537" s="14" t="s">
        <v>33</v>
      </c>
      <c r="AX1537" s="14" t="s">
        <v>79</v>
      </c>
      <c r="AY1537" s="247" t="s">
        <v>141</v>
      </c>
    </row>
    <row r="1538" spans="1:65" s="2" customFormat="1" ht="24.15" customHeight="1">
      <c r="A1538" s="41"/>
      <c r="B1538" s="42"/>
      <c r="C1538" s="207" t="s">
        <v>1762</v>
      </c>
      <c r="D1538" s="207" t="s">
        <v>144</v>
      </c>
      <c r="E1538" s="208" t="s">
        <v>1763</v>
      </c>
      <c r="F1538" s="209" t="s">
        <v>1764</v>
      </c>
      <c r="G1538" s="210" t="s">
        <v>1038</v>
      </c>
      <c r="H1538" s="280"/>
      <c r="I1538" s="212"/>
      <c r="J1538" s="213">
        <f>ROUND(I1538*H1538,2)</f>
        <v>0</v>
      </c>
      <c r="K1538" s="209" t="s">
        <v>148</v>
      </c>
      <c r="L1538" s="47"/>
      <c r="M1538" s="214" t="s">
        <v>19</v>
      </c>
      <c r="N1538" s="215" t="s">
        <v>42</v>
      </c>
      <c r="O1538" s="87"/>
      <c r="P1538" s="216">
        <f>O1538*H1538</f>
        <v>0</v>
      </c>
      <c r="Q1538" s="216">
        <v>0</v>
      </c>
      <c r="R1538" s="216">
        <f>Q1538*H1538</f>
        <v>0</v>
      </c>
      <c r="S1538" s="216">
        <v>0</v>
      </c>
      <c r="T1538" s="217">
        <f>S1538*H1538</f>
        <v>0</v>
      </c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R1538" s="218" t="s">
        <v>269</v>
      </c>
      <c r="AT1538" s="218" t="s">
        <v>144</v>
      </c>
      <c r="AU1538" s="218" t="s">
        <v>81</v>
      </c>
      <c r="AY1538" s="20" t="s">
        <v>141</v>
      </c>
      <c r="BE1538" s="219">
        <f>IF(N1538="základní",J1538,0)</f>
        <v>0</v>
      </c>
      <c r="BF1538" s="219">
        <f>IF(N1538="snížená",J1538,0)</f>
        <v>0</v>
      </c>
      <c r="BG1538" s="219">
        <f>IF(N1538="zákl. přenesená",J1538,0)</f>
        <v>0</v>
      </c>
      <c r="BH1538" s="219">
        <f>IF(N1538="sníž. přenesená",J1538,0)</f>
        <v>0</v>
      </c>
      <c r="BI1538" s="219">
        <f>IF(N1538="nulová",J1538,0)</f>
        <v>0</v>
      </c>
      <c r="BJ1538" s="20" t="s">
        <v>79</v>
      </c>
      <c r="BK1538" s="219">
        <f>ROUND(I1538*H1538,2)</f>
        <v>0</v>
      </c>
      <c r="BL1538" s="20" t="s">
        <v>269</v>
      </c>
      <c r="BM1538" s="218" t="s">
        <v>1765</v>
      </c>
    </row>
    <row r="1539" spans="1:47" s="2" customFormat="1" ht="12">
      <c r="A1539" s="41"/>
      <c r="B1539" s="42"/>
      <c r="C1539" s="43"/>
      <c r="D1539" s="220" t="s">
        <v>151</v>
      </c>
      <c r="E1539" s="43"/>
      <c r="F1539" s="221" t="s">
        <v>1766</v>
      </c>
      <c r="G1539" s="43"/>
      <c r="H1539" s="43"/>
      <c r="I1539" s="222"/>
      <c r="J1539" s="43"/>
      <c r="K1539" s="43"/>
      <c r="L1539" s="47"/>
      <c r="M1539" s="223"/>
      <c r="N1539" s="224"/>
      <c r="O1539" s="87"/>
      <c r="P1539" s="87"/>
      <c r="Q1539" s="87"/>
      <c r="R1539" s="87"/>
      <c r="S1539" s="87"/>
      <c r="T1539" s="88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T1539" s="20" t="s">
        <v>151</v>
      </c>
      <c r="AU1539" s="20" t="s">
        <v>81</v>
      </c>
    </row>
    <row r="1540" spans="1:47" s="2" customFormat="1" ht="12">
      <c r="A1540" s="41"/>
      <c r="B1540" s="42"/>
      <c r="C1540" s="43"/>
      <c r="D1540" s="225" t="s">
        <v>153</v>
      </c>
      <c r="E1540" s="43"/>
      <c r="F1540" s="226" t="s">
        <v>1767</v>
      </c>
      <c r="G1540" s="43"/>
      <c r="H1540" s="43"/>
      <c r="I1540" s="222"/>
      <c r="J1540" s="43"/>
      <c r="K1540" s="43"/>
      <c r="L1540" s="47"/>
      <c r="M1540" s="223"/>
      <c r="N1540" s="224"/>
      <c r="O1540" s="87"/>
      <c r="P1540" s="87"/>
      <c r="Q1540" s="87"/>
      <c r="R1540" s="87"/>
      <c r="S1540" s="87"/>
      <c r="T1540" s="88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T1540" s="20" t="s">
        <v>153</v>
      </c>
      <c r="AU1540" s="20" t="s">
        <v>81</v>
      </c>
    </row>
    <row r="1541" spans="1:63" s="12" customFormat="1" ht="22.8" customHeight="1">
      <c r="A1541" s="12"/>
      <c r="B1541" s="191"/>
      <c r="C1541" s="192"/>
      <c r="D1541" s="193" t="s">
        <v>70</v>
      </c>
      <c r="E1541" s="205" t="s">
        <v>1768</v>
      </c>
      <c r="F1541" s="205" t="s">
        <v>1769</v>
      </c>
      <c r="G1541" s="192"/>
      <c r="H1541" s="192"/>
      <c r="I1541" s="195"/>
      <c r="J1541" s="206">
        <f>BK1541</f>
        <v>0</v>
      </c>
      <c r="K1541" s="192"/>
      <c r="L1541" s="197"/>
      <c r="M1541" s="198"/>
      <c r="N1541" s="199"/>
      <c r="O1541" s="199"/>
      <c r="P1541" s="200">
        <f>SUM(P1542:P1582)</f>
        <v>0</v>
      </c>
      <c r="Q1541" s="199"/>
      <c r="R1541" s="200">
        <f>SUM(R1542:R1582)</f>
        <v>0.303315</v>
      </c>
      <c r="S1541" s="199"/>
      <c r="T1541" s="201">
        <f>SUM(T1542:T1582)</f>
        <v>0</v>
      </c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R1541" s="202" t="s">
        <v>81</v>
      </c>
      <c r="AT1541" s="203" t="s">
        <v>70</v>
      </c>
      <c r="AU1541" s="203" t="s">
        <v>79</v>
      </c>
      <c r="AY1541" s="202" t="s">
        <v>141</v>
      </c>
      <c r="BK1541" s="204">
        <f>SUM(BK1542:BK1582)</f>
        <v>0</v>
      </c>
    </row>
    <row r="1542" spans="1:65" s="2" customFormat="1" ht="24.15" customHeight="1">
      <c r="A1542" s="41"/>
      <c r="B1542" s="42"/>
      <c r="C1542" s="207" t="s">
        <v>1770</v>
      </c>
      <c r="D1542" s="207" t="s">
        <v>144</v>
      </c>
      <c r="E1542" s="208" t="s">
        <v>1771</v>
      </c>
      <c r="F1542" s="209" t="s">
        <v>1772</v>
      </c>
      <c r="G1542" s="210" t="s">
        <v>221</v>
      </c>
      <c r="H1542" s="211">
        <v>2.5</v>
      </c>
      <c r="I1542" s="212"/>
      <c r="J1542" s="213">
        <f>ROUND(I1542*H1542,2)</f>
        <v>0</v>
      </c>
      <c r="K1542" s="209" t="s">
        <v>148</v>
      </c>
      <c r="L1542" s="47"/>
      <c r="M1542" s="214" t="s">
        <v>19</v>
      </c>
      <c r="N1542" s="215" t="s">
        <v>42</v>
      </c>
      <c r="O1542" s="87"/>
      <c r="P1542" s="216">
        <f>O1542*H1542</f>
        <v>0</v>
      </c>
      <c r="Q1542" s="216">
        <v>0.07559</v>
      </c>
      <c r="R1542" s="216">
        <f>Q1542*H1542</f>
        <v>0.188975</v>
      </c>
      <c r="S1542" s="216">
        <v>0</v>
      </c>
      <c r="T1542" s="217">
        <f>S1542*H1542</f>
        <v>0</v>
      </c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R1542" s="218" t="s">
        <v>269</v>
      </c>
      <c r="AT1542" s="218" t="s">
        <v>144</v>
      </c>
      <c r="AU1542" s="218" t="s">
        <v>81</v>
      </c>
      <c r="AY1542" s="20" t="s">
        <v>141</v>
      </c>
      <c r="BE1542" s="219">
        <f>IF(N1542="základní",J1542,0)</f>
        <v>0</v>
      </c>
      <c r="BF1542" s="219">
        <f>IF(N1542="snížená",J1542,0)</f>
        <v>0</v>
      </c>
      <c r="BG1542" s="219">
        <f>IF(N1542="zákl. přenesená",J1542,0)</f>
        <v>0</v>
      </c>
      <c r="BH1542" s="219">
        <f>IF(N1542="sníž. přenesená",J1542,0)</f>
        <v>0</v>
      </c>
      <c r="BI1542" s="219">
        <f>IF(N1542="nulová",J1542,0)</f>
        <v>0</v>
      </c>
      <c r="BJ1542" s="20" t="s">
        <v>79</v>
      </c>
      <c r="BK1542" s="219">
        <f>ROUND(I1542*H1542,2)</f>
        <v>0</v>
      </c>
      <c r="BL1542" s="20" t="s">
        <v>269</v>
      </c>
      <c r="BM1542" s="218" t="s">
        <v>1773</v>
      </c>
    </row>
    <row r="1543" spans="1:47" s="2" customFormat="1" ht="12">
      <c r="A1543" s="41"/>
      <c r="B1543" s="42"/>
      <c r="C1543" s="43"/>
      <c r="D1543" s="220" t="s">
        <v>151</v>
      </c>
      <c r="E1543" s="43"/>
      <c r="F1543" s="221" t="s">
        <v>1774</v>
      </c>
      <c r="G1543" s="43"/>
      <c r="H1543" s="43"/>
      <c r="I1543" s="222"/>
      <c r="J1543" s="43"/>
      <c r="K1543" s="43"/>
      <c r="L1543" s="47"/>
      <c r="M1543" s="223"/>
      <c r="N1543" s="224"/>
      <c r="O1543" s="87"/>
      <c r="P1543" s="87"/>
      <c r="Q1543" s="87"/>
      <c r="R1543" s="87"/>
      <c r="S1543" s="87"/>
      <c r="T1543" s="88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T1543" s="20" t="s">
        <v>151</v>
      </c>
      <c r="AU1543" s="20" t="s">
        <v>81</v>
      </c>
    </row>
    <row r="1544" spans="1:47" s="2" customFormat="1" ht="12">
      <c r="A1544" s="41"/>
      <c r="B1544" s="42"/>
      <c r="C1544" s="43"/>
      <c r="D1544" s="225" t="s">
        <v>153</v>
      </c>
      <c r="E1544" s="43"/>
      <c r="F1544" s="226" t="s">
        <v>1775</v>
      </c>
      <c r="G1544" s="43"/>
      <c r="H1544" s="43"/>
      <c r="I1544" s="222"/>
      <c r="J1544" s="43"/>
      <c r="K1544" s="43"/>
      <c r="L1544" s="47"/>
      <c r="M1544" s="223"/>
      <c r="N1544" s="224"/>
      <c r="O1544" s="87"/>
      <c r="P1544" s="87"/>
      <c r="Q1544" s="87"/>
      <c r="R1544" s="87"/>
      <c r="S1544" s="87"/>
      <c r="T1544" s="88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T1544" s="20" t="s">
        <v>153</v>
      </c>
      <c r="AU1544" s="20" t="s">
        <v>81</v>
      </c>
    </row>
    <row r="1545" spans="1:51" s="13" customFormat="1" ht="12">
      <c r="A1545" s="13"/>
      <c r="B1545" s="227"/>
      <c r="C1545" s="228"/>
      <c r="D1545" s="220" t="s">
        <v>155</v>
      </c>
      <c r="E1545" s="229" t="s">
        <v>19</v>
      </c>
      <c r="F1545" s="230" t="s">
        <v>156</v>
      </c>
      <c r="G1545" s="228"/>
      <c r="H1545" s="229" t="s">
        <v>19</v>
      </c>
      <c r="I1545" s="231"/>
      <c r="J1545" s="228"/>
      <c r="K1545" s="228"/>
      <c r="L1545" s="232"/>
      <c r="M1545" s="233"/>
      <c r="N1545" s="234"/>
      <c r="O1545" s="234"/>
      <c r="P1545" s="234"/>
      <c r="Q1545" s="234"/>
      <c r="R1545" s="234"/>
      <c r="S1545" s="234"/>
      <c r="T1545" s="235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6" t="s">
        <v>155</v>
      </c>
      <c r="AU1545" s="236" t="s">
        <v>81</v>
      </c>
      <c r="AV1545" s="13" t="s">
        <v>79</v>
      </c>
      <c r="AW1545" s="13" t="s">
        <v>33</v>
      </c>
      <c r="AX1545" s="13" t="s">
        <v>71</v>
      </c>
      <c r="AY1545" s="236" t="s">
        <v>141</v>
      </c>
    </row>
    <row r="1546" spans="1:51" s="14" customFormat="1" ht="12">
      <c r="A1546" s="14"/>
      <c r="B1546" s="237"/>
      <c r="C1546" s="238"/>
      <c r="D1546" s="220" t="s">
        <v>155</v>
      </c>
      <c r="E1546" s="239" t="s">
        <v>19</v>
      </c>
      <c r="F1546" s="240" t="s">
        <v>1776</v>
      </c>
      <c r="G1546" s="238"/>
      <c r="H1546" s="241">
        <v>2.5</v>
      </c>
      <c r="I1546" s="242"/>
      <c r="J1546" s="238"/>
      <c r="K1546" s="238"/>
      <c r="L1546" s="243"/>
      <c r="M1546" s="244"/>
      <c r="N1546" s="245"/>
      <c r="O1546" s="245"/>
      <c r="P1546" s="245"/>
      <c r="Q1546" s="245"/>
      <c r="R1546" s="245"/>
      <c r="S1546" s="245"/>
      <c r="T1546" s="246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7" t="s">
        <v>155</v>
      </c>
      <c r="AU1546" s="247" t="s">
        <v>81</v>
      </c>
      <c r="AV1546" s="14" t="s">
        <v>81</v>
      </c>
      <c r="AW1546" s="14" t="s">
        <v>33</v>
      </c>
      <c r="AX1546" s="14" t="s">
        <v>79</v>
      </c>
      <c r="AY1546" s="247" t="s">
        <v>141</v>
      </c>
    </row>
    <row r="1547" spans="1:65" s="2" customFormat="1" ht="37.8" customHeight="1">
      <c r="A1547" s="41"/>
      <c r="B1547" s="42"/>
      <c r="C1547" s="207" t="s">
        <v>1777</v>
      </c>
      <c r="D1547" s="207" t="s">
        <v>144</v>
      </c>
      <c r="E1547" s="208" t="s">
        <v>1778</v>
      </c>
      <c r="F1547" s="209" t="s">
        <v>1779</v>
      </c>
      <c r="G1547" s="210" t="s">
        <v>221</v>
      </c>
      <c r="H1547" s="211">
        <v>5</v>
      </c>
      <c r="I1547" s="212"/>
      <c r="J1547" s="213">
        <f>ROUND(I1547*H1547,2)</f>
        <v>0</v>
      </c>
      <c r="K1547" s="209" t="s">
        <v>148</v>
      </c>
      <c r="L1547" s="47"/>
      <c r="M1547" s="214" t="s">
        <v>19</v>
      </c>
      <c r="N1547" s="215" t="s">
        <v>42</v>
      </c>
      <c r="O1547" s="87"/>
      <c r="P1547" s="216">
        <f>O1547*H1547</f>
        <v>0</v>
      </c>
      <c r="Q1547" s="216">
        <v>0.01746</v>
      </c>
      <c r="R1547" s="216">
        <f>Q1547*H1547</f>
        <v>0.0873</v>
      </c>
      <c r="S1547" s="216">
        <v>0</v>
      </c>
      <c r="T1547" s="217">
        <f>S1547*H1547</f>
        <v>0</v>
      </c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R1547" s="218" t="s">
        <v>269</v>
      </c>
      <c r="AT1547" s="218" t="s">
        <v>144</v>
      </c>
      <c r="AU1547" s="218" t="s">
        <v>81</v>
      </c>
      <c r="AY1547" s="20" t="s">
        <v>141</v>
      </c>
      <c r="BE1547" s="219">
        <f>IF(N1547="základní",J1547,0)</f>
        <v>0</v>
      </c>
      <c r="BF1547" s="219">
        <f>IF(N1547="snížená",J1547,0)</f>
        <v>0</v>
      </c>
      <c r="BG1547" s="219">
        <f>IF(N1547="zákl. přenesená",J1547,0)</f>
        <v>0</v>
      </c>
      <c r="BH1547" s="219">
        <f>IF(N1547="sníž. přenesená",J1547,0)</f>
        <v>0</v>
      </c>
      <c r="BI1547" s="219">
        <f>IF(N1547="nulová",J1547,0)</f>
        <v>0</v>
      </c>
      <c r="BJ1547" s="20" t="s">
        <v>79</v>
      </c>
      <c r="BK1547" s="219">
        <f>ROUND(I1547*H1547,2)</f>
        <v>0</v>
      </c>
      <c r="BL1547" s="20" t="s">
        <v>269</v>
      </c>
      <c r="BM1547" s="218" t="s">
        <v>1780</v>
      </c>
    </row>
    <row r="1548" spans="1:47" s="2" customFormat="1" ht="12">
      <c r="A1548" s="41"/>
      <c r="B1548" s="42"/>
      <c r="C1548" s="43"/>
      <c r="D1548" s="220" t="s">
        <v>151</v>
      </c>
      <c r="E1548" s="43"/>
      <c r="F1548" s="221" t="s">
        <v>1781</v>
      </c>
      <c r="G1548" s="43"/>
      <c r="H1548" s="43"/>
      <c r="I1548" s="222"/>
      <c r="J1548" s="43"/>
      <c r="K1548" s="43"/>
      <c r="L1548" s="47"/>
      <c r="M1548" s="223"/>
      <c r="N1548" s="224"/>
      <c r="O1548" s="87"/>
      <c r="P1548" s="87"/>
      <c r="Q1548" s="87"/>
      <c r="R1548" s="87"/>
      <c r="S1548" s="87"/>
      <c r="T1548" s="88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T1548" s="20" t="s">
        <v>151</v>
      </c>
      <c r="AU1548" s="20" t="s">
        <v>81</v>
      </c>
    </row>
    <row r="1549" spans="1:47" s="2" customFormat="1" ht="12">
      <c r="A1549" s="41"/>
      <c r="B1549" s="42"/>
      <c r="C1549" s="43"/>
      <c r="D1549" s="225" t="s">
        <v>153</v>
      </c>
      <c r="E1549" s="43"/>
      <c r="F1549" s="226" t="s">
        <v>1782</v>
      </c>
      <c r="G1549" s="43"/>
      <c r="H1549" s="43"/>
      <c r="I1549" s="222"/>
      <c r="J1549" s="43"/>
      <c r="K1549" s="43"/>
      <c r="L1549" s="47"/>
      <c r="M1549" s="223"/>
      <c r="N1549" s="224"/>
      <c r="O1549" s="87"/>
      <c r="P1549" s="87"/>
      <c r="Q1549" s="87"/>
      <c r="R1549" s="87"/>
      <c r="S1549" s="87"/>
      <c r="T1549" s="88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T1549" s="20" t="s">
        <v>153</v>
      </c>
      <c r="AU1549" s="20" t="s">
        <v>81</v>
      </c>
    </row>
    <row r="1550" spans="1:51" s="13" customFormat="1" ht="12">
      <c r="A1550" s="13"/>
      <c r="B1550" s="227"/>
      <c r="C1550" s="228"/>
      <c r="D1550" s="220" t="s">
        <v>155</v>
      </c>
      <c r="E1550" s="229" t="s">
        <v>19</v>
      </c>
      <c r="F1550" s="230" t="s">
        <v>156</v>
      </c>
      <c r="G1550" s="228"/>
      <c r="H1550" s="229" t="s">
        <v>19</v>
      </c>
      <c r="I1550" s="231"/>
      <c r="J1550" s="228"/>
      <c r="K1550" s="228"/>
      <c r="L1550" s="232"/>
      <c r="M1550" s="233"/>
      <c r="N1550" s="234"/>
      <c r="O1550" s="234"/>
      <c r="P1550" s="234"/>
      <c r="Q1550" s="234"/>
      <c r="R1550" s="234"/>
      <c r="S1550" s="234"/>
      <c r="T1550" s="235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6" t="s">
        <v>155</v>
      </c>
      <c r="AU1550" s="236" t="s">
        <v>81</v>
      </c>
      <c r="AV1550" s="13" t="s">
        <v>79</v>
      </c>
      <c r="AW1550" s="13" t="s">
        <v>33</v>
      </c>
      <c r="AX1550" s="13" t="s">
        <v>71</v>
      </c>
      <c r="AY1550" s="236" t="s">
        <v>141</v>
      </c>
    </row>
    <row r="1551" spans="1:51" s="14" customFormat="1" ht="12">
      <c r="A1551" s="14"/>
      <c r="B1551" s="237"/>
      <c r="C1551" s="238"/>
      <c r="D1551" s="220" t="s">
        <v>155</v>
      </c>
      <c r="E1551" s="239" t="s">
        <v>19</v>
      </c>
      <c r="F1551" s="240" t="s">
        <v>1783</v>
      </c>
      <c r="G1551" s="238"/>
      <c r="H1551" s="241">
        <v>5</v>
      </c>
      <c r="I1551" s="242"/>
      <c r="J1551" s="238"/>
      <c r="K1551" s="238"/>
      <c r="L1551" s="243"/>
      <c r="M1551" s="244"/>
      <c r="N1551" s="245"/>
      <c r="O1551" s="245"/>
      <c r="P1551" s="245"/>
      <c r="Q1551" s="245"/>
      <c r="R1551" s="245"/>
      <c r="S1551" s="245"/>
      <c r="T1551" s="246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47" t="s">
        <v>155</v>
      </c>
      <c r="AU1551" s="247" t="s">
        <v>81</v>
      </c>
      <c r="AV1551" s="14" t="s">
        <v>81</v>
      </c>
      <c r="AW1551" s="14" t="s">
        <v>33</v>
      </c>
      <c r="AX1551" s="14" t="s">
        <v>79</v>
      </c>
      <c r="AY1551" s="247" t="s">
        <v>141</v>
      </c>
    </row>
    <row r="1552" spans="1:65" s="2" customFormat="1" ht="24.15" customHeight="1">
      <c r="A1552" s="41"/>
      <c r="B1552" s="42"/>
      <c r="C1552" s="207" t="s">
        <v>1784</v>
      </c>
      <c r="D1552" s="207" t="s">
        <v>144</v>
      </c>
      <c r="E1552" s="208" t="s">
        <v>1785</v>
      </c>
      <c r="F1552" s="209" t="s">
        <v>1786</v>
      </c>
      <c r="G1552" s="210" t="s">
        <v>221</v>
      </c>
      <c r="H1552" s="211">
        <v>0.75</v>
      </c>
      <c r="I1552" s="212"/>
      <c r="J1552" s="213">
        <f>ROUND(I1552*H1552,2)</f>
        <v>0</v>
      </c>
      <c r="K1552" s="209" t="s">
        <v>292</v>
      </c>
      <c r="L1552" s="47"/>
      <c r="M1552" s="214" t="s">
        <v>19</v>
      </c>
      <c r="N1552" s="215" t="s">
        <v>42</v>
      </c>
      <c r="O1552" s="87"/>
      <c r="P1552" s="216">
        <f>O1552*H1552</f>
        <v>0</v>
      </c>
      <c r="Q1552" s="216">
        <v>0</v>
      </c>
      <c r="R1552" s="216">
        <f>Q1552*H1552</f>
        <v>0</v>
      </c>
      <c r="S1552" s="216">
        <v>0</v>
      </c>
      <c r="T1552" s="217">
        <f>S1552*H1552</f>
        <v>0</v>
      </c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R1552" s="218" t="s">
        <v>269</v>
      </c>
      <c r="AT1552" s="218" t="s">
        <v>144</v>
      </c>
      <c r="AU1552" s="218" t="s">
        <v>81</v>
      </c>
      <c r="AY1552" s="20" t="s">
        <v>141</v>
      </c>
      <c r="BE1552" s="219">
        <f>IF(N1552="základní",J1552,0)</f>
        <v>0</v>
      </c>
      <c r="BF1552" s="219">
        <f>IF(N1552="snížená",J1552,0)</f>
        <v>0</v>
      </c>
      <c r="BG1552" s="219">
        <f>IF(N1552="zákl. přenesená",J1552,0)</f>
        <v>0</v>
      </c>
      <c r="BH1552" s="219">
        <f>IF(N1552="sníž. přenesená",J1552,0)</f>
        <v>0</v>
      </c>
      <c r="BI1552" s="219">
        <f>IF(N1552="nulová",J1552,0)</f>
        <v>0</v>
      </c>
      <c r="BJ1552" s="20" t="s">
        <v>79</v>
      </c>
      <c r="BK1552" s="219">
        <f>ROUND(I1552*H1552,2)</f>
        <v>0</v>
      </c>
      <c r="BL1552" s="20" t="s">
        <v>269</v>
      </c>
      <c r="BM1552" s="218" t="s">
        <v>1787</v>
      </c>
    </row>
    <row r="1553" spans="1:47" s="2" customFormat="1" ht="12">
      <c r="A1553" s="41"/>
      <c r="B1553" s="42"/>
      <c r="C1553" s="43"/>
      <c r="D1553" s="220" t="s">
        <v>151</v>
      </c>
      <c r="E1553" s="43"/>
      <c r="F1553" s="221" t="s">
        <v>1786</v>
      </c>
      <c r="G1553" s="43"/>
      <c r="H1553" s="43"/>
      <c r="I1553" s="222"/>
      <c r="J1553" s="43"/>
      <c r="K1553" s="43"/>
      <c r="L1553" s="47"/>
      <c r="M1553" s="223"/>
      <c r="N1553" s="224"/>
      <c r="O1553" s="87"/>
      <c r="P1553" s="87"/>
      <c r="Q1553" s="87"/>
      <c r="R1553" s="87"/>
      <c r="S1553" s="87"/>
      <c r="T1553" s="88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T1553" s="20" t="s">
        <v>151</v>
      </c>
      <c r="AU1553" s="20" t="s">
        <v>81</v>
      </c>
    </row>
    <row r="1554" spans="1:51" s="13" customFormat="1" ht="12">
      <c r="A1554" s="13"/>
      <c r="B1554" s="227"/>
      <c r="C1554" s="228"/>
      <c r="D1554" s="220" t="s">
        <v>155</v>
      </c>
      <c r="E1554" s="229" t="s">
        <v>19</v>
      </c>
      <c r="F1554" s="230" t="s">
        <v>156</v>
      </c>
      <c r="G1554" s="228"/>
      <c r="H1554" s="229" t="s">
        <v>19</v>
      </c>
      <c r="I1554" s="231"/>
      <c r="J1554" s="228"/>
      <c r="K1554" s="228"/>
      <c r="L1554" s="232"/>
      <c r="M1554" s="233"/>
      <c r="N1554" s="234"/>
      <c r="O1554" s="234"/>
      <c r="P1554" s="234"/>
      <c r="Q1554" s="234"/>
      <c r="R1554" s="234"/>
      <c r="S1554" s="234"/>
      <c r="T1554" s="235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6" t="s">
        <v>155</v>
      </c>
      <c r="AU1554" s="236" t="s">
        <v>81</v>
      </c>
      <c r="AV1554" s="13" t="s">
        <v>79</v>
      </c>
      <c r="AW1554" s="13" t="s">
        <v>33</v>
      </c>
      <c r="AX1554" s="13" t="s">
        <v>71</v>
      </c>
      <c r="AY1554" s="236" t="s">
        <v>141</v>
      </c>
    </row>
    <row r="1555" spans="1:51" s="14" customFormat="1" ht="12">
      <c r="A1555" s="14"/>
      <c r="B1555" s="237"/>
      <c r="C1555" s="238"/>
      <c r="D1555" s="220" t="s">
        <v>155</v>
      </c>
      <c r="E1555" s="239" t="s">
        <v>19</v>
      </c>
      <c r="F1555" s="240" t="s">
        <v>1788</v>
      </c>
      <c r="G1555" s="238"/>
      <c r="H1555" s="241">
        <v>0.75</v>
      </c>
      <c r="I1555" s="242"/>
      <c r="J1555" s="238"/>
      <c r="K1555" s="238"/>
      <c r="L1555" s="243"/>
      <c r="M1555" s="244"/>
      <c r="N1555" s="245"/>
      <c r="O1555" s="245"/>
      <c r="P1555" s="245"/>
      <c r="Q1555" s="245"/>
      <c r="R1555" s="245"/>
      <c r="S1555" s="245"/>
      <c r="T1555" s="246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47" t="s">
        <v>155</v>
      </c>
      <c r="AU1555" s="247" t="s">
        <v>81</v>
      </c>
      <c r="AV1555" s="14" t="s">
        <v>81</v>
      </c>
      <c r="AW1555" s="14" t="s">
        <v>33</v>
      </c>
      <c r="AX1555" s="14" t="s">
        <v>79</v>
      </c>
      <c r="AY1555" s="247" t="s">
        <v>141</v>
      </c>
    </row>
    <row r="1556" spans="1:65" s="2" customFormat="1" ht="24.15" customHeight="1">
      <c r="A1556" s="41"/>
      <c r="B1556" s="42"/>
      <c r="C1556" s="207" t="s">
        <v>1789</v>
      </c>
      <c r="D1556" s="207" t="s">
        <v>144</v>
      </c>
      <c r="E1556" s="208" t="s">
        <v>1790</v>
      </c>
      <c r="F1556" s="209" t="s">
        <v>1791</v>
      </c>
      <c r="G1556" s="210" t="s">
        <v>256</v>
      </c>
      <c r="H1556" s="211">
        <v>5</v>
      </c>
      <c r="I1556" s="212"/>
      <c r="J1556" s="213">
        <f>ROUND(I1556*H1556,2)</f>
        <v>0</v>
      </c>
      <c r="K1556" s="209" t="s">
        <v>148</v>
      </c>
      <c r="L1556" s="47"/>
      <c r="M1556" s="214" t="s">
        <v>19</v>
      </c>
      <c r="N1556" s="215" t="s">
        <v>42</v>
      </c>
      <c r="O1556" s="87"/>
      <c r="P1556" s="216">
        <f>O1556*H1556</f>
        <v>0</v>
      </c>
      <c r="Q1556" s="216">
        <v>1E-05</v>
      </c>
      <c r="R1556" s="216">
        <f>Q1556*H1556</f>
        <v>5E-05</v>
      </c>
      <c r="S1556" s="216">
        <v>0</v>
      </c>
      <c r="T1556" s="217">
        <f>S1556*H1556</f>
        <v>0</v>
      </c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R1556" s="218" t="s">
        <v>269</v>
      </c>
      <c r="AT1556" s="218" t="s">
        <v>144</v>
      </c>
      <c r="AU1556" s="218" t="s">
        <v>81</v>
      </c>
      <c r="AY1556" s="20" t="s">
        <v>141</v>
      </c>
      <c r="BE1556" s="219">
        <f>IF(N1556="základní",J1556,0)</f>
        <v>0</v>
      </c>
      <c r="BF1556" s="219">
        <f>IF(N1556="snížená",J1556,0)</f>
        <v>0</v>
      </c>
      <c r="BG1556" s="219">
        <f>IF(N1556="zákl. přenesená",J1556,0)</f>
        <v>0</v>
      </c>
      <c r="BH1556" s="219">
        <f>IF(N1556="sníž. přenesená",J1556,0)</f>
        <v>0</v>
      </c>
      <c r="BI1556" s="219">
        <f>IF(N1556="nulová",J1556,0)</f>
        <v>0</v>
      </c>
      <c r="BJ1556" s="20" t="s">
        <v>79</v>
      </c>
      <c r="BK1556" s="219">
        <f>ROUND(I1556*H1556,2)</f>
        <v>0</v>
      </c>
      <c r="BL1556" s="20" t="s">
        <v>269</v>
      </c>
      <c r="BM1556" s="218" t="s">
        <v>1792</v>
      </c>
    </row>
    <row r="1557" spans="1:47" s="2" customFormat="1" ht="12">
      <c r="A1557" s="41"/>
      <c r="B1557" s="42"/>
      <c r="C1557" s="43"/>
      <c r="D1557" s="220" t="s">
        <v>151</v>
      </c>
      <c r="E1557" s="43"/>
      <c r="F1557" s="221" t="s">
        <v>1793</v>
      </c>
      <c r="G1557" s="43"/>
      <c r="H1557" s="43"/>
      <c r="I1557" s="222"/>
      <c r="J1557" s="43"/>
      <c r="K1557" s="43"/>
      <c r="L1557" s="47"/>
      <c r="M1557" s="223"/>
      <c r="N1557" s="224"/>
      <c r="O1557" s="87"/>
      <c r="P1557" s="87"/>
      <c r="Q1557" s="87"/>
      <c r="R1557" s="87"/>
      <c r="S1557" s="87"/>
      <c r="T1557" s="88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T1557" s="20" t="s">
        <v>151</v>
      </c>
      <c r="AU1557" s="20" t="s">
        <v>81</v>
      </c>
    </row>
    <row r="1558" spans="1:47" s="2" customFormat="1" ht="12">
      <c r="A1558" s="41"/>
      <c r="B1558" s="42"/>
      <c r="C1558" s="43"/>
      <c r="D1558" s="225" t="s">
        <v>153</v>
      </c>
      <c r="E1558" s="43"/>
      <c r="F1558" s="226" t="s">
        <v>1794</v>
      </c>
      <c r="G1558" s="43"/>
      <c r="H1558" s="43"/>
      <c r="I1558" s="222"/>
      <c r="J1558" s="43"/>
      <c r="K1558" s="43"/>
      <c r="L1558" s="47"/>
      <c r="M1558" s="223"/>
      <c r="N1558" s="224"/>
      <c r="O1558" s="87"/>
      <c r="P1558" s="87"/>
      <c r="Q1558" s="87"/>
      <c r="R1558" s="87"/>
      <c r="S1558" s="87"/>
      <c r="T1558" s="88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T1558" s="20" t="s">
        <v>153</v>
      </c>
      <c r="AU1558" s="20" t="s">
        <v>81</v>
      </c>
    </row>
    <row r="1559" spans="1:51" s="13" customFormat="1" ht="12">
      <c r="A1559" s="13"/>
      <c r="B1559" s="227"/>
      <c r="C1559" s="228"/>
      <c r="D1559" s="220" t="s">
        <v>155</v>
      </c>
      <c r="E1559" s="229" t="s">
        <v>19</v>
      </c>
      <c r="F1559" s="230" t="s">
        <v>156</v>
      </c>
      <c r="G1559" s="228"/>
      <c r="H1559" s="229" t="s">
        <v>19</v>
      </c>
      <c r="I1559" s="231"/>
      <c r="J1559" s="228"/>
      <c r="K1559" s="228"/>
      <c r="L1559" s="232"/>
      <c r="M1559" s="233"/>
      <c r="N1559" s="234"/>
      <c r="O1559" s="234"/>
      <c r="P1559" s="234"/>
      <c r="Q1559" s="234"/>
      <c r="R1559" s="234"/>
      <c r="S1559" s="234"/>
      <c r="T1559" s="235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6" t="s">
        <v>155</v>
      </c>
      <c r="AU1559" s="236" t="s">
        <v>81</v>
      </c>
      <c r="AV1559" s="13" t="s">
        <v>79</v>
      </c>
      <c r="AW1559" s="13" t="s">
        <v>33</v>
      </c>
      <c r="AX1559" s="13" t="s">
        <v>71</v>
      </c>
      <c r="AY1559" s="236" t="s">
        <v>141</v>
      </c>
    </row>
    <row r="1560" spans="1:51" s="14" customFormat="1" ht="12">
      <c r="A1560" s="14"/>
      <c r="B1560" s="237"/>
      <c r="C1560" s="238"/>
      <c r="D1560" s="220" t="s">
        <v>155</v>
      </c>
      <c r="E1560" s="239" t="s">
        <v>19</v>
      </c>
      <c r="F1560" s="240" t="s">
        <v>1795</v>
      </c>
      <c r="G1560" s="238"/>
      <c r="H1560" s="241">
        <v>5</v>
      </c>
      <c r="I1560" s="242"/>
      <c r="J1560" s="238"/>
      <c r="K1560" s="238"/>
      <c r="L1560" s="243"/>
      <c r="M1560" s="244"/>
      <c r="N1560" s="245"/>
      <c r="O1560" s="245"/>
      <c r="P1560" s="245"/>
      <c r="Q1560" s="245"/>
      <c r="R1560" s="245"/>
      <c r="S1560" s="245"/>
      <c r="T1560" s="246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7" t="s">
        <v>155</v>
      </c>
      <c r="AU1560" s="247" t="s">
        <v>81</v>
      </c>
      <c r="AV1560" s="14" t="s">
        <v>81</v>
      </c>
      <c r="AW1560" s="14" t="s">
        <v>33</v>
      </c>
      <c r="AX1560" s="14" t="s">
        <v>79</v>
      </c>
      <c r="AY1560" s="247" t="s">
        <v>141</v>
      </c>
    </row>
    <row r="1561" spans="1:65" s="2" customFormat="1" ht="21.75" customHeight="1">
      <c r="A1561" s="41"/>
      <c r="B1561" s="42"/>
      <c r="C1561" s="248" t="s">
        <v>1796</v>
      </c>
      <c r="D1561" s="248" t="s">
        <v>172</v>
      </c>
      <c r="E1561" s="249" t="s">
        <v>1797</v>
      </c>
      <c r="F1561" s="250" t="s">
        <v>1798</v>
      </c>
      <c r="G1561" s="251" t="s">
        <v>256</v>
      </c>
      <c r="H1561" s="252">
        <v>5.25</v>
      </c>
      <c r="I1561" s="253"/>
      <c r="J1561" s="254">
        <f>ROUND(I1561*H1561,2)</f>
        <v>0</v>
      </c>
      <c r="K1561" s="250" t="s">
        <v>292</v>
      </c>
      <c r="L1561" s="255"/>
      <c r="M1561" s="256" t="s">
        <v>19</v>
      </c>
      <c r="N1561" s="257" t="s">
        <v>42</v>
      </c>
      <c r="O1561" s="87"/>
      <c r="P1561" s="216">
        <f>O1561*H1561</f>
        <v>0</v>
      </c>
      <c r="Q1561" s="216">
        <v>0.00026</v>
      </c>
      <c r="R1561" s="216">
        <f>Q1561*H1561</f>
        <v>0.001365</v>
      </c>
      <c r="S1561" s="216">
        <v>0</v>
      </c>
      <c r="T1561" s="217">
        <f>S1561*H1561</f>
        <v>0</v>
      </c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R1561" s="218" t="s">
        <v>382</v>
      </c>
      <c r="AT1561" s="218" t="s">
        <v>172</v>
      </c>
      <c r="AU1561" s="218" t="s">
        <v>81</v>
      </c>
      <c r="AY1561" s="20" t="s">
        <v>141</v>
      </c>
      <c r="BE1561" s="219">
        <f>IF(N1561="základní",J1561,0)</f>
        <v>0</v>
      </c>
      <c r="BF1561" s="219">
        <f>IF(N1561="snížená",J1561,0)</f>
        <v>0</v>
      </c>
      <c r="BG1561" s="219">
        <f>IF(N1561="zákl. přenesená",J1561,0)</f>
        <v>0</v>
      </c>
      <c r="BH1561" s="219">
        <f>IF(N1561="sníž. přenesená",J1561,0)</f>
        <v>0</v>
      </c>
      <c r="BI1561" s="219">
        <f>IF(N1561="nulová",J1561,0)</f>
        <v>0</v>
      </c>
      <c r="BJ1561" s="20" t="s">
        <v>79</v>
      </c>
      <c r="BK1561" s="219">
        <f>ROUND(I1561*H1561,2)</f>
        <v>0</v>
      </c>
      <c r="BL1561" s="20" t="s">
        <v>269</v>
      </c>
      <c r="BM1561" s="218" t="s">
        <v>1799</v>
      </c>
    </row>
    <row r="1562" spans="1:47" s="2" customFormat="1" ht="12">
      <c r="A1562" s="41"/>
      <c r="B1562" s="42"/>
      <c r="C1562" s="43"/>
      <c r="D1562" s="220" t="s">
        <v>151</v>
      </c>
      <c r="E1562" s="43"/>
      <c r="F1562" s="221" t="s">
        <v>1798</v>
      </c>
      <c r="G1562" s="43"/>
      <c r="H1562" s="43"/>
      <c r="I1562" s="222"/>
      <c r="J1562" s="43"/>
      <c r="K1562" s="43"/>
      <c r="L1562" s="47"/>
      <c r="M1562" s="223"/>
      <c r="N1562" s="224"/>
      <c r="O1562" s="87"/>
      <c r="P1562" s="87"/>
      <c r="Q1562" s="87"/>
      <c r="R1562" s="87"/>
      <c r="S1562" s="87"/>
      <c r="T1562" s="88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T1562" s="20" t="s">
        <v>151</v>
      </c>
      <c r="AU1562" s="20" t="s">
        <v>81</v>
      </c>
    </row>
    <row r="1563" spans="1:51" s="14" customFormat="1" ht="12">
      <c r="A1563" s="14"/>
      <c r="B1563" s="237"/>
      <c r="C1563" s="238"/>
      <c r="D1563" s="220" t="s">
        <v>155</v>
      </c>
      <c r="E1563" s="239" t="s">
        <v>19</v>
      </c>
      <c r="F1563" s="240" t="s">
        <v>1800</v>
      </c>
      <c r="G1563" s="238"/>
      <c r="H1563" s="241">
        <v>5</v>
      </c>
      <c r="I1563" s="242"/>
      <c r="J1563" s="238"/>
      <c r="K1563" s="238"/>
      <c r="L1563" s="243"/>
      <c r="M1563" s="244"/>
      <c r="N1563" s="245"/>
      <c r="O1563" s="245"/>
      <c r="P1563" s="245"/>
      <c r="Q1563" s="245"/>
      <c r="R1563" s="245"/>
      <c r="S1563" s="245"/>
      <c r="T1563" s="246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7" t="s">
        <v>155</v>
      </c>
      <c r="AU1563" s="247" t="s">
        <v>81</v>
      </c>
      <c r="AV1563" s="14" t="s">
        <v>81</v>
      </c>
      <c r="AW1563" s="14" t="s">
        <v>33</v>
      </c>
      <c r="AX1563" s="14" t="s">
        <v>79</v>
      </c>
      <c r="AY1563" s="247" t="s">
        <v>141</v>
      </c>
    </row>
    <row r="1564" spans="1:51" s="14" customFormat="1" ht="12">
      <c r="A1564" s="14"/>
      <c r="B1564" s="237"/>
      <c r="C1564" s="238"/>
      <c r="D1564" s="220" t="s">
        <v>155</v>
      </c>
      <c r="E1564" s="238"/>
      <c r="F1564" s="240" t="s">
        <v>1801</v>
      </c>
      <c r="G1564" s="238"/>
      <c r="H1564" s="241">
        <v>5.25</v>
      </c>
      <c r="I1564" s="242"/>
      <c r="J1564" s="238"/>
      <c r="K1564" s="238"/>
      <c r="L1564" s="243"/>
      <c r="M1564" s="244"/>
      <c r="N1564" s="245"/>
      <c r="O1564" s="245"/>
      <c r="P1564" s="245"/>
      <c r="Q1564" s="245"/>
      <c r="R1564" s="245"/>
      <c r="S1564" s="245"/>
      <c r="T1564" s="246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47" t="s">
        <v>155</v>
      </c>
      <c r="AU1564" s="247" t="s">
        <v>81</v>
      </c>
      <c r="AV1564" s="14" t="s">
        <v>81</v>
      </c>
      <c r="AW1564" s="14" t="s">
        <v>4</v>
      </c>
      <c r="AX1564" s="14" t="s">
        <v>79</v>
      </c>
      <c r="AY1564" s="247" t="s">
        <v>141</v>
      </c>
    </row>
    <row r="1565" spans="1:65" s="2" customFormat="1" ht="16.5" customHeight="1">
      <c r="A1565" s="41"/>
      <c r="B1565" s="42"/>
      <c r="C1565" s="207" t="s">
        <v>1802</v>
      </c>
      <c r="D1565" s="207" t="s">
        <v>144</v>
      </c>
      <c r="E1565" s="208" t="s">
        <v>1803</v>
      </c>
      <c r="F1565" s="209" t="s">
        <v>1804</v>
      </c>
      <c r="G1565" s="210" t="s">
        <v>221</v>
      </c>
      <c r="H1565" s="211">
        <v>2.5</v>
      </c>
      <c r="I1565" s="212"/>
      <c r="J1565" s="213">
        <f>ROUND(I1565*H1565,2)</f>
        <v>0</v>
      </c>
      <c r="K1565" s="209" t="s">
        <v>148</v>
      </c>
      <c r="L1565" s="47"/>
      <c r="M1565" s="214" t="s">
        <v>19</v>
      </c>
      <c r="N1565" s="215" t="s">
        <v>42</v>
      </c>
      <c r="O1565" s="87"/>
      <c r="P1565" s="216">
        <f>O1565*H1565</f>
        <v>0</v>
      </c>
      <c r="Q1565" s="216">
        <v>0.005</v>
      </c>
      <c r="R1565" s="216">
        <f>Q1565*H1565</f>
        <v>0.0125</v>
      </c>
      <c r="S1565" s="216">
        <v>0</v>
      </c>
      <c r="T1565" s="217">
        <f>S1565*H1565</f>
        <v>0</v>
      </c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R1565" s="218" t="s">
        <v>269</v>
      </c>
      <c r="AT1565" s="218" t="s">
        <v>144</v>
      </c>
      <c r="AU1565" s="218" t="s">
        <v>81</v>
      </c>
      <c r="AY1565" s="20" t="s">
        <v>141</v>
      </c>
      <c r="BE1565" s="219">
        <f>IF(N1565="základní",J1565,0)</f>
        <v>0</v>
      </c>
      <c r="BF1565" s="219">
        <f>IF(N1565="snížená",J1565,0)</f>
        <v>0</v>
      </c>
      <c r="BG1565" s="219">
        <f>IF(N1565="zákl. přenesená",J1565,0)</f>
        <v>0</v>
      </c>
      <c r="BH1565" s="219">
        <f>IF(N1565="sníž. přenesená",J1565,0)</f>
        <v>0</v>
      </c>
      <c r="BI1565" s="219">
        <f>IF(N1565="nulová",J1565,0)</f>
        <v>0</v>
      </c>
      <c r="BJ1565" s="20" t="s">
        <v>79</v>
      </c>
      <c r="BK1565" s="219">
        <f>ROUND(I1565*H1565,2)</f>
        <v>0</v>
      </c>
      <c r="BL1565" s="20" t="s">
        <v>269</v>
      </c>
      <c r="BM1565" s="218" t="s">
        <v>1805</v>
      </c>
    </row>
    <row r="1566" spans="1:47" s="2" customFormat="1" ht="12">
      <c r="A1566" s="41"/>
      <c r="B1566" s="42"/>
      <c r="C1566" s="43"/>
      <c r="D1566" s="220" t="s">
        <v>151</v>
      </c>
      <c r="E1566" s="43"/>
      <c r="F1566" s="221" t="s">
        <v>1806</v>
      </c>
      <c r="G1566" s="43"/>
      <c r="H1566" s="43"/>
      <c r="I1566" s="222"/>
      <c r="J1566" s="43"/>
      <c r="K1566" s="43"/>
      <c r="L1566" s="47"/>
      <c r="M1566" s="223"/>
      <c r="N1566" s="224"/>
      <c r="O1566" s="87"/>
      <c r="P1566" s="87"/>
      <c r="Q1566" s="87"/>
      <c r="R1566" s="87"/>
      <c r="S1566" s="87"/>
      <c r="T1566" s="88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T1566" s="20" t="s">
        <v>151</v>
      </c>
      <c r="AU1566" s="20" t="s">
        <v>81</v>
      </c>
    </row>
    <row r="1567" spans="1:47" s="2" customFormat="1" ht="12">
      <c r="A1567" s="41"/>
      <c r="B1567" s="42"/>
      <c r="C1567" s="43"/>
      <c r="D1567" s="225" t="s">
        <v>153</v>
      </c>
      <c r="E1567" s="43"/>
      <c r="F1567" s="226" t="s">
        <v>1807</v>
      </c>
      <c r="G1567" s="43"/>
      <c r="H1567" s="43"/>
      <c r="I1567" s="222"/>
      <c r="J1567" s="43"/>
      <c r="K1567" s="43"/>
      <c r="L1567" s="47"/>
      <c r="M1567" s="223"/>
      <c r="N1567" s="224"/>
      <c r="O1567" s="87"/>
      <c r="P1567" s="87"/>
      <c r="Q1567" s="87"/>
      <c r="R1567" s="87"/>
      <c r="S1567" s="87"/>
      <c r="T1567" s="88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T1567" s="20" t="s">
        <v>153</v>
      </c>
      <c r="AU1567" s="20" t="s">
        <v>81</v>
      </c>
    </row>
    <row r="1568" spans="1:51" s="13" customFormat="1" ht="12">
      <c r="A1568" s="13"/>
      <c r="B1568" s="227"/>
      <c r="C1568" s="228"/>
      <c r="D1568" s="220" t="s">
        <v>155</v>
      </c>
      <c r="E1568" s="229" t="s">
        <v>19</v>
      </c>
      <c r="F1568" s="230" t="s">
        <v>156</v>
      </c>
      <c r="G1568" s="228"/>
      <c r="H1568" s="229" t="s">
        <v>19</v>
      </c>
      <c r="I1568" s="231"/>
      <c r="J1568" s="228"/>
      <c r="K1568" s="228"/>
      <c r="L1568" s="232"/>
      <c r="M1568" s="233"/>
      <c r="N1568" s="234"/>
      <c r="O1568" s="234"/>
      <c r="P1568" s="234"/>
      <c r="Q1568" s="234"/>
      <c r="R1568" s="234"/>
      <c r="S1568" s="234"/>
      <c r="T1568" s="235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36" t="s">
        <v>155</v>
      </c>
      <c r="AU1568" s="236" t="s">
        <v>81</v>
      </c>
      <c r="AV1568" s="13" t="s">
        <v>79</v>
      </c>
      <c r="AW1568" s="13" t="s">
        <v>33</v>
      </c>
      <c r="AX1568" s="13" t="s">
        <v>71</v>
      </c>
      <c r="AY1568" s="236" t="s">
        <v>141</v>
      </c>
    </row>
    <row r="1569" spans="1:51" s="14" customFormat="1" ht="12">
      <c r="A1569" s="14"/>
      <c r="B1569" s="237"/>
      <c r="C1569" s="238"/>
      <c r="D1569" s="220" t="s">
        <v>155</v>
      </c>
      <c r="E1569" s="239" t="s">
        <v>19</v>
      </c>
      <c r="F1569" s="240" t="s">
        <v>1776</v>
      </c>
      <c r="G1569" s="238"/>
      <c r="H1569" s="241">
        <v>2.5</v>
      </c>
      <c r="I1569" s="242"/>
      <c r="J1569" s="238"/>
      <c r="K1569" s="238"/>
      <c r="L1569" s="243"/>
      <c r="M1569" s="244"/>
      <c r="N1569" s="245"/>
      <c r="O1569" s="245"/>
      <c r="P1569" s="245"/>
      <c r="Q1569" s="245"/>
      <c r="R1569" s="245"/>
      <c r="S1569" s="245"/>
      <c r="T1569" s="246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47" t="s">
        <v>155</v>
      </c>
      <c r="AU1569" s="247" t="s">
        <v>81</v>
      </c>
      <c r="AV1569" s="14" t="s">
        <v>81</v>
      </c>
      <c r="AW1569" s="14" t="s">
        <v>33</v>
      </c>
      <c r="AX1569" s="14" t="s">
        <v>79</v>
      </c>
      <c r="AY1569" s="247" t="s">
        <v>141</v>
      </c>
    </row>
    <row r="1570" spans="1:65" s="2" customFormat="1" ht="16.5" customHeight="1">
      <c r="A1570" s="41"/>
      <c r="B1570" s="42"/>
      <c r="C1570" s="207" t="s">
        <v>1808</v>
      </c>
      <c r="D1570" s="207" t="s">
        <v>144</v>
      </c>
      <c r="E1570" s="208" t="s">
        <v>1809</v>
      </c>
      <c r="F1570" s="209" t="s">
        <v>1810</v>
      </c>
      <c r="G1570" s="210" t="s">
        <v>221</v>
      </c>
      <c r="H1570" s="211">
        <v>2.5</v>
      </c>
      <c r="I1570" s="212"/>
      <c r="J1570" s="213">
        <f>ROUND(I1570*H1570,2)</f>
        <v>0</v>
      </c>
      <c r="K1570" s="209" t="s">
        <v>148</v>
      </c>
      <c r="L1570" s="47"/>
      <c r="M1570" s="214" t="s">
        <v>19</v>
      </c>
      <c r="N1570" s="215" t="s">
        <v>42</v>
      </c>
      <c r="O1570" s="87"/>
      <c r="P1570" s="216">
        <f>O1570*H1570</f>
        <v>0</v>
      </c>
      <c r="Q1570" s="216">
        <v>0.0051</v>
      </c>
      <c r="R1570" s="216">
        <f>Q1570*H1570</f>
        <v>0.012750000000000001</v>
      </c>
      <c r="S1570" s="216">
        <v>0</v>
      </c>
      <c r="T1570" s="217">
        <f>S1570*H1570</f>
        <v>0</v>
      </c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R1570" s="218" t="s">
        <v>269</v>
      </c>
      <c r="AT1570" s="218" t="s">
        <v>144</v>
      </c>
      <c r="AU1570" s="218" t="s">
        <v>81</v>
      </c>
      <c r="AY1570" s="20" t="s">
        <v>141</v>
      </c>
      <c r="BE1570" s="219">
        <f>IF(N1570="základní",J1570,0)</f>
        <v>0</v>
      </c>
      <c r="BF1570" s="219">
        <f>IF(N1570="snížená",J1570,0)</f>
        <v>0</v>
      </c>
      <c r="BG1570" s="219">
        <f>IF(N1570="zákl. přenesená",J1570,0)</f>
        <v>0</v>
      </c>
      <c r="BH1570" s="219">
        <f>IF(N1570="sníž. přenesená",J1570,0)</f>
        <v>0</v>
      </c>
      <c r="BI1570" s="219">
        <f>IF(N1570="nulová",J1570,0)</f>
        <v>0</v>
      </c>
      <c r="BJ1570" s="20" t="s">
        <v>79</v>
      </c>
      <c r="BK1570" s="219">
        <f>ROUND(I1570*H1570,2)</f>
        <v>0</v>
      </c>
      <c r="BL1570" s="20" t="s">
        <v>269</v>
      </c>
      <c r="BM1570" s="218" t="s">
        <v>1811</v>
      </c>
    </row>
    <row r="1571" spans="1:47" s="2" customFormat="1" ht="12">
      <c r="A1571" s="41"/>
      <c r="B1571" s="42"/>
      <c r="C1571" s="43"/>
      <c r="D1571" s="220" t="s">
        <v>151</v>
      </c>
      <c r="E1571" s="43"/>
      <c r="F1571" s="221" t="s">
        <v>1812</v>
      </c>
      <c r="G1571" s="43"/>
      <c r="H1571" s="43"/>
      <c r="I1571" s="222"/>
      <c r="J1571" s="43"/>
      <c r="K1571" s="43"/>
      <c r="L1571" s="47"/>
      <c r="M1571" s="223"/>
      <c r="N1571" s="224"/>
      <c r="O1571" s="87"/>
      <c r="P1571" s="87"/>
      <c r="Q1571" s="87"/>
      <c r="R1571" s="87"/>
      <c r="S1571" s="87"/>
      <c r="T1571" s="88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T1571" s="20" t="s">
        <v>151</v>
      </c>
      <c r="AU1571" s="20" t="s">
        <v>81</v>
      </c>
    </row>
    <row r="1572" spans="1:47" s="2" customFormat="1" ht="12">
      <c r="A1572" s="41"/>
      <c r="B1572" s="42"/>
      <c r="C1572" s="43"/>
      <c r="D1572" s="225" t="s">
        <v>153</v>
      </c>
      <c r="E1572" s="43"/>
      <c r="F1572" s="226" t="s">
        <v>1813</v>
      </c>
      <c r="G1572" s="43"/>
      <c r="H1572" s="43"/>
      <c r="I1572" s="222"/>
      <c r="J1572" s="43"/>
      <c r="K1572" s="43"/>
      <c r="L1572" s="47"/>
      <c r="M1572" s="223"/>
      <c r="N1572" s="224"/>
      <c r="O1572" s="87"/>
      <c r="P1572" s="87"/>
      <c r="Q1572" s="87"/>
      <c r="R1572" s="87"/>
      <c r="S1572" s="87"/>
      <c r="T1572" s="88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T1572" s="20" t="s">
        <v>153</v>
      </c>
      <c r="AU1572" s="20" t="s">
        <v>81</v>
      </c>
    </row>
    <row r="1573" spans="1:51" s="13" customFormat="1" ht="12">
      <c r="A1573" s="13"/>
      <c r="B1573" s="227"/>
      <c r="C1573" s="228"/>
      <c r="D1573" s="220" t="s">
        <v>155</v>
      </c>
      <c r="E1573" s="229" t="s">
        <v>19</v>
      </c>
      <c r="F1573" s="230" t="s">
        <v>156</v>
      </c>
      <c r="G1573" s="228"/>
      <c r="H1573" s="229" t="s">
        <v>19</v>
      </c>
      <c r="I1573" s="231"/>
      <c r="J1573" s="228"/>
      <c r="K1573" s="228"/>
      <c r="L1573" s="232"/>
      <c r="M1573" s="233"/>
      <c r="N1573" s="234"/>
      <c r="O1573" s="234"/>
      <c r="P1573" s="234"/>
      <c r="Q1573" s="234"/>
      <c r="R1573" s="234"/>
      <c r="S1573" s="234"/>
      <c r="T1573" s="235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36" t="s">
        <v>155</v>
      </c>
      <c r="AU1573" s="236" t="s">
        <v>81</v>
      </c>
      <c r="AV1573" s="13" t="s">
        <v>79</v>
      </c>
      <c r="AW1573" s="13" t="s">
        <v>33</v>
      </c>
      <c r="AX1573" s="13" t="s">
        <v>71</v>
      </c>
      <c r="AY1573" s="236" t="s">
        <v>141</v>
      </c>
    </row>
    <row r="1574" spans="1:51" s="14" customFormat="1" ht="12">
      <c r="A1574" s="14"/>
      <c r="B1574" s="237"/>
      <c r="C1574" s="238"/>
      <c r="D1574" s="220" t="s">
        <v>155</v>
      </c>
      <c r="E1574" s="239" t="s">
        <v>19</v>
      </c>
      <c r="F1574" s="240" t="s">
        <v>1776</v>
      </c>
      <c r="G1574" s="238"/>
      <c r="H1574" s="241">
        <v>2.5</v>
      </c>
      <c r="I1574" s="242"/>
      <c r="J1574" s="238"/>
      <c r="K1574" s="238"/>
      <c r="L1574" s="243"/>
      <c r="M1574" s="244"/>
      <c r="N1574" s="245"/>
      <c r="O1574" s="245"/>
      <c r="P1574" s="245"/>
      <c r="Q1574" s="245"/>
      <c r="R1574" s="245"/>
      <c r="S1574" s="245"/>
      <c r="T1574" s="246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47" t="s">
        <v>155</v>
      </c>
      <c r="AU1574" s="247" t="s">
        <v>81</v>
      </c>
      <c r="AV1574" s="14" t="s">
        <v>81</v>
      </c>
      <c r="AW1574" s="14" t="s">
        <v>33</v>
      </c>
      <c r="AX1574" s="14" t="s">
        <v>79</v>
      </c>
      <c r="AY1574" s="247" t="s">
        <v>141</v>
      </c>
    </row>
    <row r="1575" spans="1:65" s="2" customFormat="1" ht="16.5" customHeight="1">
      <c r="A1575" s="41"/>
      <c r="B1575" s="42"/>
      <c r="C1575" s="207" t="s">
        <v>1814</v>
      </c>
      <c r="D1575" s="207" t="s">
        <v>144</v>
      </c>
      <c r="E1575" s="208" t="s">
        <v>1815</v>
      </c>
      <c r="F1575" s="209" t="s">
        <v>1816</v>
      </c>
      <c r="G1575" s="210" t="s">
        <v>221</v>
      </c>
      <c r="H1575" s="211">
        <v>2.5</v>
      </c>
      <c r="I1575" s="212"/>
      <c r="J1575" s="213">
        <f>ROUND(I1575*H1575,2)</f>
        <v>0</v>
      </c>
      <c r="K1575" s="209" t="s">
        <v>148</v>
      </c>
      <c r="L1575" s="47"/>
      <c r="M1575" s="214" t="s">
        <v>19</v>
      </c>
      <c r="N1575" s="215" t="s">
        <v>42</v>
      </c>
      <c r="O1575" s="87"/>
      <c r="P1575" s="216">
        <f>O1575*H1575</f>
        <v>0</v>
      </c>
      <c r="Q1575" s="216">
        <v>0.00015</v>
      </c>
      <c r="R1575" s="216">
        <f>Q1575*H1575</f>
        <v>0.00037499999999999995</v>
      </c>
      <c r="S1575" s="216">
        <v>0</v>
      </c>
      <c r="T1575" s="217">
        <f>S1575*H1575</f>
        <v>0</v>
      </c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R1575" s="218" t="s">
        <v>269</v>
      </c>
      <c r="AT1575" s="218" t="s">
        <v>144</v>
      </c>
      <c r="AU1575" s="218" t="s">
        <v>81</v>
      </c>
      <c r="AY1575" s="20" t="s">
        <v>141</v>
      </c>
      <c r="BE1575" s="219">
        <f>IF(N1575="základní",J1575,0)</f>
        <v>0</v>
      </c>
      <c r="BF1575" s="219">
        <f>IF(N1575="snížená",J1575,0)</f>
        <v>0</v>
      </c>
      <c r="BG1575" s="219">
        <f>IF(N1575="zákl. přenesená",J1575,0)</f>
        <v>0</v>
      </c>
      <c r="BH1575" s="219">
        <f>IF(N1575="sníž. přenesená",J1575,0)</f>
        <v>0</v>
      </c>
      <c r="BI1575" s="219">
        <f>IF(N1575="nulová",J1575,0)</f>
        <v>0</v>
      </c>
      <c r="BJ1575" s="20" t="s">
        <v>79</v>
      </c>
      <c r="BK1575" s="219">
        <f>ROUND(I1575*H1575,2)</f>
        <v>0</v>
      </c>
      <c r="BL1575" s="20" t="s">
        <v>269</v>
      </c>
      <c r="BM1575" s="218" t="s">
        <v>1817</v>
      </c>
    </row>
    <row r="1576" spans="1:47" s="2" customFormat="1" ht="12">
      <c r="A1576" s="41"/>
      <c r="B1576" s="42"/>
      <c r="C1576" s="43"/>
      <c r="D1576" s="220" t="s">
        <v>151</v>
      </c>
      <c r="E1576" s="43"/>
      <c r="F1576" s="221" t="s">
        <v>1818</v>
      </c>
      <c r="G1576" s="43"/>
      <c r="H1576" s="43"/>
      <c r="I1576" s="222"/>
      <c r="J1576" s="43"/>
      <c r="K1576" s="43"/>
      <c r="L1576" s="47"/>
      <c r="M1576" s="223"/>
      <c r="N1576" s="224"/>
      <c r="O1576" s="87"/>
      <c r="P1576" s="87"/>
      <c r="Q1576" s="87"/>
      <c r="R1576" s="87"/>
      <c r="S1576" s="87"/>
      <c r="T1576" s="88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T1576" s="20" t="s">
        <v>151</v>
      </c>
      <c r="AU1576" s="20" t="s">
        <v>81</v>
      </c>
    </row>
    <row r="1577" spans="1:47" s="2" customFormat="1" ht="12">
      <c r="A1577" s="41"/>
      <c r="B1577" s="42"/>
      <c r="C1577" s="43"/>
      <c r="D1577" s="225" t="s">
        <v>153</v>
      </c>
      <c r="E1577" s="43"/>
      <c r="F1577" s="226" t="s">
        <v>1819</v>
      </c>
      <c r="G1577" s="43"/>
      <c r="H1577" s="43"/>
      <c r="I1577" s="222"/>
      <c r="J1577" s="43"/>
      <c r="K1577" s="43"/>
      <c r="L1577" s="47"/>
      <c r="M1577" s="223"/>
      <c r="N1577" s="224"/>
      <c r="O1577" s="87"/>
      <c r="P1577" s="87"/>
      <c r="Q1577" s="87"/>
      <c r="R1577" s="87"/>
      <c r="S1577" s="87"/>
      <c r="T1577" s="88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T1577" s="20" t="s">
        <v>153</v>
      </c>
      <c r="AU1577" s="20" t="s">
        <v>81</v>
      </c>
    </row>
    <row r="1578" spans="1:51" s="13" customFormat="1" ht="12">
      <c r="A1578" s="13"/>
      <c r="B1578" s="227"/>
      <c r="C1578" s="228"/>
      <c r="D1578" s="220" t="s">
        <v>155</v>
      </c>
      <c r="E1578" s="229" t="s">
        <v>19</v>
      </c>
      <c r="F1578" s="230" t="s">
        <v>156</v>
      </c>
      <c r="G1578" s="228"/>
      <c r="H1578" s="229" t="s">
        <v>19</v>
      </c>
      <c r="I1578" s="231"/>
      <c r="J1578" s="228"/>
      <c r="K1578" s="228"/>
      <c r="L1578" s="232"/>
      <c r="M1578" s="233"/>
      <c r="N1578" s="234"/>
      <c r="O1578" s="234"/>
      <c r="P1578" s="234"/>
      <c r="Q1578" s="234"/>
      <c r="R1578" s="234"/>
      <c r="S1578" s="234"/>
      <c r="T1578" s="235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36" t="s">
        <v>155</v>
      </c>
      <c r="AU1578" s="236" t="s">
        <v>81</v>
      </c>
      <c r="AV1578" s="13" t="s">
        <v>79</v>
      </c>
      <c r="AW1578" s="13" t="s">
        <v>33</v>
      </c>
      <c r="AX1578" s="13" t="s">
        <v>71</v>
      </c>
      <c r="AY1578" s="236" t="s">
        <v>141</v>
      </c>
    </row>
    <row r="1579" spans="1:51" s="14" customFormat="1" ht="12">
      <c r="A1579" s="14"/>
      <c r="B1579" s="237"/>
      <c r="C1579" s="238"/>
      <c r="D1579" s="220" t="s">
        <v>155</v>
      </c>
      <c r="E1579" s="239" t="s">
        <v>19</v>
      </c>
      <c r="F1579" s="240" t="s">
        <v>1776</v>
      </c>
      <c r="G1579" s="238"/>
      <c r="H1579" s="241">
        <v>2.5</v>
      </c>
      <c r="I1579" s="242"/>
      <c r="J1579" s="238"/>
      <c r="K1579" s="238"/>
      <c r="L1579" s="243"/>
      <c r="M1579" s="244"/>
      <c r="N1579" s="245"/>
      <c r="O1579" s="245"/>
      <c r="P1579" s="245"/>
      <c r="Q1579" s="245"/>
      <c r="R1579" s="245"/>
      <c r="S1579" s="245"/>
      <c r="T1579" s="246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47" t="s">
        <v>155</v>
      </c>
      <c r="AU1579" s="247" t="s">
        <v>81</v>
      </c>
      <c r="AV1579" s="14" t="s">
        <v>81</v>
      </c>
      <c r="AW1579" s="14" t="s">
        <v>33</v>
      </c>
      <c r="AX1579" s="14" t="s">
        <v>79</v>
      </c>
      <c r="AY1579" s="247" t="s">
        <v>141</v>
      </c>
    </row>
    <row r="1580" spans="1:65" s="2" customFormat="1" ht="24.15" customHeight="1">
      <c r="A1580" s="41"/>
      <c r="B1580" s="42"/>
      <c r="C1580" s="207" t="s">
        <v>1820</v>
      </c>
      <c r="D1580" s="207" t="s">
        <v>144</v>
      </c>
      <c r="E1580" s="208" t="s">
        <v>1821</v>
      </c>
      <c r="F1580" s="209" t="s">
        <v>1822</v>
      </c>
      <c r="G1580" s="210" t="s">
        <v>1038</v>
      </c>
      <c r="H1580" s="280"/>
      <c r="I1580" s="212"/>
      <c r="J1580" s="213">
        <f>ROUND(I1580*H1580,2)</f>
        <v>0</v>
      </c>
      <c r="K1580" s="209" t="s">
        <v>148</v>
      </c>
      <c r="L1580" s="47"/>
      <c r="M1580" s="214" t="s">
        <v>19</v>
      </c>
      <c r="N1580" s="215" t="s">
        <v>42</v>
      </c>
      <c r="O1580" s="87"/>
      <c r="P1580" s="216">
        <f>O1580*H1580</f>
        <v>0</v>
      </c>
      <c r="Q1580" s="216">
        <v>0</v>
      </c>
      <c r="R1580" s="216">
        <f>Q1580*H1580</f>
        <v>0</v>
      </c>
      <c r="S1580" s="216">
        <v>0</v>
      </c>
      <c r="T1580" s="217">
        <f>S1580*H1580</f>
        <v>0</v>
      </c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R1580" s="218" t="s">
        <v>269</v>
      </c>
      <c r="AT1580" s="218" t="s">
        <v>144</v>
      </c>
      <c r="AU1580" s="218" t="s">
        <v>81</v>
      </c>
      <c r="AY1580" s="20" t="s">
        <v>141</v>
      </c>
      <c r="BE1580" s="219">
        <f>IF(N1580="základní",J1580,0)</f>
        <v>0</v>
      </c>
      <c r="BF1580" s="219">
        <f>IF(N1580="snížená",J1580,0)</f>
        <v>0</v>
      </c>
      <c r="BG1580" s="219">
        <f>IF(N1580="zákl. přenesená",J1580,0)</f>
        <v>0</v>
      </c>
      <c r="BH1580" s="219">
        <f>IF(N1580="sníž. přenesená",J1580,0)</f>
        <v>0</v>
      </c>
      <c r="BI1580" s="219">
        <f>IF(N1580="nulová",J1580,0)</f>
        <v>0</v>
      </c>
      <c r="BJ1580" s="20" t="s">
        <v>79</v>
      </c>
      <c r="BK1580" s="219">
        <f>ROUND(I1580*H1580,2)</f>
        <v>0</v>
      </c>
      <c r="BL1580" s="20" t="s">
        <v>269</v>
      </c>
      <c r="BM1580" s="218" t="s">
        <v>1823</v>
      </c>
    </row>
    <row r="1581" spans="1:47" s="2" customFormat="1" ht="12">
      <c r="A1581" s="41"/>
      <c r="B1581" s="42"/>
      <c r="C1581" s="43"/>
      <c r="D1581" s="220" t="s">
        <v>151</v>
      </c>
      <c r="E1581" s="43"/>
      <c r="F1581" s="221" t="s">
        <v>1824</v>
      </c>
      <c r="G1581" s="43"/>
      <c r="H1581" s="43"/>
      <c r="I1581" s="222"/>
      <c r="J1581" s="43"/>
      <c r="K1581" s="43"/>
      <c r="L1581" s="47"/>
      <c r="M1581" s="223"/>
      <c r="N1581" s="224"/>
      <c r="O1581" s="87"/>
      <c r="P1581" s="87"/>
      <c r="Q1581" s="87"/>
      <c r="R1581" s="87"/>
      <c r="S1581" s="87"/>
      <c r="T1581" s="88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T1581" s="20" t="s">
        <v>151</v>
      </c>
      <c r="AU1581" s="20" t="s">
        <v>81</v>
      </c>
    </row>
    <row r="1582" spans="1:47" s="2" customFormat="1" ht="12">
      <c r="A1582" s="41"/>
      <c r="B1582" s="42"/>
      <c r="C1582" s="43"/>
      <c r="D1582" s="225" t="s">
        <v>153</v>
      </c>
      <c r="E1582" s="43"/>
      <c r="F1582" s="226" t="s">
        <v>1825</v>
      </c>
      <c r="G1582" s="43"/>
      <c r="H1582" s="43"/>
      <c r="I1582" s="222"/>
      <c r="J1582" s="43"/>
      <c r="K1582" s="43"/>
      <c r="L1582" s="47"/>
      <c r="M1582" s="223"/>
      <c r="N1582" s="224"/>
      <c r="O1582" s="87"/>
      <c r="P1582" s="87"/>
      <c r="Q1582" s="87"/>
      <c r="R1582" s="87"/>
      <c r="S1582" s="87"/>
      <c r="T1582" s="88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T1582" s="20" t="s">
        <v>153</v>
      </c>
      <c r="AU1582" s="20" t="s">
        <v>81</v>
      </c>
    </row>
    <row r="1583" spans="1:63" s="12" customFormat="1" ht="22.8" customHeight="1">
      <c r="A1583" s="12"/>
      <c r="B1583" s="191"/>
      <c r="C1583" s="192"/>
      <c r="D1583" s="193" t="s">
        <v>70</v>
      </c>
      <c r="E1583" s="205" t="s">
        <v>1826</v>
      </c>
      <c r="F1583" s="205" t="s">
        <v>1827</v>
      </c>
      <c r="G1583" s="192"/>
      <c r="H1583" s="192"/>
      <c r="I1583" s="195"/>
      <c r="J1583" s="206">
        <f>BK1583</f>
        <v>0</v>
      </c>
      <c r="K1583" s="192"/>
      <c r="L1583" s="197"/>
      <c r="M1583" s="198"/>
      <c r="N1583" s="199"/>
      <c r="O1583" s="199"/>
      <c r="P1583" s="200">
        <f>SUM(P1584:P1887)</f>
        <v>0</v>
      </c>
      <c r="Q1583" s="199"/>
      <c r="R1583" s="200">
        <f>SUM(R1584:R1887)</f>
        <v>3.713601089999999</v>
      </c>
      <c r="S1583" s="199"/>
      <c r="T1583" s="201">
        <f>SUM(T1584:T1887)</f>
        <v>0.827538</v>
      </c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R1583" s="202" t="s">
        <v>81</v>
      </c>
      <c r="AT1583" s="203" t="s">
        <v>70</v>
      </c>
      <c r="AU1583" s="203" t="s">
        <v>79</v>
      </c>
      <c r="AY1583" s="202" t="s">
        <v>141</v>
      </c>
      <c r="BK1583" s="204">
        <f>SUM(BK1584:BK1887)</f>
        <v>0</v>
      </c>
    </row>
    <row r="1584" spans="1:65" s="2" customFormat="1" ht="21.75" customHeight="1">
      <c r="A1584" s="41"/>
      <c r="B1584" s="42"/>
      <c r="C1584" s="207" t="s">
        <v>1828</v>
      </c>
      <c r="D1584" s="207" t="s">
        <v>144</v>
      </c>
      <c r="E1584" s="208" t="s">
        <v>1829</v>
      </c>
      <c r="F1584" s="209" t="s">
        <v>1830</v>
      </c>
      <c r="G1584" s="210" t="s">
        <v>221</v>
      </c>
      <c r="H1584" s="211">
        <v>292.15</v>
      </c>
      <c r="I1584" s="212"/>
      <c r="J1584" s="213">
        <f>ROUND(I1584*H1584,2)</f>
        <v>0</v>
      </c>
      <c r="K1584" s="209" t="s">
        <v>148</v>
      </c>
      <c r="L1584" s="47"/>
      <c r="M1584" s="214" t="s">
        <v>19</v>
      </c>
      <c r="N1584" s="215" t="s">
        <v>42</v>
      </c>
      <c r="O1584" s="87"/>
      <c r="P1584" s="216">
        <f>O1584*H1584</f>
        <v>0</v>
      </c>
      <c r="Q1584" s="216">
        <v>0</v>
      </c>
      <c r="R1584" s="216">
        <f>Q1584*H1584</f>
        <v>0</v>
      </c>
      <c r="S1584" s="216">
        <v>0</v>
      </c>
      <c r="T1584" s="217">
        <f>S1584*H1584</f>
        <v>0</v>
      </c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R1584" s="218" t="s">
        <v>269</v>
      </c>
      <c r="AT1584" s="218" t="s">
        <v>144</v>
      </c>
      <c r="AU1584" s="218" t="s">
        <v>81</v>
      </c>
      <c r="AY1584" s="20" t="s">
        <v>141</v>
      </c>
      <c r="BE1584" s="219">
        <f>IF(N1584="základní",J1584,0)</f>
        <v>0</v>
      </c>
      <c r="BF1584" s="219">
        <f>IF(N1584="snížená",J1584,0)</f>
        <v>0</v>
      </c>
      <c r="BG1584" s="219">
        <f>IF(N1584="zákl. přenesená",J1584,0)</f>
        <v>0</v>
      </c>
      <c r="BH1584" s="219">
        <f>IF(N1584="sníž. přenesená",J1584,0)</f>
        <v>0</v>
      </c>
      <c r="BI1584" s="219">
        <f>IF(N1584="nulová",J1584,0)</f>
        <v>0</v>
      </c>
      <c r="BJ1584" s="20" t="s">
        <v>79</v>
      </c>
      <c r="BK1584" s="219">
        <f>ROUND(I1584*H1584,2)</f>
        <v>0</v>
      </c>
      <c r="BL1584" s="20" t="s">
        <v>269</v>
      </c>
      <c r="BM1584" s="218" t="s">
        <v>1831</v>
      </c>
    </row>
    <row r="1585" spans="1:47" s="2" customFormat="1" ht="12">
      <c r="A1585" s="41"/>
      <c r="B1585" s="42"/>
      <c r="C1585" s="43"/>
      <c r="D1585" s="220" t="s">
        <v>151</v>
      </c>
      <c r="E1585" s="43"/>
      <c r="F1585" s="221" t="s">
        <v>1832</v>
      </c>
      <c r="G1585" s="43"/>
      <c r="H1585" s="43"/>
      <c r="I1585" s="222"/>
      <c r="J1585" s="43"/>
      <c r="K1585" s="43"/>
      <c r="L1585" s="47"/>
      <c r="M1585" s="223"/>
      <c r="N1585" s="224"/>
      <c r="O1585" s="87"/>
      <c r="P1585" s="87"/>
      <c r="Q1585" s="87"/>
      <c r="R1585" s="87"/>
      <c r="S1585" s="87"/>
      <c r="T1585" s="88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T1585" s="20" t="s">
        <v>151</v>
      </c>
      <c r="AU1585" s="20" t="s">
        <v>81</v>
      </c>
    </row>
    <row r="1586" spans="1:47" s="2" customFormat="1" ht="12">
      <c r="A1586" s="41"/>
      <c r="B1586" s="42"/>
      <c r="C1586" s="43"/>
      <c r="D1586" s="225" t="s">
        <v>153</v>
      </c>
      <c r="E1586" s="43"/>
      <c r="F1586" s="226" t="s">
        <v>1833</v>
      </c>
      <c r="G1586" s="43"/>
      <c r="H1586" s="43"/>
      <c r="I1586" s="222"/>
      <c r="J1586" s="43"/>
      <c r="K1586" s="43"/>
      <c r="L1586" s="47"/>
      <c r="M1586" s="223"/>
      <c r="N1586" s="224"/>
      <c r="O1586" s="87"/>
      <c r="P1586" s="87"/>
      <c r="Q1586" s="87"/>
      <c r="R1586" s="87"/>
      <c r="S1586" s="87"/>
      <c r="T1586" s="88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T1586" s="20" t="s">
        <v>153</v>
      </c>
      <c r="AU1586" s="20" t="s">
        <v>81</v>
      </c>
    </row>
    <row r="1587" spans="1:51" s="13" customFormat="1" ht="12">
      <c r="A1587" s="13"/>
      <c r="B1587" s="227"/>
      <c r="C1587" s="228"/>
      <c r="D1587" s="220" t="s">
        <v>155</v>
      </c>
      <c r="E1587" s="229" t="s">
        <v>19</v>
      </c>
      <c r="F1587" s="230" t="s">
        <v>225</v>
      </c>
      <c r="G1587" s="228"/>
      <c r="H1587" s="229" t="s">
        <v>19</v>
      </c>
      <c r="I1587" s="231"/>
      <c r="J1587" s="228"/>
      <c r="K1587" s="228"/>
      <c r="L1587" s="232"/>
      <c r="M1587" s="233"/>
      <c r="N1587" s="234"/>
      <c r="O1587" s="234"/>
      <c r="P1587" s="234"/>
      <c r="Q1587" s="234"/>
      <c r="R1587" s="234"/>
      <c r="S1587" s="234"/>
      <c r="T1587" s="235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36" t="s">
        <v>155</v>
      </c>
      <c r="AU1587" s="236" t="s">
        <v>81</v>
      </c>
      <c r="AV1587" s="13" t="s">
        <v>79</v>
      </c>
      <c r="AW1587" s="13" t="s">
        <v>33</v>
      </c>
      <c r="AX1587" s="13" t="s">
        <v>71</v>
      </c>
      <c r="AY1587" s="236" t="s">
        <v>141</v>
      </c>
    </row>
    <row r="1588" spans="1:51" s="13" customFormat="1" ht="12">
      <c r="A1588" s="13"/>
      <c r="B1588" s="227"/>
      <c r="C1588" s="228"/>
      <c r="D1588" s="220" t="s">
        <v>155</v>
      </c>
      <c r="E1588" s="229" t="s">
        <v>19</v>
      </c>
      <c r="F1588" s="230" t="s">
        <v>1834</v>
      </c>
      <c r="G1588" s="228"/>
      <c r="H1588" s="229" t="s">
        <v>19</v>
      </c>
      <c r="I1588" s="231"/>
      <c r="J1588" s="228"/>
      <c r="K1588" s="228"/>
      <c r="L1588" s="232"/>
      <c r="M1588" s="233"/>
      <c r="N1588" s="234"/>
      <c r="O1588" s="234"/>
      <c r="P1588" s="234"/>
      <c r="Q1588" s="234"/>
      <c r="R1588" s="234"/>
      <c r="S1588" s="234"/>
      <c r="T1588" s="235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36" t="s">
        <v>155</v>
      </c>
      <c r="AU1588" s="236" t="s">
        <v>81</v>
      </c>
      <c r="AV1588" s="13" t="s">
        <v>79</v>
      </c>
      <c r="AW1588" s="13" t="s">
        <v>33</v>
      </c>
      <c r="AX1588" s="13" t="s">
        <v>71</v>
      </c>
      <c r="AY1588" s="236" t="s">
        <v>141</v>
      </c>
    </row>
    <row r="1589" spans="1:51" s="13" customFormat="1" ht="12">
      <c r="A1589" s="13"/>
      <c r="B1589" s="227"/>
      <c r="C1589" s="228"/>
      <c r="D1589" s="220" t="s">
        <v>155</v>
      </c>
      <c r="E1589" s="229" t="s">
        <v>19</v>
      </c>
      <c r="F1589" s="230" t="s">
        <v>1835</v>
      </c>
      <c r="G1589" s="228"/>
      <c r="H1589" s="229" t="s">
        <v>19</v>
      </c>
      <c r="I1589" s="231"/>
      <c r="J1589" s="228"/>
      <c r="K1589" s="228"/>
      <c r="L1589" s="232"/>
      <c r="M1589" s="233"/>
      <c r="N1589" s="234"/>
      <c r="O1589" s="234"/>
      <c r="P1589" s="234"/>
      <c r="Q1589" s="234"/>
      <c r="R1589" s="234"/>
      <c r="S1589" s="234"/>
      <c r="T1589" s="235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36" t="s">
        <v>155</v>
      </c>
      <c r="AU1589" s="236" t="s">
        <v>81</v>
      </c>
      <c r="AV1589" s="13" t="s">
        <v>79</v>
      </c>
      <c r="AW1589" s="13" t="s">
        <v>33</v>
      </c>
      <c r="AX1589" s="13" t="s">
        <v>71</v>
      </c>
      <c r="AY1589" s="236" t="s">
        <v>141</v>
      </c>
    </row>
    <row r="1590" spans="1:51" s="14" customFormat="1" ht="12">
      <c r="A1590" s="14"/>
      <c r="B1590" s="237"/>
      <c r="C1590" s="238"/>
      <c r="D1590" s="220" t="s">
        <v>155</v>
      </c>
      <c r="E1590" s="239" t="s">
        <v>19</v>
      </c>
      <c r="F1590" s="240" t="s">
        <v>1836</v>
      </c>
      <c r="G1590" s="238"/>
      <c r="H1590" s="241">
        <v>23.9</v>
      </c>
      <c r="I1590" s="242"/>
      <c r="J1590" s="238"/>
      <c r="K1590" s="238"/>
      <c r="L1590" s="243"/>
      <c r="M1590" s="244"/>
      <c r="N1590" s="245"/>
      <c r="O1590" s="245"/>
      <c r="P1590" s="245"/>
      <c r="Q1590" s="245"/>
      <c r="R1590" s="245"/>
      <c r="S1590" s="245"/>
      <c r="T1590" s="246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7" t="s">
        <v>155</v>
      </c>
      <c r="AU1590" s="247" t="s">
        <v>81</v>
      </c>
      <c r="AV1590" s="14" t="s">
        <v>81</v>
      </c>
      <c r="AW1590" s="14" t="s">
        <v>33</v>
      </c>
      <c r="AX1590" s="14" t="s">
        <v>71</v>
      </c>
      <c r="AY1590" s="247" t="s">
        <v>141</v>
      </c>
    </row>
    <row r="1591" spans="1:51" s="14" customFormat="1" ht="12">
      <c r="A1591" s="14"/>
      <c r="B1591" s="237"/>
      <c r="C1591" s="238"/>
      <c r="D1591" s="220" t="s">
        <v>155</v>
      </c>
      <c r="E1591" s="239" t="s">
        <v>19</v>
      </c>
      <c r="F1591" s="240" t="s">
        <v>1837</v>
      </c>
      <c r="G1591" s="238"/>
      <c r="H1591" s="241">
        <v>10.1</v>
      </c>
      <c r="I1591" s="242"/>
      <c r="J1591" s="238"/>
      <c r="K1591" s="238"/>
      <c r="L1591" s="243"/>
      <c r="M1591" s="244"/>
      <c r="N1591" s="245"/>
      <c r="O1591" s="245"/>
      <c r="P1591" s="245"/>
      <c r="Q1591" s="245"/>
      <c r="R1591" s="245"/>
      <c r="S1591" s="245"/>
      <c r="T1591" s="246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47" t="s">
        <v>155</v>
      </c>
      <c r="AU1591" s="247" t="s">
        <v>81</v>
      </c>
      <c r="AV1591" s="14" t="s">
        <v>81</v>
      </c>
      <c r="AW1591" s="14" t="s">
        <v>33</v>
      </c>
      <c r="AX1591" s="14" t="s">
        <v>71</v>
      </c>
      <c r="AY1591" s="247" t="s">
        <v>141</v>
      </c>
    </row>
    <row r="1592" spans="1:51" s="14" customFormat="1" ht="12">
      <c r="A1592" s="14"/>
      <c r="B1592" s="237"/>
      <c r="C1592" s="238"/>
      <c r="D1592" s="220" t="s">
        <v>155</v>
      </c>
      <c r="E1592" s="239" t="s">
        <v>19</v>
      </c>
      <c r="F1592" s="240" t="s">
        <v>1838</v>
      </c>
      <c r="G1592" s="238"/>
      <c r="H1592" s="241">
        <v>32.3</v>
      </c>
      <c r="I1592" s="242"/>
      <c r="J1592" s="238"/>
      <c r="K1592" s="238"/>
      <c r="L1592" s="243"/>
      <c r="M1592" s="244"/>
      <c r="N1592" s="245"/>
      <c r="O1592" s="245"/>
      <c r="P1592" s="245"/>
      <c r="Q1592" s="245"/>
      <c r="R1592" s="245"/>
      <c r="S1592" s="245"/>
      <c r="T1592" s="246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7" t="s">
        <v>155</v>
      </c>
      <c r="AU1592" s="247" t="s">
        <v>81</v>
      </c>
      <c r="AV1592" s="14" t="s">
        <v>81</v>
      </c>
      <c r="AW1592" s="14" t="s">
        <v>33</v>
      </c>
      <c r="AX1592" s="14" t="s">
        <v>71</v>
      </c>
      <c r="AY1592" s="247" t="s">
        <v>141</v>
      </c>
    </row>
    <row r="1593" spans="1:51" s="16" customFormat="1" ht="12">
      <c r="A1593" s="16"/>
      <c r="B1593" s="269"/>
      <c r="C1593" s="270"/>
      <c r="D1593" s="220" t="s">
        <v>155</v>
      </c>
      <c r="E1593" s="271" t="s">
        <v>19</v>
      </c>
      <c r="F1593" s="272" t="s">
        <v>476</v>
      </c>
      <c r="G1593" s="270"/>
      <c r="H1593" s="273">
        <v>66.3</v>
      </c>
      <c r="I1593" s="274"/>
      <c r="J1593" s="270"/>
      <c r="K1593" s="270"/>
      <c r="L1593" s="275"/>
      <c r="M1593" s="276"/>
      <c r="N1593" s="277"/>
      <c r="O1593" s="277"/>
      <c r="P1593" s="277"/>
      <c r="Q1593" s="277"/>
      <c r="R1593" s="277"/>
      <c r="S1593" s="277"/>
      <c r="T1593" s="278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T1593" s="279" t="s">
        <v>155</v>
      </c>
      <c r="AU1593" s="279" t="s">
        <v>81</v>
      </c>
      <c r="AV1593" s="16" t="s">
        <v>142</v>
      </c>
      <c r="AW1593" s="16" t="s">
        <v>33</v>
      </c>
      <c r="AX1593" s="16" t="s">
        <v>71</v>
      </c>
      <c r="AY1593" s="279" t="s">
        <v>141</v>
      </c>
    </row>
    <row r="1594" spans="1:51" s="13" customFormat="1" ht="12">
      <c r="A1594" s="13"/>
      <c r="B1594" s="227"/>
      <c r="C1594" s="228"/>
      <c r="D1594" s="220" t="s">
        <v>155</v>
      </c>
      <c r="E1594" s="229" t="s">
        <v>19</v>
      </c>
      <c r="F1594" s="230" t="s">
        <v>1839</v>
      </c>
      <c r="G1594" s="228"/>
      <c r="H1594" s="229" t="s">
        <v>19</v>
      </c>
      <c r="I1594" s="231"/>
      <c r="J1594" s="228"/>
      <c r="K1594" s="228"/>
      <c r="L1594" s="232"/>
      <c r="M1594" s="233"/>
      <c r="N1594" s="234"/>
      <c r="O1594" s="234"/>
      <c r="P1594" s="234"/>
      <c r="Q1594" s="234"/>
      <c r="R1594" s="234"/>
      <c r="S1594" s="234"/>
      <c r="T1594" s="235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36" t="s">
        <v>155</v>
      </c>
      <c r="AU1594" s="236" t="s">
        <v>81</v>
      </c>
      <c r="AV1594" s="13" t="s">
        <v>79</v>
      </c>
      <c r="AW1594" s="13" t="s">
        <v>33</v>
      </c>
      <c r="AX1594" s="13" t="s">
        <v>71</v>
      </c>
      <c r="AY1594" s="236" t="s">
        <v>141</v>
      </c>
    </row>
    <row r="1595" spans="1:51" s="14" customFormat="1" ht="12">
      <c r="A1595" s="14"/>
      <c r="B1595" s="237"/>
      <c r="C1595" s="238"/>
      <c r="D1595" s="220" t="s">
        <v>155</v>
      </c>
      <c r="E1595" s="239" t="s">
        <v>19</v>
      </c>
      <c r="F1595" s="240" t="s">
        <v>1840</v>
      </c>
      <c r="G1595" s="238"/>
      <c r="H1595" s="241">
        <v>10.8</v>
      </c>
      <c r="I1595" s="242"/>
      <c r="J1595" s="238"/>
      <c r="K1595" s="238"/>
      <c r="L1595" s="243"/>
      <c r="M1595" s="244"/>
      <c r="N1595" s="245"/>
      <c r="O1595" s="245"/>
      <c r="P1595" s="245"/>
      <c r="Q1595" s="245"/>
      <c r="R1595" s="245"/>
      <c r="S1595" s="245"/>
      <c r="T1595" s="246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47" t="s">
        <v>155</v>
      </c>
      <c r="AU1595" s="247" t="s">
        <v>81</v>
      </c>
      <c r="AV1595" s="14" t="s">
        <v>81</v>
      </c>
      <c r="AW1595" s="14" t="s">
        <v>33</v>
      </c>
      <c r="AX1595" s="14" t="s">
        <v>71</v>
      </c>
      <c r="AY1595" s="247" t="s">
        <v>141</v>
      </c>
    </row>
    <row r="1596" spans="1:51" s="14" customFormat="1" ht="12">
      <c r="A1596" s="14"/>
      <c r="B1596" s="237"/>
      <c r="C1596" s="238"/>
      <c r="D1596" s="220" t="s">
        <v>155</v>
      </c>
      <c r="E1596" s="239" t="s">
        <v>19</v>
      </c>
      <c r="F1596" s="240" t="s">
        <v>1841</v>
      </c>
      <c r="G1596" s="238"/>
      <c r="H1596" s="241">
        <v>6.6</v>
      </c>
      <c r="I1596" s="242"/>
      <c r="J1596" s="238"/>
      <c r="K1596" s="238"/>
      <c r="L1596" s="243"/>
      <c r="M1596" s="244"/>
      <c r="N1596" s="245"/>
      <c r="O1596" s="245"/>
      <c r="P1596" s="245"/>
      <c r="Q1596" s="245"/>
      <c r="R1596" s="245"/>
      <c r="S1596" s="245"/>
      <c r="T1596" s="246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7" t="s">
        <v>155</v>
      </c>
      <c r="AU1596" s="247" t="s">
        <v>81</v>
      </c>
      <c r="AV1596" s="14" t="s">
        <v>81</v>
      </c>
      <c r="AW1596" s="14" t="s">
        <v>33</v>
      </c>
      <c r="AX1596" s="14" t="s">
        <v>71</v>
      </c>
      <c r="AY1596" s="247" t="s">
        <v>141</v>
      </c>
    </row>
    <row r="1597" spans="1:51" s="14" customFormat="1" ht="12">
      <c r="A1597" s="14"/>
      <c r="B1597" s="237"/>
      <c r="C1597" s="238"/>
      <c r="D1597" s="220" t="s">
        <v>155</v>
      </c>
      <c r="E1597" s="239" t="s">
        <v>19</v>
      </c>
      <c r="F1597" s="240" t="s">
        <v>1842</v>
      </c>
      <c r="G1597" s="238"/>
      <c r="H1597" s="241">
        <v>2.7</v>
      </c>
      <c r="I1597" s="242"/>
      <c r="J1597" s="238"/>
      <c r="K1597" s="238"/>
      <c r="L1597" s="243"/>
      <c r="M1597" s="244"/>
      <c r="N1597" s="245"/>
      <c r="O1597" s="245"/>
      <c r="P1597" s="245"/>
      <c r="Q1597" s="245"/>
      <c r="R1597" s="245"/>
      <c r="S1597" s="245"/>
      <c r="T1597" s="246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47" t="s">
        <v>155</v>
      </c>
      <c r="AU1597" s="247" t="s">
        <v>81</v>
      </c>
      <c r="AV1597" s="14" t="s">
        <v>81</v>
      </c>
      <c r="AW1597" s="14" t="s">
        <v>33</v>
      </c>
      <c r="AX1597" s="14" t="s">
        <v>71</v>
      </c>
      <c r="AY1597" s="247" t="s">
        <v>141</v>
      </c>
    </row>
    <row r="1598" spans="1:51" s="14" customFormat="1" ht="12">
      <c r="A1598" s="14"/>
      <c r="B1598" s="237"/>
      <c r="C1598" s="238"/>
      <c r="D1598" s="220" t="s">
        <v>155</v>
      </c>
      <c r="E1598" s="239" t="s">
        <v>19</v>
      </c>
      <c r="F1598" s="240" t="s">
        <v>1843</v>
      </c>
      <c r="G1598" s="238"/>
      <c r="H1598" s="241">
        <v>1.65</v>
      </c>
      <c r="I1598" s="242"/>
      <c r="J1598" s="238"/>
      <c r="K1598" s="238"/>
      <c r="L1598" s="243"/>
      <c r="M1598" s="244"/>
      <c r="N1598" s="245"/>
      <c r="O1598" s="245"/>
      <c r="P1598" s="245"/>
      <c r="Q1598" s="245"/>
      <c r="R1598" s="245"/>
      <c r="S1598" s="245"/>
      <c r="T1598" s="246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7" t="s">
        <v>155</v>
      </c>
      <c r="AU1598" s="247" t="s">
        <v>81</v>
      </c>
      <c r="AV1598" s="14" t="s">
        <v>81</v>
      </c>
      <c r="AW1598" s="14" t="s">
        <v>33</v>
      </c>
      <c r="AX1598" s="14" t="s">
        <v>71</v>
      </c>
      <c r="AY1598" s="247" t="s">
        <v>141</v>
      </c>
    </row>
    <row r="1599" spans="1:51" s="14" customFormat="1" ht="12">
      <c r="A1599" s="14"/>
      <c r="B1599" s="237"/>
      <c r="C1599" s="238"/>
      <c r="D1599" s="220" t="s">
        <v>155</v>
      </c>
      <c r="E1599" s="239" t="s">
        <v>19</v>
      </c>
      <c r="F1599" s="240" t="s">
        <v>1844</v>
      </c>
      <c r="G1599" s="238"/>
      <c r="H1599" s="241">
        <v>1.6</v>
      </c>
      <c r="I1599" s="242"/>
      <c r="J1599" s="238"/>
      <c r="K1599" s="238"/>
      <c r="L1599" s="243"/>
      <c r="M1599" s="244"/>
      <c r="N1599" s="245"/>
      <c r="O1599" s="245"/>
      <c r="P1599" s="245"/>
      <c r="Q1599" s="245"/>
      <c r="R1599" s="245"/>
      <c r="S1599" s="245"/>
      <c r="T1599" s="246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7" t="s">
        <v>155</v>
      </c>
      <c r="AU1599" s="247" t="s">
        <v>81</v>
      </c>
      <c r="AV1599" s="14" t="s">
        <v>81</v>
      </c>
      <c r="AW1599" s="14" t="s">
        <v>33</v>
      </c>
      <c r="AX1599" s="14" t="s">
        <v>71</v>
      </c>
      <c r="AY1599" s="247" t="s">
        <v>141</v>
      </c>
    </row>
    <row r="1600" spans="1:51" s="14" customFormat="1" ht="12">
      <c r="A1600" s="14"/>
      <c r="B1600" s="237"/>
      <c r="C1600" s="238"/>
      <c r="D1600" s="220" t="s">
        <v>155</v>
      </c>
      <c r="E1600" s="239" t="s">
        <v>19</v>
      </c>
      <c r="F1600" s="240" t="s">
        <v>1845</v>
      </c>
      <c r="G1600" s="238"/>
      <c r="H1600" s="241">
        <v>2.7</v>
      </c>
      <c r="I1600" s="242"/>
      <c r="J1600" s="238"/>
      <c r="K1600" s="238"/>
      <c r="L1600" s="243"/>
      <c r="M1600" s="244"/>
      <c r="N1600" s="245"/>
      <c r="O1600" s="245"/>
      <c r="P1600" s="245"/>
      <c r="Q1600" s="245"/>
      <c r="R1600" s="245"/>
      <c r="S1600" s="245"/>
      <c r="T1600" s="246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47" t="s">
        <v>155</v>
      </c>
      <c r="AU1600" s="247" t="s">
        <v>81</v>
      </c>
      <c r="AV1600" s="14" t="s">
        <v>81</v>
      </c>
      <c r="AW1600" s="14" t="s">
        <v>33</v>
      </c>
      <c r="AX1600" s="14" t="s">
        <v>71</v>
      </c>
      <c r="AY1600" s="247" t="s">
        <v>141</v>
      </c>
    </row>
    <row r="1601" spans="1:51" s="14" customFormat="1" ht="12">
      <c r="A1601" s="14"/>
      <c r="B1601" s="237"/>
      <c r="C1601" s="238"/>
      <c r="D1601" s="220" t="s">
        <v>155</v>
      </c>
      <c r="E1601" s="239" t="s">
        <v>19</v>
      </c>
      <c r="F1601" s="240" t="s">
        <v>1846</v>
      </c>
      <c r="G1601" s="238"/>
      <c r="H1601" s="241">
        <v>6.8</v>
      </c>
      <c r="I1601" s="242"/>
      <c r="J1601" s="238"/>
      <c r="K1601" s="238"/>
      <c r="L1601" s="243"/>
      <c r="M1601" s="244"/>
      <c r="N1601" s="245"/>
      <c r="O1601" s="245"/>
      <c r="P1601" s="245"/>
      <c r="Q1601" s="245"/>
      <c r="R1601" s="245"/>
      <c r="S1601" s="245"/>
      <c r="T1601" s="246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47" t="s">
        <v>155</v>
      </c>
      <c r="AU1601" s="247" t="s">
        <v>81</v>
      </c>
      <c r="AV1601" s="14" t="s">
        <v>81</v>
      </c>
      <c r="AW1601" s="14" t="s">
        <v>33</v>
      </c>
      <c r="AX1601" s="14" t="s">
        <v>71</v>
      </c>
      <c r="AY1601" s="247" t="s">
        <v>141</v>
      </c>
    </row>
    <row r="1602" spans="1:51" s="14" customFormat="1" ht="12">
      <c r="A1602" s="14"/>
      <c r="B1602" s="237"/>
      <c r="C1602" s="238"/>
      <c r="D1602" s="220" t="s">
        <v>155</v>
      </c>
      <c r="E1602" s="239" t="s">
        <v>19</v>
      </c>
      <c r="F1602" s="240" t="s">
        <v>1847</v>
      </c>
      <c r="G1602" s="238"/>
      <c r="H1602" s="241">
        <v>8.35</v>
      </c>
      <c r="I1602" s="242"/>
      <c r="J1602" s="238"/>
      <c r="K1602" s="238"/>
      <c r="L1602" s="243"/>
      <c r="M1602" s="244"/>
      <c r="N1602" s="245"/>
      <c r="O1602" s="245"/>
      <c r="P1602" s="245"/>
      <c r="Q1602" s="245"/>
      <c r="R1602" s="245"/>
      <c r="S1602" s="245"/>
      <c r="T1602" s="246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7" t="s">
        <v>155</v>
      </c>
      <c r="AU1602" s="247" t="s">
        <v>81</v>
      </c>
      <c r="AV1602" s="14" t="s">
        <v>81</v>
      </c>
      <c r="AW1602" s="14" t="s">
        <v>33</v>
      </c>
      <c r="AX1602" s="14" t="s">
        <v>71</v>
      </c>
      <c r="AY1602" s="247" t="s">
        <v>141</v>
      </c>
    </row>
    <row r="1603" spans="1:51" s="14" customFormat="1" ht="12">
      <c r="A1603" s="14"/>
      <c r="B1603" s="237"/>
      <c r="C1603" s="238"/>
      <c r="D1603" s="220" t="s">
        <v>155</v>
      </c>
      <c r="E1603" s="239" t="s">
        <v>19</v>
      </c>
      <c r="F1603" s="240" t="s">
        <v>1848</v>
      </c>
      <c r="G1603" s="238"/>
      <c r="H1603" s="241">
        <v>3.75</v>
      </c>
      <c r="I1603" s="242"/>
      <c r="J1603" s="238"/>
      <c r="K1603" s="238"/>
      <c r="L1603" s="243"/>
      <c r="M1603" s="244"/>
      <c r="N1603" s="245"/>
      <c r="O1603" s="245"/>
      <c r="P1603" s="245"/>
      <c r="Q1603" s="245"/>
      <c r="R1603" s="245"/>
      <c r="S1603" s="245"/>
      <c r="T1603" s="246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47" t="s">
        <v>155</v>
      </c>
      <c r="AU1603" s="247" t="s">
        <v>81</v>
      </c>
      <c r="AV1603" s="14" t="s">
        <v>81</v>
      </c>
      <c r="AW1603" s="14" t="s">
        <v>33</v>
      </c>
      <c r="AX1603" s="14" t="s">
        <v>71</v>
      </c>
      <c r="AY1603" s="247" t="s">
        <v>141</v>
      </c>
    </row>
    <row r="1604" spans="1:51" s="14" customFormat="1" ht="12">
      <c r="A1604" s="14"/>
      <c r="B1604" s="237"/>
      <c r="C1604" s="238"/>
      <c r="D1604" s="220" t="s">
        <v>155</v>
      </c>
      <c r="E1604" s="239" t="s">
        <v>19</v>
      </c>
      <c r="F1604" s="240" t="s">
        <v>1849</v>
      </c>
      <c r="G1604" s="238"/>
      <c r="H1604" s="241">
        <v>1.7</v>
      </c>
      <c r="I1604" s="242"/>
      <c r="J1604" s="238"/>
      <c r="K1604" s="238"/>
      <c r="L1604" s="243"/>
      <c r="M1604" s="244"/>
      <c r="N1604" s="245"/>
      <c r="O1604" s="245"/>
      <c r="P1604" s="245"/>
      <c r="Q1604" s="245"/>
      <c r="R1604" s="245"/>
      <c r="S1604" s="245"/>
      <c r="T1604" s="246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7" t="s">
        <v>155</v>
      </c>
      <c r="AU1604" s="247" t="s">
        <v>81</v>
      </c>
      <c r="AV1604" s="14" t="s">
        <v>81</v>
      </c>
      <c r="AW1604" s="14" t="s">
        <v>33</v>
      </c>
      <c r="AX1604" s="14" t="s">
        <v>71</v>
      </c>
      <c r="AY1604" s="247" t="s">
        <v>141</v>
      </c>
    </row>
    <row r="1605" spans="1:51" s="14" customFormat="1" ht="12">
      <c r="A1605" s="14"/>
      <c r="B1605" s="237"/>
      <c r="C1605" s="238"/>
      <c r="D1605" s="220" t="s">
        <v>155</v>
      </c>
      <c r="E1605" s="239" t="s">
        <v>19</v>
      </c>
      <c r="F1605" s="240" t="s">
        <v>1850</v>
      </c>
      <c r="G1605" s="238"/>
      <c r="H1605" s="241">
        <v>2.7</v>
      </c>
      <c r="I1605" s="242"/>
      <c r="J1605" s="238"/>
      <c r="K1605" s="238"/>
      <c r="L1605" s="243"/>
      <c r="M1605" s="244"/>
      <c r="N1605" s="245"/>
      <c r="O1605" s="245"/>
      <c r="P1605" s="245"/>
      <c r="Q1605" s="245"/>
      <c r="R1605" s="245"/>
      <c r="S1605" s="245"/>
      <c r="T1605" s="246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7" t="s">
        <v>155</v>
      </c>
      <c r="AU1605" s="247" t="s">
        <v>81</v>
      </c>
      <c r="AV1605" s="14" t="s">
        <v>81</v>
      </c>
      <c r="AW1605" s="14" t="s">
        <v>33</v>
      </c>
      <c r="AX1605" s="14" t="s">
        <v>71</v>
      </c>
      <c r="AY1605" s="247" t="s">
        <v>141</v>
      </c>
    </row>
    <row r="1606" spans="1:51" s="14" customFormat="1" ht="12">
      <c r="A1606" s="14"/>
      <c r="B1606" s="237"/>
      <c r="C1606" s="238"/>
      <c r="D1606" s="220" t="s">
        <v>155</v>
      </c>
      <c r="E1606" s="239" t="s">
        <v>19</v>
      </c>
      <c r="F1606" s="240" t="s">
        <v>1851</v>
      </c>
      <c r="G1606" s="238"/>
      <c r="H1606" s="241">
        <v>3.4</v>
      </c>
      <c r="I1606" s="242"/>
      <c r="J1606" s="238"/>
      <c r="K1606" s="238"/>
      <c r="L1606" s="243"/>
      <c r="M1606" s="244"/>
      <c r="N1606" s="245"/>
      <c r="O1606" s="245"/>
      <c r="P1606" s="245"/>
      <c r="Q1606" s="245"/>
      <c r="R1606" s="245"/>
      <c r="S1606" s="245"/>
      <c r="T1606" s="246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47" t="s">
        <v>155</v>
      </c>
      <c r="AU1606" s="247" t="s">
        <v>81</v>
      </c>
      <c r="AV1606" s="14" t="s">
        <v>81</v>
      </c>
      <c r="AW1606" s="14" t="s">
        <v>33</v>
      </c>
      <c r="AX1606" s="14" t="s">
        <v>71</v>
      </c>
      <c r="AY1606" s="247" t="s">
        <v>141</v>
      </c>
    </row>
    <row r="1607" spans="1:51" s="14" customFormat="1" ht="12">
      <c r="A1607" s="14"/>
      <c r="B1607" s="237"/>
      <c r="C1607" s="238"/>
      <c r="D1607" s="220" t="s">
        <v>155</v>
      </c>
      <c r="E1607" s="239" t="s">
        <v>19</v>
      </c>
      <c r="F1607" s="240" t="s">
        <v>1852</v>
      </c>
      <c r="G1607" s="238"/>
      <c r="H1607" s="241">
        <v>3.1</v>
      </c>
      <c r="I1607" s="242"/>
      <c r="J1607" s="238"/>
      <c r="K1607" s="238"/>
      <c r="L1607" s="243"/>
      <c r="M1607" s="244"/>
      <c r="N1607" s="245"/>
      <c r="O1607" s="245"/>
      <c r="P1607" s="245"/>
      <c r="Q1607" s="245"/>
      <c r="R1607" s="245"/>
      <c r="S1607" s="245"/>
      <c r="T1607" s="246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47" t="s">
        <v>155</v>
      </c>
      <c r="AU1607" s="247" t="s">
        <v>81</v>
      </c>
      <c r="AV1607" s="14" t="s">
        <v>81</v>
      </c>
      <c r="AW1607" s="14" t="s">
        <v>33</v>
      </c>
      <c r="AX1607" s="14" t="s">
        <v>71</v>
      </c>
      <c r="AY1607" s="247" t="s">
        <v>141</v>
      </c>
    </row>
    <row r="1608" spans="1:51" s="14" customFormat="1" ht="12">
      <c r="A1608" s="14"/>
      <c r="B1608" s="237"/>
      <c r="C1608" s="238"/>
      <c r="D1608" s="220" t="s">
        <v>155</v>
      </c>
      <c r="E1608" s="239" t="s">
        <v>19</v>
      </c>
      <c r="F1608" s="240" t="s">
        <v>1853</v>
      </c>
      <c r="G1608" s="238"/>
      <c r="H1608" s="241">
        <v>1.7</v>
      </c>
      <c r="I1608" s="242"/>
      <c r="J1608" s="238"/>
      <c r="K1608" s="238"/>
      <c r="L1608" s="243"/>
      <c r="M1608" s="244"/>
      <c r="N1608" s="245"/>
      <c r="O1608" s="245"/>
      <c r="P1608" s="245"/>
      <c r="Q1608" s="245"/>
      <c r="R1608" s="245"/>
      <c r="S1608" s="245"/>
      <c r="T1608" s="246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7" t="s">
        <v>155</v>
      </c>
      <c r="AU1608" s="247" t="s">
        <v>81</v>
      </c>
      <c r="AV1608" s="14" t="s">
        <v>81</v>
      </c>
      <c r="AW1608" s="14" t="s">
        <v>33</v>
      </c>
      <c r="AX1608" s="14" t="s">
        <v>71</v>
      </c>
      <c r="AY1608" s="247" t="s">
        <v>141</v>
      </c>
    </row>
    <row r="1609" spans="1:51" s="14" customFormat="1" ht="12">
      <c r="A1609" s="14"/>
      <c r="B1609" s="237"/>
      <c r="C1609" s="238"/>
      <c r="D1609" s="220" t="s">
        <v>155</v>
      </c>
      <c r="E1609" s="239" t="s">
        <v>19</v>
      </c>
      <c r="F1609" s="240" t="s">
        <v>1854</v>
      </c>
      <c r="G1609" s="238"/>
      <c r="H1609" s="241">
        <v>1.25</v>
      </c>
      <c r="I1609" s="242"/>
      <c r="J1609" s="238"/>
      <c r="K1609" s="238"/>
      <c r="L1609" s="243"/>
      <c r="M1609" s="244"/>
      <c r="N1609" s="245"/>
      <c r="O1609" s="245"/>
      <c r="P1609" s="245"/>
      <c r="Q1609" s="245"/>
      <c r="R1609" s="245"/>
      <c r="S1609" s="245"/>
      <c r="T1609" s="246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47" t="s">
        <v>155</v>
      </c>
      <c r="AU1609" s="247" t="s">
        <v>81</v>
      </c>
      <c r="AV1609" s="14" t="s">
        <v>81</v>
      </c>
      <c r="AW1609" s="14" t="s">
        <v>33</v>
      </c>
      <c r="AX1609" s="14" t="s">
        <v>71</v>
      </c>
      <c r="AY1609" s="247" t="s">
        <v>141</v>
      </c>
    </row>
    <row r="1610" spans="1:51" s="14" customFormat="1" ht="12">
      <c r="A1610" s="14"/>
      <c r="B1610" s="237"/>
      <c r="C1610" s="238"/>
      <c r="D1610" s="220" t="s">
        <v>155</v>
      </c>
      <c r="E1610" s="239" t="s">
        <v>19</v>
      </c>
      <c r="F1610" s="240" t="s">
        <v>1855</v>
      </c>
      <c r="G1610" s="238"/>
      <c r="H1610" s="241">
        <v>3</v>
      </c>
      <c r="I1610" s="242"/>
      <c r="J1610" s="238"/>
      <c r="K1610" s="238"/>
      <c r="L1610" s="243"/>
      <c r="M1610" s="244"/>
      <c r="N1610" s="245"/>
      <c r="O1610" s="245"/>
      <c r="P1610" s="245"/>
      <c r="Q1610" s="245"/>
      <c r="R1610" s="245"/>
      <c r="S1610" s="245"/>
      <c r="T1610" s="246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47" t="s">
        <v>155</v>
      </c>
      <c r="AU1610" s="247" t="s">
        <v>81</v>
      </c>
      <c r="AV1610" s="14" t="s">
        <v>81</v>
      </c>
      <c r="AW1610" s="14" t="s">
        <v>33</v>
      </c>
      <c r="AX1610" s="14" t="s">
        <v>71</v>
      </c>
      <c r="AY1610" s="247" t="s">
        <v>141</v>
      </c>
    </row>
    <row r="1611" spans="1:51" s="14" customFormat="1" ht="12">
      <c r="A1611" s="14"/>
      <c r="B1611" s="237"/>
      <c r="C1611" s="238"/>
      <c r="D1611" s="220" t="s">
        <v>155</v>
      </c>
      <c r="E1611" s="239" t="s">
        <v>19</v>
      </c>
      <c r="F1611" s="240" t="s">
        <v>1856</v>
      </c>
      <c r="G1611" s="238"/>
      <c r="H1611" s="241">
        <v>4.7</v>
      </c>
      <c r="I1611" s="242"/>
      <c r="J1611" s="238"/>
      <c r="K1611" s="238"/>
      <c r="L1611" s="243"/>
      <c r="M1611" s="244"/>
      <c r="N1611" s="245"/>
      <c r="O1611" s="245"/>
      <c r="P1611" s="245"/>
      <c r="Q1611" s="245"/>
      <c r="R1611" s="245"/>
      <c r="S1611" s="245"/>
      <c r="T1611" s="246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47" t="s">
        <v>155</v>
      </c>
      <c r="AU1611" s="247" t="s">
        <v>81</v>
      </c>
      <c r="AV1611" s="14" t="s">
        <v>81</v>
      </c>
      <c r="AW1611" s="14" t="s">
        <v>33</v>
      </c>
      <c r="AX1611" s="14" t="s">
        <v>71</v>
      </c>
      <c r="AY1611" s="247" t="s">
        <v>141</v>
      </c>
    </row>
    <row r="1612" spans="1:51" s="16" customFormat="1" ht="12">
      <c r="A1612" s="16"/>
      <c r="B1612" s="269"/>
      <c r="C1612" s="270"/>
      <c r="D1612" s="220" t="s">
        <v>155</v>
      </c>
      <c r="E1612" s="271" t="s">
        <v>19</v>
      </c>
      <c r="F1612" s="272" t="s">
        <v>476</v>
      </c>
      <c r="G1612" s="270"/>
      <c r="H1612" s="273">
        <v>66.5</v>
      </c>
      <c r="I1612" s="274"/>
      <c r="J1612" s="270"/>
      <c r="K1612" s="270"/>
      <c r="L1612" s="275"/>
      <c r="M1612" s="276"/>
      <c r="N1612" s="277"/>
      <c r="O1612" s="277"/>
      <c r="P1612" s="277"/>
      <c r="Q1612" s="277"/>
      <c r="R1612" s="277"/>
      <c r="S1612" s="277"/>
      <c r="T1612" s="278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T1612" s="279" t="s">
        <v>155</v>
      </c>
      <c r="AU1612" s="279" t="s">
        <v>81</v>
      </c>
      <c r="AV1612" s="16" t="s">
        <v>142</v>
      </c>
      <c r="AW1612" s="16" t="s">
        <v>33</v>
      </c>
      <c r="AX1612" s="16" t="s">
        <v>71</v>
      </c>
      <c r="AY1612" s="279" t="s">
        <v>141</v>
      </c>
    </row>
    <row r="1613" spans="1:51" s="13" customFormat="1" ht="12">
      <c r="A1613" s="13"/>
      <c r="B1613" s="227"/>
      <c r="C1613" s="228"/>
      <c r="D1613" s="220" t="s">
        <v>155</v>
      </c>
      <c r="E1613" s="229" t="s">
        <v>19</v>
      </c>
      <c r="F1613" s="230" t="s">
        <v>1857</v>
      </c>
      <c r="G1613" s="228"/>
      <c r="H1613" s="229" t="s">
        <v>19</v>
      </c>
      <c r="I1613" s="231"/>
      <c r="J1613" s="228"/>
      <c r="K1613" s="228"/>
      <c r="L1613" s="232"/>
      <c r="M1613" s="233"/>
      <c r="N1613" s="234"/>
      <c r="O1613" s="234"/>
      <c r="P1613" s="234"/>
      <c r="Q1613" s="234"/>
      <c r="R1613" s="234"/>
      <c r="S1613" s="234"/>
      <c r="T1613" s="235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6" t="s">
        <v>155</v>
      </c>
      <c r="AU1613" s="236" t="s">
        <v>81</v>
      </c>
      <c r="AV1613" s="13" t="s">
        <v>79</v>
      </c>
      <c r="AW1613" s="13" t="s">
        <v>33</v>
      </c>
      <c r="AX1613" s="13" t="s">
        <v>71</v>
      </c>
      <c r="AY1613" s="236" t="s">
        <v>141</v>
      </c>
    </row>
    <row r="1614" spans="1:51" s="14" customFormat="1" ht="12">
      <c r="A1614" s="14"/>
      <c r="B1614" s="237"/>
      <c r="C1614" s="238"/>
      <c r="D1614" s="220" t="s">
        <v>155</v>
      </c>
      <c r="E1614" s="239" t="s">
        <v>19</v>
      </c>
      <c r="F1614" s="240" t="s">
        <v>1858</v>
      </c>
      <c r="G1614" s="238"/>
      <c r="H1614" s="241">
        <v>13.8</v>
      </c>
      <c r="I1614" s="242"/>
      <c r="J1614" s="238"/>
      <c r="K1614" s="238"/>
      <c r="L1614" s="243"/>
      <c r="M1614" s="244"/>
      <c r="N1614" s="245"/>
      <c r="O1614" s="245"/>
      <c r="P1614" s="245"/>
      <c r="Q1614" s="245"/>
      <c r="R1614" s="245"/>
      <c r="S1614" s="245"/>
      <c r="T1614" s="246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7" t="s">
        <v>155</v>
      </c>
      <c r="AU1614" s="247" t="s">
        <v>81</v>
      </c>
      <c r="AV1614" s="14" t="s">
        <v>81</v>
      </c>
      <c r="AW1614" s="14" t="s">
        <v>33</v>
      </c>
      <c r="AX1614" s="14" t="s">
        <v>71</v>
      </c>
      <c r="AY1614" s="247" t="s">
        <v>141</v>
      </c>
    </row>
    <row r="1615" spans="1:51" s="14" customFormat="1" ht="12">
      <c r="A1615" s="14"/>
      <c r="B1615" s="237"/>
      <c r="C1615" s="238"/>
      <c r="D1615" s="220" t="s">
        <v>155</v>
      </c>
      <c r="E1615" s="239" t="s">
        <v>19</v>
      </c>
      <c r="F1615" s="240" t="s">
        <v>1859</v>
      </c>
      <c r="G1615" s="238"/>
      <c r="H1615" s="241">
        <v>14.35</v>
      </c>
      <c r="I1615" s="242"/>
      <c r="J1615" s="238"/>
      <c r="K1615" s="238"/>
      <c r="L1615" s="243"/>
      <c r="M1615" s="244"/>
      <c r="N1615" s="245"/>
      <c r="O1615" s="245"/>
      <c r="P1615" s="245"/>
      <c r="Q1615" s="245"/>
      <c r="R1615" s="245"/>
      <c r="S1615" s="245"/>
      <c r="T1615" s="246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47" t="s">
        <v>155</v>
      </c>
      <c r="AU1615" s="247" t="s">
        <v>81</v>
      </c>
      <c r="AV1615" s="14" t="s">
        <v>81</v>
      </c>
      <c r="AW1615" s="14" t="s">
        <v>33</v>
      </c>
      <c r="AX1615" s="14" t="s">
        <v>71</v>
      </c>
      <c r="AY1615" s="247" t="s">
        <v>141</v>
      </c>
    </row>
    <row r="1616" spans="1:51" s="14" customFormat="1" ht="12">
      <c r="A1616" s="14"/>
      <c r="B1616" s="237"/>
      <c r="C1616" s="238"/>
      <c r="D1616" s="220" t="s">
        <v>155</v>
      </c>
      <c r="E1616" s="239" t="s">
        <v>19</v>
      </c>
      <c r="F1616" s="240" t="s">
        <v>1860</v>
      </c>
      <c r="G1616" s="238"/>
      <c r="H1616" s="241">
        <v>23</v>
      </c>
      <c r="I1616" s="242"/>
      <c r="J1616" s="238"/>
      <c r="K1616" s="238"/>
      <c r="L1616" s="243"/>
      <c r="M1616" s="244"/>
      <c r="N1616" s="245"/>
      <c r="O1616" s="245"/>
      <c r="P1616" s="245"/>
      <c r="Q1616" s="245"/>
      <c r="R1616" s="245"/>
      <c r="S1616" s="245"/>
      <c r="T1616" s="246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7" t="s">
        <v>155</v>
      </c>
      <c r="AU1616" s="247" t="s">
        <v>81</v>
      </c>
      <c r="AV1616" s="14" t="s">
        <v>81</v>
      </c>
      <c r="AW1616" s="14" t="s">
        <v>33</v>
      </c>
      <c r="AX1616" s="14" t="s">
        <v>71</v>
      </c>
      <c r="AY1616" s="247" t="s">
        <v>141</v>
      </c>
    </row>
    <row r="1617" spans="1:51" s="14" customFormat="1" ht="12">
      <c r="A1617" s="14"/>
      <c r="B1617" s="237"/>
      <c r="C1617" s="238"/>
      <c r="D1617" s="220" t="s">
        <v>155</v>
      </c>
      <c r="E1617" s="239" t="s">
        <v>19</v>
      </c>
      <c r="F1617" s="240" t="s">
        <v>1861</v>
      </c>
      <c r="G1617" s="238"/>
      <c r="H1617" s="241">
        <v>23.4</v>
      </c>
      <c r="I1617" s="242"/>
      <c r="J1617" s="238"/>
      <c r="K1617" s="238"/>
      <c r="L1617" s="243"/>
      <c r="M1617" s="244"/>
      <c r="N1617" s="245"/>
      <c r="O1617" s="245"/>
      <c r="P1617" s="245"/>
      <c r="Q1617" s="245"/>
      <c r="R1617" s="245"/>
      <c r="S1617" s="245"/>
      <c r="T1617" s="246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47" t="s">
        <v>155</v>
      </c>
      <c r="AU1617" s="247" t="s">
        <v>81</v>
      </c>
      <c r="AV1617" s="14" t="s">
        <v>81</v>
      </c>
      <c r="AW1617" s="14" t="s">
        <v>33</v>
      </c>
      <c r="AX1617" s="14" t="s">
        <v>71</v>
      </c>
      <c r="AY1617" s="247" t="s">
        <v>141</v>
      </c>
    </row>
    <row r="1618" spans="1:51" s="14" customFormat="1" ht="12">
      <c r="A1618" s="14"/>
      <c r="B1618" s="237"/>
      <c r="C1618" s="238"/>
      <c r="D1618" s="220" t="s">
        <v>155</v>
      </c>
      <c r="E1618" s="239" t="s">
        <v>19</v>
      </c>
      <c r="F1618" s="240" t="s">
        <v>1862</v>
      </c>
      <c r="G1618" s="238"/>
      <c r="H1618" s="241">
        <v>23.7</v>
      </c>
      <c r="I1618" s="242"/>
      <c r="J1618" s="238"/>
      <c r="K1618" s="238"/>
      <c r="L1618" s="243"/>
      <c r="M1618" s="244"/>
      <c r="N1618" s="245"/>
      <c r="O1618" s="245"/>
      <c r="P1618" s="245"/>
      <c r="Q1618" s="245"/>
      <c r="R1618" s="245"/>
      <c r="S1618" s="245"/>
      <c r="T1618" s="246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7" t="s">
        <v>155</v>
      </c>
      <c r="AU1618" s="247" t="s">
        <v>81</v>
      </c>
      <c r="AV1618" s="14" t="s">
        <v>81</v>
      </c>
      <c r="AW1618" s="14" t="s">
        <v>33</v>
      </c>
      <c r="AX1618" s="14" t="s">
        <v>71</v>
      </c>
      <c r="AY1618" s="247" t="s">
        <v>141</v>
      </c>
    </row>
    <row r="1619" spans="1:51" s="14" customFormat="1" ht="12">
      <c r="A1619" s="14"/>
      <c r="B1619" s="237"/>
      <c r="C1619" s="238"/>
      <c r="D1619" s="220" t="s">
        <v>155</v>
      </c>
      <c r="E1619" s="239" t="s">
        <v>19</v>
      </c>
      <c r="F1619" s="240" t="s">
        <v>1863</v>
      </c>
      <c r="G1619" s="238"/>
      <c r="H1619" s="241">
        <v>47.75</v>
      </c>
      <c r="I1619" s="242"/>
      <c r="J1619" s="238"/>
      <c r="K1619" s="238"/>
      <c r="L1619" s="243"/>
      <c r="M1619" s="244"/>
      <c r="N1619" s="245"/>
      <c r="O1619" s="245"/>
      <c r="P1619" s="245"/>
      <c r="Q1619" s="245"/>
      <c r="R1619" s="245"/>
      <c r="S1619" s="245"/>
      <c r="T1619" s="246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47" t="s">
        <v>155</v>
      </c>
      <c r="AU1619" s="247" t="s">
        <v>81</v>
      </c>
      <c r="AV1619" s="14" t="s">
        <v>81</v>
      </c>
      <c r="AW1619" s="14" t="s">
        <v>33</v>
      </c>
      <c r="AX1619" s="14" t="s">
        <v>71</v>
      </c>
      <c r="AY1619" s="247" t="s">
        <v>141</v>
      </c>
    </row>
    <row r="1620" spans="1:51" s="16" customFormat="1" ht="12">
      <c r="A1620" s="16"/>
      <c r="B1620" s="269"/>
      <c r="C1620" s="270"/>
      <c r="D1620" s="220" t="s">
        <v>155</v>
      </c>
      <c r="E1620" s="271" t="s">
        <v>19</v>
      </c>
      <c r="F1620" s="272" t="s">
        <v>476</v>
      </c>
      <c r="G1620" s="270"/>
      <c r="H1620" s="273">
        <v>146</v>
      </c>
      <c r="I1620" s="274"/>
      <c r="J1620" s="270"/>
      <c r="K1620" s="270"/>
      <c r="L1620" s="275"/>
      <c r="M1620" s="276"/>
      <c r="N1620" s="277"/>
      <c r="O1620" s="277"/>
      <c r="P1620" s="277"/>
      <c r="Q1620" s="277"/>
      <c r="R1620" s="277"/>
      <c r="S1620" s="277"/>
      <c r="T1620" s="278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6"/>
      <c r="AE1620" s="16"/>
      <c r="AT1620" s="279" t="s">
        <v>155</v>
      </c>
      <c r="AU1620" s="279" t="s">
        <v>81</v>
      </c>
      <c r="AV1620" s="16" t="s">
        <v>142</v>
      </c>
      <c r="AW1620" s="16" t="s">
        <v>33</v>
      </c>
      <c r="AX1620" s="16" t="s">
        <v>71</v>
      </c>
      <c r="AY1620" s="279" t="s">
        <v>141</v>
      </c>
    </row>
    <row r="1621" spans="1:51" s="13" customFormat="1" ht="12">
      <c r="A1621" s="13"/>
      <c r="B1621" s="227"/>
      <c r="C1621" s="228"/>
      <c r="D1621" s="220" t="s">
        <v>155</v>
      </c>
      <c r="E1621" s="229" t="s">
        <v>19</v>
      </c>
      <c r="F1621" s="230" t="s">
        <v>1030</v>
      </c>
      <c r="G1621" s="228"/>
      <c r="H1621" s="229" t="s">
        <v>19</v>
      </c>
      <c r="I1621" s="231"/>
      <c r="J1621" s="228"/>
      <c r="K1621" s="228"/>
      <c r="L1621" s="232"/>
      <c r="M1621" s="233"/>
      <c r="N1621" s="234"/>
      <c r="O1621" s="234"/>
      <c r="P1621" s="234"/>
      <c r="Q1621" s="234"/>
      <c r="R1621" s="234"/>
      <c r="S1621" s="234"/>
      <c r="T1621" s="235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6" t="s">
        <v>155</v>
      </c>
      <c r="AU1621" s="236" t="s">
        <v>81</v>
      </c>
      <c r="AV1621" s="13" t="s">
        <v>79</v>
      </c>
      <c r="AW1621" s="13" t="s">
        <v>33</v>
      </c>
      <c r="AX1621" s="13" t="s">
        <v>71</v>
      </c>
      <c r="AY1621" s="236" t="s">
        <v>141</v>
      </c>
    </row>
    <row r="1622" spans="1:51" s="14" customFormat="1" ht="12">
      <c r="A1622" s="14"/>
      <c r="B1622" s="237"/>
      <c r="C1622" s="238"/>
      <c r="D1622" s="220" t="s">
        <v>155</v>
      </c>
      <c r="E1622" s="239" t="s">
        <v>19</v>
      </c>
      <c r="F1622" s="240" t="s">
        <v>1031</v>
      </c>
      <c r="G1622" s="238"/>
      <c r="H1622" s="241">
        <v>4</v>
      </c>
      <c r="I1622" s="242"/>
      <c r="J1622" s="238"/>
      <c r="K1622" s="238"/>
      <c r="L1622" s="243"/>
      <c r="M1622" s="244"/>
      <c r="N1622" s="245"/>
      <c r="O1622" s="245"/>
      <c r="P1622" s="245"/>
      <c r="Q1622" s="245"/>
      <c r="R1622" s="245"/>
      <c r="S1622" s="245"/>
      <c r="T1622" s="246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47" t="s">
        <v>155</v>
      </c>
      <c r="AU1622" s="247" t="s">
        <v>81</v>
      </c>
      <c r="AV1622" s="14" t="s">
        <v>81</v>
      </c>
      <c r="AW1622" s="14" t="s">
        <v>33</v>
      </c>
      <c r="AX1622" s="14" t="s">
        <v>71</v>
      </c>
      <c r="AY1622" s="247" t="s">
        <v>141</v>
      </c>
    </row>
    <row r="1623" spans="1:51" s="14" customFormat="1" ht="12">
      <c r="A1623" s="14"/>
      <c r="B1623" s="237"/>
      <c r="C1623" s="238"/>
      <c r="D1623" s="220" t="s">
        <v>155</v>
      </c>
      <c r="E1623" s="239" t="s">
        <v>19</v>
      </c>
      <c r="F1623" s="240" t="s">
        <v>1032</v>
      </c>
      <c r="G1623" s="238"/>
      <c r="H1623" s="241">
        <v>3.15</v>
      </c>
      <c r="I1623" s="242"/>
      <c r="J1623" s="238"/>
      <c r="K1623" s="238"/>
      <c r="L1623" s="243"/>
      <c r="M1623" s="244"/>
      <c r="N1623" s="245"/>
      <c r="O1623" s="245"/>
      <c r="P1623" s="245"/>
      <c r="Q1623" s="245"/>
      <c r="R1623" s="245"/>
      <c r="S1623" s="245"/>
      <c r="T1623" s="246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47" t="s">
        <v>155</v>
      </c>
      <c r="AU1623" s="247" t="s">
        <v>81</v>
      </c>
      <c r="AV1623" s="14" t="s">
        <v>81</v>
      </c>
      <c r="AW1623" s="14" t="s">
        <v>33</v>
      </c>
      <c r="AX1623" s="14" t="s">
        <v>71</v>
      </c>
      <c r="AY1623" s="247" t="s">
        <v>141</v>
      </c>
    </row>
    <row r="1624" spans="1:51" s="14" customFormat="1" ht="12">
      <c r="A1624" s="14"/>
      <c r="B1624" s="237"/>
      <c r="C1624" s="238"/>
      <c r="D1624" s="220" t="s">
        <v>155</v>
      </c>
      <c r="E1624" s="239" t="s">
        <v>19</v>
      </c>
      <c r="F1624" s="240" t="s">
        <v>1033</v>
      </c>
      <c r="G1624" s="238"/>
      <c r="H1624" s="241">
        <v>3.2</v>
      </c>
      <c r="I1624" s="242"/>
      <c r="J1624" s="238"/>
      <c r="K1624" s="238"/>
      <c r="L1624" s="243"/>
      <c r="M1624" s="244"/>
      <c r="N1624" s="245"/>
      <c r="O1624" s="245"/>
      <c r="P1624" s="245"/>
      <c r="Q1624" s="245"/>
      <c r="R1624" s="245"/>
      <c r="S1624" s="245"/>
      <c r="T1624" s="246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47" t="s">
        <v>155</v>
      </c>
      <c r="AU1624" s="247" t="s">
        <v>81</v>
      </c>
      <c r="AV1624" s="14" t="s">
        <v>81</v>
      </c>
      <c r="AW1624" s="14" t="s">
        <v>33</v>
      </c>
      <c r="AX1624" s="14" t="s">
        <v>71</v>
      </c>
      <c r="AY1624" s="247" t="s">
        <v>141</v>
      </c>
    </row>
    <row r="1625" spans="1:51" s="14" customFormat="1" ht="12">
      <c r="A1625" s="14"/>
      <c r="B1625" s="237"/>
      <c r="C1625" s="238"/>
      <c r="D1625" s="220" t="s">
        <v>155</v>
      </c>
      <c r="E1625" s="239" t="s">
        <v>19</v>
      </c>
      <c r="F1625" s="240" t="s">
        <v>1034</v>
      </c>
      <c r="G1625" s="238"/>
      <c r="H1625" s="241">
        <v>3</v>
      </c>
      <c r="I1625" s="242"/>
      <c r="J1625" s="238"/>
      <c r="K1625" s="238"/>
      <c r="L1625" s="243"/>
      <c r="M1625" s="244"/>
      <c r="N1625" s="245"/>
      <c r="O1625" s="245"/>
      <c r="P1625" s="245"/>
      <c r="Q1625" s="245"/>
      <c r="R1625" s="245"/>
      <c r="S1625" s="245"/>
      <c r="T1625" s="246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47" t="s">
        <v>155</v>
      </c>
      <c r="AU1625" s="247" t="s">
        <v>81</v>
      </c>
      <c r="AV1625" s="14" t="s">
        <v>81</v>
      </c>
      <c r="AW1625" s="14" t="s">
        <v>33</v>
      </c>
      <c r="AX1625" s="14" t="s">
        <v>71</v>
      </c>
      <c r="AY1625" s="247" t="s">
        <v>141</v>
      </c>
    </row>
    <row r="1626" spans="1:51" s="16" customFormat="1" ht="12">
      <c r="A1626" s="16"/>
      <c r="B1626" s="269"/>
      <c r="C1626" s="270"/>
      <c r="D1626" s="220" t="s">
        <v>155</v>
      </c>
      <c r="E1626" s="271" t="s">
        <v>19</v>
      </c>
      <c r="F1626" s="272" t="s">
        <v>476</v>
      </c>
      <c r="G1626" s="270"/>
      <c r="H1626" s="273">
        <v>13.35</v>
      </c>
      <c r="I1626" s="274"/>
      <c r="J1626" s="270"/>
      <c r="K1626" s="270"/>
      <c r="L1626" s="275"/>
      <c r="M1626" s="276"/>
      <c r="N1626" s="277"/>
      <c r="O1626" s="277"/>
      <c r="P1626" s="277"/>
      <c r="Q1626" s="277"/>
      <c r="R1626" s="277"/>
      <c r="S1626" s="277"/>
      <c r="T1626" s="278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6"/>
      <c r="AE1626" s="16"/>
      <c r="AT1626" s="279" t="s">
        <v>155</v>
      </c>
      <c r="AU1626" s="279" t="s">
        <v>81</v>
      </c>
      <c r="AV1626" s="16" t="s">
        <v>142</v>
      </c>
      <c r="AW1626" s="16" t="s">
        <v>33</v>
      </c>
      <c r="AX1626" s="16" t="s">
        <v>71</v>
      </c>
      <c r="AY1626" s="279" t="s">
        <v>141</v>
      </c>
    </row>
    <row r="1627" spans="1:51" s="15" customFormat="1" ht="12">
      <c r="A1627" s="15"/>
      <c r="B1627" s="258"/>
      <c r="C1627" s="259"/>
      <c r="D1627" s="220" t="s">
        <v>155</v>
      </c>
      <c r="E1627" s="260" t="s">
        <v>19</v>
      </c>
      <c r="F1627" s="261" t="s">
        <v>188</v>
      </c>
      <c r="G1627" s="259"/>
      <c r="H1627" s="262">
        <v>292.15</v>
      </c>
      <c r="I1627" s="263"/>
      <c r="J1627" s="259"/>
      <c r="K1627" s="259"/>
      <c r="L1627" s="264"/>
      <c r="M1627" s="265"/>
      <c r="N1627" s="266"/>
      <c r="O1627" s="266"/>
      <c r="P1627" s="266"/>
      <c r="Q1627" s="266"/>
      <c r="R1627" s="266"/>
      <c r="S1627" s="266"/>
      <c r="T1627" s="267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268" t="s">
        <v>155</v>
      </c>
      <c r="AU1627" s="268" t="s">
        <v>81</v>
      </c>
      <c r="AV1627" s="15" t="s">
        <v>149</v>
      </c>
      <c r="AW1627" s="15" t="s">
        <v>33</v>
      </c>
      <c r="AX1627" s="15" t="s">
        <v>79</v>
      </c>
      <c r="AY1627" s="268" t="s">
        <v>141</v>
      </c>
    </row>
    <row r="1628" spans="1:65" s="2" customFormat="1" ht="24.15" customHeight="1">
      <c r="A1628" s="41"/>
      <c r="B1628" s="42"/>
      <c r="C1628" s="207" t="s">
        <v>1864</v>
      </c>
      <c r="D1628" s="207" t="s">
        <v>144</v>
      </c>
      <c r="E1628" s="208" t="s">
        <v>1865</v>
      </c>
      <c r="F1628" s="209" t="s">
        <v>1866</v>
      </c>
      <c r="G1628" s="210" t="s">
        <v>221</v>
      </c>
      <c r="H1628" s="211">
        <v>253.92</v>
      </c>
      <c r="I1628" s="212"/>
      <c r="J1628" s="213">
        <f>ROUND(I1628*H1628,2)</f>
        <v>0</v>
      </c>
      <c r="K1628" s="209" t="s">
        <v>148</v>
      </c>
      <c r="L1628" s="47"/>
      <c r="M1628" s="214" t="s">
        <v>19</v>
      </c>
      <c r="N1628" s="215" t="s">
        <v>42</v>
      </c>
      <c r="O1628" s="87"/>
      <c r="P1628" s="216">
        <f>O1628*H1628</f>
        <v>0</v>
      </c>
      <c r="Q1628" s="216">
        <v>0</v>
      </c>
      <c r="R1628" s="216">
        <f>Q1628*H1628</f>
        <v>0</v>
      </c>
      <c r="S1628" s="216">
        <v>0</v>
      </c>
      <c r="T1628" s="217">
        <f>S1628*H1628</f>
        <v>0</v>
      </c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R1628" s="218" t="s">
        <v>269</v>
      </c>
      <c r="AT1628" s="218" t="s">
        <v>144</v>
      </c>
      <c r="AU1628" s="218" t="s">
        <v>81</v>
      </c>
      <c r="AY1628" s="20" t="s">
        <v>141</v>
      </c>
      <c r="BE1628" s="219">
        <f>IF(N1628="základní",J1628,0)</f>
        <v>0</v>
      </c>
      <c r="BF1628" s="219">
        <f>IF(N1628="snížená",J1628,0)</f>
        <v>0</v>
      </c>
      <c r="BG1628" s="219">
        <f>IF(N1628="zákl. přenesená",J1628,0)</f>
        <v>0</v>
      </c>
      <c r="BH1628" s="219">
        <f>IF(N1628="sníž. přenesená",J1628,0)</f>
        <v>0</v>
      </c>
      <c r="BI1628" s="219">
        <f>IF(N1628="nulová",J1628,0)</f>
        <v>0</v>
      </c>
      <c r="BJ1628" s="20" t="s">
        <v>79</v>
      </c>
      <c r="BK1628" s="219">
        <f>ROUND(I1628*H1628,2)</f>
        <v>0</v>
      </c>
      <c r="BL1628" s="20" t="s">
        <v>269</v>
      </c>
      <c r="BM1628" s="218" t="s">
        <v>1867</v>
      </c>
    </row>
    <row r="1629" spans="1:47" s="2" customFormat="1" ht="12">
      <c r="A1629" s="41"/>
      <c r="B1629" s="42"/>
      <c r="C1629" s="43"/>
      <c r="D1629" s="220" t="s">
        <v>151</v>
      </c>
      <c r="E1629" s="43"/>
      <c r="F1629" s="221" t="s">
        <v>1868</v>
      </c>
      <c r="G1629" s="43"/>
      <c r="H1629" s="43"/>
      <c r="I1629" s="222"/>
      <c r="J1629" s="43"/>
      <c r="K1629" s="43"/>
      <c r="L1629" s="47"/>
      <c r="M1629" s="223"/>
      <c r="N1629" s="224"/>
      <c r="O1629" s="87"/>
      <c r="P1629" s="87"/>
      <c r="Q1629" s="87"/>
      <c r="R1629" s="87"/>
      <c r="S1629" s="87"/>
      <c r="T1629" s="88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T1629" s="20" t="s">
        <v>151</v>
      </c>
      <c r="AU1629" s="20" t="s">
        <v>81</v>
      </c>
    </row>
    <row r="1630" spans="1:47" s="2" customFormat="1" ht="12">
      <c r="A1630" s="41"/>
      <c r="B1630" s="42"/>
      <c r="C1630" s="43"/>
      <c r="D1630" s="225" t="s">
        <v>153</v>
      </c>
      <c r="E1630" s="43"/>
      <c r="F1630" s="226" t="s">
        <v>1869</v>
      </c>
      <c r="G1630" s="43"/>
      <c r="H1630" s="43"/>
      <c r="I1630" s="222"/>
      <c r="J1630" s="43"/>
      <c r="K1630" s="43"/>
      <c r="L1630" s="47"/>
      <c r="M1630" s="223"/>
      <c r="N1630" s="224"/>
      <c r="O1630" s="87"/>
      <c r="P1630" s="87"/>
      <c r="Q1630" s="87"/>
      <c r="R1630" s="87"/>
      <c r="S1630" s="87"/>
      <c r="T1630" s="88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T1630" s="20" t="s">
        <v>153</v>
      </c>
      <c r="AU1630" s="20" t="s">
        <v>81</v>
      </c>
    </row>
    <row r="1631" spans="1:51" s="13" customFormat="1" ht="12">
      <c r="A1631" s="13"/>
      <c r="B1631" s="227"/>
      <c r="C1631" s="228"/>
      <c r="D1631" s="220" t="s">
        <v>155</v>
      </c>
      <c r="E1631" s="229" t="s">
        <v>19</v>
      </c>
      <c r="F1631" s="230" t="s">
        <v>204</v>
      </c>
      <c r="G1631" s="228"/>
      <c r="H1631" s="229" t="s">
        <v>19</v>
      </c>
      <c r="I1631" s="231"/>
      <c r="J1631" s="228"/>
      <c r="K1631" s="228"/>
      <c r="L1631" s="232"/>
      <c r="M1631" s="233"/>
      <c r="N1631" s="234"/>
      <c r="O1631" s="234"/>
      <c r="P1631" s="234"/>
      <c r="Q1631" s="234"/>
      <c r="R1631" s="234"/>
      <c r="S1631" s="234"/>
      <c r="T1631" s="235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6" t="s">
        <v>155</v>
      </c>
      <c r="AU1631" s="236" t="s">
        <v>81</v>
      </c>
      <c r="AV1631" s="13" t="s">
        <v>79</v>
      </c>
      <c r="AW1631" s="13" t="s">
        <v>33</v>
      </c>
      <c r="AX1631" s="13" t="s">
        <v>71</v>
      </c>
      <c r="AY1631" s="236" t="s">
        <v>141</v>
      </c>
    </row>
    <row r="1632" spans="1:51" s="14" customFormat="1" ht="12">
      <c r="A1632" s="14"/>
      <c r="B1632" s="237"/>
      <c r="C1632" s="238"/>
      <c r="D1632" s="220" t="s">
        <v>155</v>
      </c>
      <c r="E1632" s="239" t="s">
        <v>19</v>
      </c>
      <c r="F1632" s="240" t="s">
        <v>668</v>
      </c>
      <c r="G1632" s="238"/>
      <c r="H1632" s="241">
        <v>115.86</v>
      </c>
      <c r="I1632" s="242"/>
      <c r="J1632" s="238"/>
      <c r="K1632" s="238"/>
      <c r="L1632" s="243"/>
      <c r="M1632" s="244"/>
      <c r="N1632" s="245"/>
      <c r="O1632" s="245"/>
      <c r="P1632" s="245"/>
      <c r="Q1632" s="245"/>
      <c r="R1632" s="245"/>
      <c r="S1632" s="245"/>
      <c r="T1632" s="246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47" t="s">
        <v>155</v>
      </c>
      <c r="AU1632" s="247" t="s">
        <v>81</v>
      </c>
      <c r="AV1632" s="14" t="s">
        <v>81</v>
      </c>
      <c r="AW1632" s="14" t="s">
        <v>33</v>
      </c>
      <c r="AX1632" s="14" t="s">
        <v>71</v>
      </c>
      <c r="AY1632" s="247" t="s">
        <v>141</v>
      </c>
    </row>
    <row r="1633" spans="1:51" s="14" customFormat="1" ht="12">
      <c r="A1633" s="14"/>
      <c r="B1633" s="237"/>
      <c r="C1633" s="238"/>
      <c r="D1633" s="220" t="s">
        <v>155</v>
      </c>
      <c r="E1633" s="239" t="s">
        <v>19</v>
      </c>
      <c r="F1633" s="240" t="s">
        <v>669</v>
      </c>
      <c r="G1633" s="238"/>
      <c r="H1633" s="241">
        <v>138.06</v>
      </c>
      <c r="I1633" s="242"/>
      <c r="J1633" s="238"/>
      <c r="K1633" s="238"/>
      <c r="L1633" s="243"/>
      <c r="M1633" s="244"/>
      <c r="N1633" s="245"/>
      <c r="O1633" s="245"/>
      <c r="P1633" s="245"/>
      <c r="Q1633" s="245"/>
      <c r="R1633" s="245"/>
      <c r="S1633" s="245"/>
      <c r="T1633" s="246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47" t="s">
        <v>155</v>
      </c>
      <c r="AU1633" s="247" t="s">
        <v>81</v>
      </c>
      <c r="AV1633" s="14" t="s">
        <v>81</v>
      </c>
      <c r="AW1633" s="14" t="s">
        <v>33</v>
      </c>
      <c r="AX1633" s="14" t="s">
        <v>71</v>
      </c>
      <c r="AY1633" s="247" t="s">
        <v>141</v>
      </c>
    </row>
    <row r="1634" spans="1:51" s="15" customFormat="1" ht="12">
      <c r="A1634" s="15"/>
      <c r="B1634" s="258"/>
      <c r="C1634" s="259"/>
      <c r="D1634" s="220" t="s">
        <v>155</v>
      </c>
      <c r="E1634" s="260" t="s">
        <v>19</v>
      </c>
      <c r="F1634" s="261" t="s">
        <v>188</v>
      </c>
      <c r="G1634" s="259"/>
      <c r="H1634" s="262">
        <v>253.92</v>
      </c>
      <c r="I1634" s="263"/>
      <c r="J1634" s="259"/>
      <c r="K1634" s="259"/>
      <c r="L1634" s="264"/>
      <c r="M1634" s="265"/>
      <c r="N1634" s="266"/>
      <c r="O1634" s="266"/>
      <c r="P1634" s="266"/>
      <c r="Q1634" s="266"/>
      <c r="R1634" s="266"/>
      <c r="S1634" s="266"/>
      <c r="T1634" s="267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T1634" s="268" t="s">
        <v>155</v>
      </c>
      <c r="AU1634" s="268" t="s">
        <v>81</v>
      </c>
      <c r="AV1634" s="15" t="s">
        <v>149</v>
      </c>
      <c r="AW1634" s="15" t="s">
        <v>33</v>
      </c>
      <c r="AX1634" s="15" t="s">
        <v>79</v>
      </c>
      <c r="AY1634" s="268" t="s">
        <v>141</v>
      </c>
    </row>
    <row r="1635" spans="1:65" s="2" customFormat="1" ht="16.5" customHeight="1">
      <c r="A1635" s="41"/>
      <c r="B1635" s="42"/>
      <c r="C1635" s="207" t="s">
        <v>1870</v>
      </c>
      <c r="D1635" s="207" t="s">
        <v>144</v>
      </c>
      <c r="E1635" s="208" t="s">
        <v>1871</v>
      </c>
      <c r="F1635" s="209" t="s">
        <v>1872</v>
      </c>
      <c r="G1635" s="210" t="s">
        <v>221</v>
      </c>
      <c r="H1635" s="211">
        <v>292.15</v>
      </c>
      <c r="I1635" s="212"/>
      <c r="J1635" s="213">
        <f>ROUND(I1635*H1635,2)</f>
        <v>0</v>
      </c>
      <c r="K1635" s="209" t="s">
        <v>148</v>
      </c>
      <c r="L1635" s="47"/>
      <c r="M1635" s="214" t="s">
        <v>19</v>
      </c>
      <c r="N1635" s="215" t="s">
        <v>42</v>
      </c>
      <c r="O1635" s="87"/>
      <c r="P1635" s="216">
        <f>O1635*H1635</f>
        <v>0</v>
      </c>
      <c r="Q1635" s="216">
        <v>0</v>
      </c>
      <c r="R1635" s="216">
        <f>Q1635*H1635</f>
        <v>0</v>
      </c>
      <c r="S1635" s="216">
        <v>0</v>
      </c>
      <c r="T1635" s="217">
        <f>S1635*H1635</f>
        <v>0</v>
      </c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R1635" s="218" t="s">
        <v>269</v>
      </c>
      <c r="AT1635" s="218" t="s">
        <v>144</v>
      </c>
      <c r="AU1635" s="218" t="s">
        <v>81</v>
      </c>
      <c r="AY1635" s="20" t="s">
        <v>141</v>
      </c>
      <c r="BE1635" s="219">
        <f>IF(N1635="základní",J1635,0)</f>
        <v>0</v>
      </c>
      <c r="BF1635" s="219">
        <f>IF(N1635="snížená",J1635,0)</f>
        <v>0</v>
      </c>
      <c r="BG1635" s="219">
        <f>IF(N1635="zákl. přenesená",J1635,0)</f>
        <v>0</v>
      </c>
      <c r="BH1635" s="219">
        <f>IF(N1635="sníž. přenesená",J1635,0)</f>
        <v>0</v>
      </c>
      <c r="BI1635" s="219">
        <f>IF(N1635="nulová",J1635,0)</f>
        <v>0</v>
      </c>
      <c r="BJ1635" s="20" t="s">
        <v>79</v>
      </c>
      <c r="BK1635" s="219">
        <f>ROUND(I1635*H1635,2)</f>
        <v>0</v>
      </c>
      <c r="BL1635" s="20" t="s">
        <v>269</v>
      </c>
      <c r="BM1635" s="218" t="s">
        <v>1873</v>
      </c>
    </row>
    <row r="1636" spans="1:47" s="2" customFormat="1" ht="12">
      <c r="A1636" s="41"/>
      <c r="B1636" s="42"/>
      <c r="C1636" s="43"/>
      <c r="D1636" s="220" t="s">
        <v>151</v>
      </c>
      <c r="E1636" s="43"/>
      <c r="F1636" s="221" t="s">
        <v>1874</v>
      </c>
      <c r="G1636" s="43"/>
      <c r="H1636" s="43"/>
      <c r="I1636" s="222"/>
      <c r="J1636" s="43"/>
      <c r="K1636" s="43"/>
      <c r="L1636" s="47"/>
      <c r="M1636" s="223"/>
      <c r="N1636" s="224"/>
      <c r="O1636" s="87"/>
      <c r="P1636" s="87"/>
      <c r="Q1636" s="87"/>
      <c r="R1636" s="87"/>
      <c r="S1636" s="87"/>
      <c r="T1636" s="88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T1636" s="20" t="s">
        <v>151</v>
      </c>
      <c r="AU1636" s="20" t="s">
        <v>81</v>
      </c>
    </row>
    <row r="1637" spans="1:47" s="2" customFormat="1" ht="12">
      <c r="A1637" s="41"/>
      <c r="B1637" s="42"/>
      <c r="C1637" s="43"/>
      <c r="D1637" s="225" t="s">
        <v>153</v>
      </c>
      <c r="E1637" s="43"/>
      <c r="F1637" s="226" t="s">
        <v>1875</v>
      </c>
      <c r="G1637" s="43"/>
      <c r="H1637" s="43"/>
      <c r="I1637" s="222"/>
      <c r="J1637" s="43"/>
      <c r="K1637" s="43"/>
      <c r="L1637" s="47"/>
      <c r="M1637" s="223"/>
      <c r="N1637" s="224"/>
      <c r="O1637" s="87"/>
      <c r="P1637" s="87"/>
      <c r="Q1637" s="87"/>
      <c r="R1637" s="87"/>
      <c r="S1637" s="87"/>
      <c r="T1637" s="88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T1637" s="20" t="s">
        <v>153</v>
      </c>
      <c r="AU1637" s="20" t="s">
        <v>81</v>
      </c>
    </row>
    <row r="1638" spans="1:51" s="13" customFormat="1" ht="12">
      <c r="A1638" s="13"/>
      <c r="B1638" s="227"/>
      <c r="C1638" s="228"/>
      <c r="D1638" s="220" t="s">
        <v>155</v>
      </c>
      <c r="E1638" s="229" t="s">
        <v>19</v>
      </c>
      <c r="F1638" s="230" t="s">
        <v>225</v>
      </c>
      <c r="G1638" s="228"/>
      <c r="H1638" s="229" t="s">
        <v>19</v>
      </c>
      <c r="I1638" s="231"/>
      <c r="J1638" s="228"/>
      <c r="K1638" s="228"/>
      <c r="L1638" s="232"/>
      <c r="M1638" s="233"/>
      <c r="N1638" s="234"/>
      <c r="O1638" s="234"/>
      <c r="P1638" s="234"/>
      <c r="Q1638" s="234"/>
      <c r="R1638" s="234"/>
      <c r="S1638" s="234"/>
      <c r="T1638" s="235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6" t="s">
        <v>155</v>
      </c>
      <c r="AU1638" s="236" t="s">
        <v>81</v>
      </c>
      <c r="AV1638" s="13" t="s">
        <v>79</v>
      </c>
      <c r="AW1638" s="13" t="s">
        <v>33</v>
      </c>
      <c r="AX1638" s="13" t="s">
        <v>71</v>
      </c>
      <c r="AY1638" s="236" t="s">
        <v>141</v>
      </c>
    </row>
    <row r="1639" spans="1:51" s="13" customFormat="1" ht="12">
      <c r="A1639" s="13"/>
      <c r="B1639" s="227"/>
      <c r="C1639" s="228"/>
      <c r="D1639" s="220" t="s">
        <v>155</v>
      </c>
      <c r="E1639" s="229" t="s">
        <v>19</v>
      </c>
      <c r="F1639" s="230" t="s">
        <v>1834</v>
      </c>
      <c r="G1639" s="228"/>
      <c r="H1639" s="229" t="s">
        <v>19</v>
      </c>
      <c r="I1639" s="231"/>
      <c r="J1639" s="228"/>
      <c r="K1639" s="228"/>
      <c r="L1639" s="232"/>
      <c r="M1639" s="233"/>
      <c r="N1639" s="234"/>
      <c r="O1639" s="234"/>
      <c r="P1639" s="234"/>
      <c r="Q1639" s="234"/>
      <c r="R1639" s="234"/>
      <c r="S1639" s="234"/>
      <c r="T1639" s="235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6" t="s">
        <v>155</v>
      </c>
      <c r="AU1639" s="236" t="s">
        <v>81</v>
      </c>
      <c r="AV1639" s="13" t="s">
        <v>79</v>
      </c>
      <c r="AW1639" s="13" t="s">
        <v>33</v>
      </c>
      <c r="AX1639" s="13" t="s">
        <v>71</v>
      </c>
      <c r="AY1639" s="236" t="s">
        <v>141</v>
      </c>
    </row>
    <row r="1640" spans="1:51" s="13" customFormat="1" ht="12">
      <c r="A1640" s="13"/>
      <c r="B1640" s="227"/>
      <c r="C1640" s="228"/>
      <c r="D1640" s="220" t="s">
        <v>155</v>
      </c>
      <c r="E1640" s="229" t="s">
        <v>19</v>
      </c>
      <c r="F1640" s="230" t="s">
        <v>1835</v>
      </c>
      <c r="G1640" s="228"/>
      <c r="H1640" s="229" t="s">
        <v>19</v>
      </c>
      <c r="I1640" s="231"/>
      <c r="J1640" s="228"/>
      <c r="K1640" s="228"/>
      <c r="L1640" s="232"/>
      <c r="M1640" s="233"/>
      <c r="N1640" s="234"/>
      <c r="O1640" s="234"/>
      <c r="P1640" s="234"/>
      <c r="Q1640" s="234"/>
      <c r="R1640" s="234"/>
      <c r="S1640" s="234"/>
      <c r="T1640" s="235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36" t="s">
        <v>155</v>
      </c>
      <c r="AU1640" s="236" t="s">
        <v>81</v>
      </c>
      <c r="AV1640" s="13" t="s">
        <v>79</v>
      </c>
      <c r="AW1640" s="13" t="s">
        <v>33</v>
      </c>
      <c r="AX1640" s="13" t="s">
        <v>71</v>
      </c>
      <c r="AY1640" s="236" t="s">
        <v>141</v>
      </c>
    </row>
    <row r="1641" spans="1:51" s="14" customFormat="1" ht="12">
      <c r="A1641" s="14"/>
      <c r="B1641" s="237"/>
      <c r="C1641" s="238"/>
      <c r="D1641" s="220" t="s">
        <v>155</v>
      </c>
      <c r="E1641" s="239" t="s">
        <v>19</v>
      </c>
      <c r="F1641" s="240" t="s">
        <v>1836</v>
      </c>
      <c r="G1641" s="238"/>
      <c r="H1641" s="241">
        <v>23.9</v>
      </c>
      <c r="I1641" s="242"/>
      <c r="J1641" s="238"/>
      <c r="K1641" s="238"/>
      <c r="L1641" s="243"/>
      <c r="M1641" s="244"/>
      <c r="N1641" s="245"/>
      <c r="O1641" s="245"/>
      <c r="P1641" s="245"/>
      <c r="Q1641" s="245"/>
      <c r="R1641" s="245"/>
      <c r="S1641" s="245"/>
      <c r="T1641" s="246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47" t="s">
        <v>155</v>
      </c>
      <c r="AU1641" s="247" t="s">
        <v>81</v>
      </c>
      <c r="AV1641" s="14" t="s">
        <v>81</v>
      </c>
      <c r="AW1641" s="14" t="s">
        <v>33</v>
      </c>
      <c r="AX1641" s="14" t="s">
        <v>71</v>
      </c>
      <c r="AY1641" s="247" t="s">
        <v>141</v>
      </c>
    </row>
    <row r="1642" spans="1:51" s="14" customFormat="1" ht="12">
      <c r="A1642" s="14"/>
      <c r="B1642" s="237"/>
      <c r="C1642" s="238"/>
      <c r="D1642" s="220" t="s">
        <v>155</v>
      </c>
      <c r="E1642" s="239" t="s">
        <v>19</v>
      </c>
      <c r="F1642" s="240" t="s">
        <v>1837</v>
      </c>
      <c r="G1642" s="238"/>
      <c r="H1642" s="241">
        <v>10.1</v>
      </c>
      <c r="I1642" s="242"/>
      <c r="J1642" s="238"/>
      <c r="K1642" s="238"/>
      <c r="L1642" s="243"/>
      <c r="M1642" s="244"/>
      <c r="N1642" s="245"/>
      <c r="O1642" s="245"/>
      <c r="P1642" s="245"/>
      <c r="Q1642" s="245"/>
      <c r="R1642" s="245"/>
      <c r="S1642" s="245"/>
      <c r="T1642" s="246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47" t="s">
        <v>155</v>
      </c>
      <c r="AU1642" s="247" t="s">
        <v>81</v>
      </c>
      <c r="AV1642" s="14" t="s">
        <v>81</v>
      </c>
      <c r="AW1642" s="14" t="s">
        <v>33</v>
      </c>
      <c r="AX1642" s="14" t="s">
        <v>71</v>
      </c>
      <c r="AY1642" s="247" t="s">
        <v>141</v>
      </c>
    </row>
    <row r="1643" spans="1:51" s="14" customFormat="1" ht="12">
      <c r="A1643" s="14"/>
      <c r="B1643" s="237"/>
      <c r="C1643" s="238"/>
      <c r="D1643" s="220" t="s">
        <v>155</v>
      </c>
      <c r="E1643" s="239" t="s">
        <v>19</v>
      </c>
      <c r="F1643" s="240" t="s">
        <v>1838</v>
      </c>
      <c r="G1643" s="238"/>
      <c r="H1643" s="241">
        <v>32.3</v>
      </c>
      <c r="I1643" s="242"/>
      <c r="J1643" s="238"/>
      <c r="K1643" s="238"/>
      <c r="L1643" s="243"/>
      <c r="M1643" s="244"/>
      <c r="N1643" s="245"/>
      <c r="O1643" s="245"/>
      <c r="P1643" s="245"/>
      <c r="Q1643" s="245"/>
      <c r="R1643" s="245"/>
      <c r="S1643" s="245"/>
      <c r="T1643" s="246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47" t="s">
        <v>155</v>
      </c>
      <c r="AU1643" s="247" t="s">
        <v>81</v>
      </c>
      <c r="AV1643" s="14" t="s">
        <v>81</v>
      </c>
      <c r="AW1643" s="14" t="s">
        <v>33</v>
      </c>
      <c r="AX1643" s="14" t="s">
        <v>71</v>
      </c>
      <c r="AY1643" s="247" t="s">
        <v>141</v>
      </c>
    </row>
    <row r="1644" spans="1:51" s="16" customFormat="1" ht="12">
      <c r="A1644" s="16"/>
      <c r="B1644" s="269"/>
      <c r="C1644" s="270"/>
      <c r="D1644" s="220" t="s">
        <v>155</v>
      </c>
      <c r="E1644" s="271" t="s">
        <v>19</v>
      </c>
      <c r="F1644" s="272" t="s">
        <v>476</v>
      </c>
      <c r="G1644" s="270"/>
      <c r="H1644" s="273">
        <v>66.3</v>
      </c>
      <c r="I1644" s="274"/>
      <c r="J1644" s="270"/>
      <c r="K1644" s="270"/>
      <c r="L1644" s="275"/>
      <c r="M1644" s="276"/>
      <c r="N1644" s="277"/>
      <c r="O1644" s="277"/>
      <c r="P1644" s="277"/>
      <c r="Q1644" s="277"/>
      <c r="R1644" s="277"/>
      <c r="S1644" s="277"/>
      <c r="T1644" s="278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6"/>
      <c r="AE1644" s="16"/>
      <c r="AT1644" s="279" t="s">
        <v>155</v>
      </c>
      <c r="AU1644" s="279" t="s">
        <v>81</v>
      </c>
      <c r="AV1644" s="16" t="s">
        <v>142</v>
      </c>
      <c r="AW1644" s="16" t="s">
        <v>33</v>
      </c>
      <c r="AX1644" s="16" t="s">
        <v>71</v>
      </c>
      <c r="AY1644" s="279" t="s">
        <v>141</v>
      </c>
    </row>
    <row r="1645" spans="1:51" s="13" customFormat="1" ht="12">
      <c r="A1645" s="13"/>
      <c r="B1645" s="227"/>
      <c r="C1645" s="228"/>
      <c r="D1645" s="220" t="s">
        <v>155</v>
      </c>
      <c r="E1645" s="229" t="s">
        <v>19</v>
      </c>
      <c r="F1645" s="230" t="s">
        <v>1839</v>
      </c>
      <c r="G1645" s="228"/>
      <c r="H1645" s="229" t="s">
        <v>19</v>
      </c>
      <c r="I1645" s="231"/>
      <c r="J1645" s="228"/>
      <c r="K1645" s="228"/>
      <c r="L1645" s="232"/>
      <c r="M1645" s="233"/>
      <c r="N1645" s="234"/>
      <c r="O1645" s="234"/>
      <c r="P1645" s="234"/>
      <c r="Q1645" s="234"/>
      <c r="R1645" s="234"/>
      <c r="S1645" s="234"/>
      <c r="T1645" s="235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36" t="s">
        <v>155</v>
      </c>
      <c r="AU1645" s="236" t="s">
        <v>81</v>
      </c>
      <c r="AV1645" s="13" t="s">
        <v>79</v>
      </c>
      <c r="AW1645" s="13" t="s">
        <v>33</v>
      </c>
      <c r="AX1645" s="13" t="s">
        <v>71</v>
      </c>
      <c r="AY1645" s="236" t="s">
        <v>141</v>
      </c>
    </row>
    <row r="1646" spans="1:51" s="14" customFormat="1" ht="12">
      <c r="A1646" s="14"/>
      <c r="B1646" s="237"/>
      <c r="C1646" s="238"/>
      <c r="D1646" s="220" t="s">
        <v>155</v>
      </c>
      <c r="E1646" s="239" t="s">
        <v>19</v>
      </c>
      <c r="F1646" s="240" t="s">
        <v>1840</v>
      </c>
      <c r="G1646" s="238"/>
      <c r="H1646" s="241">
        <v>10.8</v>
      </c>
      <c r="I1646" s="242"/>
      <c r="J1646" s="238"/>
      <c r="K1646" s="238"/>
      <c r="L1646" s="243"/>
      <c r="M1646" s="244"/>
      <c r="N1646" s="245"/>
      <c r="O1646" s="245"/>
      <c r="P1646" s="245"/>
      <c r="Q1646" s="245"/>
      <c r="R1646" s="245"/>
      <c r="S1646" s="245"/>
      <c r="T1646" s="246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47" t="s">
        <v>155</v>
      </c>
      <c r="AU1646" s="247" t="s">
        <v>81</v>
      </c>
      <c r="AV1646" s="14" t="s">
        <v>81</v>
      </c>
      <c r="AW1646" s="14" t="s">
        <v>33</v>
      </c>
      <c r="AX1646" s="14" t="s">
        <v>71</v>
      </c>
      <c r="AY1646" s="247" t="s">
        <v>141</v>
      </c>
    </row>
    <row r="1647" spans="1:51" s="14" customFormat="1" ht="12">
      <c r="A1647" s="14"/>
      <c r="B1647" s="237"/>
      <c r="C1647" s="238"/>
      <c r="D1647" s="220" t="s">
        <v>155</v>
      </c>
      <c r="E1647" s="239" t="s">
        <v>19</v>
      </c>
      <c r="F1647" s="240" t="s">
        <v>1841</v>
      </c>
      <c r="G1647" s="238"/>
      <c r="H1647" s="241">
        <v>6.6</v>
      </c>
      <c r="I1647" s="242"/>
      <c r="J1647" s="238"/>
      <c r="K1647" s="238"/>
      <c r="L1647" s="243"/>
      <c r="M1647" s="244"/>
      <c r="N1647" s="245"/>
      <c r="O1647" s="245"/>
      <c r="P1647" s="245"/>
      <c r="Q1647" s="245"/>
      <c r="R1647" s="245"/>
      <c r="S1647" s="245"/>
      <c r="T1647" s="246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47" t="s">
        <v>155</v>
      </c>
      <c r="AU1647" s="247" t="s">
        <v>81</v>
      </c>
      <c r="AV1647" s="14" t="s">
        <v>81</v>
      </c>
      <c r="AW1647" s="14" t="s">
        <v>33</v>
      </c>
      <c r="AX1647" s="14" t="s">
        <v>71</v>
      </c>
      <c r="AY1647" s="247" t="s">
        <v>141</v>
      </c>
    </row>
    <row r="1648" spans="1:51" s="14" customFormat="1" ht="12">
      <c r="A1648" s="14"/>
      <c r="B1648" s="237"/>
      <c r="C1648" s="238"/>
      <c r="D1648" s="220" t="s">
        <v>155</v>
      </c>
      <c r="E1648" s="239" t="s">
        <v>19</v>
      </c>
      <c r="F1648" s="240" t="s">
        <v>1842</v>
      </c>
      <c r="G1648" s="238"/>
      <c r="H1648" s="241">
        <v>2.7</v>
      </c>
      <c r="I1648" s="242"/>
      <c r="J1648" s="238"/>
      <c r="K1648" s="238"/>
      <c r="L1648" s="243"/>
      <c r="M1648" s="244"/>
      <c r="N1648" s="245"/>
      <c r="O1648" s="245"/>
      <c r="P1648" s="245"/>
      <c r="Q1648" s="245"/>
      <c r="R1648" s="245"/>
      <c r="S1648" s="245"/>
      <c r="T1648" s="246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47" t="s">
        <v>155</v>
      </c>
      <c r="AU1648" s="247" t="s">
        <v>81</v>
      </c>
      <c r="AV1648" s="14" t="s">
        <v>81</v>
      </c>
      <c r="AW1648" s="14" t="s">
        <v>33</v>
      </c>
      <c r="AX1648" s="14" t="s">
        <v>71</v>
      </c>
      <c r="AY1648" s="247" t="s">
        <v>141</v>
      </c>
    </row>
    <row r="1649" spans="1:51" s="14" customFormat="1" ht="12">
      <c r="A1649" s="14"/>
      <c r="B1649" s="237"/>
      <c r="C1649" s="238"/>
      <c r="D1649" s="220" t="s">
        <v>155</v>
      </c>
      <c r="E1649" s="239" t="s">
        <v>19</v>
      </c>
      <c r="F1649" s="240" t="s">
        <v>1843</v>
      </c>
      <c r="G1649" s="238"/>
      <c r="H1649" s="241">
        <v>1.65</v>
      </c>
      <c r="I1649" s="242"/>
      <c r="J1649" s="238"/>
      <c r="K1649" s="238"/>
      <c r="L1649" s="243"/>
      <c r="M1649" s="244"/>
      <c r="N1649" s="245"/>
      <c r="O1649" s="245"/>
      <c r="P1649" s="245"/>
      <c r="Q1649" s="245"/>
      <c r="R1649" s="245"/>
      <c r="S1649" s="245"/>
      <c r="T1649" s="246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47" t="s">
        <v>155</v>
      </c>
      <c r="AU1649" s="247" t="s">
        <v>81</v>
      </c>
      <c r="AV1649" s="14" t="s">
        <v>81</v>
      </c>
      <c r="AW1649" s="14" t="s">
        <v>33</v>
      </c>
      <c r="AX1649" s="14" t="s">
        <v>71</v>
      </c>
      <c r="AY1649" s="247" t="s">
        <v>141</v>
      </c>
    </row>
    <row r="1650" spans="1:51" s="14" customFormat="1" ht="12">
      <c r="A1650" s="14"/>
      <c r="B1650" s="237"/>
      <c r="C1650" s="238"/>
      <c r="D1650" s="220" t="s">
        <v>155</v>
      </c>
      <c r="E1650" s="239" t="s">
        <v>19</v>
      </c>
      <c r="F1650" s="240" t="s">
        <v>1844</v>
      </c>
      <c r="G1650" s="238"/>
      <c r="H1650" s="241">
        <v>1.6</v>
      </c>
      <c r="I1650" s="242"/>
      <c r="J1650" s="238"/>
      <c r="K1650" s="238"/>
      <c r="L1650" s="243"/>
      <c r="M1650" s="244"/>
      <c r="N1650" s="245"/>
      <c r="O1650" s="245"/>
      <c r="P1650" s="245"/>
      <c r="Q1650" s="245"/>
      <c r="R1650" s="245"/>
      <c r="S1650" s="245"/>
      <c r="T1650" s="246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47" t="s">
        <v>155</v>
      </c>
      <c r="AU1650" s="247" t="s">
        <v>81</v>
      </c>
      <c r="AV1650" s="14" t="s">
        <v>81</v>
      </c>
      <c r="AW1650" s="14" t="s">
        <v>33</v>
      </c>
      <c r="AX1650" s="14" t="s">
        <v>71</v>
      </c>
      <c r="AY1650" s="247" t="s">
        <v>141</v>
      </c>
    </row>
    <row r="1651" spans="1:51" s="14" customFormat="1" ht="12">
      <c r="A1651" s="14"/>
      <c r="B1651" s="237"/>
      <c r="C1651" s="238"/>
      <c r="D1651" s="220" t="s">
        <v>155</v>
      </c>
      <c r="E1651" s="239" t="s">
        <v>19</v>
      </c>
      <c r="F1651" s="240" t="s">
        <v>1845</v>
      </c>
      <c r="G1651" s="238"/>
      <c r="H1651" s="241">
        <v>2.7</v>
      </c>
      <c r="I1651" s="242"/>
      <c r="J1651" s="238"/>
      <c r="K1651" s="238"/>
      <c r="L1651" s="243"/>
      <c r="M1651" s="244"/>
      <c r="N1651" s="245"/>
      <c r="O1651" s="245"/>
      <c r="P1651" s="245"/>
      <c r="Q1651" s="245"/>
      <c r="R1651" s="245"/>
      <c r="S1651" s="245"/>
      <c r="T1651" s="246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47" t="s">
        <v>155</v>
      </c>
      <c r="AU1651" s="247" t="s">
        <v>81</v>
      </c>
      <c r="AV1651" s="14" t="s">
        <v>81</v>
      </c>
      <c r="AW1651" s="14" t="s">
        <v>33</v>
      </c>
      <c r="AX1651" s="14" t="s">
        <v>71</v>
      </c>
      <c r="AY1651" s="247" t="s">
        <v>141</v>
      </c>
    </row>
    <row r="1652" spans="1:51" s="14" customFormat="1" ht="12">
      <c r="A1652" s="14"/>
      <c r="B1652" s="237"/>
      <c r="C1652" s="238"/>
      <c r="D1652" s="220" t="s">
        <v>155</v>
      </c>
      <c r="E1652" s="239" t="s">
        <v>19</v>
      </c>
      <c r="F1652" s="240" t="s">
        <v>1846</v>
      </c>
      <c r="G1652" s="238"/>
      <c r="H1652" s="241">
        <v>6.8</v>
      </c>
      <c r="I1652" s="242"/>
      <c r="J1652" s="238"/>
      <c r="K1652" s="238"/>
      <c r="L1652" s="243"/>
      <c r="M1652" s="244"/>
      <c r="N1652" s="245"/>
      <c r="O1652" s="245"/>
      <c r="P1652" s="245"/>
      <c r="Q1652" s="245"/>
      <c r="R1652" s="245"/>
      <c r="S1652" s="245"/>
      <c r="T1652" s="246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47" t="s">
        <v>155</v>
      </c>
      <c r="AU1652" s="247" t="s">
        <v>81</v>
      </c>
      <c r="AV1652" s="14" t="s">
        <v>81</v>
      </c>
      <c r="AW1652" s="14" t="s">
        <v>33</v>
      </c>
      <c r="AX1652" s="14" t="s">
        <v>71</v>
      </c>
      <c r="AY1652" s="247" t="s">
        <v>141</v>
      </c>
    </row>
    <row r="1653" spans="1:51" s="14" customFormat="1" ht="12">
      <c r="A1653" s="14"/>
      <c r="B1653" s="237"/>
      <c r="C1653" s="238"/>
      <c r="D1653" s="220" t="s">
        <v>155</v>
      </c>
      <c r="E1653" s="239" t="s">
        <v>19</v>
      </c>
      <c r="F1653" s="240" t="s">
        <v>1847</v>
      </c>
      <c r="G1653" s="238"/>
      <c r="H1653" s="241">
        <v>8.35</v>
      </c>
      <c r="I1653" s="242"/>
      <c r="J1653" s="238"/>
      <c r="K1653" s="238"/>
      <c r="L1653" s="243"/>
      <c r="M1653" s="244"/>
      <c r="N1653" s="245"/>
      <c r="O1653" s="245"/>
      <c r="P1653" s="245"/>
      <c r="Q1653" s="245"/>
      <c r="R1653" s="245"/>
      <c r="S1653" s="245"/>
      <c r="T1653" s="246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T1653" s="247" t="s">
        <v>155</v>
      </c>
      <c r="AU1653" s="247" t="s">
        <v>81</v>
      </c>
      <c r="AV1653" s="14" t="s">
        <v>81</v>
      </c>
      <c r="AW1653" s="14" t="s">
        <v>33</v>
      </c>
      <c r="AX1653" s="14" t="s">
        <v>71</v>
      </c>
      <c r="AY1653" s="247" t="s">
        <v>141</v>
      </c>
    </row>
    <row r="1654" spans="1:51" s="14" customFormat="1" ht="12">
      <c r="A1654" s="14"/>
      <c r="B1654" s="237"/>
      <c r="C1654" s="238"/>
      <c r="D1654" s="220" t="s">
        <v>155</v>
      </c>
      <c r="E1654" s="239" t="s">
        <v>19</v>
      </c>
      <c r="F1654" s="240" t="s">
        <v>1848</v>
      </c>
      <c r="G1654" s="238"/>
      <c r="H1654" s="241">
        <v>3.75</v>
      </c>
      <c r="I1654" s="242"/>
      <c r="J1654" s="238"/>
      <c r="K1654" s="238"/>
      <c r="L1654" s="243"/>
      <c r="M1654" s="244"/>
      <c r="N1654" s="245"/>
      <c r="O1654" s="245"/>
      <c r="P1654" s="245"/>
      <c r="Q1654" s="245"/>
      <c r="R1654" s="245"/>
      <c r="S1654" s="245"/>
      <c r="T1654" s="246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47" t="s">
        <v>155</v>
      </c>
      <c r="AU1654" s="247" t="s">
        <v>81</v>
      </c>
      <c r="AV1654" s="14" t="s">
        <v>81</v>
      </c>
      <c r="AW1654" s="14" t="s">
        <v>33</v>
      </c>
      <c r="AX1654" s="14" t="s">
        <v>71</v>
      </c>
      <c r="AY1654" s="247" t="s">
        <v>141</v>
      </c>
    </row>
    <row r="1655" spans="1:51" s="14" customFormat="1" ht="12">
      <c r="A1655" s="14"/>
      <c r="B1655" s="237"/>
      <c r="C1655" s="238"/>
      <c r="D1655" s="220" t="s">
        <v>155</v>
      </c>
      <c r="E1655" s="239" t="s">
        <v>19</v>
      </c>
      <c r="F1655" s="240" t="s">
        <v>1849</v>
      </c>
      <c r="G1655" s="238"/>
      <c r="H1655" s="241">
        <v>1.7</v>
      </c>
      <c r="I1655" s="242"/>
      <c r="J1655" s="238"/>
      <c r="K1655" s="238"/>
      <c r="L1655" s="243"/>
      <c r="M1655" s="244"/>
      <c r="N1655" s="245"/>
      <c r="O1655" s="245"/>
      <c r="P1655" s="245"/>
      <c r="Q1655" s="245"/>
      <c r="R1655" s="245"/>
      <c r="S1655" s="245"/>
      <c r="T1655" s="246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47" t="s">
        <v>155</v>
      </c>
      <c r="AU1655" s="247" t="s">
        <v>81</v>
      </c>
      <c r="AV1655" s="14" t="s">
        <v>81</v>
      </c>
      <c r="AW1655" s="14" t="s">
        <v>33</v>
      </c>
      <c r="AX1655" s="14" t="s">
        <v>71</v>
      </c>
      <c r="AY1655" s="247" t="s">
        <v>141</v>
      </c>
    </row>
    <row r="1656" spans="1:51" s="14" customFormat="1" ht="12">
      <c r="A1656" s="14"/>
      <c r="B1656" s="237"/>
      <c r="C1656" s="238"/>
      <c r="D1656" s="220" t="s">
        <v>155</v>
      </c>
      <c r="E1656" s="239" t="s">
        <v>19</v>
      </c>
      <c r="F1656" s="240" t="s">
        <v>1850</v>
      </c>
      <c r="G1656" s="238"/>
      <c r="H1656" s="241">
        <v>2.7</v>
      </c>
      <c r="I1656" s="242"/>
      <c r="J1656" s="238"/>
      <c r="K1656" s="238"/>
      <c r="L1656" s="243"/>
      <c r="M1656" s="244"/>
      <c r="N1656" s="245"/>
      <c r="O1656" s="245"/>
      <c r="P1656" s="245"/>
      <c r="Q1656" s="245"/>
      <c r="R1656" s="245"/>
      <c r="S1656" s="245"/>
      <c r="T1656" s="246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47" t="s">
        <v>155</v>
      </c>
      <c r="AU1656" s="247" t="s">
        <v>81</v>
      </c>
      <c r="AV1656" s="14" t="s">
        <v>81</v>
      </c>
      <c r="AW1656" s="14" t="s">
        <v>33</v>
      </c>
      <c r="AX1656" s="14" t="s">
        <v>71</v>
      </c>
      <c r="AY1656" s="247" t="s">
        <v>141</v>
      </c>
    </row>
    <row r="1657" spans="1:51" s="14" customFormat="1" ht="12">
      <c r="A1657" s="14"/>
      <c r="B1657" s="237"/>
      <c r="C1657" s="238"/>
      <c r="D1657" s="220" t="s">
        <v>155</v>
      </c>
      <c r="E1657" s="239" t="s">
        <v>19</v>
      </c>
      <c r="F1657" s="240" t="s">
        <v>1851</v>
      </c>
      <c r="G1657" s="238"/>
      <c r="H1657" s="241">
        <v>3.4</v>
      </c>
      <c r="I1657" s="242"/>
      <c r="J1657" s="238"/>
      <c r="K1657" s="238"/>
      <c r="L1657" s="243"/>
      <c r="M1657" s="244"/>
      <c r="N1657" s="245"/>
      <c r="O1657" s="245"/>
      <c r="P1657" s="245"/>
      <c r="Q1657" s="245"/>
      <c r="R1657" s="245"/>
      <c r="S1657" s="245"/>
      <c r="T1657" s="246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7" t="s">
        <v>155</v>
      </c>
      <c r="AU1657" s="247" t="s">
        <v>81</v>
      </c>
      <c r="AV1657" s="14" t="s">
        <v>81</v>
      </c>
      <c r="AW1657" s="14" t="s">
        <v>33</v>
      </c>
      <c r="AX1657" s="14" t="s">
        <v>71</v>
      </c>
      <c r="AY1657" s="247" t="s">
        <v>141</v>
      </c>
    </row>
    <row r="1658" spans="1:51" s="14" customFormat="1" ht="12">
      <c r="A1658" s="14"/>
      <c r="B1658" s="237"/>
      <c r="C1658" s="238"/>
      <c r="D1658" s="220" t="s">
        <v>155</v>
      </c>
      <c r="E1658" s="239" t="s">
        <v>19</v>
      </c>
      <c r="F1658" s="240" t="s">
        <v>1852</v>
      </c>
      <c r="G1658" s="238"/>
      <c r="H1658" s="241">
        <v>3.1</v>
      </c>
      <c r="I1658" s="242"/>
      <c r="J1658" s="238"/>
      <c r="K1658" s="238"/>
      <c r="L1658" s="243"/>
      <c r="M1658" s="244"/>
      <c r="N1658" s="245"/>
      <c r="O1658" s="245"/>
      <c r="P1658" s="245"/>
      <c r="Q1658" s="245"/>
      <c r="R1658" s="245"/>
      <c r="S1658" s="245"/>
      <c r="T1658" s="246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47" t="s">
        <v>155</v>
      </c>
      <c r="AU1658" s="247" t="s">
        <v>81</v>
      </c>
      <c r="AV1658" s="14" t="s">
        <v>81</v>
      </c>
      <c r="AW1658" s="14" t="s">
        <v>33</v>
      </c>
      <c r="AX1658" s="14" t="s">
        <v>71</v>
      </c>
      <c r="AY1658" s="247" t="s">
        <v>141</v>
      </c>
    </row>
    <row r="1659" spans="1:51" s="14" customFormat="1" ht="12">
      <c r="A1659" s="14"/>
      <c r="B1659" s="237"/>
      <c r="C1659" s="238"/>
      <c r="D1659" s="220" t="s">
        <v>155</v>
      </c>
      <c r="E1659" s="239" t="s">
        <v>19</v>
      </c>
      <c r="F1659" s="240" t="s">
        <v>1853</v>
      </c>
      <c r="G1659" s="238"/>
      <c r="H1659" s="241">
        <v>1.7</v>
      </c>
      <c r="I1659" s="242"/>
      <c r="J1659" s="238"/>
      <c r="K1659" s="238"/>
      <c r="L1659" s="243"/>
      <c r="M1659" s="244"/>
      <c r="N1659" s="245"/>
      <c r="O1659" s="245"/>
      <c r="P1659" s="245"/>
      <c r="Q1659" s="245"/>
      <c r="R1659" s="245"/>
      <c r="S1659" s="245"/>
      <c r="T1659" s="246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47" t="s">
        <v>155</v>
      </c>
      <c r="AU1659" s="247" t="s">
        <v>81</v>
      </c>
      <c r="AV1659" s="14" t="s">
        <v>81</v>
      </c>
      <c r="AW1659" s="14" t="s">
        <v>33</v>
      </c>
      <c r="AX1659" s="14" t="s">
        <v>71</v>
      </c>
      <c r="AY1659" s="247" t="s">
        <v>141</v>
      </c>
    </row>
    <row r="1660" spans="1:51" s="14" customFormat="1" ht="12">
      <c r="A1660" s="14"/>
      <c r="B1660" s="237"/>
      <c r="C1660" s="238"/>
      <c r="D1660" s="220" t="s">
        <v>155</v>
      </c>
      <c r="E1660" s="239" t="s">
        <v>19</v>
      </c>
      <c r="F1660" s="240" t="s">
        <v>1854</v>
      </c>
      <c r="G1660" s="238"/>
      <c r="H1660" s="241">
        <v>1.25</v>
      </c>
      <c r="I1660" s="242"/>
      <c r="J1660" s="238"/>
      <c r="K1660" s="238"/>
      <c r="L1660" s="243"/>
      <c r="M1660" s="244"/>
      <c r="N1660" s="245"/>
      <c r="O1660" s="245"/>
      <c r="P1660" s="245"/>
      <c r="Q1660" s="245"/>
      <c r="R1660" s="245"/>
      <c r="S1660" s="245"/>
      <c r="T1660" s="246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47" t="s">
        <v>155</v>
      </c>
      <c r="AU1660" s="247" t="s">
        <v>81</v>
      </c>
      <c r="AV1660" s="14" t="s">
        <v>81</v>
      </c>
      <c r="AW1660" s="14" t="s">
        <v>33</v>
      </c>
      <c r="AX1660" s="14" t="s">
        <v>71</v>
      </c>
      <c r="AY1660" s="247" t="s">
        <v>141</v>
      </c>
    </row>
    <row r="1661" spans="1:51" s="14" customFormat="1" ht="12">
      <c r="A1661" s="14"/>
      <c r="B1661" s="237"/>
      <c r="C1661" s="238"/>
      <c r="D1661" s="220" t="s">
        <v>155</v>
      </c>
      <c r="E1661" s="239" t="s">
        <v>19</v>
      </c>
      <c r="F1661" s="240" t="s">
        <v>1855</v>
      </c>
      <c r="G1661" s="238"/>
      <c r="H1661" s="241">
        <v>3</v>
      </c>
      <c r="I1661" s="242"/>
      <c r="J1661" s="238"/>
      <c r="K1661" s="238"/>
      <c r="L1661" s="243"/>
      <c r="M1661" s="244"/>
      <c r="N1661" s="245"/>
      <c r="O1661" s="245"/>
      <c r="P1661" s="245"/>
      <c r="Q1661" s="245"/>
      <c r="R1661" s="245"/>
      <c r="S1661" s="245"/>
      <c r="T1661" s="246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47" t="s">
        <v>155</v>
      </c>
      <c r="AU1661" s="247" t="s">
        <v>81</v>
      </c>
      <c r="AV1661" s="14" t="s">
        <v>81</v>
      </c>
      <c r="AW1661" s="14" t="s">
        <v>33</v>
      </c>
      <c r="AX1661" s="14" t="s">
        <v>71</v>
      </c>
      <c r="AY1661" s="247" t="s">
        <v>141</v>
      </c>
    </row>
    <row r="1662" spans="1:51" s="14" customFormat="1" ht="12">
      <c r="A1662" s="14"/>
      <c r="B1662" s="237"/>
      <c r="C1662" s="238"/>
      <c r="D1662" s="220" t="s">
        <v>155</v>
      </c>
      <c r="E1662" s="239" t="s">
        <v>19</v>
      </c>
      <c r="F1662" s="240" t="s">
        <v>1856</v>
      </c>
      <c r="G1662" s="238"/>
      <c r="H1662" s="241">
        <v>4.7</v>
      </c>
      <c r="I1662" s="242"/>
      <c r="J1662" s="238"/>
      <c r="K1662" s="238"/>
      <c r="L1662" s="243"/>
      <c r="M1662" s="244"/>
      <c r="N1662" s="245"/>
      <c r="O1662" s="245"/>
      <c r="P1662" s="245"/>
      <c r="Q1662" s="245"/>
      <c r="R1662" s="245"/>
      <c r="S1662" s="245"/>
      <c r="T1662" s="246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47" t="s">
        <v>155</v>
      </c>
      <c r="AU1662" s="247" t="s">
        <v>81</v>
      </c>
      <c r="AV1662" s="14" t="s">
        <v>81</v>
      </c>
      <c r="AW1662" s="14" t="s">
        <v>33</v>
      </c>
      <c r="AX1662" s="14" t="s">
        <v>71</v>
      </c>
      <c r="AY1662" s="247" t="s">
        <v>141</v>
      </c>
    </row>
    <row r="1663" spans="1:51" s="16" customFormat="1" ht="12">
      <c r="A1663" s="16"/>
      <c r="B1663" s="269"/>
      <c r="C1663" s="270"/>
      <c r="D1663" s="220" t="s">
        <v>155</v>
      </c>
      <c r="E1663" s="271" t="s">
        <v>19</v>
      </c>
      <c r="F1663" s="272" t="s">
        <v>476</v>
      </c>
      <c r="G1663" s="270"/>
      <c r="H1663" s="273">
        <v>66.5</v>
      </c>
      <c r="I1663" s="274"/>
      <c r="J1663" s="270"/>
      <c r="K1663" s="270"/>
      <c r="L1663" s="275"/>
      <c r="M1663" s="276"/>
      <c r="N1663" s="277"/>
      <c r="O1663" s="277"/>
      <c r="P1663" s="277"/>
      <c r="Q1663" s="277"/>
      <c r="R1663" s="277"/>
      <c r="S1663" s="277"/>
      <c r="T1663" s="278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T1663" s="279" t="s">
        <v>155</v>
      </c>
      <c r="AU1663" s="279" t="s">
        <v>81</v>
      </c>
      <c r="AV1663" s="16" t="s">
        <v>142</v>
      </c>
      <c r="AW1663" s="16" t="s">
        <v>33</v>
      </c>
      <c r="AX1663" s="16" t="s">
        <v>71</v>
      </c>
      <c r="AY1663" s="279" t="s">
        <v>141</v>
      </c>
    </row>
    <row r="1664" spans="1:51" s="13" customFormat="1" ht="12">
      <c r="A1664" s="13"/>
      <c r="B1664" s="227"/>
      <c r="C1664" s="228"/>
      <c r="D1664" s="220" t="s">
        <v>155</v>
      </c>
      <c r="E1664" s="229" t="s">
        <v>19</v>
      </c>
      <c r="F1664" s="230" t="s">
        <v>1857</v>
      </c>
      <c r="G1664" s="228"/>
      <c r="H1664" s="229" t="s">
        <v>19</v>
      </c>
      <c r="I1664" s="231"/>
      <c r="J1664" s="228"/>
      <c r="K1664" s="228"/>
      <c r="L1664" s="232"/>
      <c r="M1664" s="233"/>
      <c r="N1664" s="234"/>
      <c r="O1664" s="234"/>
      <c r="P1664" s="234"/>
      <c r="Q1664" s="234"/>
      <c r="R1664" s="234"/>
      <c r="S1664" s="234"/>
      <c r="T1664" s="235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6" t="s">
        <v>155</v>
      </c>
      <c r="AU1664" s="236" t="s">
        <v>81</v>
      </c>
      <c r="AV1664" s="13" t="s">
        <v>79</v>
      </c>
      <c r="AW1664" s="13" t="s">
        <v>33</v>
      </c>
      <c r="AX1664" s="13" t="s">
        <v>71</v>
      </c>
      <c r="AY1664" s="236" t="s">
        <v>141</v>
      </c>
    </row>
    <row r="1665" spans="1:51" s="14" customFormat="1" ht="12">
      <c r="A1665" s="14"/>
      <c r="B1665" s="237"/>
      <c r="C1665" s="238"/>
      <c r="D1665" s="220" t="s">
        <v>155</v>
      </c>
      <c r="E1665" s="239" t="s">
        <v>19</v>
      </c>
      <c r="F1665" s="240" t="s">
        <v>1858</v>
      </c>
      <c r="G1665" s="238"/>
      <c r="H1665" s="241">
        <v>13.8</v>
      </c>
      <c r="I1665" s="242"/>
      <c r="J1665" s="238"/>
      <c r="K1665" s="238"/>
      <c r="L1665" s="243"/>
      <c r="M1665" s="244"/>
      <c r="N1665" s="245"/>
      <c r="O1665" s="245"/>
      <c r="P1665" s="245"/>
      <c r="Q1665" s="245"/>
      <c r="R1665" s="245"/>
      <c r="S1665" s="245"/>
      <c r="T1665" s="246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47" t="s">
        <v>155</v>
      </c>
      <c r="AU1665" s="247" t="s">
        <v>81</v>
      </c>
      <c r="AV1665" s="14" t="s">
        <v>81</v>
      </c>
      <c r="AW1665" s="14" t="s">
        <v>33</v>
      </c>
      <c r="AX1665" s="14" t="s">
        <v>71</v>
      </c>
      <c r="AY1665" s="247" t="s">
        <v>141</v>
      </c>
    </row>
    <row r="1666" spans="1:51" s="14" customFormat="1" ht="12">
      <c r="A1666" s="14"/>
      <c r="B1666" s="237"/>
      <c r="C1666" s="238"/>
      <c r="D1666" s="220" t="s">
        <v>155</v>
      </c>
      <c r="E1666" s="239" t="s">
        <v>19</v>
      </c>
      <c r="F1666" s="240" t="s">
        <v>1859</v>
      </c>
      <c r="G1666" s="238"/>
      <c r="H1666" s="241">
        <v>14.35</v>
      </c>
      <c r="I1666" s="242"/>
      <c r="J1666" s="238"/>
      <c r="K1666" s="238"/>
      <c r="L1666" s="243"/>
      <c r="M1666" s="244"/>
      <c r="N1666" s="245"/>
      <c r="O1666" s="245"/>
      <c r="P1666" s="245"/>
      <c r="Q1666" s="245"/>
      <c r="R1666" s="245"/>
      <c r="S1666" s="245"/>
      <c r="T1666" s="246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47" t="s">
        <v>155</v>
      </c>
      <c r="AU1666" s="247" t="s">
        <v>81</v>
      </c>
      <c r="AV1666" s="14" t="s">
        <v>81</v>
      </c>
      <c r="AW1666" s="14" t="s">
        <v>33</v>
      </c>
      <c r="AX1666" s="14" t="s">
        <v>71</v>
      </c>
      <c r="AY1666" s="247" t="s">
        <v>141</v>
      </c>
    </row>
    <row r="1667" spans="1:51" s="14" customFormat="1" ht="12">
      <c r="A1667" s="14"/>
      <c r="B1667" s="237"/>
      <c r="C1667" s="238"/>
      <c r="D1667" s="220" t="s">
        <v>155</v>
      </c>
      <c r="E1667" s="239" t="s">
        <v>19</v>
      </c>
      <c r="F1667" s="240" t="s">
        <v>1860</v>
      </c>
      <c r="G1667" s="238"/>
      <c r="H1667" s="241">
        <v>23</v>
      </c>
      <c r="I1667" s="242"/>
      <c r="J1667" s="238"/>
      <c r="K1667" s="238"/>
      <c r="L1667" s="243"/>
      <c r="M1667" s="244"/>
      <c r="N1667" s="245"/>
      <c r="O1667" s="245"/>
      <c r="P1667" s="245"/>
      <c r="Q1667" s="245"/>
      <c r="R1667" s="245"/>
      <c r="S1667" s="245"/>
      <c r="T1667" s="246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47" t="s">
        <v>155</v>
      </c>
      <c r="AU1667" s="247" t="s">
        <v>81</v>
      </c>
      <c r="AV1667" s="14" t="s">
        <v>81</v>
      </c>
      <c r="AW1667" s="14" t="s">
        <v>33</v>
      </c>
      <c r="AX1667" s="14" t="s">
        <v>71</v>
      </c>
      <c r="AY1667" s="247" t="s">
        <v>141</v>
      </c>
    </row>
    <row r="1668" spans="1:51" s="14" customFormat="1" ht="12">
      <c r="A1668" s="14"/>
      <c r="B1668" s="237"/>
      <c r="C1668" s="238"/>
      <c r="D1668" s="220" t="s">
        <v>155</v>
      </c>
      <c r="E1668" s="239" t="s">
        <v>19</v>
      </c>
      <c r="F1668" s="240" t="s">
        <v>1861</v>
      </c>
      <c r="G1668" s="238"/>
      <c r="H1668" s="241">
        <v>23.4</v>
      </c>
      <c r="I1668" s="242"/>
      <c r="J1668" s="238"/>
      <c r="K1668" s="238"/>
      <c r="L1668" s="243"/>
      <c r="M1668" s="244"/>
      <c r="N1668" s="245"/>
      <c r="O1668" s="245"/>
      <c r="P1668" s="245"/>
      <c r="Q1668" s="245"/>
      <c r="R1668" s="245"/>
      <c r="S1668" s="245"/>
      <c r="T1668" s="246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47" t="s">
        <v>155</v>
      </c>
      <c r="AU1668" s="247" t="s">
        <v>81</v>
      </c>
      <c r="AV1668" s="14" t="s">
        <v>81</v>
      </c>
      <c r="AW1668" s="14" t="s">
        <v>33</v>
      </c>
      <c r="AX1668" s="14" t="s">
        <v>71</v>
      </c>
      <c r="AY1668" s="247" t="s">
        <v>141</v>
      </c>
    </row>
    <row r="1669" spans="1:51" s="14" customFormat="1" ht="12">
      <c r="A1669" s="14"/>
      <c r="B1669" s="237"/>
      <c r="C1669" s="238"/>
      <c r="D1669" s="220" t="s">
        <v>155</v>
      </c>
      <c r="E1669" s="239" t="s">
        <v>19</v>
      </c>
      <c r="F1669" s="240" t="s">
        <v>1862</v>
      </c>
      <c r="G1669" s="238"/>
      <c r="H1669" s="241">
        <v>23.7</v>
      </c>
      <c r="I1669" s="242"/>
      <c r="J1669" s="238"/>
      <c r="K1669" s="238"/>
      <c r="L1669" s="243"/>
      <c r="M1669" s="244"/>
      <c r="N1669" s="245"/>
      <c r="O1669" s="245"/>
      <c r="P1669" s="245"/>
      <c r="Q1669" s="245"/>
      <c r="R1669" s="245"/>
      <c r="S1669" s="245"/>
      <c r="T1669" s="246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T1669" s="247" t="s">
        <v>155</v>
      </c>
      <c r="AU1669" s="247" t="s">
        <v>81</v>
      </c>
      <c r="AV1669" s="14" t="s">
        <v>81</v>
      </c>
      <c r="AW1669" s="14" t="s">
        <v>33</v>
      </c>
      <c r="AX1669" s="14" t="s">
        <v>71</v>
      </c>
      <c r="AY1669" s="247" t="s">
        <v>141</v>
      </c>
    </row>
    <row r="1670" spans="1:51" s="14" customFormat="1" ht="12">
      <c r="A1670" s="14"/>
      <c r="B1670" s="237"/>
      <c r="C1670" s="238"/>
      <c r="D1670" s="220" t="s">
        <v>155</v>
      </c>
      <c r="E1670" s="239" t="s">
        <v>19</v>
      </c>
      <c r="F1670" s="240" t="s">
        <v>1863</v>
      </c>
      <c r="G1670" s="238"/>
      <c r="H1670" s="241">
        <v>47.75</v>
      </c>
      <c r="I1670" s="242"/>
      <c r="J1670" s="238"/>
      <c r="K1670" s="238"/>
      <c r="L1670" s="243"/>
      <c r="M1670" s="244"/>
      <c r="N1670" s="245"/>
      <c r="O1670" s="245"/>
      <c r="P1670" s="245"/>
      <c r="Q1670" s="245"/>
      <c r="R1670" s="245"/>
      <c r="S1670" s="245"/>
      <c r="T1670" s="246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47" t="s">
        <v>155</v>
      </c>
      <c r="AU1670" s="247" t="s">
        <v>81</v>
      </c>
      <c r="AV1670" s="14" t="s">
        <v>81</v>
      </c>
      <c r="AW1670" s="14" t="s">
        <v>33</v>
      </c>
      <c r="AX1670" s="14" t="s">
        <v>71</v>
      </c>
      <c r="AY1670" s="247" t="s">
        <v>141</v>
      </c>
    </row>
    <row r="1671" spans="1:51" s="16" customFormat="1" ht="12">
      <c r="A1671" s="16"/>
      <c r="B1671" s="269"/>
      <c r="C1671" s="270"/>
      <c r="D1671" s="220" t="s">
        <v>155</v>
      </c>
      <c r="E1671" s="271" t="s">
        <v>19</v>
      </c>
      <c r="F1671" s="272" t="s">
        <v>476</v>
      </c>
      <c r="G1671" s="270"/>
      <c r="H1671" s="273">
        <v>146</v>
      </c>
      <c r="I1671" s="274"/>
      <c r="J1671" s="270"/>
      <c r="K1671" s="270"/>
      <c r="L1671" s="275"/>
      <c r="M1671" s="276"/>
      <c r="N1671" s="277"/>
      <c r="O1671" s="277"/>
      <c r="P1671" s="277"/>
      <c r="Q1671" s="277"/>
      <c r="R1671" s="277"/>
      <c r="S1671" s="277"/>
      <c r="T1671" s="278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T1671" s="279" t="s">
        <v>155</v>
      </c>
      <c r="AU1671" s="279" t="s">
        <v>81</v>
      </c>
      <c r="AV1671" s="16" t="s">
        <v>142</v>
      </c>
      <c r="AW1671" s="16" t="s">
        <v>33</v>
      </c>
      <c r="AX1671" s="16" t="s">
        <v>71</v>
      </c>
      <c r="AY1671" s="279" t="s">
        <v>141</v>
      </c>
    </row>
    <row r="1672" spans="1:51" s="13" customFormat="1" ht="12">
      <c r="A1672" s="13"/>
      <c r="B1672" s="227"/>
      <c r="C1672" s="228"/>
      <c r="D1672" s="220" t="s">
        <v>155</v>
      </c>
      <c r="E1672" s="229" t="s">
        <v>19</v>
      </c>
      <c r="F1672" s="230" t="s">
        <v>1030</v>
      </c>
      <c r="G1672" s="228"/>
      <c r="H1672" s="229" t="s">
        <v>19</v>
      </c>
      <c r="I1672" s="231"/>
      <c r="J1672" s="228"/>
      <c r="K1672" s="228"/>
      <c r="L1672" s="232"/>
      <c r="M1672" s="233"/>
      <c r="N1672" s="234"/>
      <c r="O1672" s="234"/>
      <c r="P1672" s="234"/>
      <c r="Q1672" s="234"/>
      <c r="R1672" s="234"/>
      <c r="S1672" s="234"/>
      <c r="T1672" s="235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36" t="s">
        <v>155</v>
      </c>
      <c r="AU1672" s="236" t="s">
        <v>81</v>
      </c>
      <c r="AV1672" s="13" t="s">
        <v>79</v>
      </c>
      <c r="AW1672" s="13" t="s">
        <v>33</v>
      </c>
      <c r="AX1672" s="13" t="s">
        <v>71</v>
      </c>
      <c r="AY1672" s="236" t="s">
        <v>141</v>
      </c>
    </row>
    <row r="1673" spans="1:51" s="14" customFormat="1" ht="12">
      <c r="A1673" s="14"/>
      <c r="B1673" s="237"/>
      <c r="C1673" s="238"/>
      <c r="D1673" s="220" t="s">
        <v>155</v>
      </c>
      <c r="E1673" s="239" t="s">
        <v>19</v>
      </c>
      <c r="F1673" s="240" t="s">
        <v>1031</v>
      </c>
      <c r="G1673" s="238"/>
      <c r="H1673" s="241">
        <v>4</v>
      </c>
      <c r="I1673" s="242"/>
      <c r="J1673" s="238"/>
      <c r="K1673" s="238"/>
      <c r="L1673" s="243"/>
      <c r="M1673" s="244"/>
      <c r="N1673" s="245"/>
      <c r="O1673" s="245"/>
      <c r="P1673" s="245"/>
      <c r="Q1673" s="245"/>
      <c r="R1673" s="245"/>
      <c r="S1673" s="245"/>
      <c r="T1673" s="246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47" t="s">
        <v>155</v>
      </c>
      <c r="AU1673" s="247" t="s">
        <v>81</v>
      </c>
      <c r="AV1673" s="14" t="s">
        <v>81</v>
      </c>
      <c r="AW1673" s="14" t="s">
        <v>33</v>
      </c>
      <c r="AX1673" s="14" t="s">
        <v>71</v>
      </c>
      <c r="AY1673" s="247" t="s">
        <v>141</v>
      </c>
    </row>
    <row r="1674" spans="1:51" s="14" customFormat="1" ht="12">
      <c r="A1674" s="14"/>
      <c r="B1674" s="237"/>
      <c r="C1674" s="238"/>
      <c r="D1674" s="220" t="s">
        <v>155</v>
      </c>
      <c r="E1674" s="239" t="s">
        <v>19</v>
      </c>
      <c r="F1674" s="240" t="s">
        <v>1032</v>
      </c>
      <c r="G1674" s="238"/>
      <c r="H1674" s="241">
        <v>3.15</v>
      </c>
      <c r="I1674" s="242"/>
      <c r="J1674" s="238"/>
      <c r="K1674" s="238"/>
      <c r="L1674" s="243"/>
      <c r="M1674" s="244"/>
      <c r="N1674" s="245"/>
      <c r="O1674" s="245"/>
      <c r="P1674" s="245"/>
      <c r="Q1674" s="245"/>
      <c r="R1674" s="245"/>
      <c r="S1674" s="245"/>
      <c r="T1674" s="246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47" t="s">
        <v>155</v>
      </c>
      <c r="AU1674" s="247" t="s">
        <v>81</v>
      </c>
      <c r="AV1674" s="14" t="s">
        <v>81</v>
      </c>
      <c r="AW1674" s="14" t="s">
        <v>33</v>
      </c>
      <c r="AX1674" s="14" t="s">
        <v>71</v>
      </c>
      <c r="AY1674" s="247" t="s">
        <v>141</v>
      </c>
    </row>
    <row r="1675" spans="1:51" s="14" customFormat="1" ht="12">
      <c r="A1675" s="14"/>
      <c r="B1675" s="237"/>
      <c r="C1675" s="238"/>
      <c r="D1675" s="220" t="s">
        <v>155</v>
      </c>
      <c r="E1675" s="239" t="s">
        <v>19</v>
      </c>
      <c r="F1675" s="240" t="s">
        <v>1033</v>
      </c>
      <c r="G1675" s="238"/>
      <c r="H1675" s="241">
        <v>3.2</v>
      </c>
      <c r="I1675" s="242"/>
      <c r="J1675" s="238"/>
      <c r="K1675" s="238"/>
      <c r="L1675" s="243"/>
      <c r="M1675" s="244"/>
      <c r="N1675" s="245"/>
      <c r="O1675" s="245"/>
      <c r="P1675" s="245"/>
      <c r="Q1675" s="245"/>
      <c r="R1675" s="245"/>
      <c r="S1675" s="245"/>
      <c r="T1675" s="246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47" t="s">
        <v>155</v>
      </c>
      <c r="AU1675" s="247" t="s">
        <v>81</v>
      </c>
      <c r="AV1675" s="14" t="s">
        <v>81</v>
      </c>
      <c r="AW1675" s="14" t="s">
        <v>33</v>
      </c>
      <c r="AX1675" s="14" t="s">
        <v>71</v>
      </c>
      <c r="AY1675" s="247" t="s">
        <v>141</v>
      </c>
    </row>
    <row r="1676" spans="1:51" s="14" customFormat="1" ht="12">
      <c r="A1676" s="14"/>
      <c r="B1676" s="237"/>
      <c r="C1676" s="238"/>
      <c r="D1676" s="220" t="s">
        <v>155</v>
      </c>
      <c r="E1676" s="239" t="s">
        <v>19</v>
      </c>
      <c r="F1676" s="240" t="s">
        <v>1034</v>
      </c>
      <c r="G1676" s="238"/>
      <c r="H1676" s="241">
        <v>3</v>
      </c>
      <c r="I1676" s="242"/>
      <c r="J1676" s="238"/>
      <c r="K1676" s="238"/>
      <c r="L1676" s="243"/>
      <c r="M1676" s="244"/>
      <c r="N1676" s="245"/>
      <c r="O1676" s="245"/>
      <c r="P1676" s="245"/>
      <c r="Q1676" s="245"/>
      <c r="R1676" s="245"/>
      <c r="S1676" s="245"/>
      <c r="T1676" s="246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47" t="s">
        <v>155</v>
      </c>
      <c r="AU1676" s="247" t="s">
        <v>81</v>
      </c>
      <c r="AV1676" s="14" t="s">
        <v>81</v>
      </c>
      <c r="AW1676" s="14" t="s">
        <v>33</v>
      </c>
      <c r="AX1676" s="14" t="s">
        <v>71</v>
      </c>
      <c r="AY1676" s="247" t="s">
        <v>141</v>
      </c>
    </row>
    <row r="1677" spans="1:51" s="16" customFormat="1" ht="12">
      <c r="A1677" s="16"/>
      <c r="B1677" s="269"/>
      <c r="C1677" s="270"/>
      <c r="D1677" s="220" t="s">
        <v>155</v>
      </c>
      <c r="E1677" s="271" t="s">
        <v>19</v>
      </c>
      <c r="F1677" s="272" t="s">
        <v>476</v>
      </c>
      <c r="G1677" s="270"/>
      <c r="H1677" s="273">
        <v>13.35</v>
      </c>
      <c r="I1677" s="274"/>
      <c r="J1677" s="270"/>
      <c r="K1677" s="270"/>
      <c r="L1677" s="275"/>
      <c r="M1677" s="276"/>
      <c r="N1677" s="277"/>
      <c r="O1677" s="277"/>
      <c r="P1677" s="277"/>
      <c r="Q1677" s="277"/>
      <c r="R1677" s="277"/>
      <c r="S1677" s="277"/>
      <c r="T1677" s="278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T1677" s="279" t="s">
        <v>155</v>
      </c>
      <c r="AU1677" s="279" t="s">
        <v>81</v>
      </c>
      <c r="AV1677" s="16" t="s">
        <v>142</v>
      </c>
      <c r="AW1677" s="16" t="s">
        <v>33</v>
      </c>
      <c r="AX1677" s="16" t="s">
        <v>71</v>
      </c>
      <c r="AY1677" s="279" t="s">
        <v>141</v>
      </c>
    </row>
    <row r="1678" spans="1:51" s="15" customFormat="1" ht="12">
      <c r="A1678" s="15"/>
      <c r="B1678" s="258"/>
      <c r="C1678" s="259"/>
      <c r="D1678" s="220" t="s">
        <v>155</v>
      </c>
      <c r="E1678" s="260" t="s">
        <v>19</v>
      </c>
      <c r="F1678" s="261" t="s">
        <v>188</v>
      </c>
      <c r="G1678" s="259"/>
      <c r="H1678" s="262">
        <v>292.15</v>
      </c>
      <c r="I1678" s="263"/>
      <c r="J1678" s="259"/>
      <c r="K1678" s="259"/>
      <c r="L1678" s="264"/>
      <c r="M1678" s="265"/>
      <c r="N1678" s="266"/>
      <c r="O1678" s="266"/>
      <c r="P1678" s="266"/>
      <c r="Q1678" s="266"/>
      <c r="R1678" s="266"/>
      <c r="S1678" s="266"/>
      <c r="T1678" s="267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T1678" s="268" t="s">
        <v>155</v>
      </c>
      <c r="AU1678" s="268" t="s">
        <v>81</v>
      </c>
      <c r="AV1678" s="15" t="s">
        <v>149</v>
      </c>
      <c r="AW1678" s="15" t="s">
        <v>33</v>
      </c>
      <c r="AX1678" s="15" t="s">
        <v>79</v>
      </c>
      <c r="AY1678" s="268" t="s">
        <v>141</v>
      </c>
    </row>
    <row r="1679" spans="1:65" s="2" customFormat="1" ht="24.15" customHeight="1">
      <c r="A1679" s="41"/>
      <c r="B1679" s="42"/>
      <c r="C1679" s="207" t="s">
        <v>1876</v>
      </c>
      <c r="D1679" s="207" t="s">
        <v>144</v>
      </c>
      <c r="E1679" s="208" t="s">
        <v>1877</v>
      </c>
      <c r="F1679" s="209" t="s">
        <v>1878</v>
      </c>
      <c r="G1679" s="210" t="s">
        <v>221</v>
      </c>
      <c r="H1679" s="211">
        <v>292.15</v>
      </c>
      <c r="I1679" s="212"/>
      <c r="J1679" s="213">
        <f>ROUND(I1679*H1679,2)</f>
        <v>0</v>
      </c>
      <c r="K1679" s="209" t="s">
        <v>148</v>
      </c>
      <c r="L1679" s="47"/>
      <c r="M1679" s="214" t="s">
        <v>19</v>
      </c>
      <c r="N1679" s="215" t="s">
        <v>42</v>
      </c>
      <c r="O1679" s="87"/>
      <c r="P1679" s="216">
        <f>O1679*H1679</f>
        <v>0</v>
      </c>
      <c r="Q1679" s="216">
        <v>0.0002</v>
      </c>
      <c r="R1679" s="216">
        <f>Q1679*H1679</f>
        <v>0.058429999999999996</v>
      </c>
      <c r="S1679" s="216">
        <v>0</v>
      </c>
      <c r="T1679" s="217">
        <f>S1679*H1679</f>
        <v>0</v>
      </c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R1679" s="218" t="s">
        <v>269</v>
      </c>
      <c r="AT1679" s="218" t="s">
        <v>144</v>
      </c>
      <c r="AU1679" s="218" t="s">
        <v>81</v>
      </c>
      <c r="AY1679" s="20" t="s">
        <v>141</v>
      </c>
      <c r="BE1679" s="219">
        <f>IF(N1679="základní",J1679,0)</f>
        <v>0</v>
      </c>
      <c r="BF1679" s="219">
        <f>IF(N1679="snížená",J1679,0)</f>
        <v>0</v>
      </c>
      <c r="BG1679" s="219">
        <f>IF(N1679="zákl. přenesená",J1679,0)</f>
        <v>0</v>
      </c>
      <c r="BH1679" s="219">
        <f>IF(N1679="sníž. přenesená",J1679,0)</f>
        <v>0</v>
      </c>
      <c r="BI1679" s="219">
        <f>IF(N1679="nulová",J1679,0)</f>
        <v>0</v>
      </c>
      <c r="BJ1679" s="20" t="s">
        <v>79</v>
      </c>
      <c r="BK1679" s="219">
        <f>ROUND(I1679*H1679,2)</f>
        <v>0</v>
      </c>
      <c r="BL1679" s="20" t="s">
        <v>269</v>
      </c>
      <c r="BM1679" s="218" t="s">
        <v>1879</v>
      </c>
    </row>
    <row r="1680" spans="1:47" s="2" customFormat="1" ht="12">
      <c r="A1680" s="41"/>
      <c r="B1680" s="42"/>
      <c r="C1680" s="43"/>
      <c r="D1680" s="220" t="s">
        <v>151</v>
      </c>
      <c r="E1680" s="43"/>
      <c r="F1680" s="221" t="s">
        <v>1880</v>
      </c>
      <c r="G1680" s="43"/>
      <c r="H1680" s="43"/>
      <c r="I1680" s="222"/>
      <c r="J1680" s="43"/>
      <c r="K1680" s="43"/>
      <c r="L1680" s="47"/>
      <c r="M1680" s="223"/>
      <c r="N1680" s="224"/>
      <c r="O1680" s="87"/>
      <c r="P1680" s="87"/>
      <c r="Q1680" s="87"/>
      <c r="R1680" s="87"/>
      <c r="S1680" s="87"/>
      <c r="T1680" s="88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T1680" s="20" t="s">
        <v>151</v>
      </c>
      <c r="AU1680" s="20" t="s">
        <v>81</v>
      </c>
    </row>
    <row r="1681" spans="1:47" s="2" customFormat="1" ht="12">
      <c r="A1681" s="41"/>
      <c r="B1681" s="42"/>
      <c r="C1681" s="43"/>
      <c r="D1681" s="225" t="s">
        <v>153</v>
      </c>
      <c r="E1681" s="43"/>
      <c r="F1681" s="226" t="s">
        <v>1881</v>
      </c>
      <c r="G1681" s="43"/>
      <c r="H1681" s="43"/>
      <c r="I1681" s="222"/>
      <c r="J1681" s="43"/>
      <c r="K1681" s="43"/>
      <c r="L1681" s="47"/>
      <c r="M1681" s="223"/>
      <c r="N1681" s="224"/>
      <c r="O1681" s="87"/>
      <c r="P1681" s="87"/>
      <c r="Q1681" s="87"/>
      <c r="R1681" s="87"/>
      <c r="S1681" s="87"/>
      <c r="T1681" s="88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T1681" s="20" t="s">
        <v>153</v>
      </c>
      <c r="AU1681" s="20" t="s">
        <v>81</v>
      </c>
    </row>
    <row r="1682" spans="1:51" s="13" customFormat="1" ht="12">
      <c r="A1682" s="13"/>
      <c r="B1682" s="227"/>
      <c r="C1682" s="228"/>
      <c r="D1682" s="220" t="s">
        <v>155</v>
      </c>
      <c r="E1682" s="229" t="s">
        <v>19</v>
      </c>
      <c r="F1682" s="230" t="s">
        <v>225</v>
      </c>
      <c r="G1682" s="228"/>
      <c r="H1682" s="229" t="s">
        <v>19</v>
      </c>
      <c r="I1682" s="231"/>
      <c r="J1682" s="228"/>
      <c r="K1682" s="228"/>
      <c r="L1682" s="232"/>
      <c r="M1682" s="233"/>
      <c r="N1682" s="234"/>
      <c r="O1682" s="234"/>
      <c r="P1682" s="234"/>
      <c r="Q1682" s="234"/>
      <c r="R1682" s="234"/>
      <c r="S1682" s="234"/>
      <c r="T1682" s="235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6" t="s">
        <v>155</v>
      </c>
      <c r="AU1682" s="236" t="s">
        <v>81</v>
      </c>
      <c r="AV1682" s="13" t="s">
        <v>79</v>
      </c>
      <c r="AW1682" s="13" t="s">
        <v>33</v>
      </c>
      <c r="AX1682" s="13" t="s">
        <v>71</v>
      </c>
      <c r="AY1682" s="236" t="s">
        <v>141</v>
      </c>
    </row>
    <row r="1683" spans="1:51" s="13" customFormat="1" ht="12">
      <c r="A1683" s="13"/>
      <c r="B1683" s="227"/>
      <c r="C1683" s="228"/>
      <c r="D1683" s="220" t="s">
        <v>155</v>
      </c>
      <c r="E1683" s="229" t="s">
        <v>19</v>
      </c>
      <c r="F1683" s="230" t="s">
        <v>1834</v>
      </c>
      <c r="G1683" s="228"/>
      <c r="H1683" s="229" t="s">
        <v>19</v>
      </c>
      <c r="I1683" s="231"/>
      <c r="J1683" s="228"/>
      <c r="K1683" s="228"/>
      <c r="L1683" s="232"/>
      <c r="M1683" s="233"/>
      <c r="N1683" s="234"/>
      <c r="O1683" s="234"/>
      <c r="P1683" s="234"/>
      <c r="Q1683" s="234"/>
      <c r="R1683" s="234"/>
      <c r="S1683" s="234"/>
      <c r="T1683" s="235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6" t="s">
        <v>155</v>
      </c>
      <c r="AU1683" s="236" t="s">
        <v>81</v>
      </c>
      <c r="AV1683" s="13" t="s">
        <v>79</v>
      </c>
      <c r="AW1683" s="13" t="s">
        <v>33</v>
      </c>
      <c r="AX1683" s="13" t="s">
        <v>71</v>
      </c>
      <c r="AY1683" s="236" t="s">
        <v>141</v>
      </c>
    </row>
    <row r="1684" spans="1:51" s="13" customFormat="1" ht="12">
      <c r="A1684" s="13"/>
      <c r="B1684" s="227"/>
      <c r="C1684" s="228"/>
      <c r="D1684" s="220" t="s">
        <v>155</v>
      </c>
      <c r="E1684" s="229" t="s">
        <v>19</v>
      </c>
      <c r="F1684" s="230" t="s">
        <v>1835</v>
      </c>
      <c r="G1684" s="228"/>
      <c r="H1684" s="229" t="s">
        <v>19</v>
      </c>
      <c r="I1684" s="231"/>
      <c r="J1684" s="228"/>
      <c r="K1684" s="228"/>
      <c r="L1684" s="232"/>
      <c r="M1684" s="233"/>
      <c r="N1684" s="234"/>
      <c r="O1684" s="234"/>
      <c r="P1684" s="234"/>
      <c r="Q1684" s="234"/>
      <c r="R1684" s="234"/>
      <c r="S1684" s="234"/>
      <c r="T1684" s="235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36" t="s">
        <v>155</v>
      </c>
      <c r="AU1684" s="236" t="s">
        <v>81</v>
      </c>
      <c r="AV1684" s="13" t="s">
        <v>79</v>
      </c>
      <c r="AW1684" s="13" t="s">
        <v>33</v>
      </c>
      <c r="AX1684" s="13" t="s">
        <v>71</v>
      </c>
      <c r="AY1684" s="236" t="s">
        <v>141</v>
      </c>
    </row>
    <row r="1685" spans="1:51" s="14" customFormat="1" ht="12">
      <c r="A1685" s="14"/>
      <c r="B1685" s="237"/>
      <c r="C1685" s="238"/>
      <c r="D1685" s="220" t="s">
        <v>155</v>
      </c>
      <c r="E1685" s="239" t="s">
        <v>19</v>
      </c>
      <c r="F1685" s="240" t="s">
        <v>1836</v>
      </c>
      <c r="G1685" s="238"/>
      <c r="H1685" s="241">
        <v>23.9</v>
      </c>
      <c r="I1685" s="242"/>
      <c r="J1685" s="238"/>
      <c r="K1685" s="238"/>
      <c r="L1685" s="243"/>
      <c r="M1685" s="244"/>
      <c r="N1685" s="245"/>
      <c r="O1685" s="245"/>
      <c r="P1685" s="245"/>
      <c r="Q1685" s="245"/>
      <c r="R1685" s="245"/>
      <c r="S1685" s="245"/>
      <c r="T1685" s="246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47" t="s">
        <v>155</v>
      </c>
      <c r="AU1685" s="247" t="s">
        <v>81</v>
      </c>
      <c r="AV1685" s="14" t="s">
        <v>81</v>
      </c>
      <c r="AW1685" s="14" t="s">
        <v>33</v>
      </c>
      <c r="AX1685" s="14" t="s">
        <v>71</v>
      </c>
      <c r="AY1685" s="247" t="s">
        <v>141</v>
      </c>
    </row>
    <row r="1686" spans="1:51" s="14" customFormat="1" ht="12">
      <c r="A1686" s="14"/>
      <c r="B1686" s="237"/>
      <c r="C1686" s="238"/>
      <c r="D1686" s="220" t="s">
        <v>155</v>
      </c>
      <c r="E1686" s="239" t="s">
        <v>19</v>
      </c>
      <c r="F1686" s="240" t="s">
        <v>1837</v>
      </c>
      <c r="G1686" s="238"/>
      <c r="H1686" s="241">
        <v>10.1</v>
      </c>
      <c r="I1686" s="242"/>
      <c r="J1686" s="238"/>
      <c r="K1686" s="238"/>
      <c r="L1686" s="243"/>
      <c r="M1686" s="244"/>
      <c r="N1686" s="245"/>
      <c r="O1686" s="245"/>
      <c r="P1686" s="245"/>
      <c r="Q1686" s="245"/>
      <c r="R1686" s="245"/>
      <c r="S1686" s="245"/>
      <c r="T1686" s="246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47" t="s">
        <v>155</v>
      </c>
      <c r="AU1686" s="247" t="s">
        <v>81</v>
      </c>
      <c r="AV1686" s="14" t="s">
        <v>81</v>
      </c>
      <c r="AW1686" s="14" t="s">
        <v>33</v>
      </c>
      <c r="AX1686" s="14" t="s">
        <v>71</v>
      </c>
      <c r="AY1686" s="247" t="s">
        <v>141</v>
      </c>
    </row>
    <row r="1687" spans="1:51" s="14" customFormat="1" ht="12">
      <c r="A1687" s="14"/>
      <c r="B1687" s="237"/>
      <c r="C1687" s="238"/>
      <c r="D1687" s="220" t="s">
        <v>155</v>
      </c>
      <c r="E1687" s="239" t="s">
        <v>19</v>
      </c>
      <c r="F1687" s="240" t="s">
        <v>1838</v>
      </c>
      <c r="G1687" s="238"/>
      <c r="H1687" s="241">
        <v>32.3</v>
      </c>
      <c r="I1687" s="242"/>
      <c r="J1687" s="238"/>
      <c r="K1687" s="238"/>
      <c r="L1687" s="243"/>
      <c r="M1687" s="244"/>
      <c r="N1687" s="245"/>
      <c r="O1687" s="245"/>
      <c r="P1687" s="245"/>
      <c r="Q1687" s="245"/>
      <c r="R1687" s="245"/>
      <c r="S1687" s="245"/>
      <c r="T1687" s="246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T1687" s="247" t="s">
        <v>155</v>
      </c>
      <c r="AU1687" s="247" t="s">
        <v>81</v>
      </c>
      <c r="AV1687" s="14" t="s">
        <v>81</v>
      </c>
      <c r="AW1687" s="14" t="s">
        <v>33</v>
      </c>
      <c r="AX1687" s="14" t="s">
        <v>71</v>
      </c>
      <c r="AY1687" s="247" t="s">
        <v>141</v>
      </c>
    </row>
    <row r="1688" spans="1:51" s="16" customFormat="1" ht="12">
      <c r="A1688" s="16"/>
      <c r="B1688" s="269"/>
      <c r="C1688" s="270"/>
      <c r="D1688" s="220" t="s">
        <v>155</v>
      </c>
      <c r="E1688" s="271" t="s">
        <v>19</v>
      </c>
      <c r="F1688" s="272" t="s">
        <v>476</v>
      </c>
      <c r="G1688" s="270"/>
      <c r="H1688" s="273">
        <v>66.3</v>
      </c>
      <c r="I1688" s="274"/>
      <c r="J1688" s="270"/>
      <c r="K1688" s="270"/>
      <c r="L1688" s="275"/>
      <c r="M1688" s="276"/>
      <c r="N1688" s="277"/>
      <c r="O1688" s="277"/>
      <c r="P1688" s="277"/>
      <c r="Q1688" s="277"/>
      <c r="R1688" s="277"/>
      <c r="S1688" s="277"/>
      <c r="T1688" s="278"/>
      <c r="U1688" s="16"/>
      <c r="V1688" s="16"/>
      <c r="W1688" s="16"/>
      <c r="X1688" s="16"/>
      <c r="Y1688" s="16"/>
      <c r="Z1688" s="16"/>
      <c r="AA1688" s="16"/>
      <c r="AB1688" s="16"/>
      <c r="AC1688" s="16"/>
      <c r="AD1688" s="16"/>
      <c r="AE1688" s="16"/>
      <c r="AT1688" s="279" t="s">
        <v>155</v>
      </c>
      <c r="AU1688" s="279" t="s">
        <v>81</v>
      </c>
      <c r="AV1688" s="16" t="s">
        <v>142</v>
      </c>
      <c r="AW1688" s="16" t="s">
        <v>33</v>
      </c>
      <c r="AX1688" s="16" t="s">
        <v>71</v>
      </c>
      <c r="AY1688" s="279" t="s">
        <v>141</v>
      </c>
    </row>
    <row r="1689" spans="1:51" s="13" customFormat="1" ht="12">
      <c r="A1689" s="13"/>
      <c r="B1689" s="227"/>
      <c r="C1689" s="228"/>
      <c r="D1689" s="220" t="s">
        <v>155</v>
      </c>
      <c r="E1689" s="229" t="s">
        <v>19</v>
      </c>
      <c r="F1689" s="230" t="s">
        <v>1839</v>
      </c>
      <c r="G1689" s="228"/>
      <c r="H1689" s="229" t="s">
        <v>19</v>
      </c>
      <c r="I1689" s="231"/>
      <c r="J1689" s="228"/>
      <c r="K1689" s="228"/>
      <c r="L1689" s="232"/>
      <c r="M1689" s="233"/>
      <c r="N1689" s="234"/>
      <c r="O1689" s="234"/>
      <c r="P1689" s="234"/>
      <c r="Q1689" s="234"/>
      <c r="R1689" s="234"/>
      <c r="S1689" s="234"/>
      <c r="T1689" s="235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36" t="s">
        <v>155</v>
      </c>
      <c r="AU1689" s="236" t="s">
        <v>81</v>
      </c>
      <c r="AV1689" s="13" t="s">
        <v>79</v>
      </c>
      <c r="AW1689" s="13" t="s">
        <v>33</v>
      </c>
      <c r="AX1689" s="13" t="s">
        <v>71</v>
      </c>
      <c r="AY1689" s="236" t="s">
        <v>141</v>
      </c>
    </row>
    <row r="1690" spans="1:51" s="14" customFormat="1" ht="12">
      <c r="A1690" s="14"/>
      <c r="B1690" s="237"/>
      <c r="C1690" s="238"/>
      <c r="D1690" s="220" t="s">
        <v>155</v>
      </c>
      <c r="E1690" s="239" t="s">
        <v>19</v>
      </c>
      <c r="F1690" s="240" t="s">
        <v>1840</v>
      </c>
      <c r="G1690" s="238"/>
      <c r="H1690" s="241">
        <v>10.8</v>
      </c>
      <c r="I1690" s="242"/>
      <c r="J1690" s="238"/>
      <c r="K1690" s="238"/>
      <c r="L1690" s="243"/>
      <c r="M1690" s="244"/>
      <c r="N1690" s="245"/>
      <c r="O1690" s="245"/>
      <c r="P1690" s="245"/>
      <c r="Q1690" s="245"/>
      <c r="R1690" s="245"/>
      <c r="S1690" s="245"/>
      <c r="T1690" s="246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47" t="s">
        <v>155</v>
      </c>
      <c r="AU1690" s="247" t="s">
        <v>81</v>
      </c>
      <c r="AV1690" s="14" t="s">
        <v>81</v>
      </c>
      <c r="AW1690" s="14" t="s">
        <v>33</v>
      </c>
      <c r="AX1690" s="14" t="s">
        <v>71</v>
      </c>
      <c r="AY1690" s="247" t="s">
        <v>141</v>
      </c>
    </row>
    <row r="1691" spans="1:51" s="14" customFormat="1" ht="12">
      <c r="A1691" s="14"/>
      <c r="B1691" s="237"/>
      <c r="C1691" s="238"/>
      <c r="D1691" s="220" t="s">
        <v>155</v>
      </c>
      <c r="E1691" s="239" t="s">
        <v>19</v>
      </c>
      <c r="F1691" s="240" t="s">
        <v>1841</v>
      </c>
      <c r="G1691" s="238"/>
      <c r="H1691" s="241">
        <v>6.6</v>
      </c>
      <c r="I1691" s="242"/>
      <c r="J1691" s="238"/>
      <c r="K1691" s="238"/>
      <c r="L1691" s="243"/>
      <c r="M1691" s="244"/>
      <c r="N1691" s="245"/>
      <c r="O1691" s="245"/>
      <c r="P1691" s="245"/>
      <c r="Q1691" s="245"/>
      <c r="R1691" s="245"/>
      <c r="S1691" s="245"/>
      <c r="T1691" s="246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47" t="s">
        <v>155</v>
      </c>
      <c r="AU1691" s="247" t="s">
        <v>81</v>
      </c>
      <c r="AV1691" s="14" t="s">
        <v>81</v>
      </c>
      <c r="AW1691" s="14" t="s">
        <v>33</v>
      </c>
      <c r="AX1691" s="14" t="s">
        <v>71</v>
      </c>
      <c r="AY1691" s="247" t="s">
        <v>141</v>
      </c>
    </row>
    <row r="1692" spans="1:51" s="14" customFormat="1" ht="12">
      <c r="A1692" s="14"/>
      <c r="B1692" s="237"/>
      <c r="C1692" s="238"/>
      <c r="D1692" s="220" t="s">
        <v>155</v>
      </c>
      <c r="E1692" s="239" t="s">
        <v>19</v>
      </c>
      <c r="F1692" s="240" t="s">
        <v>1842</v>
      </c>
      <c r="G1692" s="238"/>
      <c r="H1692" s="241">
        <v>2.7</v>
      </c>
      <c r="I1692" s="242"/>
      <c r="J1692" s="238"/>
      <c r="K1692" s="238"/>
      <c r="L1692" s="243"/>
      <c r="M1692" s="244"/>
      <c r="N1692" s="245"/>
      <c r="O1692" s="245"/>
      <c r="P1692" s="245"/>
      <c r="Q1692" s="245"/>
      <c r="R1692" s="245"/>
      <c r="S1692" s="245"/>
      <c r="T1692" s="246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47" t="s">
        <v>155</v>
      </c>
      <c r="AU1692" s="247" t="s">
        <v>81</v>
      </c>
      <c r="AV1692" s="14" t="s">
        <v>81</v>
      </c>
      <c r="AW1692" s="14" t="s">
        <v>33</v>
      </c>
      <c r="AX1692" s="14" t="s">
        <v>71</v>
      </c>
      <c r="AY1692" s="247" t="s">
        <v>141</v>
      </c>
    </row>
    <row r="1693" spans="1:51" s="14" customFormat="1" ht="12">
      <c r="A1693" s="14"/>
      <c r="B1693" s="237"/>
      <c r="C1693" s="238"/>
      <c r="D1693" s="220" t="s">
        <v>155</v>
      </c>
      <c r="E1693" s="239" t="s">
        <v>19</v>
      </c>
      <c r="F1693" s="240" t="s">
        <v>1843</v>
      </c>
      <c r="G1693" s="238"/>
      <c r="H1693" s="241">
        <v>1.65</v>
      </c>
      <c r="I1693" s="242"/>
      <c r="J1693" s="238"/>
      <c r="K1693" s="238"/>
      <c r="L1693" s="243"/>
      <c r="M1693" s="244"/>
      <c r="N1693" s="245"/>
      <c r="O1693" s="245"/>
      <c r="P1693" s="245"/>
      <c r="Q1693" s="245"/>
      <c r="R1693" s="245"/>
      <c r="S1693" s="245"/>
      <c r="T1693" s="246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47" t="s">
        <v>155</v>
      </c>
      <c r="AU1693" s="247" t="s">
        <v>81</v>
      </c>
      <c r="AV1693" s="14" t="s">
        <v>81</v>
      </c>
      <c r="AW1693" s="14" t="s">
        <v>33</v>
      </c>
      <c r="AX1693" s="14" t="s">
        <v>71</v>
      </c>
      <c r="AY1693" s="247" t="s">
        <v>141</v>
      </c>
    </row>
    <row r="1694" spans="1:51" s="14" customFormat="1" ht="12">
      <c r="A1694" s="14"/>
      <c r="B1694" s="237"/>
      <c r="C1694" s="238"/>
      <c r="D1694" s="220" t="s">
        <v>155</v>
      </c>
      <c r="E1694" s="239" t="s">
        <v>19</v>
      </c>
      <c r="F1694" s="240" t="s">
        <v>1844</v>
      </c>
      <c r="G1694" s="238"/>
      <c r="H1694" s="241">
        <v>1.6</v>
      </c>
      <c r="I1694" s="242"/>
      <c r="J1694" s="238"/>
      <c r="K1694" s="238"/>
      <c r="L1694" s="243"/>
      <c r="M1694" s="244"/>
      <c r="N1694" s="245"/>
      <c r="O1694" s="245"/>
      <c r="P1694" s="245"/>
      <c r="Q1694" s="245"/>
      <c r="R1694" s="245"/>
      <c r="S1694" s="245"/>
      <c r="T1694" s="246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47" t="s">
        <v>155</v>
      </c>
      <c r="AU1694" s="247" t="s">
        <v>81</v>
      </c>
      <c r="AV1694" s="14" t="s">
        <v>81</v>
      </c>
      <c r="AW1694" s="14" t="s">
        <v>33</v>
      </c>
      <c r="AX1694" s="14" t="s">
        <v>71</v>
      </c>
      <c r="AY1694" s="247" t="s">
        <v>141</v>
      </c>
    </row>
    <row r="1695" spans="1:51" s="14" customFormat="1" ht="12">
      <c r="A1695" s="14"/>
      <c r="B1695" s="237"/>
      <c r="C1695" s="238"/>
      <c r="D1695" s="220" t="s">
        <v>155</v>
      </c>
      <c r="E1695" s="239" t="s">
        <v>19</v>
      </c>
      <c r="F1695" s="240" t="s">
        <v>1845</v>
      </c>
      <c r="G1695" s="238"/>
      <c r="H1695" s="241">
        <v>2.7</v>
      </c>
      <c r="I1695" s="242"/>
      <c r="J1695" s="238"/>
      <c r="K1695" s="238"/>
      <c r="L1695" s="243"/>
      <c r="M1695" s="244"/>
      <c r="N1695" s="245"/>
      <c r="O1695" s="245"/>
      <c r="P1695" s="245"/>
      <c r="Q1695" s="245"/>
      <c r="R1695" s="245"/>
      <c r="S1695" s="245"/>
      <c r="T1695" s="246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47" t="s">
        <v>155</v>
      </c>
      <c r="AU1695" s="247" t="s">
        <v>81</v>
      </c>
      <c r="AV1695" s="14" t="s">
        <v>81</v>
      </c>
      <c r="AW1695" s="14" t="s">
        <v>33</v>
      </c>
      <c r="AX1695" s="14" t="s">
        <v>71</v>
      </c>
      <c r="AY1695" s="247" t="s">
        <v>141</v>
      </c>
    </row>
    <row r="1696" spans="1:51" s="14" customFormat="1" ht="12">
      <c r="A1696" s="14"/>
      <c r="B1696" s="237"/>
      <c r="C1696" s="238"/>
      <c r="D1696" s="220" t="s">
        <v>155</v>
      </c>
      <c r="E1696" s="239" t="s">
        <v>19</v>
      </c>
      <c r="F1696" s="240" t="s">
        <v>1846</v>
      </c>
      <c r="G1696" s="238"/>
      <c r="H1696" s="241">
        <v>6.8</v>
      </c>
      <c r="I1696" s="242"/>
      <c r="J1696" s="238"/>
      <c r="K1696" s="238"/>
      <c r="L1696" s="243"/>
      <c r="M1696" s="244"/>
      <c r="N1696" s="245"/>
      <c r="O1696" s="245"/>
      <c r="P1696" s="245"/>
      <c r="Q1696" s="245"/>
      <c r="R1696" s="245"/>
      <c r="S1696" s="245"/>
      <c r="T1696" s="246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47" t="s">
        <v>155</v>
      </c>
      <c r="AU1696" s="247" t="s">
        <v>81</v>
      </c>
      <c r="AV1696" s="14" t="s">
        <v>81</v>
      </c>
      <c r="AW1696" s="14" t="s">
        <v>33</v>
      </c>
      <c r="AX1696" s="14" t="s">
        <v>71</v>
      </c>
      <c r="AY1696" s="247" t="s">
        <v>141</v>
      </c>
    </row>
    <row r="1697" spans="1:51" s="14" customFormat="1" ht="12">
      <c r="A1697" s="14"/>
      <c r="B1697" s="237"/>
      <c r="C1697" s="238"/>
      <c r="D1697" s="220" t="s">
        <v>155</v>
      </c>
      <c r="E1697" s="239" t="s">
        <v>19</v>
      </c>
      <c r="F1697" s="240" t="s">
        <v>1847</v>
      </c>
      <c r="G1697" s="238"/>
      <c r="H1697" s="241">
        <v>8.35</v>
      </c>
      <c r="I1697" s="242"/>
      <c r="J1697" s="238"/>
      <c r="K1697" s="238"/>
      <c r="L1697" s="243"/>
      <c r="M1697" s="244"/>
      <c r="N1697" s="245"/>
      <c r="O1697" s="245"/>
      <c r="P1697" s="245"/>
      <c r="Q1697" s="245"/>
      <c r="R1697" s="245"/>
      <c r="S1697" s="245"/>
      <c r="T1697" s="246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47" t="s">
        <v>155</v>
      </c>
      <c r="AU1697" s="247" t="s">
        <v>81</v>
      </c>
      <c r="AV1697" s="14" t="s">
        <v>81</v>
      </c>
      <c r="AW1697" s="14" t="s">
        <v>33</v>
      </c>
      <c r="AX1697" s="14" t="s">
        <v>71</v>
      </c>
      <c r="AY1697" s="247" t="s">
        <v>141</v>
      </c>
    </row>
    <row r="1698" spans="1:51" s="14" customFormat="1" ht="12">
      <c r="A1698" s="14"/>
      <c r="B1698" s="237"/>
      <c r="C1698" s="238"/>
      <c r="D1698" s="220" t="s">
        <v>155</v>
      </c>
      <c r="E1698" s="239" t="s">
        <v>19</v>
      </c>
      <c r="F1698" s="240" t="s">
        <v>1848</v>
      </c>
      <c r="G1698" s="238"/>
      <c r="H1698" s="241">
        <v>3.75</v>
      </c>
      <c r="I1698" s="242"/>
      <c r="J1698" s="238"/>
      <c r="K1698" s="238"/>
      <c r="L1698" s="243"/>
      <c r="M1698" s="244"/>
      <c r="N1698" s="245"/>
      <c r="O1698" s="245"/>
      <c r="P1698" s="245"/>
      <c r="Q1698" s="245"/>
      <c r="R1698" s="245"/>
      <c r="S1698" s="245"/>
      <c r="T1698" s="246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47" t="s">
        <v>155</v>
      </c>
      <c r="AU1698" s="247" t="s">
        <v>81</v>
      </c>
      <c r="AV1698" s="14" t="s">
        <v>81</v>
      </c>
      <c r="AW1698" s="14" t="s">
        <v>33</v>
      </c>
      <c r="AX1698" s="14" t="s">
        <v>71</v>
      </c>
      <c r="AY1698" s="247" t="s">
        <v>141</v>
      </c>
    </row>
    <row r="1699" spans="1:51" s="14" customFormat="1" ht="12">
      <c r="A1699" s="14"/>
      <c r="B1699" s="237"/>
      <c r="C1699" s="238"/>
      <c r="D1699" s="220" t="s">
        <v>155</v>
      </c>
      <c r="E1699" s="239" t="s">
        <v>19</v>
      </c>
      <c r="F1699" s="240" t="s">
        <v>1849</v>
      </c>
      <c r="G1699" s="238"/>
      <c r="H1699" s="241">
        <v>1.7</v>
      </c>
      <c r="I1699" s="242"/>
      <c r="J1699" s="238"/>
      <c r="K1699" s="238"/>
      <c r="L1699" s="243"/>
      <c r="M1699" s="244"/>
      <c r="N1699" s="245"/>
      <c r="O1699" s="245"/>
      <c r="P1699" s="245"/>
      <c r="Q1699" s="245"/>
      <c r="R1699" s="245"/>
      <c r="S1699" s="245"/>
      <c r="T1699" s="246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47" t="s">
        <v>155</v>
      </c>
      <c r="AU1699" s="247" t="s">
        <v>81</v>
      </c>
      <c r="AV1699" s="14" t="s">
        <v>81</v>
      </c>
      <c r="AW1699" s="14" t="s">
        <v>33</v>
      </c>
      <c r="AX1699" s="14" t="s">
        <v>71</v>
      </c>
      <c r="AY1699" s="247" t="s">
        <v>141</v>
      </c>
    </row>
    <row r="1700" spans="1:51" s="14" customFormat="1" ht="12">
      <c r="A1700" s="14"/>
      <c r="B1700" s="237"/>
      <c r="C1700" s="238"/>
      <c r="D1700" s="220" t="s">
        <v>155</v>
      </c>
      <c r="E1700" s="239" t="s">
        <v>19</v>
      </c>
      <c r="F1700" s="240" t="s">
        <v>1850</v>
      </c>
      <c r="G1700" s="238"/>
      <c r="H1700" s="241">
        <v>2.7</v>
      </c>
      <c r="I1700" s="242"/>
      <c r="J1700" s="238"/>
      <c r="K1700" s="238"/>
      <c r="L1700" s="243"/>
      <c r="M1700" s="244"/>
      <c r="N1700" s="245"/>
      <c r="O1700" s="245"/>
      <c r="P1700" s="245"/>
      <c r="Q1700" s="245"/>
      <c r="R1700" s="245"/>
      <c r="S1700" s="245"/>
      <c r="T1700" s="246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47" t="s">
        <v>155</v>
      </c>
      <c r="AU1700" s="247" t="s">
        <v>81</v>
      </c>
      <c r="AV1700" s="14" t="s">
        <v>81</v>
      </c>
      <c r="AW1700" s="14" t="s">
        <v>33</v>
      </c>
      <c r="AX1700" s="14" t="s">
        <v>71</v>
      </c>
      <c r="AY1700" s="247" t="s">
        <v>141</v>
      </c>
    </row>
    <row r="1701" spans="1:51" s="14" customFormat="1" ht="12">
      <c r="A1701" s="14"/>
      <c r="B1701" s="237"/>
      <c r="C1701" s="238"/>
      <c r="D1701" s="220" t="s">
        <v>155</v>
      </c>
      <c r="E1701" s="239" t="s">
        <v>19</v>
      </c>
      <c r="F1701" s="240" t="s">
        <v>1851</v>
      </c>
      <c r="G1701" s="238"/>
      <c r="H1701" s="241">
        <v>3.4</v>
      </c>
      <c r="I1701" s="242"/>
      <c r="J1701" s="238"/>
      <c r="K1701" s="238"/>
      <c r="L1701" s="243"/>
      <c r="M1701" s="244"/>
      <c r="N1701" s="245"/>
      <c r="O1701" s="245"/>
      <c r="P1701" s="245"/>
      <c r="Q1701" s="245"/>
      <c r="R1701" s="245"/>
      <c r="S1701" s="245"/>
      <c r="T1701" s="246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47" t="s">
        <v>155</v>
      </c>
      <c r="AU1701" s="247" t="s">
        <v>81</v>
      </c>
      <c r="AV1701" s="14" t="s">
        <v>81</v>
      </c>
      <c r="AW1701" s="14" t="s">
        <v>33</v>
      </c>
      <c r="AX1701" s="14" t="s">
        <v>71</v>
      </c>
      <c r="AY1701" s="247" t="s">
        <v>141</v>
      </c>
    </row>
    <row r="1702" spans="1:51" s="14" customFormat="1" ht="12">
      <c r="A1702" s="14"/>
      <c r="B1702" s="237"/>
      <c r="C1702" s="238"/>
      <c r="D1702" s="220" t="s">
        <v>155</v>
      </c>
      <c r="E1702" s="239" t="s">
        <v>19</v>
      </c>
      <c r="F1702" s="240" t="s">
        <v>1852</v>
      </c>
      <c r="G1702" s="238"/>
      <c r="H1702" s="241">
        <v>3.1</v>
      </c>
      <c r="I1702" s="242"/>
      <c r="J1702" s="238"/>
      <c r="K1702" s="238"/>
      <c r="L1702" s="243"/>
      <c r="M1702" s="244"/>
      <c r="N1702" s="245"/>
      <c r="O1702" s="245"/>
      <c r="P1702" s="245"/>
      <c r="Q1702" s="245"/>
      <c r="R1702" s="245"/>
      <c r="S1702" s="245"/>
      <c r="T1702" s="246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47" t="s">
        <v>155</v>
      </c>
      <c r="AU1702" s="247" t="s">
        <v>81</v>
      </c>
      <c r="AV1702" s="14" t="s">
        <v>81</v>
      </c>
      <c r="AW1702" s="14" t="s">
        <v>33</v>
      </c>
      <c r="AX1702" s="14" t="s">
        <v>71</v>
      </c>
      <c r="AY1702" s="247" t="s">
        <v>141</v>
      </c>
    </row>
    <row r="1703" spans="1:51" s="14" customFormat="1" ht="12">
      <c r="A1703" s="14"/>
      <c r="B1703" s="237"/>
      <c r="C1703" s="238"/>
      <c r="D1703" s="220" t="s">
        <v>155</v>
      </c>
      <c r="E1703" s="239" t="s">
        <v>19</v>
      </c>
      <c r="F1703" s="240" t="s">
        <v>1853</v>
      </c>
      <c r="G1703" s="238"/>
      <c r="H1703" s="241">
        <v>1.7</v>
      </c>
      <c r="I1703" s="242"/>
      <c r="J1703" s="238"/>
      <c r="K1703" s="238"/>
      <c r="L1703" s="243"/>
      <c r="M1703" s="244"/>
      <c r="N1703" s="245"/>
      <c r="O1703" s="245"/>
      <c r="P1703" s="245"/>
      <c r="Q1703" s="245"/>
      <c r="R1703" s="245"/>
      <c r="S1703" s="245"/>
      <c r="T1703" s="246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47" t="s">
        <v>155</v>
      </c>
      <c r="AU1703" s="247" t="s">
        <v>81</v>
      </c>
      <c r="AV1703" s="14" t="s">
        <v>81</v>
      </c>
      <c r="AW1703" s="14" t="s">
        <v>33</v>
      </c>
      <c r="AX1703" s="14" t="s">
        <v>71</v>
      </c>
      <c r="AY1703" s="247" t="s">
        <v>141</v>
      </c>
    </row>
    <row r="1704" spans="1:51" s="14" customFormat="1" ht="12">
      <c r="A1704" s="14"/>
      <c r="B1704" s="237"/>
      <c r="C1704" s="238"/>
      <c r="D1704" s="220" t="s">
        <v>155</v>
      </c>
      <c r="E1704" s="239" t="s">
        <v>19</v>
      </c>
      <c r="F1704" s="240" t="s">
        <v>1854</v>
      </c>
      <c r="G1704" s="238"/>
      <c r="H1704" s="241">
        <v>1.25</v>
      </c>
      <c r="I1704" s="242"/>
      <c r="J1704" s="238"/>
      <c r="K1704" s="238"/>
      <c r="L1704" s="243"/>
      <c r="M1704" s="244"/>
      <c r="N1704" s="245"/>
      <c r="O1704" s="245"/>
      <c r="P1704" s="245"/>
      <c r="Q1704" s="245"/>
      <c r="R1704" s="245"/>
      <c r="S1704" s="245"/>
      <c r="T1704" s="246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47" t="s">
        <v>155</v>
      </c>
      <c r="AU1704" s="247" t="s">
        <v>81</v>
      </c>
      <c r="AV1704" s="14" t="s">
        <v>81</v>
      </c>
      <c r="AW1704" s="14" t="s">
        <v>33</v>
      </c>
      <c r="AX1704" s="14" t="s">
        <v>71</v>
      </c>
      <c r="AY1704" s="247" t="s">
        <v>141</v>
      </c>
    </row>
    <row r="1705" spans="1:51" s="14" customFormat="1" ht="12">
      <c r="A1705" s="14"/>
      <c r="B1705" s="237"/>
      <c r="C1705" s="238"/>
      <c r="D1705" s="220" t="s">
        <v>155</v>
      </c>
      <c r="E1705" s="239" t="s">
        <v>19</v>
      </c>
      <c r="F1705" s="240" t="s">
        <v>1855</v>
      </c>
      <c r="G1705" s="238"/>
      <c r="H1705" s="241">
        <v>3</v>
      </c>
      <c r="I1705" s="242"/>
      <c r="J1705" s="238"/>
      <c r="K1705" s="238"/>
      <c r="L1705" s="243"/>
      <c r="M1705" s="244"/>
      <c r="N1705" s="245"/>
      <c r="O1705" s="245"/>
      <c r="P1705" s="245"/>
      <c r="Q1705" s="245"/>
      <c r="R1705" s="245"/>
      <c r="S1705" s="245"/>
      <c r="T1705" s="246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47" t="s">
        <v>155</v>
      </c>
      <c r="AU1705" s="247" t="s">
        <v>81</v>
      </c>
      <c r="AV1705" s="14" t="s">
        <v>81</v>
      </c>
      <c r="AW1705" s="14" t="s">
        <v>33</v>
      </c>
      <c r="AX1705" s="14" t="s">
        <v>71</v>
      </c>
      <c r="AY1705" s="247" t="s">
        <v>141</v>
      </c>
    </row>
    <row r="1706" spans="1:51" s="14" customFormat="1" ht="12">
      <c r="A1706" s="14"/>
      <c r="B1706" s="237"/>
      <c r="C1706" s="238"/>
      <c r="D1706" s="220" t="s">
        <v>155</v>
      </c>
      <c r="E1706" s="239" t="s">
        <v>19</v>
      </c>
      <c r="F1706" s="240" t="s">
        <v>1856</v>
      </c>
      <c r="G1706" s="238"/>
      <c r="H1706" s="241">
        <v>4.7</v>
      </c>
      <c r="I1706" s="242"/>
      <c r="J1706" s="238"/>
      <c r="K1706" s="238"/>
      <c r="L1706" s="243"/>
      <c r="M1706" s="244"/>
      <c r="N1706" s="245"/>
      <c r="O1706" s="245"/>
      <c r="P1706" s="245"/>
      <c r="Q1706" s="245"/>
      <c r="R1706" s="245"/>
      <c r="S1706" s="245"/>
      <c r="T1706" s="246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47" t="s">
        <v>155</v>
      </c>
      <c r="AU1706" s="247" t="s">
        <v>81</v>
      </c>
      <c r="AV1706" s="14" t="s">
        <v>81</v>
      </c>
      <c r="AW1706" s="14" t="s">
        <v>33</v>
      </c>
      <c r="AX1706" s="14" t="s">
        <v>71</v>
      </c>
      <c r="AY1706" s="247" t="s">
        <v>141</v>
      </c>
    </row>
    <row r="1707" spans="1:51" s="16" customFormat="1" ht="12">
      <c r="A1707" s="16"/>
      <c r="B1707" s="269"/>
      <c r="C1707" s="270"/>
      <c r="D1707" s="220" t="s">
        <v>155</v>
      </c>
      <c r="E1707" s="271" t="s">
        <v>19</v>
      </c>
      <c r="F1707" s="272" t="s">
        <v>476</v>
      </c>
      <c r="G1707" s="270"/>
      <c r="H1707" s="273">
        <v>66.5</v>
      </c>
      <c r="I1707" s="274"/>
      <c r="J1707" s="270"/>
      <c r="K1707" s="270"/>
      <c r="L1707" s="275"/>
      <c r="M1707" s="276"/>
      <c r="N1707" s="277"/>
      <c r="O1707" s="277"/>
      <c r="P1707" s="277"/>
      <c r="Q1707" s="277"/>
      <c r="R1707" s="277"/>
      <c r="S1707" s="277"/>
      <c r="T1707" s="278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T1707" s="279" t="s">
        <v>155</v>
      </c>
      <c r="AU1707" s="279" t="s">
        <v>81</v>
      </c>
      <c r="AV1707" s="16" t="s">
        <v>142</v>
      </c>
      <c r="AW1707" s="16" t="s">
        <v>33</v>
      </c>
      <c r="AX1707" s="16" t="s">
        <v>71</v>
      </c>
      <c r="AY1707" s="279" t="s">
        <v>141</v>
      </c>
    </row>
    <row r="1708" spans="1:51" s="13" customFormat="1" ht="12">
      <c r="A1708" s="13"/>
      <c r="B1708" s="227"/>
      <c r="C1708" s="228"/>
      <c r="D1708" s="220" t="s">
        <v>155</v>
      </c>
      <c r="E1708" s="229" t="s">
        <v>19</v>
      </c>
      <c r="F1708" s="230" t="s">
        <v>1857</v>
      </c>
      <c r="G1708" s="228"/>
      <c r="H1708" s="229" t="s">
        <v>19</v>
      </c>
      <c r="I1708" s="231"/>
      <c r="J1708" s="228"/>
      <c r="K1708" s="228"/>
      <c r="L1708" s="232"/>
      <c r="M1708" s="233"/>
      <c r="N1708" s="234"/>
      <c r="O1708" s="234"/>
      <c r="P1708" s="234"/>
      <c r="Q1708" s="234"/>
      <c r="R1708" s="234"/>
      <c r="S1708" s="234"/>
      <c r="T1708" s="235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36" t="s">
        <v>155</v>
      </c>
      <c r="AU1708" s="236" t="s">
        <v>81</v>
      </c>
      <c r="AV1708" s="13" t="s">
        <v>79</v>
      </c>
      <c r="AW1708" s="13" t="s">
        <v>33</v>
      </c>
      <c r="AX1708" s="13" t="s">
        <v>71</v>
      </c>
      <c r="AY1708" s="236" t="s">
        <v>141</v>
      </c>
    </row>
    <row r="1709" spans="1:51" s="14" customFormat="1" ht="12">
      <c r="A1709" s="14"/>
      <c r="B1709" s="237"/>
      <c r="C1709" s="238"/>
      <c r="D1709" s="220" t="s">
        <v>155</v>
      </c>
      <c r="E1709" s="239" t="s">
        <v>19</v>
      </c>
      <c r="F1709" s="240" t="s">
        <v>1858</v>
      </c>
      <c r="G1709" s="238"/>
      <c r="H1709" s="241">
        <v>13.8</v>
      </c>
      <c r="I1709" s="242"/>
      <c r="J1709" s="238"/>
      <c r="K1709" s="238"/>
      <c r="L1709" s="243"/>
      <c r="M1709" s="244"/>
      <c r="N1709" s="245"/>
      <c r="O1709" s="245"/>
      <c r="P1709" s="245"/>
      <c r="Q1709" s="245"/>
      <c r="R1709" s="245"/>
      <c r="S1709" s="245"/>
      <c r="T1709" s="246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47" t="s">
        <v>155</v>
      </c>
      <c r="AU1709" s="247" t="s">
        <v>81</v>
      </c>
      <c r="AV1709" s="14" t="s">
        <v>81</v>
      </c>
      <c r="AW1709" s="14" t="s">
        <v>33</v>
      </c>
      <c r="AX1709" s="14" t="s">
        <v>71</v>
      </c>
      <c r="AY1709" s="247" t="s">
        <v>141</v>
      </c>
    </row>
    <row r="1710" spans="1:51" s="14" customFormat="1" ht="12">
      <c r="A1710" s="14"/>
      <c r="B1710" s="237"/>
      <c r="C1710" s="238"/>
      <c r="D1710" s="220" t="s">
        <v>155</v>
      </c>
      <c r="E1710" s="239" t="s">
        <v>19</v>
      </c>
      <c r="F1710" s="240" t="s">
        <v>1859</v>
      </c>
      <c r="G1710" s="238"/>
      <c r="H1710" s="241">
        <v>14.35</v>
      </c>
      <c r="I1710" s="242"/>
      <c r="J1710" s="238"/>
      <c r="K1710" s="238"/>
      <c r="L1710" s="243"/>
      <c r="M1710" s="244"/>
      <c r="N1710" s="245"/>
      <c r="O1710" s="245"/>
      <c r="P1710" s="245"/>
      <c r="Q1710" s="245"/>
      <c r="R1710" s="245"/>
      <c r="S1710" s="245"/>
      <c r="T1710" s="246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47" t="s">
        <v>155</v>
      </c>
      <c r="AU1710" s="247" t="s">
        <v>81</v>
      </c>
      <c r="AV1710" s="14" t="s">
        <v>81</v>
      </c>
      <c r="AW1710" s="14" t="s">
        <v>33</v>
      </c>
      <c r="AX1710" s="14" t="s">
        <v>71</v>
      </c>
      <c r="AY1710" s="247" t="s">
        <v>141</v>
      </c>
    </row>
    <row r="1711" spans="1:51" s="14" customFormat="1" ht="12">
      <c r="A1711" s="14"/>
      <c r="B1711" s="237"/>
      <c r="C1711" s="238"/>
      <c r="D1711" s="220" t="s">
        <v>155</v>
      </c>
      <c r="E1711" s="239" t="s">
        <v>19</v>
      </c>
      <c r="F1711" s="240" t="s">
        <v>1860</v>
      </c>
      <c r="G1711" s="238"/>
      <c r="H1711" s="241">
        <v>23</v>
      </c>
      <c r="I1711" s="242"/>
      <c r="J1711" s="238"/>
      <c r="K1711" s="238"/>
      <c r="L1711" s="243"/>
      <c r="M1711" s="244"/>
      <c r="N1711" s="245"/>
      <c r="O1711" s="245"/>
      <c r="P1711" s="245"/>
      <c r="Q1711" s="245"/>
      <c r="R1711" s="245"/>
      <c r="S1711" s="245"/>
      <c r="T1711" s="246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47" t="s">
        <v>155</v>
      </c>
      <c r="AU1711" s="247" t="s">
        <v>81</v>
      </c>
      <c r="AV1711" s="14" t="s">
        <v>81</v>
      </c>
      <c r="AW1711" s="14" t="s">
        <v>33</v>
      </c>
      <c r="AX1711" s="14" t="s">
        <v>71</v>
      </c>
      <c r="AY1711" s="247" t="s">
        <v>141</v>
      </c>
    </row>
    <row r="1712" spans="1:51" s="14" customFormat="1" ht="12">
      <c r="A1712" s="14"/>
      <c r="B1712" s="237"/>
      <c r="C1712" s="238"/>
      <c r="D1712" s="220" t="s">
        <v>155</v>
      </c>
      <c r="E1712" s="239" t="s">
        <v>19</v>
      </c>
      <c r="F1712" s="240" t="s">
        <v>1861</v>
      </c>
      <c r="G1712" s="238"/>
      <c r="H1712" s="241">
        <v>23.4</v>
      </c>
      <c r="I1712" s="242"/>
      <c r="J1712" s="238"/>
      <c r="K1712" s="238"/>
      <c r="L1712" s="243"/>
      <c r="M1712" s="244"/>
      <c r="N1712" s="245"/>
      <c r="O1712" s="245"/>
      <c r="P1712" s="245"/>
      <c r="Q1712" s="245"/>
      <c r="R1712" s="245"/>
      <c r="S1712" s="245"/>
      <c r="T1712" s="246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T1712" s="247" t="s">
        <v>155</v>
      </c>
      <c r="AU1712" s="247" t="s">
        <v>81</v>
      </c>
      <c r="AV1712" s="14" t="s">
        <v>81</v>
      </c>
      <c r="AW1712" s="14" t="s">
        <v>33</v>
      </c>
      <c r="AX1712" s="14" t="s">
        <v>71</v>
      </c>
      <c r="AY1712" s="247" t="s">
        <v>141</v>
      </c>
    </row>
    <row r="1713" spans="1:51" s="14" customFormat="1" ht="12">
      <c r="A1713" s="14"/>
      <c r="B1713" s="237"/>
      <c r="C1713" s="238"/>
      <c r="D1713" s="220" t="s">
        <v>155</v>
      </c>
      <c r="E1713" s="239" t="s">
        <v>19</v>
      </c>
      <c r="F1713" s="240" t="s">
        <v>1862</v>
      </c>
      <c r="G1713" s="238"/>
      <c r="H1713" s="241">
        <v>23.7</v>
      </c>
      <c r="I1713" s="242"/>
      <c r="J1713" s="238"/>
      <c r="K1713" s="238"/>
      <c r="L1713" s="243"/>
      <c r="M1713" s="244"/>
      <c r="N1713" s="245"/>
      <c r="O1713" s="245"/>
      <c r="P1713" s="245"/>
      <c r="Q1713" s="245"/>
      <c r="R1713" s="245"/>
      <c r="S1713" s="245"/>
      <c r="T1713" s="246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T1713" s="247" t="s">
        <v>155</v>
      </c>
      <c r="AU1713" s="247" t="s">
        <v>81</v>
      </c>
      <c r="AV1713" s="14" t="s">
        <v>81</v>
      </c>
      <c r="AW1713" s="14" t="s">
        <v>33</v>
      </c>
      <c r="AX1713" s="14" t="s">
        <v>71</v>
      </c>
      <c r="AY1713" s="247" t="s">
        <v>141</v>
      </c>
    </row>
    <row r="1714" spans="1:51" s="14" customFormat="1" ht="12">
      <c r="A1714" s="14"/>
      <c r="B1714" s="237"/>
      <c r="C1714" s="238"/>
      <c r="D1714" s="220" t="s">
        <v>155</v>
      </c>
      <c r="E1714" s="239" t="s">
        <v>19</v>
      </c>
      <c r="F1714" s="240" t="s">
        <v>1863</v>
      </c>
      <c r="G1714" s="238"/>
      <c r="H1714" s="241">
        <v>47.75</v>
      </c>
      <c r="I1714" s="242"/>
      <c r="J1714" s="238"/>
      <c r="K1714" s="238"/>
      <c r="L1714" s="243"/>
      <c r="M1714" s="244"/>
      <c r="N1714" s="245"/>
      <c r="O1714" s="245"/>
      <c r="P1714" s="245"/>
      <c r="Q1714" s="245"/>
      <c r="R1714" s="245"/>
      <c r="S1714" s="245"/>
      <c r="T1714" s="246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47" t="s">
        <v>155</v>
      </c>
      <c r="AU1714" s="247" t="s">
        <v>81</v>
      </c>
      <c r="AV1714" s="14" t="s">
        <v>81</v>
      </c>
      <c r="AW1714" s="14" t="s">
        <v>33</v>
      </c>
      <c r="AX1714" s="14" t="s">
        <v>71</v>
      </c>
      <c r="AY1714" s="247" t="s">
        <v>141</v>
      </c>
    </row>
    <row r="1715" spans="1:51" s="16" customFormat="1" ht="12">
      <c r="A1715" s="16"/>
      <c r="B1715" s="269"/>
      <c r="C1715" s="270"/>
      <c r="D1715" s="220" t="s">
        <v>155</v>
      </c>
      <c r="E1715" s="271" t="s">
        <v>19</v>
      </c>
      <c r="F1715" s="272" t="s">
        <v>476</v>
      </c>
      <c r="G1715" s="270"/>
      <c r="H1715" s="273">
        <v>146</v>
      </c>
      <c r="I1715" s="274"/>
      <c r="J1715" s="270"/>
      <c r="K1715" s="270"/>
      <c r="L1715" s="275"/>
      <c r="M1715" s="276"/>
      <c r="N1715" s="277"/>
      <c r="O1715" s="277"/>
      <c r="P1715" s="277"/>
      <c r="Q1715" s="277"/>
      <c r="R1715" s="277"/>
      <c r="S1715" s="277"/>
      <c r="T1715" s="278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/>
      <c r="AE1715" s="16"/>
      <c r="AT1715" s="279" t="s">
        <v>155</v>
      </c>
      <c r="AU1715" s="279" t="s">
        <v>81</v>
      </c>
      <c r="AV1715" s="16" t="s">
        <v>142</v>
      </c>
      <c r="AW1715" s="16" t="s">
        <v>33</v>
      </c>
      <c r="AX1715" s="16" t="s">
        <v>71</v>
      </c>
      <c r="AY1715" s="279" t="s">
        <v>141</v>
      </c>
    </row>
    <row r="1716" spans="1:51" s="13" customFormat="1" ht="12">
      <c r="A1716" s="13"/>
      <c r="B1716" s="227"/>
      <c r="C1716" s="228"/>
      <c r="D1716" s="220" t="s">
        <v>155</v>
      </c>
      <c r="E1716" s="229" t="s">
        <v>19</v>
      </c>
      <c r="F1716" s="230" t="s">
        <v>1030</v>
      </c>
      <c r="G1716" s="228"/>
      <c r="H1716" s="229" t="s">
        <v>19</v>
      </c>
      <c r="I1716" s="231"/>
      <c r="J1716" s="228"/>
      <c r="K1716" s="228"/>
      <c r="L1716" s="232"/>
      <c r="M1716" s="233"/>
      <c r="N1716" s="234"/>
      <c r="O1716" s="234"/>
      <c r="P1716" s="234"/>
      <c r="Q1716" s="234"/>
      <c r="R1716" s="234"/>
      <c r="S1716" s="234"/>
      <c r="T1716" s="235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6" t="s">
        <v>155</v>
      </c>
      <c r="AU1716" s="236" t="s">
        <v>81</v>
      </c>
      <c r="AV1716" s="13" t="s">
        <v>79</v>
      </c>
      <c r="AW1716" s="13" t="s">
        <v>33</v>
      </c>
      <c r="AX1716" s="13" t="s">
        <v>71</v>
      </c>
      <c r="AY1716" s="236" t="s">
        <v>141</v>
      </c>
    </row>
    <row r="1717" spans="1:51" s="14" customFormat="1" ht="12">
      <c r="A1717" s="14"/>
      <c r="B1717" s="237"/>
      <c r="C1717" s="238"/>
      <c r="D1717" s="220" t="s">
        <v>155</v>
      </c>
      <c r="E1717" s="239" t="s">
        <v>19</v>
      </c>
      <c r="F1717" s="240" t="s">
        <v>1031</v>
      </c>
      <c r="G1717" s="238"/>
      <c r="H1717" s="241">
        <v>4</v>
      </c>
      <c r="I1717" s="242"/>
      <c r="J1717" s="238"/>
      <c r="K1717" s="238"/>
      <c r="L1717" s="243"/>
      <c r="M1717" s="244"/>
      <c r="N1717" s="245"/>
      <c r="O1717" s="245"/>
      <c r="P1717" s="245"/>
      <c r="Q1717" s="245"/>
      <c r="R1717" s="245"/>
      <c r="S1717" s="245"/>
      <c r="T1717" s="246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47" t="s">
        <v>155</v>
      </c>
      <c r="AU1717" s="247" t="s">
        <v>81</v>
      </c>
      <c r="AV1717" s="14" t="s">
        <v>81</v>
      </c>
      <c r="AW1717" s="14" t="s">
        <v>33</v>
      </c>
      <c r="AX1717" s="14" t="s">
        <v>71</v>
      </c>
      <c r="AY1717" s="247" t="s">
        <v>141</v>
      </c>
    </row>
    <row r="1718" spans="1:51" s="14" customFormat="1" ht="12">
      <c r="A1718" s="14"/>
      <c r="B1718" s="237"/>
      <c r="C1718" s="238"/>
      <c r="D1718" s="220" t="s">
        <v>155</v>
      </c>
      <c r="E1718" s="239" t="s">
        <v>19</v>
      </c>
      <c r="F1718" s="240" t="s">
        <v>1032</v>
      </c>
      <c r="G1718" s="238"/>
      <c r="H1718" s="241">
        <v>3.15</v>
      </c>
      <c r="I1718" s="242"/>
      <c r="J1718" s="238"/>
      <c r="K1718" s="238"/>
      <c r="L1718" s="243"/>
      <c r="M1718" s="244"/>
      <c r="N1718" s="245"/>
      <c r="O1718" s="245"/>
      <c r="P1718" s="245"/>
      <c r="Q1718" s="245"/>
      <c r="R1718" s="245"/>
      <c r="S1718" s="245"/>
      <c r="T1718" s="246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47" t="s">
        <v>155</v>
      </c>
      <c r="AU1718" s="247" t="s">
        <v>81</v>
      </c>
      <c r="AV1718" s="14" t="s">
        <v>81</v>
      </c>
      <c r="AW1718" s="14" t="s">
        <v>33</v>
      </c>
      <c r="AX1718" s="14" t="s">
        <v>71</v>
      </c>
      <c r="AY1718" s="247" t="s">
        <v>141</v>
      </c>
    </row>
    <row r="1719" spans="1:51" s="14" customFormat="1" ht="12">
      <c r="A1719" s="14"/>
      <c r="B1719" s="237"/>
      <c r="C1719" s="238"/>
      <c r="D1719" s="220" t="s">
        <v>155</v>
      </c>
      <c r="E1719" s="239" t="s">
        <v>19</v>
      </c>
      <c r="F1719" s="240" t="s">
        <v>1033</v>
      </c>
      <c r="G1719" s="238"/>
      <c r="H1719" s="241">
        <v>3.2</v>
      </c>
      <c r="I1719" s="242"/>
      <c r="J1719" s="238"/>
      <c r="K1719" s="238"/>
      <c r="L1719" s="243"/>
      <c r="M1719" s="244"/>
      <c r="N1719" s="245"/>
      <c r="O1719" s="245"/>
      <c r="P1719" s="245"/>
      <c r="Q1719" s="245"/>
      <c r="R1719" s="245"/>
      <c r="S1719" s="245"/>
      <c r="T1719" s="246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47" t="s">
        <v>155</v>
      </c>
      <c r="AU1719" s="247" t="s">
        <v>81</v>
      </c>
      <c r="AV1719" s="14" t="s">
        <v>81</v>
      </c>
      <c r="AW1719" s="14" t="s">
        <v>33</v>
      </c>
      <c r="AX1719" s="14" t="s">
        <v>71</v>
      </c>
      <c r="AY1719" s="247" t="s">
        <v>141</v>
      </c>
    </row>
    <row r="1720" spans="1:51" s="14" customFormat="1" ht="12">
      <c r="A1720" s="14"/>
      <c r="B1720" s="237"/>
      <c r="C1720" s="238"/>
      <c r="D1720" s="220" t="s">
        <v>155</v>
      </c>
      <c r="E1720" s="239" t="s">
        <v>19</v>
      </c>
      <c r="F1720" s="240" t="s">
        <v>1034</v>
      </c>
      <c r="G1720" s="238"/>
      <c r="H1720" s="241">
        <v>3</v>
      </c>
      <c r="I1720" s="242"/>
      <c r="J1720" s="238"/>
      <c r="K1720" s="238"/>
      <c r="L1720" s="243"/>
      <c r="M1720" s="244"/>
      <c r="N1720" s="245"/>
      <c r="O1720" s="245"/>
      <c r="P1720" s="245"/>
      <c r="Q1720" s="245"/>
      <c r="R1720" s="245"/>
      <c r="S1720" s="245"/>
      <c r="T1720" s="246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47" t="s">
        <v>155</v>
      </c>
      <c r="AU1720" s="247" t="s">
        <v>81</v>
      </c>
      <c r="AV1720" s="14" t="s">
        <v>81</v>
      </c>
      <c r="AW1720" s="14" t="s">
        <v>33</v>
      </c>
      <c r="AX1720" s="14" t="s">
        <v>71</v>
      </c>
      <c r="AY1720" s="247" t="s">
        <v>141</v>
      </c>
    </row>
    <row r="1721" spans="1:51" s="16" customFormat="1" ht="12">
      <c r="A1721" s="16"/>
      <c r="B1721" s="269"/>
      <c r="C1721" s="270"/>
      <c r="D1721" s="220" t="s">
        <v>155</v>
      </c>
      <c r="E1721" s="271" t="s">
        <v>19</v>
      </c>
      <c r="F1721" s="272" t="s">
        <v>476</v>
      </c>
      <c r="G1721" s="270"/>
      <c r="H1721" s="273">
        <v>13.35</v>
      </c>
      <c r="I1721" s="274"/>
      <c r="J1721" s="270"/>
      <c r="K1721" s="270"/>
      <c r="L1721" s="275"/>
      <c r="M1721" s="276"/>
      <c r="N1721" s="277"/>
      <c r="O1721" s="277"/>
      <c r="P1721" s="277"/>
      <c r="Q1721" s="277"/>
      <c r="R1721" s="277"/>
      <c r="S1721" s="277"/>
      <c r="T1721" s="278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6"/>
      <c r="AE1721" s="16"/>
      <c r="AT1721" s="279" t="s">
        <v>155</v>
      </c>
      <c r="AU1721" s="279" t="s">
        <v>81</v>
      </c>
      <c r="AV1721" s="16" t="s">
        <v>142</v>
      </c>
      <c r="AW1721" s="16" t="s">
        <v>33</v>
      </c>
      <c r="AX1721" s="16" t="s">
        <v>71</v>
      </c>
      <c r="AY1721" s="279" t="s">
        <v>141</v>
      </c>
    </row>
    <row r="1722" spans="1:51" s="15" customFormat="1" ht="12">
      <c r="A1722" s="15"/>
      <c r="B1722" s="258"/>
      <c r="C1722" s="259"/>
      <c r="D1722" s="220" t="s">
        <v>155</v>
      </c>
      <c r="E1722" s="260" t="s">
        <v>19</v>
      </c>
      <c r="F1722" s="261" t="s">
        <v>188</v>
      </c>
      <c r="G1722" s="259"/>
      <c r="H1722" s="262">
        <v>292.15</v>
      </c>
      <c r="I1722" s="263"/>
      <c r="J1722" s="259"/>
      <c r="K1722" s="259"/>
      <c r="L1722" s="264"/>
      <c r="M1722" s="265"/>
      <c r="N1722" s="266"/>
      <c r="O1722" s="266"/>
      <c r="P1722" s="266"/>
      <c r="Q1722" s="266"/>
      <c r="R1722" s="266"/>
      <c r="S1722" s="266"/>
      <c r="T1722" s="267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T1722" s="268" t="s">
        <v>155</v>
      </c>
      <c r="AU1722" s="268" t="s">
        <v>81</v>
      </c>
      <c r="AV1722" s="15" t="s">
        <v>149</v>
      </c>
      <c r="AW1722" s="15" t="s">
        <v>33</v>
      </c>
      <c r="AX1722" s="15" t="s">
        <v>79</v>
      </c>
      <c r="AY1722" s="268" t="s">
        <v>141</v>
      </c>
    </row>
    <row r="1723" spans="1:65" s="2" customFormat="1" ht="33" customHeight="1">
      <c r="A1723" s="41"/>
      <c r="B1723" s="42"/>
      <c r="C1723" s="207" t="s">
        <v>1882</v>
      </c>
      <c r="D1723" s="207" t="s">
        <v>144</v>
      </c>
      <c r="E1723" s="208" t="s">
        <v>1883</v>
      </c>
      <c r="F1723" s="209" t="s">
        <v>1884</v>
      </c>
      <c r="G1723" s="210" t="s">
        <v>221</v>
      </c>
      <c r="H1723" s="211">
        <v>292.15</v>
      </c>
      <c r="I1723" s="212"/>
      <c r="J1723" s="213">
        <f>ROUND(I1723*H1723,2)</f>
        <v>0</v>
      </c>
      <c r="K1723" s="209" t="s">
        <v>148</v>
      </c>
      <c r="L1723" s="47"/>
      <c r="M1723" s="214" t="s">
        <v>19</v>
      </c>
      <c r="N1723" s="215" t="s">
        <v>42</v>
      </c>
      <c r="O1723" s="87"/>
      <c r="P1723" s="216">
        <f>O1723*H1723</f>
        <v>0</v>
      </c>
      <c r="Q1723" s="216">
        <v>0.0075</v>
      </c>
      <c r="R1723" s="216">
        <f>Q1723*H1723</f>
        <v>2.1911249999999995</v>
      </c>
      <c r="S1723" s="216">
        <v>0</v>
      </c>
      <c r="T1723" s="217">
        <f>S1723*H1723</f>
        <v>0</v>
      </c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R1723" s="218" t="s">
        <v>269</v>
      </c>
      <c r="AT1723" s="218" t="s">
        <v>144</v>
      </c>
      <c r="AU1723" s="218" t="s">
        <v>81</v>
      </c>
      <c r="AY1723" s="20" t="s">
        <v>141</v>
      </c>
      <c r="BE1723" s="219">
        <f>IF(N1723="základní",J1723,0)</f>
        <v>0</v>
      </c>
      <c r="BF1723" s="219">
        <f>IF(N1723="snížená",J1723,0)</f>
        <v>0</v>
      </c>
      <c r="BG1723" s="219">
        <f>IF(N1723="zákl. přenesená",J1723,0)</f>
        <v>0</v>
      </c>
      <c r="BH1723" s="219">
        <f>IF(N1723="sníž. přenesená",J1723,0)</f>
        <v>0</v>
      </c>
      <c r="BI1723" s="219">
        <f>IF(N1723="nulová",J1723,0)</f>
        <v>0</v>
      </c>
      <c r="BJ1723" s="20" t="s">
        <v>79</v>
      </c>
      <c r="BK1723" s="219">
        <f>ROUND(I1723*H1723,2)</f>
        <v>0</v>
      </c>
      <c r="BL1723" s="20" t="s">
        <v>269</v>
      </c>
      <c r="BM1723" s="218" t="s">
        <v>1885</v>
      </c>
    </row>
    <row r="1724" spans="1:47" s="2" customFormat="1" ht="12">
      <c r="A1724" s="41"/>
      <c r="B1724" s="42"/>
      <c r="C1724" s="43"/>
      <c r="D1724" s="220" t="s">
        <v>151</v>
      </c>
      <c r="E1724" s="43"/>
      <c r="F1724" s="221" t="s">
        <v>1886</v>
      </c>
      <c r="G1724" s="43"/>
      <c r="H1724" s="43"/>
      <c r="I1724" s="222"/>
      <c r="J1724" s="43"/>
      <c r="K1724" s="43"/>
      <c r="L1724" s="47"/>
      <c r="M1724" s="223"/>
      <c r="N1724" s="224"/>
      <c r="O1724" s="87"/>
      <c r="P1724" s="87"/>
      <c r="Q1724" s="87"/>
      <c r="R1724" s="87"/>
      <c r="S1724" s="87"/>
      <c r="T1724" s="88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T1724" s="20" t="s">
        <v>151</v>
      </c>
      <c r="AU1724" s="20" t="s">
        <v>81</v>
      </c>
    </row>
    <row r="1725" spans="1:47" s="2" customFormat="1" ht="12">
      <c r="A1725" s="41"/>
      <c r="B1725" s="42"/>
      <c r="C1725" s="43"/>
      <c r="D1725" s="225" t="s">
        <v>153</v>
      </c>
      <c r="E1725" s="43"/>
      <c r="F1725" s="226" t="s">
        <v>1887</v>
      </c>
      <c r="G1725" s="43"/>
      <c r="H1725" s="43"/>
      <c r="I1725" s="222"/>
      <c r="J1725" s="43"/>
      <c r="K1725" s="43"/>
      <c r="L1725" s="47"/>
      <c r="M1725" s="223"/>
      <c r="N1725" s="224"/>
      <c r="O1725" s="87"/>
      <c r="P1725" s="87"/>
      <c r="Q1725" s="87"/>
      <c r="R1725" s="87"/>
      <c r="S1725" s="87"/>
      <c r="T1725" s="88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T1725" s="20" t="s">
        <v>153</v>
      </c>
      <c r="AU1725" s="20" t="s">
        <v>81</v>
      </c>
    </row>
    <row r="1726" spans="1:51" s="13" customFormat="1" ht="12">
      <c r="A1726" s="13"/>
      <c r="B1726" s="227"/>
      <c r="C1726" s="228"/>
      <c r="D1726" s="220" t="s">
        <v>155</v>
      </c>
      <c r="E1726" s="229" t="s">
        <v>19</v>
      </c>
      <c r="F1726" s="230" t="s">
        <v>225</v>
      </c>
      <c r="G1726" s="228"/>
      <c r="H1726" s="229" t="s">
        <v>19</v>
      </c>
      <c r="I1726" s="231"/>
      <c r="J1726" s="228"/>
      <c r="K1726" s="228"/>
      <c r="L1726" s="232"/>
      <c r="M1726" s="233"/>
      <c r="N1726" s="234"/>
      <c r="O1726" s="234"/>
      <c r="P1726" s="234"/>
      <c r="Q1726" s="234"/>
      <c r="R1726" s="234"/>
      <c r="S1726" s="234"/>
      <c r="T1726" s="235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36" t="s">
        <v>155</v>
      </c>
      <c r="AU1726" s="236" t="s">
        <v>81</v>
      </c>
      <c r="AV1726" s="13" t="s">
        <v>79</v>
      </c>
      <c r="AW1726" s="13" t="s">
        <v>33</v>
      </c>
      <c r="AX1726" s="13" t="s">
        <v>71</v>
      </c>
      <c r="AY1726" s="236" t="s">
        <v>141</v>
      </c>
    </row>
    <row r="1727" spans="1:51" s="13" customFormat="1" ht="12">
      <c r="A1727" s="13"/>
      <c r="B1727" s="227"/>
      <c r="C1727" s="228"/>
      <c r="D1727" s="220" t="s">
        <v>155</v>
      </c>
      <c r="E1727" s="229" t="s">
        <v>19</v>
      </c>
      <c r="F1727" s="230" t="s">
        <v>1834</v>
      </c>
      <c r="G1727" s="228"/>
      <c r="H1727" s="229" t="s">
        <v>19</v>
      </c>
      <c r="I1727" s="231"/>
      <c r="J1727" s="228"/>
      <c r="K1727" s="228"/>
      <c r="L1727" s="232"/>
      <c r="M1727" s="233"/>
      <c r="N1727" s="234"/>
      <c r="O1727" s="234"/>
      <c r="P1727" s="234"/>
      <c r="Q1727" s="234"/>
      <c r="R1727" s="234"/>
      <c r="S1727" s="234"/>
      <c r="T1727" s="235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36" t="s">
        <v>155</v>
      </c>
      <c r="AU1727" s="236" t="s">
        <v>81</v>
      </c>
      <c r="AV1727" s="13" t="s">
        <v>79</v>
      </c>
      <c r="AW1727" s="13" t="s">
        <v>33</v>
      </c>
      <c r="AX1727" s="13" t="s">
        <v>71</v>
      </c>
      <c r="AY1727" s="236" t="s">
        <v>141</v>
      </c>
    </row>
    <row r="1728" spans="1:51" s="13" customFormat="1" ht="12">
      <c r="A1728" s="13"/>
      <c r="B1728" s="227"/>
      <c r="C1728" s="228"/>
      <c r="D1728" s="220" t="s">
        <v>155</v>
      </c>
      <c r="E1728" s="229" t="s">
        <v>19</v>
      </c>
      <c r="F1728" s="230" t="s">
        <v>1835</v>
      </c>
      <c r="G1728" s="228"/>
      <c r="H1728" s="229" t="s">
        <v>19</v>
      </c>
      <c r="I1728" s="231"/>
      <c r="J1728" s="228"/>
      <c r="K1728" s="228"/>
      <c r="L1728" s="232"/>
      <c r="M1728" s="233"/>
      <c r="N1728" s="234"/>
      <c r="O1728" s="234"/>
      <c r="P1728" s="234"/>
      <c r="Q1728" s="234"/>
      <c r="R1728" s="234"/>
      <c r="S1728" s="234"/>
      <c r="T1728" s="235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6" t="s">
        <v>155</v>
      </c>
      <c r="AU1728" s="236" t="s">
        <v>81</v>
      </c>
      <c r="AV1728" s="13" t="s">
        <v>79</v>
      </c>
      <c r="AW1728" s="13" t="s">
        <v>33</v>
      </c>
      <c r="AX1728" s="13" t="s">
        <v>71</v>
      </c>
      <c r="AY1728" s="236" t="s">
        <v>141</v>
      </c>
    </row>
    <row r="1729" spans="1:51" s="14" customFormat="1" ht="12">
      <c r="A1729" s="14"/>
      <c r="B1729" s="237"/>
      <c r="C1729" s="238"/>
      <c r="D1729" s="220" t="s">
        <v>155</v>
      </c>
      <c r="E1729" s="239" t="s">
        <v>19</v>
      </c>
      <c r="F1729" s="240" t="s">
        <v>1836</v>
      </c>
      <c r="G1729" s="238"/>
      <c r="H1729" s="241">
        <v>23.9</v>
      </c>
      <c r="I1729" s="242"/>
      <c r="J1729" s="238"/>
      <c r="K1729" s="238"/>
      <c r="L1729" s="243"/>
      <c r="M1729" s="244"/>
      <c r="N1729" s="245"/>
      <c r="O1729" s="245"/>
      <c r="P1729" s="245"/>
      <c r="Q1729" s="245"/>
      <c r="R1729" s="245"/>
      <c r="S1729" s="245"/>
      <c r="T1729" s="246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47" t="s">
        <v>155</v>
      </c>
      <c r="AU1729" s="247" t="s">
        <v>81</v>
      </c>
      <c r="AV1729" s="14" t="s">
        <v>81</v>
      </c>
      <c r="AW1729" s="14" t="s">
        <v>33</v>
      </c>
      <c r="AX1729" s="14" t="s">
        <v>71</v>
      </c>
      <c r="AY1729" s="247" t="s">
        <v>141</v>
      </c>
    </row>
    <row r="1730" spans="1:51" s="14" customFormat="1" ht="12">
      <c r="A1730" s="14"/>
      <c r="B1730" s="237"/>
      <c r="C1730" s="238"/>
      <c r="D1730" s="220" t="s">
        <v>155</v>
      </c>
      <c r="E1730" s="239" t="s">
        <v>19</v>
      </c>
      <c r="F1730" s="240" t="s">
        <v>1837</v>
      </c>
      <c r="G1730" s="238"/>
      <c r="H1730" s="241">
        <v>10.1</v>
      </c>
      <c r="I1730" s="242"/>
      <c r="J1730" s="238"/>
      <c r="K1730" s="238"/>
      <c r="L1730" s="243"/>
      <c r="M1730" s="244"/>
      <c r="N1730" s="245"/>
      <c r="O1730" s="245"/>
      <c r="P1730" s="245"/>
      <c r="Q1730" s="245"/>
      <c r="R1730" s="245"/>
      <c r="S1730" s="245"/>
      <c r="T1730" s="246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T1730" s="247" t="s">
        <v>155</v>
      </c>
      <c r="AU1730" s="247" t="s">
        <v>81</v>
      </c>
      <c r="AV1730" s="14" t="s">
        <v>81</v>
      </c>
      <c r="AW1730" s="14" t="s">
        <v>33</v>
      </c>
      <c r="AX1730" s="14" t="s">
        <v>71</v>
      </c>
      <c r="AY1730" s="247" t="s">
        <v>141</v>
      </c>
    </row>
    <row r="1731" spans="1:51" s="14" customFormat="1" ht="12">
      <c r="A1731" s="14"/>
      <c r="B1731" s="237"/>
      <c r="C1731" s="238"/>
      <c r="D1731" s="220" t="s">
        <v>155</v>
      </c>
      <c r="E1731" s="239" t="s">
        <v>19</v>
      </c>
      <c r="F1731" s="240" t="s">
        <v>1838</v>
      </c>
      <c r="G1731" s="238"/>
      <c r="H1731" s="241">
        <v>32.3</v>
      </c>
      <c r="I1731" s="242"/>
      <c r="J1731" s="238"/>
      <c r="K1731" s="238"/>
      <c r="L1731" s="243"/>
      <c r="M1731" s="244"/>
      <c r="N1731" s="245"/>
      <c r="O1731" s="245"/>
      <c r="P1731" s="245"/>
      <c r="Q1731" s="245"/>
      <c r="R1731" s="245"/>
      <c r="S1731" s="245"/>
      <c r="T1731" s="246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47" t="s">
        <v>155</v>
      </c>
      <c r="AU1731" s="247" t="s">
        <v>81</v>
      </c>
      <c r="AV1731" s="14" t="s">
        <v>81</v>
      </c>
      <c r="AW1731" s="14" t="s">
        <v>33</v>
      </c>
      <c r="AX1731" s="14" t="s">
        <v>71</v>
      </c>
      <c r="AY1731" s="247" t="s">
        <v>141</v>
      </c>
    </row>
    <row r="1732" spans="1:51" s="16" customFormat="1" ht="12">
      <c r="A1732" s="16"/>
      <c r="B1732" s="269"/>
      <c r="C1732" s="270"/>
      <c r="D1732" s="220" t="s">
        <v>155</v>
      </c>
      <c r="E1732" s="271" t="s">
        <v>19</v>
      </c>
      <c r="F1732" s="272" t="s">
        <v>476</v>
      </c>
      <c r="G1732" s="270"/>
      <c r="H1732" s="273">
        <v>66.3</v>
      </c>
      <c r="I1732" s="274"/>
      <c r="J1732" s="270"/>
      <c r="K1732" s="270"/>
      <c r="L1732" s="275"/>
      <c r="M1732" s="276"/>
      <c r="N1732" s="277"/>
      <c r="O1732" s="277"/>
      <c r="P1732" s="277"/>
      <c r="Q1732" s="277"/>
      <c r="R1732" s="277"/>
      <c r="S1732" s="277"/>
      <c r="T1732" s="278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T1732" s="279" t="s">
        <v>155</v>
      </c>
      <c r="AU1732" s="279" t="s">
        <v>81</v>
      </c>
      <c r="AV1732" s="16" t="s">
        <v>142</v>
      </c>
      <c r="AW1732" s="16" t="s">
        <v>33</v>
      </c>
      <c r="AX1732" s="16" t="s">
        <v>71</v>
      </c>
      <c r="AY1732" s="279" t="s">
        <v>141</v>
      </c>
    </row>
    <row r="1733" spans="1:51" s="13" customFormat="1" ht="12">
      <c r="A1733" s="13"/>
      <c r="B1733" s="227"/>
      <c r="C1733" s="228"/>
      <c r="D1733" s="220" t="s">
        <v>155</v>
      </c>
      <c r="E1733" s="229" t="s">
        <v>19</v>
      </c>
      <c r="F1733" s="230" t="s">
        <v>1839</v>
      </c>
      <c r="G1733" s="228"/>
      <c r="H1733" s="229" t="s">
        <v>19</v>
      </c>
      <c r="I1733" s="231"/>
      <c r="J1733" s="228"/>
      <c r="K1733" s="228"/>
      <c r="L1733" s="232"/>
      <c r="M1733" s="233"/>
      <c r="N1733" s="234"/>
      <c r="O1733" s="234"/>
      <c r="P1733" s="234"/>
      <c r="Q1733" s="234"/>
      <c r="R1733" s="234"/>
      <c r="S1733" s="234"/>
      <c r="T1733" s="235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36" t="s">
        <v>155</v>
      </c>
      <c r="AU1733" s="236" t="s">
        <v>81</v>
      </c>
      <c r="AV1733" s="13" t="s">
        <v>79</v>
      </c>
      <c r="AW1733" s="13" t="s">
        <v>33</v>
      </c>
      <c r="AX1733" s="13" t="s">
        <v>71</v>
      </c>
      <c r="AY1733" s="236" t="s">
        <v>141</v>
      </c>
    </row>
    <row r="1734" spans="1:51" s="14" customFormat="1" ht="12">
      <c r="A1734" s="14"/>
      <c r="B1734" s="237"/>
      <c r="C1734" s="238"/>
      <c r="D1734" s="220" t="s">
        <v>155</v>
      </c>
      <c r="E1734" s="239" t="s">
        <v>19</v>
      </c>
      <c r="F1734" s="240" t="s">
        <v>1840</v>
      </c>
      <c r="G1734" s="238"/>
      <c r="H1734" s="241">
        <v>10.8</v>
      </c>
      <c r="I1734" s="242"/>
      <c r="J1734" s="238"/>
      <c r="K1734" s="238"/>
      <c r="L1734" s="243"/>
      <c r="M1734" s="244"/>
      <c r="N1734" s="245"/>
      <c r="O1734" s="245"/>
      <c r="P1734" s="245"/>
      <c r="Q1734" s="245"/>
      <c r="R1734" s="245"/>
      <c r="S1734" s="245"/>
      <c r="T1734" s="246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47" t="s">
        <v>155</v>
      </c>
      <c r="AU1734" s="247" t="s">
        <v>81</v>
      </c>
      <c r="AV1734" s="14" t="s">
        <v>81</v>
      </c>
      <c r="AW1734" s="14" t="s">
        <v>33</v>
      </c>
      <c r="AX1734" s="14" t="s">
        <v>71</v>
      </c>
      <c r="AY1734" s="247" t="s">
        <v>141</v>
      </c>
    </row>
    <row r="1735" spans="1:51" s="14" customFormat="1" ht="12">
      <c r="A1735" s="14"/>
      <c r="B1735" s="237"/>
      <c r="C1735" s="238"/>
      <c r="D1735" s="220" t="s">
        <v>155</v>
      </c>
      <c r="E1735" s="239" t="s">
        <v>19</v>
      </c>
      <c r="F1735" s="240" t="s">
        <v>1841</v>
      </c>
      <c r="G1735" s="238"/>
      <c r="H1735" s="241">
        <v>6.6</v>
      </c>
      <c r="I1735" s="242"/>
      <c r="J1735" s="238"/>
      <c r="K1735" s="238"/>
      <c r="L1735" s="243"/>
      <c r="M1735" s="244"/>
      <c r="N1735" s="245"/>
      <c r="O1735" s="245"/>
      <c r="P1735" s="245"/>
      <c r="Q1735" s="245"/>
      <c r="R1735" s="245"/>
      <c r="S1735" s="245"/>
      <c r="T1735" s="246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47" t="s">
        <v>155</v>
      </c>
      <c r="AU1735" s="247" t="s">
        <v>81</v>
      </c>
      <c r="AV1735" s="14" t="s">
        <v>81</v>
      </c>
      <c r="AW1735" s="14" t="s">
        <v>33</v>
      </c>
      <c r="AX1735" s="14" t="s">
        <v>71</v>
      </c>
      <c r="AY1735" s="247" t="s">
        <v>141</v>
      </c>
    </row>
    <row r="1736" spans="1:51" s="14" customFormat="1" ht="12">
      <c r="A1736" s="14"/>
      <c r="B1736" s="237"/>
      <c r="C1736" s="238"/>
      <c r="D1736" s="220" t="s">
        <v>155</v>
      </c>
      <c r="E1736" s="239" t="s">
        <v>19</v>
      </c>
      <c r="F1736" s="240" t="s">
        <v>1842</v>
      </c>
      <c r="G1736" s="238"/>
      <c r="H1736" s="241">
        <v>2.7</v>
      </c>
      <c r="I1736" s="242"/>
      <c r="J1736" s="238"/>
      <c r="K1736" s="238"/>
      <c r="L1736" s="243"/>
      <c r="M1736" s="244"/>
      <c r="N1736" s="245"/>
      <c r="O1736" s="245"/>
      <c r="P1736" s="245"/>
      <c r="Q1736" s="245"/>
      <c r="R1736" s="245"/>
      <c r="S1736" s="245"/>
      <c r="T1736" s="246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47" t="s">
        <v>155</v>
      </c>
      <c r="AU1736" s="247" t="s">
        <v>81</v>
      </c>
      <c r="AV1736" s="14" t="s">
        <v>81</v>
      </c>
      <c r="AW1736" s="14" t="s">
        <v>33</v>
      </c>
      <c r="AX1736" s="14" t="s">
        <v>71</v>
      </c>
      <c r="AY1736" s="247" t="s">
        <v>141</v>
      </c>
    </row>
    <row r="1737" spans="1:51" s="14" customFormat="1" ht="12">
      <c r="A1737" s="14"/>
      <c r="B1737" s="237"/>
      <c r="C1737" s="238"/>
      <c r="D1737" s="220" t="s">
        <v>155</v>
      </c>
      <c r="E1737" s="239" t="s">
        <v>19</v>
      </c>
      <c r="F1737" s="240" t="s">
        <v>1843</v>
      </c>
      <c r="G1737" s="238"/>
      <c r="H1737" s="241">
        <v>1.65</v>
      </c>
      <c r="I1737" s="242"/>
      <c r="J1737" s="238"/>
      <c r="K1737" s="238"/>
      <c r="L1737" s="243"/>
      <c r="M1737" s="244"/>
      <c r="N1737" s="245"/>
      <c r="O1737" s="245"/>
      <c r="P1737" s="245"/>
      <c r="Q1737" s="245"/>
      <c r="R1737" s="245"/>
      <c r="S1737" s="245"/>
      <c r="T1737" s="246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47" t="s">
        <v>155</v>
      </c>
      <c r="AU1737" s="247" t="s">
        <v>81</v>
      </c>
      <c r="AV1737" s="14" t="s">
        <v>81</v>
      </c>
      <c r="AW1737" s="14" t="s">
        <v>33</v>
      </c>
      <c r="AX1737" s="14" t="s">
        <v>71</v>
      </c>
      <c r="AY1737" s="247" t="s">
        <v>141</v>
      </c>
    </row>
    <row r="1738" spans="1:51" s="14" customFormat="1" ht="12">
      <c r="A1738" s="14"/>
      <c r="B1738" s="237"/>
      <c r="C1738" s="238"/>
      <c r="D1738" s="220" t="s">
        <v>155</v>
      </c>
      <c r="E1738" s="239" t="s">
        <v>19</v>
      </c>
      <c r="F1738" s="240" t="s">
        <v>1844</v>
      </c>
      <c r="G1738" s="238"/>
      <c r="H1738" s="241">
        <v>1.6</v>
      </c>
      <c r="I1738" s="242"/>
      <c r="J1738" s="238"/>
      <c r="K1738" s="238"/>
      <c r="L1738" s="243"/>
      <c r="M1738" s="244"/>
      <c r="N1738" s="245"/>
      <c r="O1738" s="245"/>
      <c r="P1738" s="245"/>
      <c r="Q1738" s="245"/>
      <c r="R1738" s="245"/>
      <c r="S1738" s="245"/>
      <c r="T1738" s="246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47" t="s">
        <v>155</v>
      </c>
      <c r="AU1738" s="247" t="s">
        <v>81</v>
      </c>
      <c r="AV1738" s="14" t="s">
        <v>81</v>
      </c>
      <c r="AW1738" s="14" t="s">
        <v>33</v>
      </c>
      <c r="AX1738" s="14" t="s">
        <v>71</v>
      </c>
      <c r="AY1738" s="247" t="s">
        <v>141</v>
      </c>
    </row>
    <row r="1739" spans="1:51" s="14" customFormat="1" ht="12">
      <c r="A1739" s="14"/>
      <c r="B1739" s="237"/>
      <c r="C1739" s="238"/>
      <c r="D1739" s="220" t="s">
        <v>155</v>
      </c>
      <c r="E1739" s="239" t="s">
        <v>19</v>
      </c>
      <c r="F1739" s="240" t="s">
        <v>1845</v>
      </c>
      <c r="G1739" s="238"/>
      <c r="H1739" s="241">
        <v>2.7</v>
      </c>
      <c r="I1739" s="242"/>
      <c r="J1739" s="238"/>
      <c r="K1739" s="238"/>
      <c r="L1739" s="243"/>
      <c r="M1739" s="244"/>
      <c r="N1739" s="245"/>
      <c r="O1739" s="245"/>
      <c r="P1739" s="245"/>
      <c r="Q1739" s="245"/>
      <c r="R1739" s="245"/>
      <c r="S1739" s="245"/>
      <c r="T1739" s="246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47" t="s">
        <v>155</v>
      </c>
      <c r="AU1739" s="247" t="s">
        <v>81</v>
      </c>
      <c r="AV1739" s="14" t="s">
        <v>81</v>
      </c>
      <c r="AW1739" s="14" t="s">
        <v>33</v>
      </c>
      <c r="AX1739" s="14" t="s">
        <v>71</v>
      </c>
      <c r="AY1739" s="247" t="s">
        <v>141</v>
      </c>
    </row>
    <row r="1740" spans="1:51" s="14" customFormat="1" ht="12">
      <c r="A1740" s="14"/>
      <c r="B1740" s="237"/>
      <c r="C1740" s="238"/>
      <c r="D1740" s="220" t="s">
        <v>155</v>
      </c>
      <c r="E1740" s="239" t="s">
        <v>19</v>
      </c>
      <c r="F1740" s="240" t="s">
        <v>1846</v>
      </c>
      <c r="G1740" s="238"/>
      <c r="H1740" s="241">
        <v>6.8</v>
      </c>
      <c r="I1740" s="242"/>
      <c r="J1740" s="238"/>
      <c r="K1740" s="238"/>
      <c r="L1740" s="243"/>
      <c r="M1740" s="244"/>
      <c r="N1740" s="245"/>
      <c r="O1740" s="245"/>
      <c r="P1740" s="245"/>
      <c r="Q1740" s="245"/>
      <c r="R1740" s="245"/>
      <c r="S1740" s="245"/>
      <c r="T1740" s="246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47" t="s">
        <v>155</v>
      </c>
      <c r="AU1740" s="247" t="s">
        <v>81</v>
      </c>
      <c r="AV1740" s="14" t="s">
        <v>81</v>
      </c>
      <c r="AW1740" s="14" t="s">
        <v>33</v>
      </c>
      <c r="AX1740" s="14" t="s">
        <v>71</v>
      </c>
      <c r="AY1740" s="247" t="s">
        <v>141</v>
      </c>
    </row>
    <row r="1741" spans="1:51" s="14" customFormat="1" ht="12">
      <c r="A1741" s="14"/>
      <c r="B1741" s="237"/>
      <c r="C1741" s="238"/>
      <c r="D1741" s="220" t="s">
        <v>155</v>
      </c>
      <c r="E1741" s="239" t="s">
        <v>19</v>
      </c>
      <c r="F1741" s="240" t="s">
        <v>1847</v>
      </c>
      <c r="G1741" s="238"/>
      <c r="H1741" s="241">
        <v>8.35</v>
      </c>
      <c r="I1741" s="242"/>
      <c r="J1741" s="238"/>
      <c r="K1741" s="238"/>
      <c r="L1741" s="243"/>
      <c r="M1741" s="244"/>
      <c r="N1741" s="245"/>
      <c r="O1741" s="245"/>
      <c r="P1741" s="245"/>
      <c r="Q1741" s="245"/>
      <c r="R1741" s="245"/>
      <c r="S1741" s="245"/>
      <c r="T1741" s="246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T1741" s="247" t="s">
        <v>155</v>
      </c>
      <c r="AU1741" s="247" t="s">
        <v>81</v>
      </c>
      <c r="AV1741" s="14" t="s">
        <v>81</v>
      </c>
      <c r="AW1741" s="14" t="s">
        <v>33</v>
      </c>
      <c r="AX1741" s="14" t="s">
        <v>71</v>
      </c>
      <c r="AY1741" s="247" t="s">
        <v>141</v>
      </c>
    </row>
    <row r="1742" spans="1:51" s="14" customFormat="1" ht="12">
      <c r="A1742" s="14"/>
      <c r="B1742" s="237"/>
      <c r="C1742" s="238"/>
      <c r="D1742" s="220" t="s">
        <v>155</v>
      </c>
      <c r="E1742" s="239" t="s">
        <v>19</v>
      </c>
      <c r="F1742" s="240" t="s">
        <v>1848</v>
      </c>
      <c r="G1742" s="238"/>
      <c r="H1742" s="241">
        <v>3.75</v>
      </c>
      <c r="I1742" s="242"/>
      <c r="J1742" s="238"/>
      <c r="K1742" s="238"/>
      <c r="L1742" s="243"/>
      <c r="M1742" s="244"/>
      <c r="N1742" s="245"/>
      <c r="O1742" s="245"/>
      <c r="P1742" s="245"/>
      <c r="Q1742" s="245"/>
      <c r="R1742" s="245"/>
      <c r="S1742" s="245"/>
      <c r="T1742" s="246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47" t="s">
        <v>155</v>
      </c>
      <c r="AU1742" s="247" t="s">
        <v>81</v>
      </c>
      <c r="AV1742" s="14" t="s">
        <v>81</v>
      </c>
      <c r="AW1742" s="14" t="s">
        <v>33</v>
      </c>
      <c r="AX1742" s="14" t="s">
        <v>71</v>
      </c>
      <c r="AY1742" s="247" t="s">
        <v>141</v>
      </c>
    </row>
    <row r="1743" spans="1:51" s="14" customFormat="1" ht="12">
      <c r="A1743" s="14"/>
      <c r="B1743" s="237"/>
      <c r="C1743" s="238"/>
      <c r="D1743" s="220" t="s">
        <v>155</v>
      </c>
      <c r="E1743" s="239" t="s">
        <v>19</v>
      </c>
      <c r="F1743" s="240" t="s">
        <v>1849</v>
      </c>
      <c r="G1743" s="238"/>
      <c r="H1743" s="241">
        <v>1.7</v>
      </c>
      <c r="I1743" s="242"/>
      <c r="J1743" s="238"/>
      <c r="K1743" s="238"/>
      <c r="L1743" s="243"/>
      <c r="M1743" s="244"/>
      <c r="N1743" s="245"/>
      <c r="O1743" s="245"/>
      <c r="P1743" s="245"/>
      <c r="Q1743" s="245"/>
      <c r="R1743" s="245"/>
      <c r="S1743" s="245"/>
      <c r="T1743" s="246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47" t="s">
        <v>155</v>
      </c>
      <c r="AU1743" s="247" t="s">
        <v>81</v>
      </c>
      <c r="AV1743" s="14" t="s">
        <v>81</v>
      </c>
      <c r="AW1743" s="14" t="s">
        <v>33</v>
      </c>
      <c r="AX1743" s="14" t="s">
        <v>71</v>
      </c>
      <c r="AY1743" s="247" t="s">
        <v>141</v>
      </c>
    </row>
    <row r="1744" spans="1:51" s="14" customFormat="1" ht="12">
      <c r="A1744" s="14"/>
      <c r="B1744" s="237"/>
      <c r="C1744" s="238"/>
      <c r="D1744" s="220" t="s">
        <v>155</v>
      </c>
      <c r="E1744" s="239" t="s">
        <v>19</v>
      </c>
      <c r="F1744" s="240" t="s">
        <v>1850</v>
      </c>
      <c r="G1744" s="238"/>
      <c r="H1744" s="241">
        <v>2.7</v>
      </c>
      <c r="I1744" s="242"/>
      <c r="J1744" s="238"/>
      <c r="K1744" s="238"/>
      <c r="L1744" s="243"/>
      <c r="M1744" s="244"/>
      <c r="N1744" s="245"/>
      <c r="O1744" s="245"/>
      <c r="P1744" s="245"/>
      <c r="Q1744" s="245"/>
      <c r="R1744" s="245"/>
      <c r="S1744" s="245"/>
      <c r="T1744" s="246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47" t="s">
        <v>155</v>
      </c>
      <c r="AU1744" s="247" t="s">
        <v>81</v>
      </c>
      <c r="AV1744" s="14" t="s">
        <v>81</v>
      </c>
      <c r="AW1744" s="14" t="s">
        <v>33</v>
      </c>
      <c r="AX1744" s="14" t="s">
        <v>71</v>
      </c>
      <c r="AY1744" s="247" t="s">
        <v>141</v>
      </c>
    </row>
    <row r="1745" spans="1:51" s="14" customFormat="1" ht="12">
      <c r="A1745" s="14"/>
      <c r="B1745" s="237"/>
      <c r="C1745" s="238"/>
      <c r="D1745" s="220" t="s">
        <v>155</v>
      </c>
      <c r="E1745" s="239" t="s">
        <v>19</v>
      </c>
      <c r="F1745" s="240" t="s">
        <v>1851</v>
      </c>
      <c r="G1745" s="238"/>
      <c r="H1745" s="241">
        <v>3.4</v>
      </c>
      <c r="I1745" s="242"/>
      <c r="J1745" s="238"/>
      <c r="K1745" s="238"/>
      <c r="L1745" s="243"/>
      <c r="M1745" s="244"/>
      <c r="N1745" s="245"/>
      <c r="O1745" s="245"/>
      <c r="P1745" s="245"/>
      <c r="Q1745" s="245"/>
      <c r="R1745" s="245"/>
      <c r="S1745" s="245"/>
      <c r="T1745" s="246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T1745" s="247" t="s">
        <v>155</v>
      </c>
      <c r="AU1745" s="247" t="s">
        <v>81</v>
      </c>
      <c r="AV1745" s="14" t="s">
        <v>81</v>
      </c>
      <c r="AW1745" s="14" t="s">
        <v>33</v>
      </c>
      <c r="AX1745" s="14" t="s">
        <v>71</v>
      </c>
      <c r="AY1745" s="247" t="s">
        <v>141</v>
      </c>
    </row>
    <row r="1746" spans="1:51" s="14" customFormat="1" ht="12">
      <c r="A1746" s="14"/>
      <c r="B1746" s="237"/>
      <c r="C1746" s="238"/>
      <c r="D1746" s="220" t="s">
        <v>155</v>
      </c>
      <c r="E1746" s="239" t="s">
        <v>19</v>
      </c>
      <c r="F1746" s="240" t="s">
        <v>1852</v>
      </c>
      <c r="G1746" s="238"/>
      <c r="H1746" s="241">
        <v>3.1</v>
      </c>
      <c r="I1746" s="242"/>
      <c r="J1746" s="238"/>
      <c r="K1746" s="238"/>
      <c r="L1746" s="243"/>
      <c r="M1746" s="244"/>
      <c r="N1746" s="245"/>
      <c r="O1746" s="245"/>
      <c r="P1746" s="245"/>
      <c r="Q1746" s="245"/>
      <c r="R1746" s="245"/>
      <c r="S1746" s="245"/>
      <c r="T1746" s="246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47" t="s">
        <v>155</v>
      </c>
      <c r="AU1746" s="247" t="s">
        <v>81</v>
      </c>
      <c r="AV1746" s="14" t="s">
        <v>81</v>
      </c>
      <c r="AW1746" s="14" t="s">
        <v>33</v>
      </c>
      <c r="AX1746" s="14" t="s">
        <v>71</v>
      </c>
      <c r="AY1746" s="247" t="s">
        <v>141</v>
      </c>
    </row>
    <row r="1747" spans="1:51" s="14" customFormat="1" ht="12">
      <c r="A1747" s="14"/>
      <c r="B1747" s="237"/>
      <c r="C1747" s="238"/>
      <c r="D1747" s="220" t="s">
        <v>155</v>
      </c>
      <c r="E1747" s="239" t="s">
        <v>19</v>
      </c>
      <c r="F1747" s="240" t="s">
        <v>1853</v>
      </c>
      <c r="G1747" s="238"/>
      <c r="H1747" s="241">
        <v>1.7</v>
      </c>
      <c r="I1747" s="242"/>
      <c r="J1747" s="238"/>
      <c r="K1747" s="238"/>
      <c r="L1747" s="243"/>
      <c r="M1747" s="244"/>
      <c r="N1747" s="245"/>
      <c r="O1747" s="245"/>
      <c r="P1747" s="245"/>
      <c r="Q1747" s="245"/>
      <c r="R1747" s="245"/>
      <c r="S1747" s="245"/>
      <c r="T1747" s="246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47" t="s">
        <v>155</v>
      </c>
      <c r="AU1747" s="247" t="s">
        <v>81</v>
      </c>
      <c r="AV1747" s="14" t="s">
        <v>81</v>
      </c>
      <c r="AW1747" s="14" t="s">
        <v>33</v>
      </c>
      <c r="AX1747" s="14" t="s">
        <v>71</v>
      </c>
      <c r="AY1747" s="247" t="s">
        <v>141</v>
      </c>
    </row>
    <row r="1748" spans="1:51" s="14" customFormat="1" ht="12">
      <c r="A1748" s="14"/>
      <c r="B1748" s="237"/>
      <c r="C1748" s="238"/>
      <c r="D1748" s="220" t="s">
        <v>155</v>
      </c>
      <c r="E1748" s="239" t="s">
        <v>19</v>
      </c>
      <c r="F1748" s="240" t="s">
        <v>1854</v>
      </c>
      <c r="G1748" s="238"/>
      <c r="H1748" s="241">
        <v>1.25</v>
      </c>
      <c r="I1748" s="242"/>
      <c r="J1748" s="238"/>
      <c r="K1748" s="238"/>
      <c r="L1748" s="243"/>
      <c r="M1748" s="244"/>
      <c r="N1748" s="245"/>
      <c r="O1748" s="245"/>
      <c r="P1748" s="245"/>
      <c r="Q1748" s="245"/>
      <c r="R1748" s="245"/>
      <c r="S1748" s="245"/>
      <c r="T1748" s="246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47" t="s">
        <v>155</v>
      </c>
      <c r="AU1748" s="247" t="s">
        <v>81</v>
      </c>
      <c r="AV1748" s="14" t="s">
        <v>81</v>
      </c>
      <c r="AW1748" s="14" t="s">
        <v>33</v>
      </c>
      <c r="AX1748" s="14" t="s">
        <v>71</v>
      </c>
      <c r="AY1748" s="247" t="s">
        <v>141</v>
      </c>
    </row>
    <row r="1749" spans="1:51" s="14" customFormat="1" ht="12">
      <c r="A1749" s="14"/>
      <c r="B1749" s="237"/>
      <c r="C1749" s="238"/>
      <c r="D1749" s="220" t="s">
        <v>155</v>
      </c>
      <c r="E1749" s="239" t="s">
        <v>19</v>
      </c>
      <c r="F1749" s="240" t="s">
        <v>1855</v>
      </c>
      <c r="G1749" s="238"/>
      <c r="H1749" s="241">
        <v>3</v>
      </c>
      <c r="I1749" s="242"/>
      <c r="J1749" s="238"/>
      <c r="K1749" s="238"/>
      <c r="L1749" s="243"/>
      <c r="M1749" s="244"/>
      <c r="N1749" s="245"/>
      <c r="O1749" s="245"/>
      <c r="P1749" s="245"/>
      <c r="Q1749" s="245"/>
      <c r="R1749" s="245"/>
      <c r="S1749" s="245"/>
      <c r="T1749" s="246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T1749" s="247" t="s">
        <v>155</v>
      </c>
      <c r="AU1749" s="247" t="s">
        <v>81</v>
      </c>
      <c r="AV1749" s="14" t="s">
        <v>81</v>
      </c>
      <c r="AW1749" s="14" t="s">
        <v>33</v>
      </c>
      <c r="AX1749" s="14" t="s">
        <v>71</v>
      </c>
      <c r="AY1749" s="247" t="s">
        <v>141</v>
      </c>
    </row>
    <row r="1750" spans="1:51" s="14" customFormat="1" ht="12">
      <c r="A1750" s="14"/>
      <c r="B1750" s="237"/>
      <c r="C1750" s="238"/>
      <c r="D1750" s="220" t="s">
        <v>155</v>
      </c>
      <c r="E1750" s="239" t="s">
        <v>19</v>
      </c>
      <c r="F1750" s="240" t="s">
        <v>1856</v>
      </c>
      <c r="G1750" s="238"/>
      <c r="H1750" s="241">
        <v>4.7</v>
      </c>
      <c r="I1750" s="242"/>
      <c r="J1750" s="238"/>
      <c r="K1750" s="238"/>
      <c r="L1750" s="243"/>
      <c r="M1750" s="244"/>
      <c r="N1750" s="245"/>
      <c r="O1750" s="245"/>
      <c r="P1750" s="245"/>
      <c r="Q1750" s="245"/>
      <c r="R1750" s="245"/>
      <c r="S1750" s="245"/>
      <c r="T1750" s="246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47" t="s">
        <v>155</v>
      </c>
      <c r="AU1750" s="247" t="s">
        <v>81</v>
      </c>
      <c r="AV1750" s="14" t="s">
        <v>81</v>
      </c>
      <c r="AW1750" s="14" t="s">
        <v>33</v>
      </c>
      <c r="AX1750" s="14" t="s">
        <v>71</v>
      </c>
      <c r="AY1750" s="247" t="s">
        <v>141</v>
      </c>
    </row>
    <row r="1751" spans="1:51" s="16" customFormat="1" ht="12">
      <c r="A1751" s="16"/>
      <c r="B1751" s="269"/>
      <c r="C1751" s="270"/>
      <c r="D1751" s="220" t="s">
        <v>155</v>
      </c>
      <c r="E1751" s="271" t="s">
        <v>19</v>
      </c>
      <c r="F1751" s="272" t="s">
        <v>476</v>
      </c>
      <c r="G1751" s="270"/>
      <c r="H1751" s="273">
        <v>66.5</v>
      </c>
      <c r="I1751" s="274"/>
      <c r="J1751" s="270"/>
      <c r="K1751" s="270"/>
      <c r="L1751" s="275"/>
      <c r="M1751" s="276"/>
      <c r="N1751" s="277"/>
      <c r="O1751" s="277"/>
      <c r="P1751" s="277"/>
      <c r="Q1751" s="277"/>
      <c r="R1751" s="277"/>
      <c r="S1751" s="277"/>
      <c r="T1751" s="278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T1751" s="279" t="s">
        <v>155</v>
      </c>
      <c r="AU1751" s="279" t="s">
        <v>81</v>
      </c>
      <c r="AV1751" s="16" t="s">
        <v>142</v>
      </c>
      <c r="AW1751" s="16" t="s">
        <v>33</v>
      </c>
      <c r="AX1751" s="16" t="s">
        <v>71</v>
      </c>
      <c r="AY1751" s="279" t="s">
        <v>141</v>
      </c>
    </row>
    <row r="1752" spans="1:51" s="13" customFormat="1" ht="12">
      <c r="A1752" s="13"/>
      <c r="B1752" s="227"/>
      <c r="C1752" s="228"/>
      <c r="D1752" s="220" t="s">
        <v>155</v>
      </c>
      <c r="E1752" s="229" t="s">
        <v>19</v>
      </c>
      <c r="F1752" s="230" t="s">
        <v>1857</v>
      </c>
      <c r="G1752" s="228"/>
      <c r="H1752" s="229" t="s">
        <v>19</v>
      </c>
      <c r="I1752" s="231"/>
      <c r="J1752" s="228"/>
      <c r="K1752" s="228"/>
      <c r="L1752" s="232"/>
      <c r="M1752" s="233"/>
      <c r="N1752" s="234"/>
      <c r="O1752" s="234"/>
      <c r="P1752" s="234"/>
      <c r="Q1752" s="234"/>
      <c r="R1752" s="234"/>
      <c r="S1752" s="234"/>
      <c r="T1752" s="235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36" t="s">
        <v>155</v>
      </c>
      <c r="AU1752" s="236" t="s">
        <v>81</v>
      </c>
      <c r="AV1752" s="13" t="s">
        <v>79</v>
      </c>
      <c r="AW1752" s="13" t="s">
        <v>33</v>
      </c>
      <c r="AX1752" s="13" t="s">
        <v>71</v>
      </c>
      <c r="AY1752" s="236" t="s">
        <v>141</v>
      </c>
    </row>
    <row r="1753" spans="1:51" s="14" customFormat="1" ht="12">
      <c r="A1753" s="14"/>
      <c r="B1753" s="237"/>
      <c r="C1753" s="238"/>
      <c r="D1753" s="220" t="s">
        <v>155</v>
      </c>
      <c r="E1753" s="239" t="s">
        <v>19</v>
      </c>
      <c r="F1753" s="240" t="s">
        <v>1858</v>
      </c>
      <c r="G1753" s="238"/>
      <c r="H1753" s="241">
        <v>13.8</v>
      </c>
      <c r="I1753" s="242"/>
      <c r="J1753" s="238"/>
      <c r="K1753" s="238"/>
      <c r="L1753" s="243"/>
      <c r="M1753" s="244"/>
      <c r="N1753" s="245"/>
      <c r="O1753" s="245"/>
      <c r="P1753" s="245"/>
      <c r="Q1753" s="245"/>
      <c r="R1753" s="245"/>
      <c r="S1753" s="245"/>
      <c r="T1753" s="246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47" t="s">
        <v>155</v>
      </c>
      <c r="AU1753" s="247" t="s">
        <v>81</v>
      </c>
      <c r="AV1753" s="14" t="s">
        <v>81</v>
      </c>
      <c r="AW1753" s="14" t="s">
        <v>33</v>
      </c>
      <c r="AX1753" s="14" t="s">
        <v>71</v>
      </c>
      <c r="AY1753" s="247" t="s">
        <v>141</v>
      </c>
    </row>
    <row r="1754" spans="1:51" s="14" customFormat="1" ht="12">
      <c r="A1754" s="14"/>
      <c r="B1754" s="237"/>
      <c r="C1754" s="238"/>
      <c r="D1754" s="220" t="s">
        <v>155</v>
      </c>
      <c r="E1754" s="239" t="s">
        <v>19</v>
      </c>
      <c r="F1754" s="240" t="s">
        <v>1859</v>
      </c>
      <c r="G1754" s="238"/>
      <c r="H1754" s="241">
        <v>14.35</v>
      </c>
      <c r="I1754" s="242"/>
      <c r="J1754" s="238"/>
      <c r="K1754" s="238"/>
      <c r="L1754" s="243"/>
      <c r="M1754" s="244"/>
      <c r="N1754" s="245"/>
      <c r="O1754" s="245"/>
      <c r="P1754" s="245"/>
      <c r="Q1754" s="245"/>
      <c r="R1754" s="245"/>
      <c r="S1754" s="245"/>
      <c r="T1754" s="246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47" t="s">
        <v>155</v>
      </c>
      <c r="AU1754" s="247" t="s">
        <v>81</v>
      </c>
      <c r="AV1754" s="14" t="s">
        <v>81</v>
      </c>
      <c r="AW1754" s="14" t="s">
        <v>33</v>
      </c>
      <c r="AX1754" s="14" t="s">
        <v>71</v>
      </c>
      <c r="AY1754" s="247" t="s">
        <v>141</v>
      </c>
    </row>
    <row r="1755" spans="1:51" s="14" customFormat="1" ht="12">
      <c r="A1755" s="14"/>
      <c r="B1755" s="237"/>
      <c r="C1755" s="238"/>
      <c r="D1755" s="220" t="s">
        <v>155</v>
      </c>
      <c r="E1755" s="239" t="s">
        <v>19</v>
      </c>
      <c r="F1755" s="240" t="s">
        <v>1860</v>
      </c>
      <c r="G1755" s="238"/>
      <c r="H1755" s="241">
        <v>23</v>
      </c>
      <c r="I1755" s="242"/>
      <c r="J1755" s="238"/>
      <c r="K1755" s="238"/>
      <c r="L1755" s="243"/>
      <c r="M1755" s="244"/>
      <c r="N1755" s="245"/>
      <c r="O1755" s="245"/>
      <c r="P1755" s="245"/>
      <c r="Q1755" s="245"/>
      <c r="R1755" s="245"/>
      <c r="S1755" s="245"/>
      <c r="T1755" s="246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47" t="s">
        <v>155</v>
      </c>
      <c r="AU1755" s="247" t="s">
        <v>81</v>
      </c>
      <c r="AV1755" s="14" t="s">
        <v>81</v>
      </c>
      <c r="AW1755" s="14" t="s">
        <v>33</v>
      </c>
      <c r="AX1755" s="14" t="s">
        <v>71</v>
      </c>
      <c r="AY1755" s="247" t="s">
        <v>141</v>
      </c>
    </row>
    <row r="1756" spans="1:51" s="14" customFormat="1" ht="12">
      <c r="A1756" s="14"/>
      <c r="B1756" s="237"/>
      <c r="C1756" s="238"/>
      <c r="D1756" s="220" t="s">
        <v>155</v>
      </c>
      <c r="E1756" s="239" t="s">
        <v>19</v>
      </c>
      <c r="F1756" s="240" t="s">
        <v>1861</v>
      </c>
      <c r="G1756" s="238"/>
      <c r="H1756" s="241">
        <v>23.4</v>
      </c>
      <c r="I1756" s="242"/>
      <c r="J1756" s="238"/>
      <c r="K1756" s="238"/>
      <c r="L1756" s="243"/>
      <c r="M1756" s="244"/>
      <c r="N1756" s="245"/>
      <c r="O1756" s="245"/>
      <c r="P1756" s="245"/>
      <c r="Q1756" s="245"/>
      <c r="R1756" s="245"/>
      <c r="S1756" s="245"/>
      <c r="T1756" s="246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47" t="s">
        <v>155</v>
      </c>
      <c r="AU1756" s="247" t="s">
        <v>81</v>
      </c>
      <c r="AV1756" s="14" t="s">
        <v>81</v>
      </c>
      <c r="AW1756" s="14" t="s">
        <v>33</v>
      </c>
      <c r="AX1756" s="14" t="s">
        <v>71</v>
      </c>
      <c r="AY1756" s="247" t="s">
        <v>141</v>
      </c>
    </row>
    <row r="1757" spans="1:51" s="14" customFormat="1" ht="12">
      <c r="A1757" s="14"/>
      <c r="B1757" s="237"/>
      <c r="C1757" s="238"/>
      <c r="D1757" s="220" t="s">
        <v>155</v>
      </c>
      <c r="E1757" s="239" t="s">
        <v>19</v>
      </c>
      <c r="F1757" s="240" t="s">
        <v>1862</v>
      </c>
      <c r="G1757" s="238"/>
      <c r="H1757" s="241">
        <v>23.7</v>
      </c>
      <c r="I1757" s="242"/>
      <c r="J1757" s="238"/>
      <c r="K1757" s="238"/>
      <c r="L1757" s="243"/>
      <c r="M1757" s="244"/>
      <c r="N1757" s="245"/>
      <c r="O1757" s="245"/>
      <c r="P1757" s="245"/>
      <c r="Q1757" s="245"/>
      <c r="R1757" s="245"/>
      <c r="S1757" s="245"/>
      <c r="T1757" s="246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T1757" s="247" t="s">
        <v>155</v>
      </c>
      <c r="AU1757" s="247" t="s">
        <v>81</v>
      </c>
      <c r="AV1757" s="14" t="s">
        <v>81</v>
      </c>
      <c r="AW1757" s="14" t="s">
        <v>33</v>
      </c>
      <c r="AX1757" s="14" t="s">
        <v>71</v>
      </c>
      <c r="AY1757" s="247" t="s">
        <v>141</v>
      </c>
    </row>
    <row r="1758" spans="1:51" s="14" customFormat="1" ht="12">
      <c r="A1758" s="14"/>
      <c r="B1758" s="237"/>
      <c r="C1758" s="238"/>
      <c r="D1758" s="220" t="s">
        <v>155</v>
      </c>
      <c r="E1758" s="239" t="s">
        <v>19</v>
      </c>
      <c r="F1758" s="240" t="s">
        <v>1863</v>
      </c>
      <c r="G1758" s="238"/>
      <c r="H1758" s="241">
        <v>47.75</v>
      </c>
      <c r="I1758" s="242"/>
      <c r="J1758" s="238"/>
      <c r="K1758" s="238"/>
      <c r="L1758" s="243"/>
      <c r="M1758" s="244"/>
      <c r="N1758" s="245"/>
      <c r="O1758" s="245"/>
      <c r="P1758" s="245"/>
      <c r="Q1758" s="245"/>
      <c r="R1758" s="245"/>
      <c r="S1758" s="245"/>
      <c r="T1758" s="246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47" t="s">
        <v>155</v>
      </c>
      <c r="AU1758" s="247" t="s">
        <v>81</v>
      </c>
      <c r="AV1758" s="14" t="s">
        <v>81</v>
      </c>
      <c r="AW1758" s="14" t="s">
        <v>33</v>
      </c>
      <c r="AX1758" s="14" t="s">
        <v>71</v>
      </c>
      <c r="AY1758" s="247" t="s">
        <v>141</v>
      </c>
    </row>
    <row r="1759" spans="1:51" s="16" customFormat="1" ht="12">
      <c r="A1759" s="16"/>
      <c r="B1759" s="269"/>
      <c r="C1759" s="270"/>
      <c r="D1759" s="220" t="s">
        <v>155</v>
      </c>
      <c r="E1759" s="271" t="s">
        <v>19</v>
      </c>
      <c r="F1759" s="272" t="s">
        <v>476</v>
      </c>
      <c r="G1759" s="270"/>
      <c r="H1759" s="273">
        <v>146</v>
      </c>
      <c r="I1759" s="274"/>
      <c r="J1759" s="270"/>
      <c r="K1759" s="270"/>
      <c r="L1759" s="275"/>
      <c r="M1759" s="276"/>
      <c r="N1759" s="277"/>
      <c r="O1759" s="277"/>
      <c r="P1759" s="277"/>
      <c r="Q1759" s="277"/>
      <c r="R1759" s="277"/>
      <c r="S1759" s="277"/>
      <c r="T1759" s="278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T1759" s="279" t="s">
        <v>155</v>
      </c>
      <c r="AU1759" s="279" t="s">
        <v>81</v>
      </c>
      <c r="AV1759" s="16" t="s">
        <v>142</v>
      </c>
      <c r="AW1759" s="16" t="s">
        <v>33</v>
      </c>
      <c r="AX1759" s="16" t="s">
        <v>71</v>
      </c>
      <c r="AY1759" s="279" t="s">
        <v>141</v>
      </c>
    </row>
    <row r="1760" spans="1:51" s="13" customFormat="1" ht="12">
      <c r="A1760" s="13"/>
      <c r="B1760" s="227"/>
      <c r="C1760" s="228"/>
      <c r="D1760" s="220" t="s">
        <v>155</v>
      </c>
      <c r="E1760" s="229" t="s">
        <v>19</v>
      </c>
      <c r="F1760" s="230" t="s">
        <v>1030</v>
      </c>
      <c r="G1760" s="228"/>
      <c r="H1760" s="229" t="s">
        <v>19</v>
      </c>
      <c r="I1760" s="231"/>
      <c r="J1760" s="228"/>
      <c r="K1760" s="228"/>
      <c r="L1760" s="232"/>
      <c r="M1760" s="233"/>
      <c r="N1760" s="234"/>
      <c r="O1760" s="234"/>
      <c r="P1760" s="234"/>
      <c r="Q1760" s="234"/>
      <c r="R1760" s="234"/>
      <c r="S1760" s="234"/>
      <c r="T1760" s="235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36" t="s">
        <v>155</v>
      </c>
      <c r="AU1760" s="236" t="s">
        <v>81</v>
      </c>
      <c r="AV1760" s="13" t="s">
        <v>79</v>
      </c>
      <c r="AW1760" s="13" t="s">
        <v>33</v>
      </c>
      <c r="AX1760" s="13" t="s">
        <v>71</v>
      </c>
      <c r="AY1760" s="236" t="s">
        <v>141</v>
      </c>
    </row>
    <row r="1761" spans="1:51" s="14" customFormat="1" ht="12">
      <c r="A1761" s="14"/>
      <c r="B1761" s="237"/>
      <c r="C1761" s="238"/>
      <c r="D1761" s="220" t="s">
        <v>155</v>
      </c>
      <c r="E1761" s="239" t="s">
        <v>19</v>
      </c>
      <c r="F1761" s="240" t="s">
        <v>1031</v>
      </c>
      <c r="G1761" s="238"/>
      <c r="H1761" s="241">
        <v>4</v>
      </c>
      <c r="I1761" s="242"/>
      <c r="J1761" s="238"/>
      <c r="K1761" s="238"/>
      <c r="L1761" s="243"/>
      <c r="M1761" s="244"/>
      <c r="N1761" s="245"/>
      <c r="O1761" s="245"/>
      <c r="P1761" s="245"/>
      <c r="Q1761" s="245"/>
      <c r="R1761" s="245"/>
      <c r="S1761" s="245"/>
      <c r="T1761" s="246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47" t="s">
        <v>155</v>
      </c>
      <c r="AU1761" s="247" t="s">
        <v>81</v>
      </c>
      <c r="AV1761" s="14" t="s">
        <v>81</v>
      </c>
      <c r="AW1761" s="14" t="s">
        <v>33</v>
      </c>
      <c r="AX1761" s="14" t="s">
        <v>71</v>
      </c>
      <c r="AY1761" s="247" t="s">
        <v>141</v>
      </c>
    </row>
    <row r="1762" spans="1:51" s="14" customFormat="1" ht="12">
      <c r="A1762" s="14"/>
      <c r="B1762" s="237"/>
      <c r="C1762" s="238"/>
      <c r="D1762" s="220" t="s">
        <v>155</v>
      </c>
      <c r="E1762" s="239" t="s">
        <v>19</v>
      </c>
      <c r="F1762" s="240" t="s">
        <v>1032</v>
      </c>
      <c r="G1762" s="238"/>
      <c r="H1762" s="241">
        <v>3.15</v>
      </c>
      <c r="I1762" s="242"/>
      <c r="J1762" s="238"/>
      <c r="K1762" s="238"/>
      <c r="L1762" s="243"/>
      <c r="M1762" s="244"/>
      <c r="N1762" s="245"/>
      <c r="O1762" s="245"/>
      <c r="P1762" s="245"/>
      <c r="Q1762" s="245"/>
      <c r="R1762" s="245"/>
      <c r="S1762" s="245"/>
      <c r="T1762" s="246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47" t="s">
        <v>155</v>
      </c>
      <c r="AU1762" s="247" t="s">
        <v>81</v>
      </c>
      <c r="AV1762" s="14" t="s">
        <v>81</v>
      </c>
      <c r="AW1762" s="14" t="s">
        <v>33</v>
      </c>
      <c r="AX1762" s="14" t="s">
        <v>71</v>
      </c>
      <c r="AY1762" s="247" t="s">
        <v>141</v>
      </c>
    </row>
    <row r="1763" spans="1:51" s="14" customFormat="1" ht="12">
      <c r="A1763" s="14"/>
      <c r="B1763" s="237"/>
      <c r="C1763" s="238"/>
      <c r="D1763" s="220" t="s">
        <v>155</v>
      </c>
      <c r="E1763" s="239" t="s">
        <v>19</v>
      </c>
      <c r="F1763" s="240" t="s">
        <v>1033</v>
      </c>
      <c r="G1763" s="238"/>
      <c r="H1763" s="241">
        <v>3.2</v>
      </c>
      <c r="I1763" s="242"/>
      <c r="J1763" s="238"/>
      <c r="K1763" s="238"/>
      <c r="L1763" s="243"/>
      <c r="M1763" s="244"/>
      <c r="N1763" s="245"/>
      <c r="O1763" s="245"/>
      <c r="P1763" s="245"/>
      <c r="Q1763" s="245"/>
      <c r="R1763" s="245"/>
      <c r="S1763" s="245"/>
      <c r="T1763" s="246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47" t="s">
        <v>155</v>
      </c>
      <c r="AU1763" s="247" t="s">
        <v>81</v>
      </c>
      <c r="AV1763" s="14" t="s">
        <v>81</v>
      </c>
      <c r="AW1763" s="14" t="s">
        <v>33</v>
      </c>
      <c r="AX1763" s="14" t="s">
        <v>71</v>
      </c>
      <c r="AY1763" s="247" t="s">
        <v>141</v>
      </c>
    </row>
    <row r="1764" spans="1:51" s="14" customFormat="1" ht="12">
      <c r="A1764" s="14"/>
      <c r="B1764" s="237"/>
      <c r="C1764" s="238"/>
      <c r="D1764" s="220" t="s">
        <v>155</v>
      </c>
      <c r="E1764" s="239" t="s">
        <v>19</v>
      </c>
      <c r="F1764" s="240" t="s">
        <v>1034</v>
      </c>
      <c r="G1764" s="238"/>
      <c r="H1764" s="241">
        <v>3</v>
      </c>
      <c r="I1764" s="242"/>
      <c r="J1764" s="238"/>
      <c r="K1764" s="238"/>
      <c r="L1764" s="243"/>
      <c r="M1764" s="244"/>
      <c r="N1764" s="245"/>
      <c r="O1764" s="245"/>
      <c r="P1764" s="245"/>
      <c r="Q1764" s="245"/>
      <c r="R1764" s="245"/>
      <c r="S1764" s="245"/>
      <c r="T1764" s="246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47" t="s">
        <v>155</v>
      </c>
      <c r="AU1764" s="247" t="s">
        <v>81</v>
      </c>
      <c r="AV1764" s="14" t="s">
        <v>81</v>
      </c>
      <c r="AW1764" s="14" t="s">
        <v>33</v>
      </c>
      <c r="AX1764" s="14" t="s">
        <v>71</v>
      </c>
      <c r="AY1764" s="247" t="s">
        <v>141</v>
      </c>
    </row>
    <row r="1765" spans="1:51" s="16" customFormat="1" ht="12">
      <c r="A1765" s="16"/>
      <c r="B1765" s="269"/>
      <c r="C1765" s="270"/>
      <c r="D1765" s="220" t="s">
        <v>155</v>
      </c>
      <c r="E1765" s="271" t="s">
        <v>19</v>
      </c>
      <c r="F1765" s="272" t="s">
        <v>476</v>
      </c>
      <c r="G1765" s="270"/>
      <c r="H1765" s="273">
        <v>13.35</v>
      </c>
      <c r="I1765" s="274"/>
      <c r="J1765" s="270"/>
      <c r="K1765" s="270"/>
      <c r="L1765" s="275"/>
      <c r="M1765" s="276"/>
      <c r="N1765" s="277"/>
      <c r="O1765" s="277"/>
      <c r="P1765" s="277"/>
      <c r="Q1765" s="277"/>
      <c r="R1765" s="277"/>
      <c r="S1765" s="277"/>
      <c r="T1765" s="278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T1765" s="279" t="s">
        <v>155</v>
      </c>
      <c r="AU1765" s="279" t="s">
        <v>81</v>
      </c>
      <c r="AV1765" s="16" t="s">
        <v>142</v>
      </c>
      <c r="AW1765" s="16" t="s">
        <v>33</v>
      </c>
      <c r="AX1765" s="16" t="s">
        <v>71</v>
      </c>
      <c r="AY1765" s="279" t="s">
        <v>141</v>
      </c>
    </row>
    <row r="1766" spans="1:51" s="15" customFormat="1" ht="12">
      <c r="A1766" s="15"/>
      <c r="B1766" s="258"/>
      <c r="C1766" s="259"/>
      <c r="D1766" s="220" t="s">
        <v>155</v>
      </c>
      <c r="E1766" s="260" t="s">
        <v>19</v>
      </c>
      <c r="F1766" s="261" t="s">
        <v>188</v>
      </c>
      <c r="G1766" s="259"/>
      <c r="H1766" s="262">
        <v>292.15</v>
      </c>
      <c r="I1766" s="263"/>
      <c r="J1766" s="259"/>
      <c r="K1766" s="259"/>
      <c r="L1766" s="264"/>
      <c r="M1766" s="265"/>
      <c r="N1766" s="266"/>
      <c r="O1766" s="266"/>
      <c r="P1766" s="266"/>
      <c r="Q1766" s="266"/>
      <c r="R1766" s="266"/>
      <c r="S1766" s="266"/>
      <c r="T1766" s="267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T1766" s="268" t="s">
        <v>155</v>
      </c>
      <c r="AU1766" s="268" t="s">
        <v>81</v>
      </c>
      <c r="AV1766" s="15" t="s">
        <v>149</v>
      </c>
      <c r="AW1766" s="15" t="s">
        <v>33</v>
      </c>
      <c r="AX1766" s="15" t="s">
        <v>79</v>
      </c>
      <c r="AY1766" s="268" t="s">
        <v>141</v>
      </c>
    </row>
    <row r="1767" spans="1:65" s="2" customFormat="1" ht="16.5" customHeight="1">
      <c r="A1767" s="41"/>
      <c r="B1767" s="42"/>
      <c r="C1767" s="207" t="s">
        <v>1888</v>
      </c>
      <c r="D1767" s="207" t="s">
        <v>144</v>
      </c>
      <c r="E1767" s="208" t="s">
        <v>1889</v>
      </c>
      <c r="F1767" s="209" t="s">
        <v>1890</v>
      </c>
      <c r="G1767" s="210" t="s">
        <v>221</v>
      </c>
      <c r="H1767" s="211">
        <v>253.92</v>
      </c>
      <c r="I1767" s="212"/>
      <c r="J1767" s="213">
        <f>ROUND(I1767*H1767,2)</f>
        <v>0</v>
      </c>
      <c r="K1767" s="209" t="s">
        <v>148</v>
      </c>
      <c r="L1767" s="47"/>
      <c r="M1767" s="214" t="s">
        <v>19</v>
      </c>
      <c r="N1767" s="215" t="s">
        <v>42</v>
      </c>
      <c r="O1767" s="87"/>
      <c r="P1767" s="216">
        <f>O1767*H1767</f>
        <v>0</v>
      </c>
      <c r="Q1767" s="216">
        <v>0</v>
      </c>
      <c r="R1767" s="216">
        <f>Q1767*H1767</f>
        <v>0</v>
      </c>
      <c r="S1767" s="216">
        <v>0.003</v>
      </c>
      <c r="T1767" s="217">
        <f>S1767*H1767</f>
        <v>0.76176</v>
      </c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R1767" s="218" t="s">
        <v>269</v>
      </c>
      <c r="AT1767" s="218" t="s">
        <v>144</v>
      </c>
      <c r="AU1767" s="218" t="s">
        <v>81</v>
      </c>
      <c r="AY1767" s="20" t="s">
        <v>141</v>
      </c>
      <c r="BE1767" s="219">
        <f>IF(N1767="základní",J1767,0)</f>
        <v>0</v>
      </c>
      <c r="BF1767" s="219">
        <f>IF(N1767="snížená",J1767,0)</f>
        <v>0</v>
      </c>
      <c r="BG1767" s="219">
        <f>IF(N1767="zákl. přenesená",J1767,0)</f>
        <v>0</v>
      </c>
      <c r="BH1767" s="219">
        <f>IF(N1767="sníž. přenesená",J1767,0)</f>
        <v>0</v>
      </c>
      <c r="BI1767" s="219">
        <f>IF(N1767="nulová",J1767,0)</f>
        <v>0</v>
      </c>
      <c r="BJ1767" s="20" t="s">
        <v>79</v>
      </c>
      <c r="BK1767" s="219">
        <f>ROUND(I1767*H1767,2)</f>
        <v>0</v>
      </c>
      <c r="BL1767" s="20" t="s">
        <v>269</v>
      </c>
      <c r="BM1767" s="218" t="s">
        <v>1891</v>
      </c>
    </row>
    <row r="1768" spans="1:47" s="2" customFormat="1" ht="12">
      <c r="A1768" s="41"/>
      <c r="B1768" s="42"/>
      <c r="C1768" s="43"/>
      <c r="D1768" s="220" t="s">
        <v>151</v>
      </c>
      <c r="E1768" s="43"/>
      <c r="F1768" s="221" t="s">
        <v>1892</v>
      </c>
      <c r="G1768" s="43"/>
      <c r="H1768" s="43"/>
      <c r="I1768" s="222"/>
      <c r="J1768" s="43"/>
      <c r="K1768" s="43"/>
      <c r="L1768" s="47"/>
      <c r="M1768" s="223"/>
      <c r="N1768" s="224"/>
      <c r="O1768" s="87"/>
      <c r="P1768" s="87"/>
      <c r="Q1768" s="87"/>
      <c r="R1768" s="87"/>
      <c r="S1768" s="87"/>
      <c r="T1768" s="88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T1768" s="20" t="s">
        <v>151</v>
      </c>
      <c r="AU1768" s="20" t="s">
        <v>81</v>
      </c>
    </row>
    <row r="1769" spans="1:47" s="2" customFormat="1" ht="12">
      <c r="A1769" s="41"/>
      <c r="B1769" s="42"/>
      <c r="C1769" s="43"/>
      <c r="D1769" s="225" t="s">
        <v>153</v>
      </c>
      <c r="E1769" s="43"/>
      <c r="F1769" s="226" t="s">
        <v>1893</v>
      </c>
      <c r="G1769" s="43"/>
      <c r="H1769" s="43"/>
      <c r="I1769" s="222"/>
      <c r="J1769" s="43"/>
      <c r="K1769" s="43"/>
      <c r="L1769" s="47"/>
      <c r="M1769" s="223"/>
      <c r="N1769" s="224"/>
      <c r="O1769" s="87"/>
      <c r="P1769" s="87"/>
      <c r="Q1769" s="87"/>
      <c r="R1769" s="87"/>
      <c r="S1769" s="87"/>
      <c r="T1769" s="88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T1769" s="20" t="s">
        <v>153</v>
      </c>
      <c r="AU1769" s="20" t="s">
        <v>81</v>
      </c>
    </row>
    <row r="1770" spans="1:51" s="13" customFormat="1" ht="12">
      <c r="A1770" s="13"/>
      <c r="B1770" s="227"/>
      <c r="C1770" s="228"/>
      <c r="D1770" s="220" t="s">
        <v>155</v>
      </c>
      <c r="E1770" s="229" t="s">
        <v>19</v>
      </c>
      <c r="F1770" s="230" t="s">
        <v>204</v>
      </c>
      <c r="G1770" s="228"/>
      <c r="H1770" s="229" t="s">
        <v>19</v>
      </c>
      <c r="I1770" s="231"/>
      <c r="J1770" s="228"/>
      <c r="K1770" s="228"/>
      <c r="L1770" s="232"/>
      <c r="M1770" s="233"/>
      <c r="N1770" s="234"/>
      <c r="O1770" s="234"/>
      <c r="P1770" s="234"/>
      <c r="Q1770" s="234"/>
      <c r="R1770" s="234"/>
      <c r="S1770" s="234"/>
      <c r="T1770" s="235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36" t="s">
        <v>155</v>
      </c>
      <c r="AU1770" s="236" t="s">
        <v>81</v>
      </c>
      <c r="AV1770" s="13" t="s">
        <v>79</v>
      </c>
      <c r="AW1770" s="13" t="s">
        <v>33</v>
      </c>
      <c r="AX1770" s="13" t="s">
        <v>71</v>
      </c>
      <c r="AY1770" s="236" t="s">
        <v>141</v>
      </c>
    </row>
    <row r="1771" spans="1:51" s="14" customFormat="1" ht="12">
      <c r="A1771" s="14"/>
      <c r="B1771" s="237"/>
      <c r="C1771" s="238"/>
      <c r="D1771" s="220" t="s">
        <v>155</v>
      </c>
      <c r="E1771" s="239" t="s">
        <v>19</v>
      </c>
      <c r="F1771" s="240" t="s">
        <v>668</v>
      </c>
      <c r="G1771" s="238"/>
      <c r="H1771" s="241">
        <v>115.86</v>
      </c>
      <c r="I1771" s="242"/>
      <c r="J1771" s="238"/>
      <c r="K1771" s="238"/>
      <c r="L1771" s="243"/>
      <c r="M1771" s="244"/>
      <c r="N1771" s="245"/>
      <c r="O1771" s="245"/>
      <c r="P1771" s="245"/>
      <c r="Q1771" s="245"/>
      <c r="R1771" s="245"/>
      <c r="S1771" s="245"/>
      <c r="T1771" s="246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T1771" s="247" t="s">
        <v>155</v>
      </c>
      <c r="AU1771" s="247" t="s">
        <v>81</v>
      </c>
      <c r="AV1771" s="14" t="s">
        <v>81</v>
      </c>
      <c r="AW1771" s="14" t="s">
        <v>33</v>
      </c>
      <c r="AX1771" s="14" t="s">
        <v>71</v>
      </c>
      <c r="AY1771" s="247" t="s">
        <v>141</v>
      </c>
    </row>
    <row r="1772" spans="1:51" s="14" customFormat="1" ht="12">
      <c r="A1772" s="14"/>
      <c r="B1772" s="237"/>
      <c r="C1772" s="238"/>
      <c r="D1772" s="220" t="s">
        <v>155</v>
      </c>
      <c r="E1772" s="239" t="s">
        <v>19</v>
      </c>
      <c r="F1772" s="240" t="s">
        <v>669</v>
      </c>
      <c r="G1772" s="238"/>
      <c r="H1772" s="241">
        <v>138.06</v>
      </c>
      <c r="I1772" s="242"/>
      <c r="J1772" s="238"/>
      <c r="K1772" s="238"/>
      <c r="L1772" s="243"/>
      <c r="M1772" s="244"/>
      <c r="N1772" s="245"/>
      <c r="O1772" s="245"/>
      <c r="P1772" s="245"/>
      <c r="Q1772" s="245"/>
      <c r="R1772" s="245"/>
      <c r="S1772" s="245"/>
      <c r="T1772" s="246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47" t="s">
        <v>155</v>
      </c>
      <c r="AU1772" s="247" t="s">
        <v>81</v>
      </c>
      <c r="AV1772" s="14" t="s">
        <v>81</v>
      </c>
      <c r="AW1772" s="14" t="s">
        <v>33</v>
      </c>
      <c r="AX1772" s="14" t="s">
        <v>71</v>
      </c>
      <c r="AY1772" s="247" t="s">
        <v>141</v>
      </c>
    </row>
    <row r="1773" spans="1:51" s="15" customFormat="1" ht="12">
      <c r="A1773" s="15"/>
      <c r="B1773" s="258"/>
      <c r="C1773" s="259"/>
      <c r="D1773" s="220" t="s">
        <v>155</v>
      </c>
      <c r="E1773" s="260" t="s">
        <v>19</v>
      </c>
      <c r="F1773" s="261" t="s">
        <v>188</v>
      </c>
      <c r="G1773" s="259"/>
      <c r="H1773" s="262">
        <v>253.92</v>
      </c>
      <c r="I1773" s="263"/>
      <c r="J1773" s="259"/>
      <c r="K1773" s="259"/>
      <c r="L1773" s="264"/>
      <c r="M1773" s="265"/>
      <c r="N1773" s="266"/>
      <c r="O1773" s="266"/>
      <c r="P1773" s="266"/>
      <c r="Q1773" s="266"/>
      <c r="R1773" s="266"/>
      <c r="S1773" s="266"/>
      <c r="T1773" s="267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T1773" s="268" t="s">
        <v>155</v>
      </c>
      <c r="AU1773" s="268" t="s">
        <v>81</v>
      </c>
      <c r="AV1773" s="15" t="s">
        <v>149</v>
      </c>
      <c r="AW1773" s="15" t="s">
        <v>33</v>
      </c>
      <c r="AX1773" s="15" t="s">
        <v>79</v>
      </c>
      <c r="AY1773" s="268" t="s">
        <v>141</v>
      </c>
    </row>
    <row r="1774" spans="1:65" s="2" customFormat="1" ht="44.25" customHeight="1">
      <c r="A1774" s="41"/>
      <c r="B1774" s="42"/>
      <c r="C1774" s="207" t="s">
        <v>1894</v>
      </c>
      <c r="D1774" s="207" t="s">
        <v>144</v>
      </c>
      <c r="E1774" s="208" t="s">
        <v>1895</v>
      </c>
      <c r="F1774" s="209" t="s">
        <v>1896</v>
      </c>
      <c r="G1774" s="210" t="s">
        <v>221</v>
      </c>
      <c r="H1774" s="211">
        <v>18.285</v>
      </c>
      <c r="I1774" s="212"/>
      <c r="J1774" s="213">
        <f>ROUND(I1774*H1774,2)</f>
        <v>0</v>
      </c>
      <c r="K1774" s="209" t="s">
        <v>292</v>
      </c>
      <c r="L1774" s="47"/>
      <c r="M1774" s="214" t="s">
        <v>19</v>
      </c>
      <c r="N1774" s="215" t="s">
        <v>42</v>
      </c>
      <c r="O1774" s="87"/>
      <c r="P1774" s="216">
        <f>O1774*H1774</f>
        <v>0</v>
      </c>
      <c r="Q1774" s="216">
        <v>0.0007</v>
      </c>
      <c r="R1774" s="216">
        <f>Q1774*H1774</f>
        <v>0.0127995</v>
      </c>
      <c r="S1774" s="216">
        <v>0</v>
      </c>
      <c r="T1774" s="217">
        <f>S1774*H1774</f>
        <v>0</v>
      </c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R1774" s="218" t="s">
        <v>269</v>
      </c>
      <c r="AT1774" s="218" t="s">
        <v>144</v>
      </c>
      <c r="AU1774" s="218" t="s">
        <v>81</v>
      </c>
      <c r="AY1774" s="20" t="s">
        <v>141</v>
      </c>
      <c r="BE1774" s="219">
        <f>IF(N1774="základní",J1774,0)</f>
        <v>0</v>
      </c>
      <c r="BF1774" s="219">
        <f>IF(N1774="snížená",J1774,0)</f>
        <v>0</v>
      </c>
      <c r="BG1774" s="219">
        <f>IF(N1774="zákl. přenesená",J1774,0)</f>
        <v>0</v>
      </c>
      <c r="BH1774" s="219">
        <f>IF(N1774="sníž. přenesená",J1774,0)</f>
        <v>0</v>
      </c>
      <c r="BI1774" s="219">
        <f>IF(N1774="nulová",J1774,0)</f>
        <v>0</v>
      </c>
      <c r="BJ1774" s="20" t="s">
        <v>79</v>
      </c>
      <c r="BK1774" s="219">
        <f>ROUND(I1774*H1774,2)</f>
        <v>0</v>
      </c>
      <c r="BL1774" s="20" t="s">
        <v>269</v>
      </c>
      <c r="BM1774" s="218" t="s">
        <v>1897</v>
      </c>
    </row>
    <row r="1775" spans="1:47" s="2" customFormat="1" ht="12">
      <c r="A1775" s="41"/>
      <c r="B1775" s="42"/>
      <c r="C1775" s="43"/>
      <c r="D1775" s="220" t="s">
        <v>151</v>
      </c>
      <c r="E1775" s="43"/>
      <c r="F1775" s="221" t="s">
        <v>1898</v>
      </c>
      <c r="G1775" s="43"/>
      <c r="H1775" s="43"/>
      <c r="I1775" s="222"/>
      <c r="J1775" s="43"/>
      <c r="K1775" s="43"/>
      <c r="L1775" s="47"/>
      <c r="M1775" s="223"/>
      <c r="N1775" s="224"/>
      <c r="O1775" s="87"/>
      <c r="P1775" s="87"/>
      <c r="Q1775" s="87"/>
      <c r="R1775" s="87"/>
      <c r="S1775" s="87"/>
      <c r="T1775" s="88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T1775" s="20" t="s">
        <v>151</v>
      </c>
      <c r="AU1775" s="20" t="s">
        <v>81</v>
      </c>
    </row>
    <row r="1776" spans="1:51" s="13" customFormat="1" ht="12">
      <c r="A1776" s="13"/>
      <c r="B1776" s="227"/>
      <c r="C1776" s="228"/>
      <c r="D1776" s="220" t="s">
        <v>155</v>
      </c>
      <c r="E1776" s="229" t="s">
        <v>19</v>
      </c>
      <c r="F1776" s="230" t="s">
        <v>225</v>
      </c>
      <c r="G1776" s="228"/>
      <c r="H1776" s="229" t="s">
        <v>19</v>
      </c>
      <c r="I1776" s="231"/>
      <c r="J1776" s="228"/>
      <c r="K1776" s="228"/>
      <c r="L1776" s="232"/>
      <c r="M1776" s="233"/>
      <c r="N1776" s="234"/>
      <c r="O1776" s="234"/>
      <c r="P1776" s="234"/>
      <c r="Q1776" s="234"/>
      <c r="R1776" s="234"/>
      <c r="S1776" s="234"/>
      <c r="T1776" s="235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36" t="s">
        <v>155</v>
      </c>
      <c r="AU1776" s="236" t="s">
        <v>81</v>
      </c>
      <c r="AV1776" s="13" t="s">
        <v>79</v>
      </c>
      <c r="AW1776" s="13" t="s">
        <v>33</v>
      </c>
      <c r="AX1776" s="13" t="s">
        <v>71</v>
      </c>
      <c r="AY1776" s="236" t="s">
        <v>141</v>
      </c>
    </row>
    <row r="1777" spans="1:51" s="13" customFormat="1" ht="12">
      <c r="A1777" s="13"/>
      <c r="B1777" s="227"/>
      <c r="C1777" s="228"/>
      <c r="D1777" s="220" t="s">
        <v>155</v>
      </c>
      <c r="E1777" s="229" t="s">
        <v>19</v>
      </c>
      <c r="F1777" s="230" t="s">
        <v>1834</v>
      </c>
      <c r="G1777" s="228"/>
      <c r="H1777" s="229" t="s">
        <v>19</v>
      </c>
      <c r="I1777" s="231"/>
      <c r="J1777" s="228"/>
      <c r="K1777" s="228"/>
      <c r="L1777" s="232"/>
      <c r="M1777" s="233"/>
      <c r="N1777" s="234"/>
      <c r="O1777" s="234"/>
      <c r="P1777" s="234"/>
      <c r="Q1777" s="234"/>
      <c r="R1777" s="234"/>
      <c r="S1777" s="234"/>
      <c r="T1777" s="235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6" t="s">
        <v>155</v>
      </c>
      <c r="AU1777" s="236" t="s">
        <v>81</v>
      </c>
      <c r="AV1777" s="13" t="s">
        <v>79</v>
      </c>
      <c r="AW1777" s="13" t="s">
        <v>33</v>
      </c>
      <c r="AX1777" s="13" t="s">
        <v>71</v>
      </c>
      <c r="AY1777" s="236" t="s">
        <v>141</v>
      </c>
    </row>
    <row r="1778" spans="1:51" s="13" customFormat="1" ht="12">
      <c r="A1778" s="13"/>
      <c r="B1778" s="227"/>
      <c r="C1778" s="228"/>
      <c r="D1778" s="220" t="s">
        <v>155</v>
      </c>
      <c r="E1778" s="229" t="s">
        <v>19</v>
      </c>
      <c r="F1778" s="230" t="s">
        <v>1030</v>
      </c>
      <c r="G1778" s="228"/>
      <c r="H1778" s="229" t="s">
        <v>19</v>
      </c>
      <c r="I1778" s="231"/>
      <c r="J1778" s="228"/>
      <c r="K1778" s="228"/>
      <c r="L1778" s="232"/>
      <c r="M1778" s="233"/>
      <c r="N1778" s="234"/>
      <c r="O1778" s="234"/>
      <c r="P1778" s="234"/>
      <c r="Q1778" s="234"/>
      <c r="R1778" s="234"/>
      <c r="S1778" s="234"/>
      <c r="T1778" s="235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36" t="s">
        <v>155</v>
      </c>
      <c r="AU1778" s="236" t="s">
        <v>81</v>
      </c>
      <c r="AV1778" s="13" t="s">
        <v>79</v>
      </c>
      <c r="AW1778" s="13" t="s">
        <v>33</v>
      </c>
      <c r="AX1778" s="13" t="s">
        <v>71</v>
      </c>
      <c r="AY1778" s="236" t="s">
        <v>141</v>
      </c>
    </row>
    <row r="1779" spans="1:51" s="14" customFormat="1" ht="12">
      <c r="A1779" s="14"/>
      <c r="B1779" s="237"/>
      <c r="C1779" s="238"/>
      <c r="D1779" s="220" t="s">
        <v>155</v>
      </c>
      <c r="E1779" s="239" t="s">
        <v>19</v>
      </c>
      <c r="F1779" s="240" t="s">
        <v>1899</v>
      </c>
      <c r="G1779" s="238"/>
      <c r="H1779" s="241">
        <v>5.695</v>
      </c>
      <c r="I1779" s="242"/>
      <c r="J1779" s="238"/>
      <c r="K1779" s="238"/>
      <c r="L1779" s="243"/>
      <c r="M1779" s="244"/>
      <c r="N1779" s="245"/>
      <c r="O1779" s="245"/>
      <c r="P1779" s="245"/>
      <c r="Q1779" s="245"/>
      <c r="R1779" s="245"/>
      <c r="S1779" s="245"/>
      <c r="T1779" s="246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47" t="s">
        <v>155</v>
      </c>
      <c r="AU1779" s="247" t="s">
        <v>81</v>
      </c>
      <c r="AV1779" s="14" t="s">
        <v>81</v>
      </c>
      <c r="AW1779" s="14" t="s">
        <v>33</v>
      </c>
      <c r="AX1779" s="14" t="s">
        <v>71</v>
      </c>
      <c r="AY1779" s="247" t="s">
        <v>141</v>
      </c>
    </row>
    <row r="1780" spans="1:51" s="14" customFormat="1" ht="12">
      <c r="A1780" s="14"/>
      <c r="B1780" s="237"/>
      <c r="C1780" s="238"/>
      <c r="D1780" s="220" t="s">
        <v>155</v>
      </c>
      <c r="E1780" s="239" t="s">
        <v>19</v>
      </c>
      <c r="F1780" s="240" t="s">
        <v>1900</v>
      </c>
      <c r="G1780" s="238"/>
      <c r="H1780" s="241">
        <v>4.245</v>
      </c>
      <c r="I1780" s="242"/>
      <c r="J1780" s="238"/>
      <c r="K1780" s="238"/>
      <c r="L1780" s="243"/>
      <c r="M1780" s="244"/>
      <c r="N1780" s="245"/>
      <c r="O1780" s="245"/>
      <c r="P1780" s="245"/>
      <c r="Q1780" s="245"/>
      <c r="R1780" s="245"/>
      <c r="S1780" s="245"/>
      <c r="T1780" s="246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T1780" s="247" t="s">
        <v>155</v>
      </c>
      <c r="AU1780" s="247" t="s">
        <v>81</v>
      </c>
      <c r="AV1780" s="14" t="s">
        <v>81</v>
      </c>
      <c r="AW1780" s="14" t="s">
        <v>33</v>
      </c>
      <c r="AX1780" s="14" t="s">
        <v>71</v>
      </c>
      <c r="AY1780" s="247" t="s">
        <v>141</v>
      </c>
    </row>
    <row r="1781" spans="1:51" s="14" customFormat="1" ht="12">
      <c r="A1781" s="14"/>
      <c r="B1781" s="237"/>
      <c r="C1781" s="238"/>
      <c r="D1781" s="220" t="s">
        <v>155</v>
      </c>
      <c r="E1781" s="239" t="s">
        <v>19</v>
      </c>
      <c r="F1781" s="240" t="s">
        <v>1901</v>
      </c>
      <c r="G1781" s="238"/>
      <c r="H1781" s="241">
        <v>4.295</v>
      </c>
      <c r="I1781" s="242"/>
      <c r="J1781" s="238"/>
      <c r="K1781" s="238"/>
      <c r="L1781" s="243"/>
      <c r="M1781" s="244"/>
      <c r="N1781" s="245"/>
      <c r="O1781" s="245"/>
      <c r="P1781" s="245"/>
      <c r="Q1781" s="245"/>
      <c r="R1781" s="245"/>
      <c r="S1781" s="245"/>
      <c r="T1781" s="246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47" t="s">
        <v>155</v>
      </c>
      <c r="AU1781" s="247" t="s">
        <v>81</v>
      </c>
      <c r="AV1781" s="14" t="s">
        <v>81</v>
      </c>
      <c r="AW1781" s="14" t="s">
        <v>33</v>
      </c>
      <c r="AX1781" s="14" t="s">
        <v>71</v>
      </c>
      <c r="AY1781" s="247" t="s">
        <v>141</v>
      </c>
    </row>
    <row r="1782" spans="1:51" s="14" customFormat="1" ht="12">
      <c r="A1782" s="14"/>
      <c r="B1782" s="237"/>
      <c r="C1782" s="238"/>
      <c r="D1782" s="220" t="s">
        <v>155</v>
      </c>
      <c r="E1782" s="239" t="s">
        <v>19</v>
      </c>
      <c r="F1782" s="240" t="s">
        <v>1902</v>
      </c>
      <c r="G1782" s="238"/>
      <c r="H1782" s="241">
        <v>4.05</v>
      </c>
      <c r="I1782" s="242"/>
      <c r="J1782" s="238"/>
      <c r="K1782" s="238"/>
      <c r="L1782" s="243"/>
      <c r="M1782" s="244"/>
      <c r="N1782" s="245"/>
      <c r="O1782" s="245"/>
      <c r="P1782" s="245"/>
      <c r="Q1782" s="245"/>
      <c r="R1782" s="245"/>
      <c r="S1782" s="245"/>
      <c r="T1782" s="246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47" t="s">
        <v>155</v>
      </c>
      <c r="AU1782" s="247" t="s">
        <v>81</v>
      </c>
      <c r="AV1782" s="14" t="s">
        <v>81</v>
      </c>
      <c r="AW1782" s="14" t="s">
        <v>33</v>
      </c>
      <c r="AX1782" s="14" t="s">
        <v>71</v>
      </c>
      <c r="AY1782" s="247" t="s">
        <v>141</v>
      </c>
    </row>
    <row r="1783" spans="1:51" s="16" customFormat="1" ht="12">
      <c r="A1783" s="16"/>
      <c r="B1783" s="269"/>
      <c r="C1783" s="270"/>
      <c r="D1783" s="220" t="s">
        <v>155</v>
      </c>
      <c r="E1783" s="271" t="s">
        <v>19</v>
      </c>
      <c r="F1783" s="272" t="s">
        <v>476</v>
      </c>
      <c r="G1783" s="270"/>
      <c r="H1783" s="273">
        <v>18.285</v>
      </c>
      <c r="I1783" s="274"/>
      <c r="J1783" s="270"/>
      <c r="K1783" s="270"/>
      <c r="L1783" s="275"/>
      <c r="M1783" s="276"/>
      <c r="N1783" s="277"/>
      <c r="O1783" s="277"/>
      <c r="P1783" s="277"/>
      <c r="Q1783" s="277"/>
      <c r="R1783" s="277"/>
      <c r="S1783" s="277"/>
      <c r="T1783" s="278"/>
      <c r="U1783" s="16"/>
      <c r="V1783" s="16"/>
      <c r="W1783" s="16"/>
      <c r="X1783" s="16"/>
      <c r="Y1783" s="16"/>
      <c r="Z1783" s="16"/>
      <c r="AA1783" s="16"/>
      <c r="AB1783" s="16"/>
      <c r="AC1783" s="16"/>
      <c r="AD1783" s="16"/>
      <c r="AE1783" s="16"/>
      <c r="AT1783" s="279" t="s">
        <v>155</v>
      </c>
      <c r="AU1783" s="279" t="s">
        <v>81</v>
      </c>
      <c r="AV1783" s="16" t="s">
        <v>142</v>
      </c>
      <c r="AW1783" s="16" t="s">
        <v>33</v>
      </c>
      <c r="AX1783" s="16" t="s">
        <v>79</v>
      </c>
      <c r="AY1783" s="279" t="s">
        <v>141</v>
      </c>
    </row>
    <row r="1784" spans="1:65" s="2" customFormat="1" ht="37.8" customHeight="1">
      <c r="A1784" s="41"/>
      <c r="B1784" s="42"/>
      <c r="C1784" s="248" t="s">
        <v>1903</v>
      </c>
      <c r="D1784" s="248" t="s">
        <v>172</v>
      </c>
      <c r="E1784" s="249" t="s">
        <v>1904</v>
      </c>
      <c r="F1784" s="250" t="s">
        <v>1905</v>
      </c>
      <c r="G1784" s="251" t="s">
        <v>221</v>
      </c>
      <c r="H1784" s="252">
        <v>20.114</v>
      </c>
      <c r="I1784" s="253"/>
      <c r="J1784" s="254">
        <f>ROUND(I1784*H1784,2)</f>
        <v>0</v>
      </c>
      <c r="K1784" s="250" t="s">
        <v>292</v>
      </c>
      <c r="L1784" s="255"/>
      <c r="M1784" s="256" t="s">
        <v>19</v>
      </c>
      <c r="N1784" s="257" t="s">
        <v>42</v>
      </c>
      <c r="O1784" s="87"/>
      <c r="P1784" s="216">
        <f>O1784*H1784</f>
        <v>0</v>
      </c>
      <c r="Q1784" s="216">
        <v>0.00246</v>
      </c>
      <c r="R1784" s="216">
        <f>Q1784*H1784</f>
        <v>0.04948044</v>
      </c>
      <c r="S1784" s="216">
        <v>0</v>
      </c>
      <c r="T1784" s="217">
        <f>S1784*H1784</f>
        <v>0</v>
      </c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R1784" s="218" t="s">
        <v>382</v>
      </c>
      <c r="AT1784" s="218" t="s">
        <v>172</v>
      </c>
      <c r="AU1784" s="218" t="s">
        <v>81</v>
      </c>
      <c r="AY1784" s="20" t="s">
        <v>141</v>
      </c>
      <c r="BE1784" s="219">
        <f>IF(N1784="základní",J1784,0)</f>
        <v>0</v>
      </c>
      <c r="BF1784" s="219">
        <f>IF(N1784="snížená",J1784,0)</f>
        <v>0</v>
      </c>
      <c r="BG1784" s="219">
        <f>IF(N1784="zákl. přenesená",J1784,0)</f>
        <v>0</v>
      </c>
      <c r="BH1784" s="219">
        <f>IF(N1784="sníž. přenesená",J1784,0)</f>
        <v>0</v>
      </c>
      <c r="BI1784" s="219">
        <f>IF(N1784="nulová",J1784,0)</f>
        <v>0</v>
      </c>
      <c r="BJ1784" s="20" t="s">
        <v>79</v>
      </c>
      <c r="BK1784" s="219">
        <f>ROUND(I1784*H1784,2)</f>
        <v>0</v>
      </c>
      <c r="BL1784" s="20" t="s">
        <v>269</v>
      </c>
      <c r="BM1784" s="218" t="s">
        <v>1906</v>
      </c>
    </row>
    <row r="1785" spans="1:47" s="2" customFormat="1" ht="12">
      <c r="A1785" s="41"/>
      <c r="B1785" s="42"/>
      <c r="C1785" s="43"/>
      <c r="D1785" s="220" t="s">
        <v>151</v>
      </c>
      <c r="E1785" s="43"/>
      <c r="F1785" s="221" t="s">
        <v>1905</v>
      </c>
      <c r="G1785" s="43"/>
      <c r="H1785" s="43"/>
      <c r="I1785" s="222"/>
      <c r="J1785" s="43"/>
      <c r="K1785" s="43"/>
      <c r="L1785" s="47"/>
      <c r="M1785" s="223"/>
      <c r="N1785" s="224"/>
      <c r="O1785" s="87"/>
      <c r="P1785" s="87"/>
      <c r="Q1785" s="87"/>
      <c r="R1785" s="87"/>
      <c r="S1785" s="87"/>
      <c r="T1785" s="88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T1785" s="20" t="s">
        <v>151</v>
      </c>
      <c r="AU1785" s="20" t="s">
        <v>81</v>
      </c>
    </row>
    <row r="1786" spans="1:51" s="13" customFormat="1" ht="12">
      <c r="A1786" s="13"/>
      <c r="B1786" s="227"/>
      <c r="C1786" s="228"/>
      <c r="D1786" s="220" t="s">
        <v>155</v>
      </c>
      <c r="E1786" s="229" t="s">
        <v>19</v>
      </c>
      <c r="F1786" s="230" t="s">
        <v>177</v>
      </c>
      <c r="G1786" s="228"/>
      <c r="H1786" s="229" t="s">
        <v>19</v>
      </c>
      <c r="I1786" s="231"/>
      <c r="J1786" s="228"/>
      <c r="K1786" s="228"/>
      <c r="L1786" s="232"/>
      <c r="M1786" s="233"/>
      <c r="N1786" s="234"/>
      <c r="O1786" s="234"/>
      <c r="P1786" s="234"/>
      <c r="Q1786" s="234"/>
      <c r="R1786" s="234"/>
      <c r="S1786" s="234"/>
      <c r="T1786" s="235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36" t="s">
        <v>155</v>
      </c>
      <c r="AU1786" s="236" t="s">
        <v>81</v>
      </c>
      <c r="AV1786" s="13" t="s">
        <v>79</v>
      </c>
      <c r="AW1786" s="13" t="s">
        <v>33</v>
      </c>
      <c r="AX1786" s="13" t="s">
        <v>71</v>
      </c>
      <c r="AY1786" s="236" t="s">
        <v>141</v>
      </c>
    </row>
    <row r="1787" spans="1:51" s="14" customFormat="1" ht="12">
      <c r="A1787" s="14"/>
      <c r="B1787" s="237"/>
      <c r="C1787" s="238"/>
      <c r="D1787" s="220" t="s">
        <v>155</v>
      </c>
      <c r="E1787" s="239" t="s">
        <v>19</v>
      </c>
      <c r="F1787" s="240" t="s">
        <v>1907</v>
      </c>
      <c r="G1787" s="238"/>
      <c r="H1787" s="241">
        <v>18.285</v>
      </c>
      <c r="I1787" s="242"/>
      <c r="J1787" s="238"/>
      <c r="K1787" s="238"/>
      <c r="L1787" s="243"/>
      <c r="M1787" s="244"/>
      <c r="N1787" s="245"/>
      <c r="O1787" s="245"/>
      <c r="P1787" s="245"/>
      <c r="Q1787" s="245"/>
      <c r="R1787" s="245"/>
      <c r="S1787" s="245"/>
      <c r="T1787" s="246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47" t="s">
        <v>155</v>
      </c>
      <c r="AU1787" s="247" t="s">
        <v>81</v>
      </c>
      <c r="AV1787" s="14" t="s">
        <v>81</v>
      </c>
      <c r="AW1787" s="14" t="s">
        <v>33</v>
      </c>
      <c r="AX1787" s="14" t="s">
        <v>79</v>
      </c>
      <c r="AY1787" s="247" t="s">
        <v>141</v>
      </c>
    </row>
    <row r="1788" spans="1:51" s="14" customFormat="1" ht="12">
      <c r="A1788" s="14"/>
      <c r="B1788" s="237"/>
      <c r="C1788" s="238"/>
      <c r="D1788" s="220" t="s">
        <v>155</v>
      </c>
      <c r="E1788" s="238"/>
      <c r="F1788" s="240" t="s">
        <v>1908</v>
      </c>
      <c r="G1788" s="238"/>
      <c r="H1788" s="241">
        <v>20.114</v>
      </c>
      <c r="I1788" s="242"/>
      <c r="J1788" s="238"/>
      <c r="K1788" s="238"/>
      <c r="L1788" s="243"/>
      <c r="M1788" s="244"/>
      <c r="N1788" s="245"/>
      <c r="O1788" s="245"/>
      <c r="P1788" s="245"/>
      <c r="Q1788" s="245"/>
      <c r="R1788" s="245"/>
      <c r="S1788" s="245"/>
      <c r="T1788" s="246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T1788" s="247" t="s">
        <v>155</v>
      </c>
      <c r="AU1788" s="247" t="s">
        <v>81</v>
      </c>
      <c r="AV1788" s="14" t="s">
        <v>81</v>
      </c>
      <c r="AW1788" s="14" t="s">
        <v>4</v>
      </c>
      <c r="AX1788" s="14" t="s">
        <v>79</v>
      </c>
      <c r="AY1788" s="247" t="s">
        <v>141</v>
      </c>
    </row>
    <row r="1789" spans="1:65" s="2" customFormat="1" ht="44.25" customHeight="1">
      <c r="A1789" s="41"/>
      <c r="B1789" s="42"/>
      <c r="C1789" s="207" t="s">
        <v>1909</v>
      </c>
      <c r="D1789" s="207" t="s">
        <v>144</v>
      </c>
      <c r="E1789" s="208" t="s">
        <v>1910</v>
      </c>
      <c r="F1789" s="209" t="s">
        <v>1911</v>
      </c>
      <c r="G1789" s="210" t="s">
        <v>221</v>
      </c>
      <c r="H1789" s="211">
        <v>165.073</v>
      </c>
      <c r="I1789" s="212"/>
      <c r="J1789" s="213">
        <f>ROUND(I1789*H1789,2)</f>
        <v>0</v>
      </c>
      <c r="K1789" s="209" t="s">
        <v>292</v>
      </c>
      <c r="L1789" s="47"/>
      <c r="M1789" s="214" t="s">
        <v>19</v>
      </c>
      <c r="N1789" s="215" t="s">
        <v>42</v>
      </c>
      <c r="O1789" s="87"/>
      <c r="P1789" s="216">
        <f>O1789*H1789</f>
        <v>0</v>
      </c>
      <c r="Q1789" s="216">
        <v>0.0004</v>
      </c>
      <c r="R1789" s="216">
        <f>Q1789*H1789</f>
        <v>0.06602920000000001</v>
      </c>
      <c r="S1789" s="216">
        <v>0</v>
      </c>
      <c r="T1789" s="217">
        <f>S1789*H1789</f>
        <v>0</v>
      </c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R1789" s="218" t="s">
        <v>269</v>
      </c>
      <c r="AT1789" s="218" t="s">
        <v>144</v>
      </c>
      <c r="AU1789" s="218" t="s">
        <v>81</v>
      </c>
      <c r="AY1789" s="20" t="s">
        <v>141</v>
      </c>
      <c r="BE1789" s="219">
        <f>IF(N1789="základní",J1789,0)</f>
        <v>0</v>
      </c>
      <c r="BF1789" s="219">
        <f>IF(N1789="snížená",J1789,0)</f>
        <v>0</v>
      </c>
      <c r="BG1789" s="219">
        <f>IF(N1789="zákl. přenesená",J1789,0)</f>
        <v>0</v>
      </c>
      <c r="BH1789" s="219">
        <f>IF(N1789="sníž. přenesená",J1789,0)</f>
        <v>0</v>
      </c>
      <c r="BI1789" s="219">
        <f>IF(N1789="nulová",J1789,0)</f>
        <v>0</v>
      </c>
      <c r="BJ1789" s="20" t="s">
        <v>79</v>
      </c>
      <c r="BK1789" s="219">
        <f>ROUND(I1789*H1789,2)</f>
        <v>0</v>
      </c>
      <c r="BL1789" s="20" t="s">
        <v>269</v>
      </c>
      <c r="BM1789" s="218" t="s">
        <v>1912</v>
      </c>
    </row>
    <row r="1790" spans="1:47" s="2" customFormat="1" ht="12">
      <c r="A1790" s="41"/>
      <c r="B1790" s="42"/>
      <c r="C1790" s="43"/>
      <c r="D1790" s="220" t="s">
        <v>151</v>
      </c>
      <c r="E1790" s="43"/>
      <c r="F1790" s="221" t="s">
        <v>1913</v>
      </c>
      <c r="G1790" s="43"/>
      <c r="H1790" s="43"/>
      <c r="I1790" s="222"/>
      <c r="J1790" s="43"/>
      <c r="K1790" s="43"/>
      <c r="L1790" s="47"/>
      <c r="M1790" s="223"/>
      <c r="N1790" s="224"/>
      <c r="O1790" s="87"/>
      <c r="P1790" s="87"/>
      <c r="Q1790" s="87"/>
      <c r="R1790" s="87"/>
      <c r="S1790" s="87"/>
      <c r="T1790" s="88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T1790" s="20" t="s">
        <v>151</v>
      </c>
      <c r="AU1790" s="20" t="s">
        <v>81</v>
      </c>
    </row>
    <row r="1791" spans="1:51" s="13" customFormat="1" ht="12">
      <c r="A1791" s="13"/>
      <c r="B1791" s="227"/>
      <c r="C1791" s="228"/>
      <c r="D1791" s="220" t="s">
        <v>155</v>
      </c>
      <c r="E1791" s="229" t="s">
        <v>19</v>
      </c>
      <c r="F1791" s="230" t="s">
        <v>225</v>
      </c>
      <c r="G1791" s="228"/>
      <c r="H1791" s="229" t="s">
        <v>19</v>
      </c>
      <c r="I1791" s="231"/>
      <c r="J1791" s="228"/>
      <c r="K1791" s="228"/>
      <c r="L1791" s="232"/>
      <c r="M1791" s="233"/>
      <c r="N1791" s="234"/>
      <c r="O1791" s="234"/>
      <c r="P1791" s="234"/>
      <c r="Q1791" s="234"/>
      <c r="R1791" s="234"/>
      <c r="S1791" s="234"/>
      <c r="T1791" s="235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6" t="s">
        <v>155</v>
      </c>
      <c r="AU1791" s="236" t="s">
        <v>81</v>
      </c>
      <c r="AV1791" s="13" t="s">
        <v>79</v>
      </c>
      <c r="AW1791" s="13" t="s">
        <v>33</v>
      </c>
      <c r="AX1791" s="13" t="s">
        <v>71</v>
      </c>
      <c r="AY1791" s="236" t="s">
        <v>141</v>
      </c>
    </row>
    <row r="1792" spans="1:51" s="13" customFormat="1" ht="12">
      <c r="A1792" s="13"/>
      <c r="B1792" s="227"/>
      <c r="C1792" s="228"/>
      <c r="D1792" s="220" t="s">
        <v>155</v>
      </c>
      <c r="E1792" s="229" t="s">
        <v>19</v>
      </c>
      <c r="F1792" s="230" t="s">
        <v>1834</v>
      </c>
      <c r="G1792" s="228"/>
      <c r="H1792" s="229" t="s">
        <v>19</v>
      </c>
      <c r="I1792" s="231"/>
      <c r="J1792" s="228"/>
      <c r="K1792" s="228"/>
      <c r="L1792" s="232"/>
      <c r="M1792" s="233"/>
      <c r="N1792" s="234"/>
      <c r="O1792" s="234"/>
      <c r="P1792" s="234"/>
      <c r="Q1792" s="234"/>
      <c r="R1792" s="234"/>
      <c r="S1792" s="234"/>
      <c r="T1792" s="235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36" t="s">
        <v>155</v>
      </c>
      <c r="AU1792" s="236" t="s">
        <v>81</v>
      </c>
      <c r="AV1792" s="13" t="s">
        <v>79</v>
      </c>
      <c r="AW1792" s="13" t="s">
        <v>33</v>
      </c>
      <c r="AX1792" s="13" t="s">
        <v>71</v>
      </c>
      <c r="AY1792" s="236" t="s">
        <v>141</v>
      </c>
    </row>
    <row r="1793" spans="1:51" s="13" customFormat="1" ht="12">
      <c r="A1793" s="13"/>
      <c r="B1793" s="227"/>
      <c r="C1793" s="228"/>
      <c r="D1793" s="220" t="s">
        <v>155</v>
      </c>
      <c r="E1793" s="229" t="s">
        <v>19</v>
      </c>
      <c r="F1793" s="230" t="s">
        <v>1835</v>
      </c>
      <c r="G1793" s="228"/>
      <c r="H1793" s="229" t="s">
        <v>19</v>
      </c>
      <c r="I1793" s="231"/>
      <c r="J1793" s="228"/>
      <c r="K1793" s="228"/>
      <c r="L1793" s="232"/>
      <c r="M1793" s="233"/>
      <c r="N1793" s="234"/>
      <c r="O1793" s="234"/>
      <c r="P1793" s="234"/>
      <c r="Q1793" s="234"/>
      <c r="R1793" s="234"/>
      <c r="S1793" s="234"/>
      <c r="T1793" s="235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6" t="s">
        <v>155</v>
      </c>
      <c r="AU1793" s="236" t="s">
        <v>81</v>
      </c>
      <c r="AV1793" s="13" t="s">
        <v>79</v>
      </c>
      <c r="AW1793" s="13" t="s">
        <v>33</v>
      </c>
      <c r="AX1793" s="13" t="s">
        <v>71</v>
      </c>
      <c r="AY1793" s="236" t="s">
        <v>141</v>
      </c>
    </row>
    <row r="1794" spans="1:51" s="14" customFormat="1" ht="12">
      <c r="A1794" s="14"/>
      <c r="B1794" s="237"/>
      <c r="C1794" s="238"/>
      <c r="D1794" s="220" t="s">
        <v>155</v>
      </c>
      <c r="E1794" s="239" t="s">
        <v>19</v>
      </c>
      <c r="F1794" s="240" t="s">
        <v>1914</v>
      </c>
      <c r="G1794" s="238"/>
      <c r="H1794" s="241">
        <v>28.175</v>
      </c>
      <c r="I1794" s="242"/>
      <c r="J1794" s="238"/>
      <c r="K1794" s="238"/>
      <c r="L1794" s="243"/>
      <c r="M1794" s="244"/>
      <c r="N1794" s="245"/>
      <c r="O1794" s="245"/>
      <c r="P1794" s="245"/>
      <c r="Q1794" s="245"/>
      <c r="R1794" s="245"/>
      <c r="S1794" s="245"/>
      <c r="T1794" s="246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47" t="s">
        <v>155</v>
      </c>
      <c r="AU1794" s="247" t="s">
        <v>81</v>
      </c>
      <c r="AV1794" s="14" t="s">
        <v>81</v>
      </c>
      <c r="AW1794" s="14" t="s">
        <v>33</v>
      </c>
      <c r="AX1794" s="14" t="s">
        <v>71</v>
      </c>
      <c r="AY1794" s="247" t="s">
        <v>141</v>
      </c>
    </row>
    <row r="1795" spans="1:51" s="14" customFormat="1" ht="12">
      <c r="A1795" s="14"/>
      <c r="B1795" s="237"/>
      <c r="C1795" s="238"/>
      <c r="D1795" s="220" t="s">
        <v>155</v>
      </c>
      <c r="E1795" s="239" t="s">
        <v>19</v>
      </c>
      <c r="F1795" s="240" t="s">
        <v>1915</v>
      </c>
      <c r="G1795" s="238"/>
      <c r="H1795" s="241">
        <v>12.035</v>
      </c>
      <c r="I1795" s="242"/>
      <c r="J1795" s="238"/>
      <c r="K1795" s="238"/>
      <c r="L1795" s="243"/>
      <c r="M1795" s="244"/>
      <c r="N1795" s="245"/>
      <c r="O1795" s="245"/>
      <c r="P1795" s="245"/>
      <c r="Q1795" s="245"/>
      <c r="R1795" s="245"/>
      <c r="S1795" s="245"/>
      <c r="T1795" s="246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T1795" s="247" t="s">
        <v>155</v>
      </c>
      <c r="AU1795" s="247" t="s">
        <v>81</v>
      </c>
      <c r="AV1795" s="14" t="s">
        <v>81</v>
      </c>
      <c r="AW1795" s="14" t="s">
        <v>33</v>
      </c>
      <c r="AX1795" s="14" t="s">
        <v>71</v>
      </c>
      <c r="AY1795" s="247" t="s">
        <v>141</v>
      </c>
    </row>
    <row r="1796" spans="1:51" s="14" customFormat="1" ht="12">
      <c r="A1796" s="14"/>
      <c r="B1796" s="237"/>
      <c r="C1796" s="238"/>
      <c r="D1796" s="220" t="s">
        <v>155</v>
      </c>
      <c r="E1796" s="239" t="s">
        <v>19</v>
      </c>
      <c r="F1796" s="240" t="s">
        <v>1916</v>
      </c>
      <c r="G1796" s="238"/>
      <c r="H1796" s="241">
        <v>38.015</v>
      </c>
      <c r="I1796" s="242"/>
      <c r="J1796" s="238"/>
      <c r="K1796" s="238"/>
      <c r="L1796" s="243"/>
      <c r="M1796" s="244"/>
      <c r="N1796" s="245"/>
      <c r="O1796" s="245"/>
      <c r="P1796" s="245"/>
      <c r="Q1796" s="245"/>
      <c r="R1796" s="245"/>
      <c r="S1796" s="245"/>
      <c r="T1796" s="246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47" t="s">
        <v>155</v>
      </c>
      <c r="AU1796" s="247" t="s">
        <v>81</v>
      </c>
      <c r="AV1796" s="14" t="s">
        <v>81</v>
      </c>
      <c r="AW1796" s="14" t="s">
        <v>33</v>
      </c>
      <c r="AX1796" s="14" t="s">
        <v>71</v>
      </c>
      <c r="AY1796" s="247" t="s">
        <v>141</v>
      </c>
    </row>
    <row r="1797" spans="1:51" s="16" customFormat="1" ht="12">
      <c r="A1797" s="16"/>
      <c r="B1797" s="269"/>
      <c r="C1797" s="270"/>
      <c r="D1797" s="220" t="s">
        <v>155</v>
      </c>
      <c r="E1797" s="271" t="s">
        <v>19</v>
      </c>
      <c r="F1797" s="272" t="s">
        <v>476</v>
      </c>
      <c r="G1797" s="270"/>
      <c r="H1797" s="273">
        <v>78.225</v>
      </c>
      <c r="I1797" s="274"/>
      <c r="J1797" s="270"/>
      <c r="K1797" s="270"/>
      <c r="L1797" s="275"/>
      <c r="M1797" s="276"/>
      <c r="N1797" s="277"/>
      <c r="O1797" s="277"/>
      <c r="P1797" s="277"/>
      <c r="Q1797" s="277"/>
      <c r="R1797" s="277"/>
      <c r="S1797" s="277"/>
      <c r="T1797" s="278"/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6"/>
      <c r="AE1797" s="16"/>
      <c r="AT1797" s="279" t="s">
        <v>155</v>
      </c>
      <c r="AU1797" s="279" t="s">
        <v>81</v>
      </c>
      <c r="AV1797" s="16" t="s">
        <v>142</v>
      </c>
      <c r="AW1797" s="16" t="s">
        <v>33</v>
      </c>
      <c r="AX1797" s="16" t="s">
        <v>71</v>
      </c>
      <c r="AY1797" s="279" t="s">
        <v>141</v>
      </c>
    </row>
    <row r="1798" spans="1:51" s="13" customFormat="1" ht="12">
      <c r="A1798" s="13"/>
      <c r="B1798" s="227"/>
      <c r="C1798" s="228"/>
      <c r="D1798" s="220" t="s">
        <v>155</v>
      </c>
      <c r="E1798" s="229" t="s">
        <v>19</v>
      </c>
      <c r="F1798" s="230" t="s">
        <v>1839</v>
      </c>
      <c r="G1798" s="228"/>
      <c r="H1798" s="229" t="s">
        <v>19</v>
      </c>
      <c r="I1798" s="231"/>
      <c r="J1798" s="228"/>
      <c r="K1798" s="228"/>
      <c r="L1798" s="232"/>
      <c r="M1798" s="233"/>
      <c r="N1798" s="234"/>
      <c r="O1798" s="234"/>
      <c r="P1798" s="234"/>
      <c r="Q1798" s="234"/>
      <c r="R1798" s="234"/>
      <c r="S1798" s="234"/>
      <c r="T1798" s="235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36" t="s">
        <v>155</v>
      </c>
      <c r="AU1798" s="236" t="s">
        <v>81</v>
      </c>
      <c r="AV1798" s="13" t="s">
        <v>79</v>
      </c>
      <c r="AW1798" s="13" t="s">
        <v>33</v>
      </c>
      <c r="AX1798" s="13" t="s">
        <v>71</v>
      </c>
      <c r="AY1798" s="236" t="s">
        <v>141</v>
      </c>
    </row>
    <row r="1799" spans="1:51" s="14" customFormat="1" ht="12">
      <c r="A1799" s="14"/>
      <c r="B1799" s="237"/>
      <c r="C1799" s="238"/>
      <c r="D1799" s="220" t="s">
        <v>155</v>
      </c>
      <c r="E1799" s="239" t="s">
        <v>19</v>
      </c>
      <c r="F1799" s="240" t="s">
        <v>1917</v>
      </c>
      <c r="G1799" s="238"/>
      <c r="H1799" s="241">
        <v>12.87</v>
      </c>
      <c r="I1799" s="242"/>
      <c r="J1799" s="238"/>
      <c r="K1799" s="238"/>
      <c r="L1799" s="243"/>
      <c r="M1799" s="244"/>
      <c r="N1799" s="245"/>
      <c r="O1799" s="245"/>
      <c r="P1799" s="245"/>
      <c r="Q1799" s="245"/>
      <c r="R1799" s="245"/>
      <c r="S1799" s="245"/>
      <c r="T1799" s="246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47" t="s">
        <v>155</v>
      </c>
      <c r="AU1799" s="247" t="s">
        <v>81</v>
      </c>
      <c r="AV1799" s="14" t="s">
        <v>81</v>
      </c>
      <c r="AW1799" s="14" t="s">
        <v>33</v>
      </c>
      <c r="AX1799" s="14" t="s">
        <v>71</v>
      </c>
      <c r="AY1799" s="247" t="s">
        <v>141</v>
      </c>
    </row>
    <row r="1800" spans="1:51" s="14" customFormat="1" ht="12">
      <c r="A1800" s="14"/>
      <c r="B1800" s="237"/>
      <c r="C1800" s="238"/>
      <c r="D1800" s="220" t="s">
        <v>155</v>
      </c>
      <c r="E1800" s="239" t="s">
        <v>19</v>
      </c>
      <c r="F1800" s="240" t="s">
        <v>1918</v>
      </c>
      <c r="G1800" s="238"/>
      <c r="H1800" s="241">
        <v>8.25</v>
      </c>
      <c r="I1800" s="242"/>
      <c r="J1800" s="238"/>
      <c r="K1800" s="238"/>
      <c r="L1800" s="243"/>
      <c r="M1800" s="244"/>
      <c r="N1800" s="245"/>
      <c r="O1800" s="245"/>
      <c r="P1800" s="245"/>
      <c r="Q1800" s="245"/>
      <c r="R1800" s="245"/>
      <c r="S1800" s="245"/>
      <c r="T1800" s="246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47" t="s">
        <v>155</v>
      </c>
      <c r="AU1800" s="247" t="s">
        <v>81</v>
      </c>
      <c r="AV1800" s="14" t="s">
        <v>81</v>
      </c>
      <c r="AW1800" s="14" t="s">
        <v>33</v>
      </c>
      <c r="AX1800" s="14" t="s">
        <v>71</v>
      </c>
      <c r="AY1800" s="247" t="s">
        <v>141</v>
      </c>
    </row>
    <row r="1801" spans="1:51" s="14" customFormat="1" ht="12">
      <c r="A1801" s="14"/>
      <c r="B1801" s="237"/>
      <c r="C1801" s="238"/>
      <c r="D1801" s="220" t="s">
        <v>155</v>
      </c>
      <c r="E1801" s="239" t="s">
        <v>19</v>
      </c>
      <c r="F1801" s="240" t="s">
        <v>1919</v>
      </c>
      <c r="G1801" s="238"/>
      <c r="H1801" s="241">
        <v>3.735</v>
      </c>
      <c r="I1801" s="242"/>
      <c r="J1801" s="238"/>
      <c r="K1801" s="238"/>
      <c r="L1801" s="243"/>
      <c r="M1801" s="244"/>
      <c r="N1801" s="245"/>
      <c r="O1801" s="245"/>
      <c r="P1801" s="245"/>
      <c r="Q1801" s="245"/>
      <c r="R1801" s="245"/>
      <c r="S1801" s="245"/>
      <c r="T1801" s="246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T1801" s="247" t="s">
        <v>155</v>
      </c>
      <c r="AU1801" s="247" t="s">
        <v>81</v>
      </c>
      <c r="AV1801" s="14" t="s">
        <v>81</v>
      </c>
      <c r="AW1801" s="14" t="s">
        <v>33</v>
      </c>
      <c r="AX1801" s="14" t="s">
        <v>71</v>
      </c>
      <c r="AY1801" s="247" t="s">
        <v>141</v>
      </c>
    </row>
    <row r="1802" spans="1:51" s="14" customFormat="1" ht="12">
      <c r="A1802" s="14"/>
      <c r="B1802" s="237"/>
      <c r="C1802" s="238"/>
      <c r="D1802" s="220" t="s">
        <v>155</v>
      </c>
      <c r="E1802" s="239" t="s">
        <v>19</v>
      </c>
      <c r="F1802" s="240" t="s">
        <v>1920</v>
      </c>
      <c r="G1802" s="238"/>
      <c r="H1802" s="241">
        <v>2.445</v>
      </c>
      <c r="I1802" s="242"/>
      <c r="J1802" s="238"/>
      <c r="K1802" s="238"/>
      <c r="L1802" s="243"/>
      <c r="M1802" s="244"/>
      <c r="N1802" s="245"/>
      <c r="O1802" s="245"/>
      <c r="P1802" s="245"/>
      <c r="Q1802" s="245"/>
      <c r="R1802" s="245"/>
      <c r="S1802" s="245"/>
      <c r="T1802" s="246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47" t="s">
        <v>155</v>
      </c>
      <c r="AU1802" s="247" t="s">
        <v>81</v>
      </c>
      <c r="AV1802" s="14" t="s">
        <v>81</v>
      </c>
      <c r="AW1802" s="14" t="s">
        <v>33</v>
      </c>
      <c r="AX1802" s="14" t="s">
        <v>71</v>
      </c>
      <c r="AY1802" s="247" t="s">
        <v>141</v>
      </c>
    </row>
    <row r="1803" spans="1:51" s="14" customFormat="1" ht="12">
      <c r="A1803" s="14"/>
      <c r="B1803" s="237"/>
      <c r="C1803" s="238"/>
      <c r="D1803" s="220" t="s">
        <v>155</v>
      </c>
      <c r="E1803" s="239" t="s">
        <v>19</v>
      </c>
      <c r="F1803" s="240" t="s">
        <v>1921</v>
      </c>
      <c r="G1803" s="238"/>
      <c r="H1803" s="241">
        <v>2.41</v>
      </c>
      <c r="I1803" s="242"/>
      <c r="J1803" s="238"/>
      <c r="K1803" s="238"/>
      <c r="L1803" s="243"/>
      <c r="M1803" s="244"/>
      <c r="N1803" s="245"/>
      <c r="O1803" s="245"/>
      <c r="P1803" s="245"/>
      <c r="Q1803" s="245"/>
      <c r="R1803" s="245"/>
      <c r="S1803" s="245"/>
      <c r="T1803" s="246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47" t="s">
        <v>155</v>
      </c>
      <c r="AU1803" s="247" t="s">
        <v>81</v>
      </c>
      <c r="AV1803" s="14" t="s">
        <v>81</v>
      </c>
      <c r="AW1803" s="14" t="s">
        <v>33</v>
      </c>
      <c r="AX1803" s="14" t="s">
        <v>71</v>
      </c>
      <c r="AY1803" s="247" t="s">
        <v>141</v>
      </c>
    </row>
    <row r="1804" spans="1:51" s="14" customFormat="1" ht="12">
      <c r="A1804" s="14"/>
      <c r="B1804" s="237"/>
      <c r="C1804" s="238"/>
      <c r="D1804" s="220" t="s">
        <v>155</v>
      </c>
      <c r="E1804" s="239" t="s">
        <v>19</v>
      </c>
      <c r="F1804" s="240" t="s">
        <v>1922</v>
      </c>
      <c r="G1804" s="238"/>
      <c r="H1804" s="241">
        <v>3.705</v>
      </c>
      <c r="I1804" s="242"/>
      <c r="J1804" s="238"/>
      <c r="K1804" s="238"/>
      <c r="L1804" s="243"/>
      <c r="M1804" s="244"/>
      <c r="N1804" s="245"/>
      <c r="O1804" s="245"/>
      <c r="P1804" s="245"/>
      <c r="Q1804" s="245"/>
      <c r="R1804" s="245"/>
      <c r="S1804" s="245"/>
      <c r="T1804" s="246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47" t="s">
        <v>155</v>
      </c>
      <c r="AU1804" s="247" t="s">
        <v>81</v>
      </c>
      <c r="AV1804" s="14" t="s">
        <v>81</v>
      </c>
      <c r="AW1804" s="14" t="s">
        <v>33</v>
      </c>
      <c r="AX1804" s="14" t="s">
        <v>71</v>
      </c>
      <c r="AY1804" s="247" t="s">
        <v>141</v>
      </c>
    </row>
    <row r="1805" spans="1:51" s="14" customFormat="1" ht="12">
      <c r="A1805" s="14"/>
      <c r="B1805" s="237"/>
      <c r="C1805" s="238"/>
      <c r="D1805" s="220" t="s">
        <v>155</v>
      </c>
      <c r="E1805" s="239" t="s">
        <v>19</v>
      </c>
      <c r="F1805" s="240" t="s">
        <v>1923</v>
      </c>
      <c r="G1805" s="238"/>
      <c r="H1805" s="241">
        <v>8.54</v>
      </c>
      <c r="I1805" s="242"/>
      <c r="J1805" s="238"/>
      <c r="K1805" s="238"/>
      <c r="L1805" s="243"/>
      <c r="M1805" s="244"/>
      <c r="N1805" s="245"/>
      <c r="O1805" s="245"/>
      <c r="P1805" s="245"/>
      <c r="Q1805" s="245"/>
      <c r="R1805" s="245"/>
      <c r="S1805" s="245"/>
      <c r="T1805" s="246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T1805" s="247" t="s">
        <v>155</v>
      </c>
      <c r="AU1805" s="247" t="s">
        <v>81</v>
      </c>
      <c r="AV1805" s="14" t="s">
        <v>81</v>
      </c>
      <c r="AW1805" s="14" t="s">
        <v>33</v>
      </c>
      <c r="AX1805" s="14" t="s">
        <v>71</v>
      </c>
      <c r="AY1805" s="247" t="s">
        <v>141</v>
      </c>
    </row>
    <row r="1806" spans="1:51" s="14" customFormat="1" ht="12">
      <c r="A1806" s="14"/>
      <c r="B1806" s="237"/>
      <c r="C1806" s="238"/>
      <c r="D1806" s="220" t="s">
        <v>155</v>
      </c>
      <c r="E1806" s="239" t="s">
        <v>19</v>
      </c>
      <c r="F1806" s="240" t="s">
        <v>1924</v>
      </c>
      <c r="G1806" s="238"/>
      <c r="H1806" s="241">
        <v>10.203</v>
      </c>
      <c r="I1806" s="242"/>
      <c r="J1806" s="238"/>
      <c r="K1806" s="238"/>
      <c r="L1806" s="243"/>
      <c r="M1806" s="244"/>
      <c r="N1806" s="245"/>
      <c r="O1806" s="245"/>
      <c r="P1806" s="245"/>
      <c r="Q1806" s="245"/>
      <c r="R1806" s="245"/>
      <c r="S1806" s="245"/>
      <c r="T1806" s="246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47" t="s">
        <v>155</v>
      </c>
      <c r="AU1806" s="247" t="s">
        <v>81</v>
      </c>
      <c r="AV1806" s="14" t="s">
        <v>81</v>
      </c>
      <c r="AW1806" s="14" t="s">
        <v>33</v>
      </c>
      <c r="AX1806" s="14" t="s">
        <v>71</v>
      </c>
      <c r="AY1806" s="247" t="s">
        <v>141</v>
      </c>
    </row>
    <row r="1807" spans="1:51" s="14" customFormat="1" ht="12">
      <c r="A1807" s="14"/>
      <c r="B1807" s="237"/>
      <c r="C1807" s="238"/>
      <c r="D1807" s="220" t="s">
        <v>155</v>
      </c>
      <c r="E1807" s="239" t="s">
        <v>19</v>
      </c>
      <c r="F1807" s="240" t="s">
        <v>1925</v>
      </c>
      <c r="G1807" s="238"/>
      <c r="H1807" s="241">
        <v>5.01</v>
      </c>
      <c r="I1807" s="242"/>
      <c r="J1807" s="238"/>
      <c r="K1807" s="238"/>
      <c r="L1807" s="243"/>
      <c r="M1807" s="244"/>
      <c r="N1807" s="245"/>
      <c r="O1807" s="245"/>
      <c r="P1807" s="245"/>
      <c r="Q1807" s="245"/>
      <c r="R1807" s="245"/>
      <c r="S1807" s="245"/>
      <c r="T1807" s="246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47" t="s">
        <v>155</v>
      </c>
      <c r="AU1807" s="247" t="s">
        <v>81</v>
      </c>
      <c r="AV1807" s="14" t="s">
        <v>81</v>
      </c>
      <c r="AW1807" s="14" t="s">
        <v>33</v>
      </c>
      <c r="AX1807" s="14" t="s">
        <v>71</v>
      </c>
      <c r="AY1807" s="247" t="s">
        <v>141</v>
      </c>
    </row>
    <row r="1808" spans="1:51" s="14" customFormat="1" ht="12">
      <c r="A1808" s="14"/>
      <c r="B1808" s="237"/>
      <c r="C1808" s="238"/>
      <c r="D1808" s="220" t="s">
        <v>155</v>
      </c>
      <c r="E1808" s="239" t="s">
        <v>19</v>
      </c>
      <c r="F1808" s="240" t="s">
        <v>1926</v>
      </c>
      <c r="G1808" s="238"/>
      <c r="H1808" s="241">
        <v>2.54</v>
      </c>
      <c r="I1808" s="242"/>
      <c r="J1808" s="238"/>
      <c r="K1808" s="238"/>
      <c r="L1808" s="243"/>
      <c r="M1808" s="244"/>
      <c r="N1808" s="245"/>
      <c r="O1808" s="245"/>
      <c r="P1808" s="245"/>
      <c r="Q1808" s="245"/>
      <c r="R1808" s="245"/>
      <c r="S1808" s="245"/>
      <c r="T1808" s="246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47" t="s">
        <v>155</v>
      </c>
      <c r="AU1808" s="247" t="s">
        <v>81</v>
      </c>
      <c r="AV1808" s="14" t="s">
        <v>81</v>
      </c>
      <c r="AW1808" s="14" t="s">
        <v>33</v>
      </c>
      <c r="AX1808" s="14" t="s">
        <v>71</v>
      </c>
      <c r="AY1808" s="247" t="s">
        <v>141</v>
      </c>
    </row>
    <row r="1809" spans="1:51" s="14" customFormat="1" ht="12">
      <c r="A1809" s="14"/>
      <c r="B1809" s="237"/>
      <c r="C1809" s="238"/>
      <c r="D1809" s="220" t="s">
        <v>155</v>
      </c>
      <c r="E1809" s="239" t="s">
        <v>19</v>
      </c>
      <c r="F1809" s="240" t="s">
        <v>1927</v>
      </c>
      <c r="G1809" s="238"/>
      <c r="H1809" s="241">
        <v>3.78</v>
      </c>
      <c r="I1809" s="242"/>
      <c r="J1809" s="238"/>
      <c r="K1809" s="238"/>
      <c r="L1809" s="243"/>
      <c r="M1809" s="244"/>
      <c r="N1809" s="245"/>
      <c r="O1809" s="245"/>
      <c r="P1809" s="245"/>
      <c r="Q1809" s="245"/>
      <c r="R1809" s="245"/>
      <c r="S1809" s="245"/>
      <c r="T1809" s="246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T1809" s="247" t="s">
        <v>155</v>
      </c>
      <c r="AU1809" s="247" t="s">
        <v>81</v>
      </c>
      <c r="AV1809" s="14" t="s">
        <v>81</v>
      </c>
      <c r="AW1809" s="14" t="s">
        <v>33</v>
      </c>
      <c r="AX1809" s="14" t="s">
        <v>71</v>
      </c>
      <c r="AY1809" s="247" t="s">
        <v>141</v>
      </c>
    </row>
    <row r="1810" spans="1:51" s="14" customFormat="1" ht="12">
      <c r="A1810" s="14"/>
      <c r="B1810" s="237"/>
      <c r="C1810" s="238"/>
      <c r="D1810" s="220" t="s">
        <v>155</v>
      </c>
      <c r="E1810" s="239" t="s">
        <v>19</v>
      </c>
      <c r="F1810" s="240" t="s">
        <v>1928</v>
      </c>
      <c r="G1810" s="238"/>
      <c r="H1810" s="241">
        <v>4.525</v>
      </c>
      <c r="I1810" s="242"/>
      <c r="J1810" s="238"/>
      <c r="K1810" s="238"/>
      <c r="L1810" s="243"/>
      <c r="M1810" s="244"/>
      <c r="N1810" s="245"/>
      <c r="O1810" s="245"/>
      <c r="P1810" s="245"/>
      <c r="Q1810" s="245"/>
      <c r="R1810" s="245"/>
      <c r="S1810" s="245"/>
      <c r="T1810" s="246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47" t="s">
        <v>155</v>
      </c>
      <c r="AU1810" s="247" t="s">
        <v>81</v>
      </c>
      <c r="AV1810" s="14" t="s">
        <v>81</v>
      </c>
      <c r="AW1810" s="14" t="s">
        <v>33</v>
      </c>
      <c r="AX1810" s="14" t="s">
        <v>71</v>
      </c>
      <c r="AY1810" s="247" t="s">
        <v>141</v>
      </c>
    </row>
    <row r="1811" spans="1:51" s="14" customFormat="1" ht="12">
      <c r="A1811" s="14"/>
      <c r="B1811" s="237"/>
      <c r="C1811" s="238"/>
      <c r="D1811" s="220" t="s">
        <v>155</v>
      </c>
      <c r="E1811" s="239" t="s">
        <v>19</v>
      </c>
      <c r="F1811" s="240" t="s">
        <v>1929</v>
      </c>
      <c r="G1811" s="238"/>
      <c r="H1811" s="241">
        <v>4.24</v>
      </c>
      <c r="I1811" s="242"/>
      <c r="J1811" s="238"/>
      <c r="K1811" s="238"/>
      <c r="L1811" s="243"/>
      <c r="M1811" s="244"/>
      <c r="N1811" s="245"/>
      <c r="O1811" s="245"/>
      <c r="P1811" s="245"/>
      <c r="Q1811" s="245"/>
      <c r="R1811" s="245"/>
      <c r="S1811" s="245"/>
      <c r="T1811" s="246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47" t="s">
        <v>155</v>
      </c>
      <c r="AU1811" s="247" t="s">
        <v>81</v>
      </c>
      <c r="AV1811" s="14" t="s">
        <v>81</v>
      </c>
      <c r="AW1811" s="14" t="s">
        <v>33</v>
      </c>
      <c r="AX1811" s="14" t="s">
        <v>71</v>
      </c>
      <c r="AY1811" s="247" t="s">
        <v>141</v>
      </c>
    </row>
    <row r="1812" spans="1:51" s="14" customFormat="1" ht="12">
      <c r="A1812" s="14"/>
      <c r="B1812" s="237"/>
      <c r="C1812" s="238"/>
      <c r="D1812" s="220" t="s">
        <v>155</v>
      </c>
      <c r="E1812" s="239" t="s">
        <v>19</v>
      </c>
      <c r="F1812" s="240" t="s">
        <v>1930</v>
      </c>
      <c r="G1812" s="238"/>
      <c r="H1812" s="241">
        <v>2.54</v>
      </c>
      <c r="I1812" s="242"/>
      <c r="J1812" s="238"/>
      <c r="K1812" s="238"/>
      <c r="L1812" s="243"/>
      <c r="M1812" s="244"/>
      <c r="N1812" s="245"/>
      <c r="O1812" s="245"/>
      <c r="P1812" s="245"/>
      <c r="Q1812" s="245"/>
      <c r="R1812" s="245"/>
      <c r="S1812" s="245"/>
      <c r="T1812" s="246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47" t="s">
        <v>155</v>
      </c>
      <c r="AU1812" s="247" t="s">
        <v>81</v>
      </c>
      <c r="AV1812" s="14" t="s">
        <v>81</v>
      </c>
      <c r="AW1812" s="14" t="s">
        <v>33</v>
      </c>
      <c r="AX1812" s="14" t="s">
        <v>71</v>
      </c>
      <c r="AY1812" s="247" t="s">
        <v>141</v>
      </c>
    </row>
    <row r="1813" spans="1:51" s="14" customFormat="1" ht="12">
      <c r="A1813" s="14"/>
      <c r="B1813" s="237"/>
      <c r="C1813" s="238"/>
      <c r="D1813" s="220" t="s">
        <v>155</v>
      </c>
      <c r="E1813" s="239" t="s">
        <v>19</v>
      </c>
      <c r="F1813" s="240" t="s">
        <v>1931</v>
      </c>
      <c r="G1813" s="238"/>
      <c r="H1813" s="241">
        <v>1.94</v>
      </c>
      <c r="I1813" s="242"/>
      <c r="J1813" s="238"/>
      <c r="K1813" s="238"/>
      <c r="L1813" s="243"/>
      <c r="M1813" s="244"/>
      <c r="N1813" s="245"/>
      <c r="O1813" s="245"/>
      <c r="P1813" s="245"/>
      <c r="Q1813" s="245"/>
      <c r="R1813" s="245"/>
      <c r="S1813" s="245"/>
      <c r="T1813" s="246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47" t="s">
        <v>155</v>
      </c>
      <c r="AU1813" s="247" t="s">
        <v>81</v>
      </c>
      <c r="AV1813" s="14" t="s">
        <v>81</v>
      </c>
      <c r="AW1813" s="14" t="s">
        <v>33</v>
      </c>
      <c r="AX1813" s="14" t="s">
        <v>71</v>
      </c>
      <c r="AY1813" s="247" t="s">
        <v>141</v>
      </c>
    </row>
    <row r="1814" spans="1:51" s="14" customFormat="1" ht="12">
      <c r="A1814" s="14"/>
      <c r="B1814" s="237"/>
      <c r="C1814" s="238"/>
      <c r="D1814" s="220" t="s">
        <v>155</v>
      </c>
      <c r="E1814" s="239" t="s">
        <v>19</v>
      </c>
      <c r="F1814" s="240" t="s">
        <v>1932</v>
      </c>
      <c r="G1814" s="238"/>
      <c r="H1814" s="241">
        <v>4.08</v>
      </c>
      <c r="I1814" s="242"/>
      <c r="J1814" s="238"/>
      <c r="K1814" s="238"/>
      <c r="L1814" s="243"/>
      <c r="M1814" s="244"/>
      <c r="N1814" s="245"/>
      <c r="O1814" s="245"/>
      <c r="P1814" s="245"/>
      <c r="Q1814" s="245"/>
      <c r="R1814" s="245"/>
      <c r="S1814" s="245"/>
      <c r="T1814" s="246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47" t="s">
        <v>155</v>
      </c>
      <c r="AU1814" s="247" t="s">
        <v>81</v>
      </c>
      <c r="AV1814" s="14" t="s">
        <v>81</v>
      </c>
      <c r="AW1814" s="14" t="s">
        <v>33</v>
      </c>
      <c r="AX1814" s="14" t="s">
        <v>71</v>
      </c>
      <c r="AY1814" s="247" t="s">
        <v>141</v>
      </c>
    </row>
    <row r="1815" spans="1:51" s="14" customFormat="1" ht="12">
      <c r="A1815" s="14"/>
      <c r="B1815" s="237"/>
      <c r="C1815" s="238"/>
      <c r="D1815" s="220" t="s">
        <v>155</v>
      </c>
      <c r="E1815" s="239" t="s">
        <v>19</v>
      </c>
      <c r="F1815" s="240" t="s">
        <v>1933</v>
      </c>
      <c r="G1815" s="238"/>
      <c r="H1815" s="241">
        <v>6.035</v>
      </c>
      <c r="I1815" s="242"/>
      <c r="J1815" s="238"/>
      <c r="K1815" s="238"/>
      <c r="L1815" s="243"/>
      <c r="M1815" s="244"/>
      <c r="N1815" s="245"/>
      <c r="O1815" s="245"/>
      <c r="P1815" s="245"/>
      <c r="Q1815" s="245"/>
      <c r="R1815" s="245"/>
      <c r="S1815" s="245"/>
      <c r="T1815" s="246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47" t="s">
        <v>155</v>
      </c>
      <c r="AU1815" s="247" t="s">
        <v>81</v>
      </c>
      <c r="AV1815" s="14" t="s">
        <v>81</v>
      </c>
      <c r="AW1815" s="14" t="s">
        <v>33</v>
      </c>
      <c r="AX1815" s="14" t="s">
        <v>71</v>
      </c>
      <c r="AY1815" s="247" t="s">
        <v>141</v>
      </c>
    </row>
    <row r="1816" spans="1:51" s="16" customFormat="1" ht="12">
      <c r="A1816" s="16"/>
      <c r="B1816" s="269"/>
      <c r="C1816" s="270"/>
      <c r="D1816" s="220" t="s">
        <v>155</v>
      </c>
      <c r="E1816" s="271" t="s">
        <v>19</v>
      </c>
      <c r="F1816" s="272" t="s">
        <v>476</v>
      </c>
      <c r="G1816" s="270"/>
      <c r="H1816" s="273">
        <v>86.848</v>
      </c>
      <c r="I1816" s="274"/>
      <c r="J1816" s="270"/>
      <c r="K1816" s="270"/>
      <c r="L1816" s="275"/>
      <c r="M1816" s="276"/>
      <c r="N1816" s="277"/>
      <c r="O1816" s="277"/>
      <c r="P1816" s="277"/>
      <c r="Q1816" s="277"/>
      <c r="R1816" s="277"/>
      <c r="S1816" s="277"/>
      <c r="T1816" s="278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6"/>
      <c r="AE1816" s="16"/>
      <c r="AT1816" s="279" t="s">
        <v>155</v>
      </c>
      <c r="AU1816" s="279" t="s">
        <v>81</v>
      </c>
      <c r="AV1816" s="16" t="s">
        <v>142</v>
      </c>
      <c r="AW1816" s="16" t="s">
        <v>33</v>
      </c>
      <c r="AX1816" s="16" t="s">
        <v>71</v>
      </c>
      <c r="AY1816" s="279" t="s">
        <v>141</v>
      </c>
    </row>
    <row r="1817" spans="1:51" s="15" customFormat="1" ht="12">
      <c r="A1817" s="15"/>
      <c r="B1817" s="258"/>
      <c r="C1817" s="259"/>
      <c r="D1817" s="220" t="s">
        <v>155</v>
      </c>
      <c r="E1817" s="260" t="s">
        <v>19</v>
      </c>
      <c r="F1817" s="261" t="s">
        <v>188</v>
      </c>
      <c r="G1817" s="259"/>
      <c r="H1817" s="262">
        <v>165.073</v>
      </c>
      <c r="I1817" s="263"/>
      <c r="J1817" s="259"/>
      <c r="K1817" s="259"/>
      <c r="L1817" s="264"/>
      <c r="M1817" s="265"/>
      <c r="N1817" s="266"/>
      <c r="O1817" s="266"/>
      <c r="P1817" s="266"/>
      <c r="Q1817" s="266"/>
      <c r="R1817" s="266"/>
      <c r="S1817" s="266"/>
      <c r="T1817" s="267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T1817" s="268" t="s">
        <v>155</v>
      </c>
      <c r="AU1817" s="268" t="s">
        <v>81</v>
      </c>
      <c r="AV1817" s="15" t="s">
        <v>149</v>
      </c>
      <c r="AW1817" s="15" t="s">
        <v>33</v>
      </c>
      <c r="AX1817" s="15" t="s">
        <v>79</v>
      </c>
      <c r="AY1817" s="268" t="s">
        <v>141</v>
      </c>
    </row>
    <row r="1818" spans="1:65" s="2" customFormat="1" ht="44.25" customHeight="1">
      <c r="A1818" s="41"/>
      <c r="B1818" s="42"/>
      <c r="C1818" s="248" t="s">
        <v>1934</v>
      </c>
      <c r="D1818" s="248" t="s">
        <v>172</v>
      </c>
      <c r="E1818" s="249" t="s">
        <v>1935</v>
      </c>
      <c r="F1818" s="250" t="s">
        <v>1936</v>
      </c>
      <c r="G1818" s="251" t="s">
        <v>221</v>
      </c>
      <c r="H1818" s="252">
        <v>181.58</v>
      </c>
      <c r="I1818" s="253"/>
      <c r="J1818" s="254">
        <f>ROUND(I1818*H1818,2)</f>
        <v>0</v>
      </c>
      <c r="K1818" s="250" t="s">
        <v>292</v>
      </c>
      <c r="L1818" s="255"/>
      <c r="M1818" s="256" t="s">
        <v>19</v>
      </c>
      <c r="N1818" s="257" t="s">
        <v>42</v>
      </c>
      <c r="O1818" s="87"/>
      <c r="P1818" s="216">
        <f>O1818*H1818</f>
        <v>0</v>
      </c>
      <c r="Q1818" s="216">
        <v>0.0026</v>
      </c>
      <c r="R1818" s="216">
        <f>Q1818*H1818</f>
        <v>0.472108</v>
      </c>
      <c r="S1818" s="216">
        <v>0</v>
      </c>
      <c r="T1818" s="217">
        <f>S1818*H1818</f>
        <v>0</v>
      </c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R1818" s="218" t="s">
        <v>382</v>
      </c>
      <c r="AT1818" s="218" t="s">
        <v>172</v>
      </c>
      <c r="AU1818" s="218" t="s">
        <v>81</v>
      </c>
      <c r="AY1818" s="20" t="s">
        <v>141</v>
      </c>
      <c r="BE1818" s="219">
        <f>IF(N1818="základní",J1818,0)</f>
        <v>0</v>
      </c>
      <c r="BF1818" s="219">
        <f>IF(N1818="snížená",J1818,0)</f>
        <v>0</v>
      </c>
      <c r="BG1818" s="219">
        <f>IF(N1818="zákl. přenesená",J1818,0)</f>
        <v>0</v>
      </c>
      <c r="BH1818" s="219">
        <f>IF(N1818="sníž. přenesená",J1818,0)</f>
        <v>0</v>
      </c>
      <c r="BI1818" s="219">
        <f>IF(N1818="nulová",J1818,0)</f>
        <v>0</v>
      </c>
      <c r="BJ1818" s="20" t="s">
        <v>79</v>
      </c>
      <c r="BK1818" s="219">
        <f>ROUND(I1818*H1818,2)</f>
        <v>0</v>
      </c>
      <c r="BL1818" s="20" t="s">
        <v>269</v>
      </c>
      <c r="BM1818" s="218" t="s">
        <v>1937</v>
      </c>
    </row>
    <row r="1819" spans="1:47" s="2" customFormat="1" ht="12">
      <c r="A1819" s="41"/>
      <c r="B1819" s="42"/>
      <c r="C1819" s="43"/>
      <c r="D1819" s="220" t="s">
        <v>151</v>
      </c>
      <c r="E1819" s="43"/>
      <c r="F1819" s="221" t="s">
        <v>1936</v>
      </c>
      <c r="G1819" s="43"/>
      <c r="H1819" s="43"/>
      <c r="I1819" s="222"/>
      <c r="J1819" s="43"/>
      <c r="K1819" s="43"/>
      <c r="L1819" s="47"/>
      <c r="M1819" s="223"/>
      <c r="N1819" s="224"/>
      <c r="O1819" s="87"/>
      <c r="P1819" s="87"/>
      <c r="Q1819" s="87"/>
      <c r="R1819" s="87"/>
      <c r="S1819" s="87"/>
      <c r="T1819" s="88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T1819" s="20" t="s">
        <v>151</v>
      </c>
      <c r="AU1819" s="20" t="s">
        <v>81</v>
      </c>
    </row>
    <row r="1820" spans="1:51" s="14" customFormat="1" ht="12">
      <c r="A1820" s="14"/>
      <c r="B1820" s="237"/>
      <c r="C1820" s="238"/>
      <c r="D1820" s="220" t="s">
        <v>155</v>
      </c>
      <c r="E1820" s="239" t="s">
        <v>19</v>
      </c>
      <c r="F1820" s="240" t="s">
        <v>1938</v>
      </c>
      <c r="G1820" s="238"/>
      <c r="H1820" s="241">
        <v>165.073</v>
      </c>
      <c r="I1820" s="242"/>
      <c r="J1820" s="238"/>
      <c r="K1820" s="238"/>
      <c r="L1820" s="243"/>
      <c r="M1820" s="244"/>
      <c r="N1820" s="245"/>
      <c r="O1820" s="245"/>
      <c r="P1820" s="245"/>
      <c r="Q1820" s="245"/>
      <c r="R1820" s="245"/>
      <c r="S1820" s="245"/>
      <c r="T1820" s="246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47" t="s">
        <v>155</v>
      </c>
      <c r="AU1820" s="247" t="s">
        <v>81</v>
      </c>
      <c r="AV1820" s="14" t="s">
        <v>81</v>
      </c>
      <c r="AW1820" s="14" t="s">
        <v>33</v>
      </c>
      <c r="AX1820" s="14" t="s">
        <v>79</v>
      </c>
      <c r="AY1820" s="247" t="s">
        <v>141</v>
      </c>
    </row>
    <row r="1821" spans="1:51" s="14" customFormat="1" ht="12">
      <c r="A1821" s="14"/>
      <c r="B1821" s="237"/>
      <c r="C1821" s="238"/>
      <c r="D1821" s="220" t="s">
        <v>155</v>
      </c>
      <c r="E1821" s="238"/>
      <c r="F1821" s="240" t="s">
        <v>1939</v>
      </c>
      <c r="G1821" s="238"/>
      <c r="H1821" s="241">
        <v>181.58</v>
      </c>
      <c r="I1821" s="242"/>
      <c r="J1821" s="238"/>
      <c r="K1821" s="238"/>
      <c r="L1821" s="243"/>
      <c r="M1821" s="244"/>
      <c r="N1821" s="245"/>
      <c r="O1821" s="245"/>
      <c r="P1821" s="245"/>
      <c r="Q1821" s="245"/>
      <c r="R1821" s="245"/>
      <c r="S1821" s="245"/>
      <c r="T1821" s="246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T1821" s="247" t="s">
        <v>155</v>
      </c>
      <c r="AU1821" s="247" t="s">
        <v>81</v>
      </c>
      <c r="AV1821" s="14" t="s">
        <v>81</v>
      </c>
      <c r="AW1821" s="14" t="s">
        <v>4</v>
      </c>
      <c r="AX1821" s="14" t="s">
        <v>79</v>
      </c>
      <c r="AY1821" s="247" t="s">
        <v>141</v>
      </c>
    </row>
    <row r="1822" spans="1:65" s="2" customFormat="1" ht="44.25" customHeight="1">
      <c r="A1822" s="41"/>
      <c r="B1822" s="42"/>
      <c r="C1822" s="207" t="s">
        <v>1940</v>
      </c>
      <c r="D1822" s="207" t="s">
        <v>144</v>
      </c>
      <c r="E1822" s="208" t="s">
        <v>1941</v>
      </c>
      <c r="F1822" s="209" t="s">
        <v>1942</v>
      </c>
      <c r="G1822" s="210" t="s">
        <v>221</v>
      </c>
      <c r="H1822" s="211">
        <v>169.745</v>
      </c>
      <c r="I1822" s="212"/>
      <c r="J1822" s="213">
        <f>ROUND(I1822*H1822,2)</f>
        <v>0</v>
      </c>
      <c r="K1822" s="209" t="s">
        <v>292</v>
      </c>
      <c r="L1822" s="47"/>
      <c r="M1822" s="214" t="s">
        <v>19</v>
      </c>
      <c r="N1822" s="215" t="s">
        <v>42</v>
      </c>
      <c r="O1822" s="87"/>
      <c r="P1822" s="216">
        <f>O1822*H1822</f>
        <v>0</v>
      </c>
      <c r="Q1822" s="216">
        <v>0.0004</v>
      </c>
      <c r="R1822" s="216">
        <f>Q1822*H1822</f>
        <v>0.067898</v>
      </c>
      <c r="S1822" s="216">
        <v>0</v>
      </c>
      <c r="T1822" s="217">
        <f>S1822*H1822</f>
        <v>0</v>
      </c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R1822" s="218" t="s">
        <v>269</v>
      </c>
      <c r="AT1822" s="218" t="s">
        <v>144</v>
      </c>
      <c r="AU1822" s="218" t="s">
        <v>81</v>
      </c>
      <c r="AY1822" s="20" t="s">
        <v>141</v>
      </c>
      <c r="BE1822" s="219">
        <f>IF(N1822="základní",J1822,0)</f>
        <v>0</v>
      </c>
      <c r="BF1822" s="219">
        <f>IF(N1822="snížená",J1822,0)</f>
        <v>0</v>
      </c>
      <c r="BG1822" s="219">
        <f>IF(N1822="zákl. přenesená",J1822,0)</f>
        <v>0</v>
      </c>
      <c r="BH1822" s="219">
        <f>IF(N1822="sníž. přenesená",J1822,0)</f>
        <v>0</v>
      </c>
      <c r="BI1822" s="219">
        <f>IF(N1822="nulová",J1822,0)</f>
        <v>0</v>
      </c>
      <c r="BJ1822" s="20" t="s">
        <v>79</v>
      </c>
      <c r="BK1822" s="219">
        <f>ROUND(I1822*H1822,2)</f>
        <v>0</v>
      </c>
      <c r="BL1822" s="20" t="s">
        <v>269</v>
      </c>
      <c r="BM1822" s="218" t="s">
        <v>1943</v>
      </c>
    </row>
    <row r="1823" spans="1:47" s="2" customFormat="1" ht="12">
      <c r="A1823" s="41"/>
      <c r="B1823" s="42"/>
      <c r="C1823" s="43"/>
      <c r="D1823" s="220" t="s">
        <v>151</v>
      </c>
      <c r="E1823" s="43"/>
      <c r="F1823" s="221" t="s">
        <v>1944</v>
      </c>
      <c r="G1823" s="43"/>
      <c r="H1823" s="43"/>
      <c r="I1823" s="222"/>
      <c r="J1823" s="43"/>
      <c r="K1823" s="43"/>
      <c r="L1823" s="47"/>
      <c r="M1823" s="223"/>
      <c r="N1823" s="224"/>
      <c r="O1823" s="87"/>
      <c r="P1823" s="87"/>
      <c r="Q1823" s="87"/>
      <c r="R1823" s="87"/>
      <c r="S1823" s="87"/>
      <c r="T1823" s="88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T1823" s="20" t="s">
        <v>151</v>
      </c>
      <c r="AU1823" s="20" t="s">
        <v>81</v>
      </c>
    </row>
    <row r="1824" spans="1:51" s="13" customFormat="1" ht="12">
      <c r="A1824" s="13"/>
      <c r="B1824" s="227"/>
      <c r="C1824" s="228"/>
      <c r="D1824" s="220" t="s">
        <v>155</v>
      </c>
      <c r="E1824" s="229" t="s">
        <v>19</v>
      </c>
      <c r="F1824" s="230" t="s">
        <v>225</v>
      </c>
      <c r="G1824" s="228"/>
      <c r="H1824" s="229" t="s">
        <v>19</v>
      </c>
      <c r="I1824" s="231"/>
      <c r="J1824" s="228"/>
      <c r="K1824" s="228"/>
      <c r="L1824" s="232"/>
      <c r="M1824" s="233"/>
      <c r="N1824" s="234"/>
      <c r="O1824" s="234"/>
      <c r="P1824" s="234"/>
      <c r="Q1824" s="234"/>
      <c r="R1824" s="234"/>
      <c r="S1824" s="234"/>
      <c r="T1824" s="235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36" t="s">
        <v>155</v>
      </c>
      <c r="AU1824" s="236" t="s">
        <v>81</v>
      </c>
      <c r="AV1824" s="13" t="s">
        <v>79</v>
      </c>
      <c r="AW1824" s="13" t="s">
        <v>33</v>
      </c>
      <c r="AX1824" s="13" t="s">
        <v>71</v>
      </c>
      <c r="AY1824" s="236" t="s">
        <v>141</v>
      </c>
    </row>
    <row r="1825" spans="1:51" s="13" customFormat="1" ht="12">
      <c r="A1825" s="13"/>
      <c r="B1825" s="227"/>
      <c r="C1825" s="228"/>
      <c r="D1825" s="220" t="s">
        <v>155</v>
      </c>
      <c r="E1825" s="229" t="s">
        <v>19</v>
      </c>
      <c r="F1825" s="230" t="s">
        <v>1834</v>
      </c>
      <c r="G1825" s="228"/>
      <c r="H1825" s="229" t="s">
        <v>19</v>
      </c>
      <c r="I1825" s="231"/>
      <c r="J1825" s="228"/>
      <c r="K1825" s="228"/>
      <c r="L1825" s="232"/>
      <c r="M1825" s="233"/>
      <c r="N1825" s="234"/>
      <c r="O1825" s="234"/>
      <c r="P1825" s="234"/>
      <c r="Q1825" s="234"/>
      <c r="R1825" s="234"/>
      <c r="S1825" s="234"/>
      <c r="T1825" s="235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36" t="s">
        <v>155</v>
      </c>
      <c r="AU1825" s="236" t="s">
        <v>81</v>
      </c>
      <c r="AV1825" s="13" t="s">
        <v>79</v>
      </c>
      <c r="AW1825" s="13" t="s">
        <v>33</v>
      </c>
      <c r="AX1825" s="13" t="s">
        <v>71</v>
      </c>
      <c r="AY1825" s="236" t="s">
        <v>141</v>
      </c>
    </row>
    <row r="1826" spans="1:51" s="13" customFormat="1" ht="12">
      <c r="A1826" s="13"/>
      <c r="B1826" s="227"/>
      <c r="C1826" s="228"/>
      <c r="D1826" s="220" t="s">
        <v>155</v>
      </c>
      <c r="E1826" s="229" t="s">
        <v>19</v>
      </c>
      <c r="F1826" s="230" t="s">
        <v>1945</v>
      </c>
      <c r="G1826" s="228"/>
      <c r="H1826" s="229" t="s">
        <v>19</v>
      </c>
      <c r="I1826" s="231"/>
      <c r="J1826" s="228"/>
      <c r="K1826" s="228"/>
      <c r="L1826" s="232"/>
      <c r="M1826" s="233"/>
      <c r="N1826" s="234"/>
      <c r="O1826" s="234"/>
      <c r="P1826" s="234"/>
      <c r="Q1826" s="234"/>
      <c r="R1826" s="234"/>
      <c r="S1826" s="234"/>
      <c r="T1826" s="235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36" t="s">
        <v>155</v>
      </c>
      <c r="AU1826" s="236" t="s">
        <v>81</v>
      </c>
      <c r="AV1826" s="13" t="s">
        <v>79</v>
      </c>
      <c r="AW1826" s="13" t="s">
        <v>33</v>
      </c>
      <c r="AX1826" s="13" t="s">
        <v>71</v>
      </c>
      <c r="AY1826" s="236" t="s">
        <v>141</v>
      </c>
    </row>
    <row r="1827" spans="1:51" s="14" customFormat="1" ht="12">
      <c r="A1827" s="14"/>
      <c r="B1827" s="237"/>
      <c r="C1827" s="238"/>
      <c r="D1827" s="220" t="s">
        <v>155</v>
      </c>
      <c r="E1827" s="239" t="s">
        <v>19</v>
      </c>
      <c r="F1827" s="240" t="s">
        <v>1946</v>
      </c>
      <c r="G1827" s="238"/>
      <c r="H1827" s="241">
        <v>16.035</v>
      </c>
      <c r="I1827" s="242"/>
      <c r="J1827" s="238"/>
      <c r="K1827" s="238"/>
      <c r="L1827" s="243"/>
      <c r="M1827" s="244"/>
      <c r="N1827" s="245"/>
      <c r="O1827" s="245"/>
      <c r="P1827" s="245"/>
      <c r="Q1827" s="245"/>
      <c r="R1827" s="245"/>
      <c r="S1827" s="245"/>
      <c r="T1827" s="246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47" t="s">
        <v>155</v>
      </c>
      <c r="AU1827" s="247" t="s">
        <v>81</v>
      </c>
      <c r="AV1827" s="14" t="s">
        <v>81</v>
      </c>
      <c r="AW1827" s="14" t="s">
        <v>33</v>
      </c>
      <c r="AX1827" s="14" t="s">
        <v>71</v>
      </c>
      <c r="AY1827" s="247" t="s">
        <v>141</v>
      </c>
    </row>
    <row r="1828" spans="1:51" s="14" customFormat="1" ht="12">
      <c r="A1828" s="14"/>
      <c r="B1828" s="237"/>
      <c r="C1828" s="238"/>
      <c r="D1828" s="220" t="s">
        <v>155</v>
      </c>
      <c r="E1828" s="239" t="s">
        <v>19</v>
      </c>
      <c r="F1828" s="240" t="s">
        <v>1947</v>
      </c>
      <c r="G1828" s="238"/>
      <c r="H1828" s="241">
        <v>16.915</v>
      </c>
      <c r="I1828" s="242"/>
      <c r="J1828" s="238"/>
      <c r="K1828" s="238"/>
      <c r="L1828" s="243"/>
      <c r="M1828" s="244"/>
      <c r="N1828" s="245"/>
      <c r="O1828" s="245"/>
      <c r="P1828" s="245"/>
      <c r="Q1828" s="245"/>
      <c r="R1828" s="245"/>
      <c r="S1828" s="245"/>
      <c r="T1828" s="246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47" t="s">
        <v>155</v>
      </c>
      <c r="AU1828" s="247" t="s">
        <v>81</v>
      </c>
      <c r="AV1828" s="14" t="s">
        <v>81</v>
      </c>
      <c r="AW1828" s="14" t="s">
        <v>33</v>
      </c>
      <c r="AX1828" s="14" t="s">
        <v>71</v>
      </c>
      <c r="AY1828" s="247" t="s">
        <v>141</v>
      </c>
    </row>
    <row r="1829" spans="1:51" s="14" customFormat="1" ht="12">
      <c r="A1829" s="14"/>
      <c r="B1829" s="237"/>
      <c r="C1829" s="238"/>
      <c r="D1829" s="220" t="s">
        <v>155</v>
      </c>
      <c r="E1829" s="239" t="s">
        <v>19</v>
      </c>
      <c r="F1829" s="240" t="s">
        <v>1948</v>
      </c>
      <c r="G1829" s="238"/>
      <c r="H1829" s="241">
        <v>27.065</v>
      </c>
      <c r="I1829" s="242"/>
      <c r="J1829" s="238"/>
      <c r="K1829" s="238"/>
      <c r="L1829" s="243"/>
      <c r="M1829" s="244"/>
      <c r="N1829" s="245"/>
      <c r="O1829" s="245"/>
      <c r="P1829" s="245"/>
      <c r="Q1829" s="245"/>
      <c r="R1829" s="245"/>
      <c r="S1829" s="245"/>
      <c r="T1829" s="246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47" t="s">
        <v>155</v>
      </c>
      <c r="AU1829" s="247" t="s">
        <v>81</v>
      </c>
      <c r="AV1829" s="14" t="s">
        <v>81</v>
      </c>
      <c r="AW1829" s="14" t="s">
        <v>33</v>
      </c>
      <c r="AX1829" s="14" t="s">
        <v>71</v>
      </c>
      <c r="AY1829" s="247" t="s">
        <v>141</v>
      </c>
    </row>
    <row r="1830" spans="1:51" s="14" customFormat="1" ht="12">
      <c r="A1830" s="14"/>
      <c r="B1830" s="237"/>
      <c r="C1830" s="238"/>
      <c r="D1830" s="220" t="s">
        <v>155</v>
      </c>
      <c r="E1830" s="239" t="s">
        <v>19</v>
      </c>
      <c r="F1830" s="240" t="s">
        <v>1949</v>
      </c>
      <c r="G1830" s="238"/>
      <c r="H1830" s="241">
        <v>27.57</v>
      </c>
      <c r="I1830" s="242"/>
      <c r="J1830" s="238"/>
      <c r="K1830" s="238"/>
      <c r="L1830" s="243"/>
      <c r="M1830" s="244"/>
      <c r="N1830" s="245"/>
      <c r="O1830" s="245"/>
      <c r="P1830" s="245"/>
      <c r="Q1830" s="245"/>
      <c r="R1830" s="245"/>
      <c r="S1830" s="245"/>
      <c r="T1830" s="246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47" t="s">
        <v>155</v>
      </c>
      <c r="AU1830" s="247" t="s">
        <v>81</v>
      </c>
      <c r="AV1830" s="14" t="s">
        <v>81</v>
      </c>
      <c r="AW1830" s="14" t="s">
        <v>33</v>
      </c>
      <c r="AX1830" s="14" t="s">
        <v>71</v>
      </c>
      <c r="AY1830" s="247" t="s">
        <v>141</v>
      </c>
    </row>
    <row r="1831" spans="1:51" s="14" customFormat="1" ht="12">
      <c r="A1831" s="14"/>
      <c r="B1831" s="237"/>
      <c r="C1831" s="238"/>
      <c r="D1831" s="220" t="s">
        <v>155</v>
      </c>
      <c r="E1831" s="239" t="s">
        <v>19</v>
      </c>
      <c r="F1831" s="240" t="s">
        <v>1950</v>
      </c>
      <c r="G1831" s="238"/>
      <c r="H1831" s="241">
        <v>27.915</v>
      </c>
      <c r="I1831" s="242"/>
      <c r="J1831" s="238"/>
      <c r="K1831" s="238"/>
      <c r="L1831" s="243"/>
      <c r="M1831" s="244"/>
      <c r="N1831" s="245"/>
      <c r="O1831" s="245"/>
      <c r="P1831" s="245"/>
      <c r="Q1831" s="245"/>
      <c r="R1831" s="245"/>
      <c r="S1831" s="245"/>
      <c r="T1831" s="246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47" t="s">
        <v>155</v>
      </c>
      <c r="AU1831" s="247" t="s">
        <v>81</v>
      </c>
      <c r="AV1831" s="14" t="s">
        <v>81</v>
      </c>
      <c r="AW1831" s="14" t="s">
        <v>33</v>
      </c>
      <c r="AX1831" s="14" t="s">
        <v>71</v>
      </c>
      <c r="AY1831" s="247" t="s">
        <v>141</v>
      </c>
    </row>
    <row r="1832" spans="1:51" s="14" customFormat="1" ht="12">
      <c r="A1832" s="14"/>
      <c r="B1832" s="237"/>
      <c r="C1832" s="238"/>
      <c r="D1832" s="220" t="s">
        <v>155</v>
      </c>
      <c r="E1832" s="239" t="s">
        <v>19</v>
      </c>
      <c r="F1832" s="240" t="s">
        <v>1951</v>
      </c>
      <c r="G1832" s="238"/>
      <c r="H1832" s="241">
        <v>54.245</v>
      </c>
      <c r="I1832" s="242"/>
      <c r="J1832" s="238"/>
      <c r="K1832" s="238"/>
      <c r="L1832" s="243"/>
      <c r="M1832" s="244"/>
      <c r="N1832" s="245"/>
      <c r="O1832" s="245"/>
      <c r="P1832" s="245"/>
      <c r="Q1832" s="245"/>
      <c r="R1832" s="245"/>
      <c r="S1832" s="245"/>
      <c r="T1832" s="246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T1832" s="247" t="s">
        <v>155</v>
      </c>
      <c r="AU1832" s="247" t="s">
        <v>81</v>
      </c>
      <c r="AV1832" s="14" t="s">
        <v>81</v>
      </c>
      <c r="AW1832" s="14" t="s">
        <v>33</v>
      </c>
      <c r="AX1832" s="14" t="s">
        <v>71</v>
      </c>
      <c r="AY1832" s="247" t="s">
        <v>141</v>
      </c>
    </row>
    <row r="1833" spans="1:51" s="16" customFormat="1" ht="12">
      <c r="A1833" s="16"/>
      <c r="B1833" s="269"/>
      <c r="C1833" s="270"/>
      <c r="D1833" s="220" t="s">
        <v>155</v>
      </c>
      <c r="E1833" s="271" t="s">
        <v>19</v>
      </c>
      <c r="F1833" s="272" t="s">
        <v>476</v>
      </c>
      <c r="G1833" s="270"/>
      <c r="H1833" s="273">
        <v>169.745</v>
      </c>
      <c r="I1833" s="274"/>
      <c r="J1833" s="270"/>
      <c r="K1833" s="270"/>
      <c r="L1833" s="275"/>
      <c r="M1833" s="276"/>
      <c r="N1833" s="277"/>
      <c r="O1833" s="277"/>
      <c r="P1833" s="277"/>
      <c r="Q1833" s="277"/>
      <c r="R1833" s="277"/>
      <c r="S1833" s="277"/>
      <c r="T1833" s="278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T1833" s="279" t="s">
        <v>155</v>
      </c>
      <c r="AU1833" s="279" t="s">
        <v>81</v>
      </c>
      <c r="AV1833" s="16" t="s">
        <v>142</v>
      </c>
      <c r="AW1833" s="16" t="s">
        <v>33</v>
      </c>
      <c r="AX1833" s="16" t="s">
        <v>79</v>
      </c>
      <c r="AY1833" s="279" t="s">
        <v>141</v>
      </c>
    </row>
    <row r="1834" spans="1:65" s="2" customFormat="1" ht="37.8" customHeight="1">
      <c r="A1834" s="41"/>
      <c r="B1834" s="42"/>
      <c r="C1834" s="248" t="s">
        <v>1952</v>
      </c>
      <c r="D1834" s="248" t="s">
        <v>172</v>
      </c>
      <c r="E1834" s="249" t="s">
        <v>1953</v>
      </c>
      <c r="F1834" s="250" t="s">
        <v>1954</v>
      </c>
      <c r="G1834" s="251" t="s">
        <v>221</v>
      </c>
      <c r="H1834" s="252">
        <v>186.72</v>
      </c>
      <c r="I1834" s="253"/>
      <c r="J1834" s="254">
        <f>ROUND(I1834*H1834,2)</f>
        <v>0</v>
      </c>
      <c r="K1834" s="250" t="s">
        <v>292</v>
      </c>
      <c r="L1834" s="255"/>
      <c r="M1834" s="256" t="s">
        <v>19</v>
      </c>
      <c r="N1834" s="257" t="s">
        <v>42</v>
      </c>
      <c r="O1834" s="87"/>
      <c r="P1834" s="216">
        <f>O1834*H1834</f>
        <v>0</v>
      </c>
      <c r="Q1834" s="216">
        <v>0.00306</v>
      </c>
      <c r="R1834" s="216">
        <f>Q1834*H1834</f>
        <v>0.5713632</v>
      </c>
      <c r="S1834" s="216">
        <v>0</v>
      </c>
      <c r="T1834" s="217">
        <f>S1834*H1834</f>
        <v>0</v>
      </c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R1834" s="218" t="s">
        <v>382</v>
      </c>
      <c r="AT1834" s="218" t="s">
        <v>172</v>
      </c>
      <c r="AU1834" s="218" t="s">
        <v>81</v>
      </c>
      <c r="AY1834" s="20" t="s">
        <v>141</v>
      </c>
      <c r="BE1834" s="219">
        <f>IF(N1834="základní",J1834,0)</f>
        <v>0</v>
      </c>
      <c r="BF1834" s="219">
        <f>IF(N1834="snížená",J1834,0)</f>
        <v>0</v>
      </c>
      <c r="BG1834" s="219">
        <f>IF(N1834="zákl. přenesená",J1834,0)</f>
        <v>0</v>
      </c>
      <c r="BH1834" s="219">
        <f>IF(N1834="sníž. přenesená",J1834,0)</f>
        <v>0</v>
      </c>
      <c r="BI1834" s="219">
        <f>IF(N1834="nulová",J1834,0)</f>
        <v>0</v>
      </c>
      <c r="BJ1834" s="20" t="s">
        <v>79</v>
      </c>
      <c r="BK1834" s="219">
        <f>ROUND(I1834*H1834,2)</f>
        <v>0</v>
      </c>
      <c r="BL1834" s="20" t="s">
        <v>269</v>
      </c>
      <c r="BM1834" s="218" t="s">
        <v>1955</v>
      </c>
    </row>
    <row r="1835" spans="1:47" s="2" customFormat="1" ht="12">
      <c r="A1835" s="41"/>
      <c r="B1835" s="42"/>
      <c r="C1835" s="43"/>
      <c r="D1835" s="220" t="s">
        <v>151</v>
      </c>
      <c r="E1835" s="43"/>
      <c r="F1835" s="221" t="s">
        <v>1954</v>
      </c>
      <c r="G1835" s="43"/>
      <c r="H1835" s="43"/>
      <c r="I1835" s="222"/>
      <c r="J1835" s="43"/>
      <c r="K1835" s="43"/>
      <c r="L1835" s="47"/>
      <c r="M1835" s="223"/>
      <c r="N1835" s="224"/>
      <c r="O1835" s="87"/>
      <c r="P1835" s="87"/>
      <c r="Q1835" s="87"/>
      <c r="R1835" s="87"/>
      <c r="S1835" s="87"/>
      <c r="T1835" s="88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T1835" s="20" t="s">
        <v>151</v>
      </c>
      <c r="AU1835" s="20" t="s">
        <v>81</v>
      </c>
    </row>
    <row r="1836" spans="1:51" s="14" customFormat="1" ht="12">
      <c r="A1836" s="14"/>
      <c r="B1836" s="237"/>
      <c r="C1836" s="238"/>
      <c r="D1836" s="220" t="s">
        <v>155</v>
      </c>
      <c r="E1836" s="239" t="s">
        <v>19</v>
      </c>
      <c r="F1836" s="240" t="s">
        <v>1956</v>
      </c>
      <c r="G1836" s="238"/>
      <c r="H1836" s="241">
        <v>169.745</v>
      </c>
      <c r="I1836" s="242"/>
      <c r="J1836" s="238"/>
      <c r="K1836" s="238"/>
      <c r="L1836" s="243"/>
      <c r="M1836" s="244"/>
      <c r="N1836" s="245"/>
      <c r="O1836" s="245"/>
      <c r="P1836" s="245"/>
      <c r="Q1836" s="245"/>
      <c r="R1836" s="245"/>
      <c r="S1836" s="245"/>
      <c r="T1836" s="246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47" t="s">
        <v>155</v>
      </c>
      <c r="AU1836" s="247" t="s">
        <v>81</v>
      </c>
      <c r="AV1836" s="14" t="s">
        <v>81</v>
      </c>
      <c r="AW1836" s="14" t="s">
        <v>33</v>
      </c>
      <c r="AX1836" s="14" t="s">
        <v>79</v>
      </c>
      <c r="AY1836" s="247" t="s">
        <v>141</v>
      </c>
    </row>
    <row r="1837" spans="1:51" s="14" customFormat="1" ht="12">
      <c r="A1837" s="14"/>
      <c r="B1837" s="237"/>
      <c r="C1837" s="238"/>
      <c r="D1837" s="220" t="s">
        <v>155</v>
      </c>
      <c r="E1837" s="238"/>
      <c r="F1837" s="240" t="s">
        <v>1957</v>
      </c>
      <c r="G1837" s="238"/>
      <c r="H1837" s="241">
        <v>186.72</v>
      </c>
      <c r="I1837" s="242"/>
      <c r="J1837" s="238"/>
      <c r="K1837" s="238"/>
      <c r="L1837" s="243"/>
      <c r="M1837" s="244"/>
      <c r="N1837" s="245"/>
      <c r="O1837" s="245"/>
      <c r="P1837" s="245"/>
      <c r="Q1837" s="245"/>
      <c r="R1837" s="245"/>
      <c r="S1837" s="245"/>
      <c r="T1837" s="246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47" t="s">
        <v>155</v>
      </c>
      <c r="AU1837" s="247" t="s">
        <v>81</v>
      </c>
      <c r="AV1837" s="14" t="s">
        <v>81</v>
      </c>
      <c r="AW1837" s="14" t="s">
        <v>4</v>
      </c>
      <c r="AX1837" s="14" t="s">
        <v>79</v>
      </c>
      <c r="AY1837" s="247" t="s">
        <v>141</v>
      </c>
    </row>
    <row r="1838" spans="1:65" s="2" customFormat="1" ht="21.75" customHeight="1">
      <c r="A1838" s="41"/>
      <c r="B1838" s="42"/>
      <c r="C1838" s="207" t="s">
        <v>1958</v>
      </c>
      <c r="D1838" s="207" t="s">
        <v>144</v>
      </c>
      <c r="E1838" s="208" t="s">
        <v>1959</v>
      </c>
      <c r="F1838" s="209" t="s">
        <v>1960</v>
      </c>
      <c r="G1838" s="210" t="s">
        <v>256</v>
      </c>
      <c r="H1838" s="211">
        <v>219.26</v>
      </c>
      <c r="I1838" s="212"/>
      <c r="J1838" s="213">
        <f>ROUND(I1838*H1838,2)</f>
        <v>0</v>
      </c>
      <c r="K1838" s="209" t="s">
        <v>148</v>
      </c>
      <c r="L1838" s="47"/>
      <c r="M1838" s="214" t="s">
        <v>19</v>
      </c>
      <c r="N1838" s="215" t="s">
        <v>42</v>
      </c>
      <c r="O1838" s="87"/>
      <c r="P1838" s="216">
        <f>O1838*H1838</f>
        <v>0</v>
      </c>
      <c r="Q1838" s="216">
        <v>0</v>
      </c>
      <c r="R1838" s="216">
        <f>Q1838*H1838</f>
        <v>0</v>
      </c>
      <c r="S1838" s="216">
        <v>0.0003</v>
      </c>
      <c r="T1838" s="217">
        <f>S1838*H1838</f>
        <v>0.06577799999999999</v>
      </c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R1838" s="218" t="s">
        <v>269</v>
      </c>
      <c r="AT1838" s="218" t="s">
        <v>144</v>
      </c>
      <c r="AU1838" s="218" t="s">
        <v>81</v>
      </c>
      <c r="AY1838" s="20" t="s">
        <v>141</v>
      </c>
      <c r="BE1838" s="219">
        <f>IF(N1838="základní",J1838,0)</f>
        <v>0</v>
      </c>
      <c r="BF1838" s="219">
        <f>IF(N1838="snížená",J1838,0)</f>
        <v>0</v>
      </c>
      <c r="BG1838" s="219">
        <f>IF(N1838="zákl. přenesená",J1838,0)</f>
        <v>0</v>
      </c>
      <c r="BH1838" s="219">
        <f>IF(N1838="sníž. přenesená",J1838,0)</f>
        <v>0</v>
      </c>
      <c r="BI1838" s="219">
        <f>IF(N1838="nulová",J1838,0)</f>
        <v>0</v>
      </c>
      <c r="BJ1838" s="20" t="s">
        <v>79</v>
      </c>
      <c r="BK1838" s="219">
        <f>ROUND(I1838*H1838,2)</f>
        <v>0</v>
      </c>
      <c r="BL1838" s="20" t="s">
        <v>269</v>
      </c>
      <c r="BM1838" s="218" t="s">
        <v>1961</v>
      </c>
    </row>
    <row r="1839" spans="1:47" s="2" customFormat="1" ht="12">
      <c r="A1839" s="41"/>
      <c r="B1839" s="42"/>
      <c r="C1839" s="43"/>
      <c r="D1839" s="220" t="s">
        <v>151</v>
      </c>
      <c r="E1839" s="43"/>
      <c r="F1839" s="221" t="s">
        <v>1962</v>
      </c>
      <c r="G1839" s="43"/>
      <c r="H1839" s="43"/>
      <c r="I1839" s="222"/>
      <c r="J1839" s="43"/>
      <c r="K1839" s="43"/>
      <c r="L1839" s="47"/>
      <c r="M1839" s="223"/>
      <c r="N1839" s="224"/>
      <c r="O1839" s="87"/>
      <c r="P1839" s="87"/>
      <c r="Q1839" s="87"/>
      <c r="R1839" s="87"/>
      <c r="S1839" s="87"/>
      <c r="T1839" s="88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T1839" s="20" t="s">
        <v>151</v>
      </c>
      <c r="AU1839" s="20" t="s">
        <v>81</v>
      </c>
    </row>
    <row r="1840" spans="1:47" s="2" customFormat="1" ht="12">
      <c r="A1840" s="41"/>
      <c r="B1840" s="42"/>
      <c r="C1840" s="43"/>
      <c r="D1840" s="225" t="s">
        <v>153</v>
      </c>
      <c r="E1840" s="43"/>
      <c r="F1840" s="226" t="s">
        <v>1963</v>
      </c>
      <c r="G1840" s="43"/>
      <c r="H1840" s="43"/>
      <c r="I1840" s="222"/>
      <c r="J1840" s="43"/>
      <c r="K1840" s="43"/>
      <c r="L1840" s="47"/>
      <c r="M1840" s="223"/>
      <c r="N1840" s="224"/>
      <c r="O1840" s="87"/>
      <c r="P1840" s="87"/>
      <c r="Q1840" s="87"/>
      <c r="R1840" s="87"/>
      <c r="S1840" s="87"/>
      <c r="T1840" s="88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T1840" s="20" t="s">
        <v>153</v>
      </c>
      <c r="AU1840" s="20" t="s">
        <v>81</v>
      </c>
    </row>
    <row r="1841" spans="1:51" s="13" customFormat="1" ht="12">
      <c r="A1841" s="13"/>
      <c r="B1841" s="227"/>
      <c r="C1841" s="228"/>
      <c r="D1841" s="220" t="s">
        <v>155</v>
      </c>
      <c r="E1841" s="229" t="s">
        <v>19</v>
      </c>
      <c r="F1841" s="230" t="s">
        <v>204</v>
      </c>
      <c r="G1841" s="228"/>
      <c r="H1841" s="229" t="s">
        <v>19</v>
      </c>
      <c r="I1841" s="231"/>
      <c r="J1841" s="228"/>
      <c r="K1841" s="228"/>
      <c r="L1841" s="232"/>
      <c r="M1841" s="233"/>
      <c r="N1841" s="234"/>
      <c r="O1841" s="234"/>
      <c r="P1841" s="234"/>
      <c r="Q1841" s="234"/>
      <c r="R1841" s="234"/>
      <c r="S1841" s="234"/>
      <c r="T1841" s="235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36" t="s">
        <v>155</v>
      </c>
      <c r="AU1841" s="236" t="s">
        <v>81</v>
      </c>
      <c r="AV1841" s="13" t="s">
        <v>79</v>
      </c>
      <c r="AW1841" s="13" t="s">
        <v>33</v>
      </c>
      <c r="AX1841" s="13" t="s">
        <v>71</v>
      </c>
      <c r="AY1841" s="236" t="s">
        <v>141</v>
      </c>
    </row>
    <row r="1842" spans="1:51" s="13" customFormat="1" ht="12">
      <c r="A1842" s="13"/>
      <c r="B1842" s="227"/>
      <c r="C1842" s="228"/>
      <c r="D1842" s="220" t="s">
        <v>155</v>
      </c>
      <c r="E1842" s="229" t="s">
        <v>19</v>
      </c>
      <c r="F1842" s="230" t="s">
        <v>1964</v>
      </c>
      <c r="G1842" s="228"/>
      <c r="H1842" s="229" t="s">
        <v>19</v>
      </c>
      <c r="I1842" s="231"/>
      <c r="J1842" s="228"/>
      <c r="K1842" s="228"/>
      <c r="L1842" s="232"/>
      <c r="M1842" s="233"/>
      <c r="N1842" s="234"/>
      <c r="O1842" s="234"/>
      <c r="P1842" s="234"/>
      <c r="Q1842" s="234"/>
      <c r="R1842" s="234"/>
      <c r="S1842" s="234"/>
      <c r="T1842" s="235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36" t="s">
        <v>155</v>
      </c>
      <c r="AU1842" s="236" t="s">
        <v>81</v>
      </c>
      <c r="AV1842" s="13" t="s">
        <v>79</v>
      </c>
      <c r="AW1842" s="13" t="s">
        <v>33</v>
      </c>
      <c r="AX1842" s="13" t="s">
        <v>71</v>
      </c>
      <c r="AY1842" s="236" t="s">
        <v>141</v>
      </c>
    </row>
    <row r="1843" spans="1:51" s="14" customFormat="1" ht="12">
      <c r="A1843" s="14"/>
      <c r="B1843" s="237"/>
      <c r="C1843" s="238"/>
      <c r="D1843" s="220" t="s">
        <v>155</v>
      </c>
      <c r="E1843" s="239" t="s">
        <v>19</v>
      </c>
      <c r="F1843" s="240" t="s">
        <v>1965</v>
      </c>
      <c r="G1843" s="238"/>
      <c r="H1843" s="241">
        <v>219.26</v>
      </c>
      <c r="I1843" s="242"/>
      <c r="J1843" s="238"/>
      <c r="K1843" s="238"/>
      <c r="L1843" s="243"/>
      <c r="M1843" s="244"/>
      <c r="N1843" s="245"/>
      <c r="O1843" s="245"/>
      <c r="P1843" s="245"/>
      <c r="Q1843" s="245"/>
      <c r="R1843" s="245"/>
      <c r="S1843" s="245"/>
      <c r="T1843" s="246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47" t="s">
        <v>155</v>
      </c>
      <c r="AU1843" s="247" t="s">
        <v>81</v>
      </c>
      <c r="AV1843" s="14" t="s">
        <v>81</v>
      </c>
      <c r="AW1843" s="14" t="s">
        <v>33</v>
      </c>
      <c r="AX1843" s="14" t="s">
        <v>79</v>
      </c>
      <c r="AY1843" s="247" t="s">
        <v>141</v>
      </c>
    </row>
    <row r="1844" spans="1:65" s="2" customFormat="1" ht="16.5" customHeight="1">
      <c r="A1844" s="41"/>
      <c r="B1844" s="42"/>
      <c r="C1844" s="207" t="s">
        <v>1966</v>
      </c>
      <c r="D1844" s="207" t="s">
        <v>144</v>
      </c>
      <c r="E1844" s="208" t="s">
        <v>1967</v>
      </c>
      <c r="F1844" s="209" t="s">
        <v>1968</v>
      </c>
      <c r="G1844" s="210" t="s">
        <v>256</v>
      </c>
      <c r="H1844" s="211">
        <v>812.7</v>
      </c>
      <c r="I1844" s="212"/>
      <c r="J1844" s="213">
        <f>ROUND(I1844*H1844,2)</f>
        <v>0</v>
      </c>
      <c r="K1844" s="209" t="s">
        <v>148</v>
      </c>
      <c r="L1844" s="47"/>
      <c r="M1844" s="214" t="s">
        <v>19</v>
      </c>
      <c r="N1844" s="215" t="s">
        <v>42</v>
      </c>
      <c r="O1844" s="87"/>
      <c r="P1844" s="216">
        <f>O1844*H1844</f>
        <v>0</v>
      </c>
      <c r="Q1844" s="216">
        <v>1E-05</v>
      </c>
      <c r="R1844" s="216">
        <f>Q1844*H1844</f>
        <v>0.008127</v>
      </c>
      <c r="S1844" s="216">
        <v>0</v>
      </c>
      <c r="T1844" s="217">
        <f>S1844*H1844</f>
        <v>0</v>
      </c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R1844" s="218" t="s">
        <v>269</v>
      </c>
      <c r="AT1844" s="218" t="s">
        <v>144</v>
      </c>
      <c r="AU1844" s="218" t="s">
        <v>81</v>
      </c>
      <c r="AY1844" s="20" t="s">
        <v>141</v>
      </c>
      <c r="BE1844" s="219">
        <f>IF(N1844="základní",J1844,0)</f>
        <v>0</v>
      </c>
      <c r="BF1844" s="219">
        <f>IF(N1844="snížená",J1844,0)</f>
        <v>0</v>
      </c>
      <c r="BG1844" s="219">
        <f>IF(N1844="zákl. přenesená",J1844,0)</f>
        <v>0</v>
      </c>
      <c r="BH1844" s="219">
        <f>IF(N1844="sníž. přenesená",J1844,0)</f>
        <v>0</v>
      </c>
      <c r="BI1844" s="219">
        <f>IF(N1844="nulová",J1844,0)</f>
        <v>0</v>
      </c>
      <c r="BJ1844" s="20" t="s">
        <v>79</v>
      </c>
      <c r="BK1844" s="219">
        <f>ROUND(I1844*H1844,2)</f>
        <v>0</v>
      </c>
      <c r="BL1844" s="20" t="s">
        <v>269</v>
      </c>
      <c r="BM1844" s="218" t="s">
        <v>1969</v>
      </c>
    </row>
    <row r="1845" spans="1:47" s="2" customFormat="1" ht="12">
      <c r="A1845" s="41"/>
      <c r="B1845" s="42"/>
      <c r="C1845" s="43"/>
      <c r="D1845" s="220" t="s">
        <v>151</v>
      </c>
      <c r="E1845" s="43"/>
      <c r="F1845" s="221" t="s">
        <v>1970</v>
      </c>
      <c r="G1845" s="43"/>
      <c r="H1845" s="43"/>
      <c r="I1845" s="222"/>
      <c r="J1845" s="43"/>
      <c r="K1845" s="43"/>
      <c r="L1845" s="47"/>
      <c r="M1845" s="223"/>
      <c r="N1845" s="224"/>
      <c r="O1845" s="87"/>
      <c r="P1845" s="87"/>
      <c r="Q1845" s="87"/>
      <c r="R1845" s="87"/>
      <c r="S1845" s="87"/>
      <c r="T1845" s="88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T1845" s="20" t="s">
        <v>151</v>
      </c>
      <c r="AU1845" s="20" t="s">
        <v>81</v>
      </c>
    </row>
    <row r="1846" spans="1:47" s="2" customFormat="1" ht="12">
      <c r="A1846" s="41"/>
      <c r="B1846" s="42"/>
      <c r="C1846" s="43"/>
      <c r="D1846" s="225" t="s">
        <v>153</v>
      </c>
      <c r="E1846" s="43"/>
      <c r="F1846" s="226" t="s">
        <v>1971</v>
      </c>
      <c r="G1846" s="43"/>
      <c r="H1846" s="43"/>
      <c r="I1846" s="222"/>
      <c r="J1846" s="43"/>
      <c r="K1846" s="43"/>
      <c r="L1846" s="47"/>
      <c r="M1846" s="223"/>
      <c r="N1846" s="224"/>
      <c r="O1846" s="87"/>
      <c r="P1846" s="87"/>
      <c r="Q1846" s="87"/>
      <c r="R1846" s="87"/>
      <c r="S1846" s="87"/>
      <c r="T1846" s="88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T1846" s="20" t="s">
        <v>153</v>
      </c>
      <c r="AU1846" s="20" t="s">
        <v>81</v>
      </c>
    </row>
    <row r="1847" spans="1:51" s="13" customFormat="1" ht="12">
      <c r="A1847" s="13"/>
      <c r="B1847" s="227"/>
      <c r="C1847" s="228"/>
      <c r="D1847" s="220" t="s">
        <v>155</v>
      </c>
      <c r="E1847" s="229" t="s">
        <v>19</v>
      </c>
      <c r="F1847" s="230" t="s">
        <v>225</v>
      </c>
      <c r="G1847" s="228"/>
      <c r="H1847" s="229" t="s">
        <v>19</v>
      </c>
      <c r="I1847" s="231"/>
      <c r="J1847" s="228"/>
      <c r="K1847" s="228"/>
      <c r="L1847" s="232"/>
      <c r="M1847" s="233"/>
      <c r="N1847" s="234"/>
      <c r="O1847" s="234"/>
      <c r="P1847" s="234"/>
      <c r="Q1847" s="234"/>
      <c r="R1847" s="234"/>
      <c r="S1847" s="234"/>
      <c r="T1847" s="235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36" t="s">
        <v>155</v>
      </c>
      <c r="AU1847" s="236" t="s">
        <v>81</v>
      </c>
      <c r="AV1847" s="13" t="s">
        <v>79</v>
      </c>
      <c r="AW1847" s="13" t="s">
        <v>33</v>
      </c>
      <c r="AX1847" s="13" t="s">
        <v>71</v>
      </c>
      <c r="AY1847" s="236" t="s">
        <v>141</v>
      </c>
    </row>
    <row r="1848" spans="1:51" s="13" customFormat="1" ht="12">
      <c r="A1848" s="13"/>
      <c r="B1848" s="227"/>
      <c r="C1848" s="228"/>
      <c r="D1848" s="220" t="s">
        <v>155</v>
      </c>
      <c r="E1848" s="229" t="s">
        <v>19</v>
      </c>
      <c r="F1848" s="230" t="s">
        <v>1834</v>
      </c>
      <c r="G1848" s="228"/>
      <c r="H1848" s="229" t="s">
        <v>19</v>
      </c>
      <c r="I1848" s="231"/>
      <c r="J1848" s="228"/>
      <c r="K1848" s="228"/>
      <c r="L1848" s="232"/>
      <c r="M1848" s="233"/>
      <c r="N1848" s="234"/>
      <c r="O1848" s="234"/>
      <c r="P1848" s="234"/>
      <c r="Q1848" s="234"/>
      <c r="R1848" s="234"/>
      <c r="S1848" s="234"/>
      <c r="T1848" s="235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36" t="s">
        <v>155</v>
      </c>
      <c r="AU1848" s="236" t="s">
        <v>81</v>
      </c>
      <c r="AV1848" s="13" t="s">
        <v>79</v>
      </c>
      <c r="AW1848" s="13" t="s">
        <v>33</v>
      </c>
      <c r="AX1848" s="13" t="s">
        <v>71</v>
      </c>
      <c r="AY1848" s="236" t="s">
        <v>141</v>
      </c>
    </row>
    <row r="1849" spans="1:51" s="13" customFormat="1" ht="12">
      <c r="A1849" s="13"/>
      <c r="B1849" s="227"/>
      <c r="C1849" s="228"/>
      <c r="D1849" s="220" t="s">
        <v>155</v>
      </c>
      <c r="E1849" s="229" t="s">
        <v>19</v>
      </c>
      <c r="F1849" s="230" t="s">
        <v>1972</v>
      </c>
      <c r="G1849" s="228"/>
      <c r="H1849" s="229" t="s">
        <v>19</v>
      </c>
      <c r="I1849" s="231"/>
      <c r="J1849" s="228"/>
      <c r="K1849" s="228"/>
      <c r="L1849" s="232"/>
      <c r="M1849" s="233"/>
      <c r="N1849" s="234"/>
      <c r="O1849" s="234"/>
      <c r="P1849" s="234"/>
      <c r="Q1849" s="234"/>
      <c r="R1849" s="234"/>
      <c r="S1849" s="234"/>
      <c r="T1849" s="235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36" t="s">
        <v>155</v>
      </c>
      <c r="AU1849" s="236" t="s">
        <v>81</v>
      </c>
      <c r="AV1849" s="13" t="s">
        <v>79</v>
      </c>
      <c r="AW1849" s="13" t="s">
        <v>33</v>
      </c>
      <c r="AX1849" s="13" t="s">
        <v>71</v>
      </c>
      <c r="AY1849" s="236" t="s">
        <v>141</v>
      </c>
    </row>
    <row r="1850" spans="1:51" s="14" customFormat="1" ht="12">
      <c r="A1850" s="14"/>
      <c r="B1850" s="237"/>
      <c r="C1850" s="238"/>
      <c r="D1850" s="220" t="s">
        <v>155</v>
      </c>
      <c r="E1850" s="239" t="s">
        <v>19</v>
      </c>
      <c r="F1850" s="240" t="s">
        <v>1973</v>
      </c>
      <c r="G1850" s="238"/>
      <c r="H1850" s="241">
        <v>236.95</v>
      </c>
      <c r="I1850" s="242"/>
      <c r="J1850" s="238"/>
      <c r="K1850" s="238"/>
      <c r="L1850" s="243"/>
      <c r="M1850" s="244"/>
      <c r="N1850" s="245"/>
      <c r="O1850" s="245"/>
      <c r="P1850" s="245"/>
      <c r="Q1850" s="245"/>
      <c r="R1850" s="245"/>
      <c r="S1850" s="245"/>
      <c r="T1850" s="246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47" t="s">
        <v>155</v>
      </c>
      <c r="AU1850" s="247" t="s">
        <v>81</v>
      </c>
      <c r="AV1850" s="14" t="s">
        <v>81</v>
      </c>
      <c r="AW1850" s="14" t="s">
        <v>33</v>
      </c>
      <c r="AX1850" s="14" t="s">
        <v>71</v>
      </c>
      <c r="AY1850" s="247" t="s">
        <v>141</v>
      </c>
    </row>
    <row r="1851" spans="1:51" s="14" customFormat="1" ht="12">
      <c r="A1851" s="14"/>
      <c r="B1851" s="237"/>
      <c r="C1851" s="238"/>
      <c r="D1851" s="220" t="s">
        <v>155</v>
      </c>
      <c r="E1851" s="239" t="s">
        <v>19</v>
      </c>
      <c r="F1851" s="240" t="s">
        <v>1974</v>
      </c>
      <c r="G1851" s="238"/>
      <c r="H1851" s="241">
        <v>169.4</v>
      </c>
      <c r="I1851" s="242"/>
      <c r="J1851" s="238"/>
      <c r="K1851" s="238"/>
      <c r="L1851" s="243"/>
      <c r="M1851" s="244"/>
      <c r="N1851" s="245"/>
      <c r="O1851" s="245"/>
      <c r="P1851" s="245"/>
      <c r="Q1851" s="245"/>
      <c r="R1851" s="245"/>
      <c r="S1851" s="245"/>
      <c r="T1851" s="246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T1851" s="247" t="s">
        <v>155</v>
      </c>
      <c r="AU1851" s="247" t="s">
        <v>81</v>
      </c>
      <c r="AV1851" s="14" t="s">
        <v>81</v>
      </c>
      <c r="AW1851" s="14" t="s">
        <v>33</v>
      </c>
      <c r="AX1851" s="14" t="s">
        <v>71</v>
      </c>
      <c r="AY1851" s="247" t="s">
        <v>141</v>
      </c>
    </row>
    <row r="1852" spans="1:51" s="16" customFormat="1" ht="12">
      <c r="A1852" s="16"/>
      <c r="B1852" s="269"/>
      <c r="C1852" s="270"/>
      <c r="D1852" s="220" t="s">
        <v>155</v>
      </c>
      <c r="E1852" s="271" t="s">
        <v>19</v>
      </c>
      <c r="F1852" s="272" t="s">
        <v>476</v>
      </c>
      <c r="G1852" s="270"/>
      <c r="H1852" s="273">
        <v>406.35</v>
      </c>
      <c r="I1852" s="274"/>
      <c r="J1852" s="270"/>
      <c r="K1852" s="270"/>
      <c r="L1852" s="275"/>
      <c r="M1852" s="276"/>
      <c r="N1852" s="277"/>
      <c r="O1852" s="277"/>
      <c r="P1852" s="277"/>
      <c r="Q1852" s="277"/>
      <c r="R1852" s="277"/>
      <c r="S1852" s="277"/>
      <c r="T1852" s="278"/>
      <c r="U1852" s="16"/>
      <c r="V1852" s="16"/>
      <c r="W1852" s="16"/>
      <c r="X1852" s="16"/>
      <c r="Y1852" s="16"/>
      <c r="Z1852" s="16"/>
      <c r="AA1852" s="16"/>
      <c r="AB1852" s="16"/>
      <c r="AC1852" s="16"/>
      <c r="AD1852" s="16"/>
      <c r="AE1852" s="16"/>
      <c r="AT1852" s="279" t="s">
        <v>155</v>
      </c>
      <c r="AU1852" s="279" t="s">
        <v>81</v>
      </c>
      <c r="AV1852" s="16" t="s">
        <v>142</v>
      </c>
      <c r="AW1852" s="16" t="s">
        <v>33</v>
      </c>
      <c r="AX1852" s="16" t="s">
        <v>71</v>
      </c>
      <c r="AY1852" s="279" t="s">
        <v>141</v>
      </c>
    </row>
    <row r="1853" spans="1:51" s="14" customFormat="1" ht="12">
      <c r="A1853" s="14"/>
      <c r="B1853" s="237"/>
      <c r="C1853" s="238"/>
      <c r="D1853" s="220" t="s">
        <v>155</v>
      </c>
      <c r="E1853" s="239" t="s">
        <v>19</v>
      </c>
      <c r="F1853" s="240" t="s">
        <v>1975</v>
      </c>
      <c r="G1853" s="238"/>
      <c r="H1853" s="241">
        <v>406.35</v>
      </c>
      <c r="I1853" s="242"/>
      <c r="J1853" s="238"/>
      <c r="K1853" s="238"/>
      <c r="L1853" s="243"/>
      <c r="M1853" s="244"/>
      <c r="N1853" s="245"/>
      <c r="O1853" s="245"/>
      <c r="P1853" s="245"/>
      <c r="Q1853" s="245"/>
      <c r="R1853" s="245"/>
      <c r="S1853" s="245"/>
      <c r="T1853" s="246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T1853" s="247" t="s">
        <v>155</v>
      </c>
      <c r="AU1853" s="247" t="s">
        <v>81</v>
      </c>
      <c r="AV1853" s="14" t="s">
        <v>81</v>
      </c>
      <c r="AW1853" s="14" t="s">
        <v>33</v>
      </c>
      <c r="AX1853" s="14" t="s">
        <v>71</v>
      </c>
      <c r="AY1853" s="247" t="s">
        <v>141</v>
      </c>
    </row>
    <row r="1854" spans="1:51" s="15" customFormat="1" ht="12">
      <c r="A1854" s="15"/>
      <c r="B1854" s="258"/>
      <c r="C1854" s="259"/>
      <c r="D1854" s="220" t="s">
        <v>155</v>
      </c>
      <c r="E1854" s="260" t="s">
        <v>19</v>
      </c>
      <c r="F1854" s="261" t="s">
        <v>188</v>
      </c>
      <c r="G1854" s="259"/>
      <c r="H1854" s="262">
        <v>812.7</v>
      </c>
      <c r="I1854" s="263"/>
      <c r="J1854" s="259"/>
      <c r="K1854" s="259"/>
      <c r="L1854" s="264"/>
      <c r="M1854" s="265"/>
      <c r="N1854" s="266"/>
      <c r="O1854" s="266"/>
      <c r="P1854" s="266"/>
      <c r="Q1854" s="266"/>
      <c r="R1854" s="266"/>
      <c r="S1854" s="266"/>
      <c r="T1854" s="267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T1854" s="268" t="s">
        <v>155</v>
      </c>
      <c r="AU1854" s="268" t="s">
        <v>81</v>
      </c>
      <c r="AV1854" s="15" t="s">
        <v>149</v>
      </c>
      <c r="AW1854" s="15" t="s">
        <v>33</v>
      </c>
      <c r="AX1854" s="15" t="s">
        <v>79</v>
      </c>
      <c r="AY1854" s="268" t="s">
        <v>141</v>
      </c>
    </row>
    <row r="1855" spans="1:65" s="2" customFormat="1" ht="24.15" customHeight="1">
      <c r="A1855" s="41"/>
      <c r="B1855" s="42"/>
      <c r="C1855" s="248" t="s">
        <v>1976</v>
      </c>
      <c r="D1855" s="248" t="s">
        <v>172</v>
      </c>
      <c r="E1855" s="249" t="s">
        <v>1977</v>
      </c>
      <c r="F1855" s="250" t="s">
        <v>1978</v>
      </c>
      <c r="G1855" s="251" t="s">
        <v>256</v>
      </c>
      <c r="H1855" s="252">
        <v>828.954</v>
      </c>
      <c r="I1855" s="253"/>
      <c r="J1855" s="254">
        <f>ROUND(I1855*H1855,2)</f>
        <v>0</v>
      </c>
      <c r="K1855" s="250" t="s">
        <v>292</v>
      </c>
      <c r="L1855" s="255"/>
      <c r="M1855" s="256" t="s">
        <v>19</v>
      </c>
      <c r="N1855" s="257" t="s">
        <v>42</v>
      </c>
      <c r="O1855" s="87"/>
      <c r="P1855" s="216">
        <f>O1855*H1855</f>
        <v>0</v>
      </c>
      <c r="Q1855" s="216">
        <v>0.00025</v>
      </c>
      <c r="R1855" s="216">
        <f>Q1855*H1855</f>
        <v>0.2072385</v>
      </c>
      <c r="S1855" s="216">
        <v>0</v>
      </c>
      <c r="T1855" s="217">
        <f>S1855*H1855</f>
        <v>0</v>
      </c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R1855" s="218" t="s">
        <v>382</v>
      </c>
      <c r="AT1855" s="218" t="s">
        <v>172</v>
      </c>
      <c r="AU1855" s="218" t="s">
        <v>81</v>
      </c>
      <c r="AY1855" s="20" t="s">
        <v>141</v>
      </c>
      <c r="BE1855" s="219">
        <f>IF(N1855="základní",J1855,0)</f>
        <v>0</v>
      </c>
      <c r="BF1855" s="219">
        <f>IF(N1855="snížená",J1855,0)</f>
        <v>0</v>
      </c>
      <c r="BG1855" s="219">
        <f>IF(N1855="zákl. přenesená",J1855,0)</f>
        <v>0</v>
      </c>
      <c r="BH1855" s="219">
        <f>IF(N1855="sníž. přenesená",J1855,0)</f>
        <v>0</v>
      </c>
      <c r="BI1855" s="219">
        <f>IF(N1855="nulová",J1855,0)</f>
        <v>0</v>
      </c>
      <c r="BJ1855" s="20" t="s">
        <v>79</v>
      </c>
      <c r="BK1855" s="219">
        <f>ROUND(I1855*H1855,2)</f>
        <v>0</v>
      </c>
      <c r="BL1855" s="20" t="s">
        <v>269</v>
      </c>
      <c r="BM1855" s="218" t="s">
        <v>1979</v>
      </c>
    </row>
    <row r="1856" spans="1:47" s="2" customFormat="1" ht="12">
      <c r="A1856" s="41"/>
      <c r="B1856" s="42"/>
      <c r="C1856" s="43"/>
      <c r="D1856" s="220" t="s">
        <v>151</v>
      </c>
      <c r="E1856" s="43"/>
      <c r="F1856" s="221" t="s">
        <v>1978</v>
      </c>
      <c r="G1856" s="43"/>
      <c r="H1856" s="43"/>
      <c r="I1856" s="222"/>
      <c r="J1856" s="43"/>
      <c r="K1856" s="43"/>
      <c r="L1856" s="47"/>
      <c r="M1856" s="223"/>
      <c r="N1856" s="224"/>
      <c r="O1856" s="87"/>
      <c r="P1856" s="87"/>
      <c r="Q1856" s="87"/>
      <c r="R1856" s="87"/>
      <c r="S1856" s="87"/>
      <c r="T1856" s="88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T1856" s="20" t="s">
        <v>151</v>
      </c>
      <c r="AU1856" s="20" t="s">
        <v>81</v>
      </c>
    </row>
    <row r="1857" spans="1:51" s="14" customFormat="1" ht="12">
      <c r="A1857" s="14"/>
      <c r="B1857" s="237"/>
      <c r="C1857" s="238"/>
      <c r="D1857" s="220" t="s">
        <v>155</v>
      </c>
      <c r="E1857" s="239" t="s">
        <v>19</v>
      </c>
      <c r="F1857" s="240" t="s">
        <v>1980</v>
      </c>
      <c r="G1857" s="238"/>
      <c r="H1857" s="241">
        <v>812.7</v>
      </c>
      <c r="I1857" s="242"/>
      <c r="J1857" s="238"/>
      <c r="K1857" s="238"/>
      <c r="L1857" s="243"/>
      <c r="M1857" s="244"/>
      <c r="N1857" s="245"/>
      <c r="O1857" s="245"/>
      <c r="P1857" s="245"/>
      <c r="Q1857" s="245"/>
      <c r="R1857" s="245"/>
      <c r="S1857" s="245"/>
      <c r="T1857" s="246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47" t="s">
        <v>155</v>
      </c>
      <c r="AU1857" s="247" t="s">
        <v>81</v>
      </c>
      <c r="AV1857" s="14" t="s">
        <v>81</v>
      </c>
      <c r="AW1857" s="14" t="s">
        <v>33</v>
      </c>
      <c r="AX1857" s="14" t="s">
        <v>79</v>
      </c>
      <c r="AY1857" s="247" t="s">
        <v>141</v>
      </c>
    </row>
    <row r="1858" spans="1:51" s="14" customFormat="1" ht="12">
      <c r="A1858" s="14"/>
      <c r="B1858" s="237"/>
      <c r="C1858" s="238"/>
      <c r="D1858" s="220" t="s">
        <v>155</v>
      </c>
      <c r="E1858" s="238"/>
      <c r="F1858" s="240" t="s">
        <v>1981</v>
      </c>
      <c r="G1858" s="238"/>
      <c r="H1858" s="241">
        <v>828.954</v>
      </c>
      <c r="I1858" s="242"/>
      <c r="J1858" s="238"/>
      <c r="K1858" s="238"/>
      <c r="L1858" s="243"/>
      <c r="M1858" s="244"/>
      <c r="N1858" s="245"/>
      <c r="O1858" s="245"/>
      <c r="P1858" s="245"/>
      <c r="Q1858" s="245"/>
      <c r="R1858" s="245"/>
      <c r="S1858" s="245"/>
      <c r="T1858" s="246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47" t="s">
        <v>155</v>
      </c>
      <c r="AU1858" s="247" t="s">
        <v>81</v>
      </c>
      <c r="AV1858" s="14" t="s">
        <v>81</v>
      </c>
      <c r="AW1858" s="14" t="s">
        <v>4</v>
      </c>
      <c r="AX1858" s="14" t="s">
        <v>79</v>
      </c>
      <c r="AY1858" s="247" t="s">
        <v>141</v>
      </c>
    </row>
    <row r="1859" spans="1:65" s="2" customFormat="1" ht="16.5" customHeight="1">
      <c r="A1859" s="41"/>
      <c r="B1859" s="42"/>
      <c r="C1859" s="207" t="s">
        <v>1982</v>
      </c>
      <c r="D1859" s="207" t="s">
        <v>144</v>
      </c>
      <c r="E1859" s="208" t="s">
        <v>1983</v>
      </c>
      <c r="F1859" s="209" t="s">
        <v>1984</v>
      </c>
      <c r="G1859" s="210" t="s">
        <v>256</v>
      </c>
      <c r="H1859" s="211">
        <v>32</v>
      </c>
      <c r="I1859" s="212"/>
      <c r="J1859" s="213">
        <f>ROUND(I1859*H1859,2)</f>
        <v>0</v>
      </c>
      <c r="K1859" s="209" t="s">
        <v>148</v>
      </c>
      <c r="L1859" s="47"/>
      <c r="M1859" s="214" t="s">
        <v>19</v>
      </c>
      <c r="N1859" s="215" t="s">
        <v>42</v>
      </c>
      <c r="O1859" s="87"/>
      <c r="P1859" s="216">
        <f>O1859*H1859</f>
        <v>0</v>
      </c>
      <c r="Q1859" s="216">
        <v>0</v>
      </c>
      <c r="R1859" s="216">
        <f>Q1859*H1859</f>
        <v>0</v>
      </c>
      <c r="S1859" s="216">
        <v>0</v>
      </c>
      <c r="T1859" s="217">
        <f>S1859*H1859</f>
        <v>0</v>
      </c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R1859" s="218" t="s">
        <v>269</v>
      </c>
      <c r="AT1859" s="218" t="s">
        <v>144</v>
      </c>
      <c r="AU1859" s="218" t="s">
        <v>81</v>
      </c>
      <c r="AY1859" s="20" t="s">
        <v>141</v>
      </c>
      <c r="BE1859" s="219">
        <f>IF(N1859="základní",J1859,0)</f>
        <v>0</v>
      </c>
      <c r="BF1859" s="219">
        <f>IF(N1859="snížená",J1859,0)</f>
        <v>0</v>
      </c>
      <c r="BG1859" s="219">
        <f>IF(N1859="zákl. přenesená",J1859,0)</f>
        <v>0</v>
      </c>
      <c r="BH1859" s="219">
        <f>IF(N1859="sníž. přenesená",J1859,0)</f>
        <v>0</v>
      </c>
      <c r="BI1859" s="219">
        <f>IF(N1859="nulová",J1859,0)</f>
        <v>0</v>
      </c>
      <c r="BJ1859" s="20" t="s">
        <v>79</v>
      </c>
      <c r="BK1859" s="219">
        <f>ROUND(I1859*H1859,2)</f>
        <v>0</v>
      </c>
      <c r="BL1859" s="20" t="s">
        <v>269</v>
      </c>
      <c r="BM1859" s="218" t="s">
        <v>1985</v>
      </c>
    </row>
    <row r="1860" spans="1:47" s="2" customFormat="1" ht="12">
      <c r="A1860" s="41"/>
      <c r="B1860" s="42"/>
      <c r="C1860" s="43"/>
      <c r="D1860" s="220" t="s">
        <v>151</v>
      </c>
      <c r="E1860" s="43"/>
      <c r="F1860" s="221" t="s">
        <v>1986</v>
      </c>
      <c r="G1860" s="43"/>
      <c r="H1860" s="43"/>
      <c r="I1860" s="222"/>
      <c r="J1860" s="43"/>
      <c r="K1860" s="43"/>
      <c r="L1860" s="47"/>
      <c r="M1860" s="223"/>
      <c r="N1860" s="224"/>
      <c r="O1860" s="87"/>
      <c r="P1860" s="87"/>
      <c r="Q1860" s="87"/>
      <c r="R1860" s="87"/>
      <c r="S1860" s="87"/>
      <c r="T1860" s="88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T1860" s="20" t="s">
        <v>151</v>
      </c>
      <c r="AU1860" s="20" t="s">
        <v>81</v>
      </c>
    </row>
    <row r="1861" spans="1:47" s="2" customFormat="1" ht="12">
      <c r="A1861" s="41"/>
      <c r="B1861" s="42"/>
      <c r="C1861" s="43"/>
      <c r="D1861" s="225" t="s">
        <v>153</v>
      </c>
      <c r="E1861" s="43"/>
      <c r="F1861" s="226" t="s">
        <v>1987</v>
      </c>
      <c r="G1861" s="43"/>
      <c r="H1861" s="43"/>
      <c r="I1861" s="222"/>
      <c r="J1861" s="43"/>
      <c r="K1861" s="43"/>
      <c r="L1861" s="47"/>
      <c r="M1861" s="223"/>
      <c r="N1861" s="224"/>
      <c r="O1861" s="87"/>
      <c r="P1861" s="87"/>
      <c r="Q1861" s="87"/>
      <c r="R1861" s="87"/>
      <c r="S1861" s="87"/>
      <c r="T1861" s="88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T1861" s="20" t="s">
        <v>153</v>
      </c>
      <c r="AU1861" s="20" t="s">
        <v>81</v>
      </c>
    </row>
    <row r="1862" spans="1:51" s="13" customFormat="1" ht="12">
      <c r="A1862" s="13"/>
      <c r="B1862" s="227"/>
      <c r="C1862" s="228"/>
      <c r="D1862" s="220" t="s">
        <v>155</v>
      </c>
      <c r="E1862" s="229" t="s">
        <v>19</v>
      </c>
      <c r="F1862" s="230" t="s">
        <v>225</v>
      </c>
      <c r="G1862" s="228"/>
      <c r="H1862" s="229" t="s">
        <v>19</v>
      </c>
      <c r="I1862" s="231"/>
      <c r="J1862" s="228"/>
      <c r="K1862" s="228"/>
      <c r="L1862" s="232"/>
      <c r="M1862" s="233"/>
      <c r="N1862" s="234"/>
      <c r="O1862" s="234"/>
      <c r="P1862" s="234"/>
      <c r="Q1862" s="234"/>
      <c r="R1862" s="234"/>
      <c r="S1862" s="234"/>
      <c r="T1862" s="235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36" t="s">
        <v>155</v>
      </c>
      <c r="AU1862" s="236" t="s">
        <v>81</v>
      </c>
      <c r="AV1862" s="13" t="s">
        <v>79</v>
      </c>
      <c r="AW1862" s="13" t="s">
        <v>33</v>
      </c>
      <c r="AX1862" s="13" t="s">
        <v>71</v>
      </c>
      <c r="AY1862" s="236" t="s">
        <v>141</v>
      </c>
    </row>
    <row r="1863" spans="1:51" s="14" customFormat="1" ht="12">
      <c r="A1863" s="14"/>
      <c r="B1863" s="237"/>
      <c r="C1863" s="238"/>
      <c r="D1863" s="220" t="s">
        <v>155</v>
      </c>
      <c r="E1863" s="239" t="s">
        <v>19</v>
      </c>
      <c r="F1863" s="240" t="s">
        <v>1988</v>
      </c>
      <c r="G1863" s="238"/>
      <c r="H1863" s="241">
        <v>32</v>
      </c>
      <c r="I1863" s="242"/>
      <c r="J1863" s="238"/>
      <c r="K1863" s="238"/>
      <c r="L1863" s="243"/>
      <c r="M1863" s="244"/>
      <c r="N1863" s="245"/>
      <c r="O1863" s="245"/>
      <c r="P1863" s="245"/>
      <c r="Q1863" s="245"/>
      <c r="R1863" s="245"/>
      <c r="S1863" s="245"/>
      <c r="T1863" s="246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47" t="s">
        <v>155</v>
      </c>
      <c r="AU1863" s="247" t="s">
        <v>81</v>
      </c>
      <c r="AV1863" s="14" t="s">
        <v>81</v>
      </c>
      <c r="AW1863" s="14" t="s">
        <v>33</v>
      </c>
      <c r="AX1863" s="14" t="s">
        <v>79</v>
      </c>
      <c r="AY1863" s="247" t="s">
        <v>141</v>
      </c>
    </row>
    <row r="1864" spans="1:65" s="2" customFormat="1" ht="24.15" customHeight="1">
      <c r="A1864" s="41"/>
      <c r="B1864" s="42"/>
      <c r="C1864" s="248" t="s">
        <v>1989</v>
      </c>
      <c r="D1864" s="248" t="s">
        <v>172</v>
      </c>
      <c r="E1864" s="249" t="s">
        <v>1990</v>
      </c>
      <c r="F1864" s="250" t="s">
        <v>1991</v>
      </c>
      <c r="G1864" s="251" t="s">
        <v>256</v>
      </c>
      <c r="H1864" s="252">
        <v>32.64</v>
      </c>
      <c r="I1864" s="253"/>
      <c r="J1864" s="254">
        <f>ROUND(I1864*H1864,2)</f>
        <v>0</v>
      </c>
      <c r="K1864" s="250" t="s">
        <v>292</v>
      </c>
      <c r="L1864" s="255"/>
      <c r="M1864" s="256" t="s">
        <v>19</v>
      </c>
      <c r="N1864" s="257" t="s">
        <v>42</v>
      </c>
      <c r="O1864" s="87"/>
      <c r="P1864" s="216">
        <f>O1864*H1864</f>
        <v>0</v>
      </c>
      <c r="Q1864" s="216">
        <v>0.0002</v>
      </c>
      <c r="R1864" s="216">
        <f>Q1864*H1864</f>
        <v>0.006528000000000001</v>
      </c>
      <c r="S1864" s="216">
        <v>0</v>
      </c>
      <c r="T1864" s="217">
        <f>S1864*H1864</f>
        <v>0</v>
      </c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R1864" s="218" t="s">
        <v>382</v>
      </c>
      <c r="AT1864" s="218" t="s">
        <v>172</v>
      </c>
      <c r="AU1864" s="218" t="s">
        <v>81</v>
      </c>
      <c r="AY1864" s="20" t="s">
        <v>141</v>
      </c>
      <c r="BE1864" s="219">
        <f>IF(N1864="základní",J1864,0)</f>
        <v>0</v>
      </c>
      <c r="BF1864" s="219">
        <f>IF(N1864="snížená",J1864,0)</f>
        <v>0</v>
      </c>
      <c r="BG1864" s="219">
        <f>IF(N1864="zákl. přenesená",J1864,0)</f>
        <v>0</v>
      </c>
      <c r="BH1864" s="219">
        <f>IF(N1864="sníž. přenesená",J1864,0)</f>
        <v>0</v>
      </c>
      <c r="BI1864" s="219">
        <f>IF(N1864="nulová",J1864,0)</f>
        <v>0</v>
      </c>
      <c r="BJ1864" s="20" t="s">
        <v>79</v>
      </c>
      <c r="BK1864" s="219">
        <f>ROUND(I1864*H1864,2)</f>
        <v>0</v>
      </c>
      <c r="BL1864" s="20" t="s">
        <v>269</v>
      </c>
      <c r="BM1864" s="218" t="s">
        <v>1992</v>
      </c>
    </row>
    <row r="1865" spans="1:47" s="2" customFormat="1" ht="12">
      <c r="A1865" s="41"/>
      <c r="B1865" s="42"/>
      <c r="C1865" s="43"/>
      <c r="D1865" s="220" t="s">
        <v>151</v>
      </c>
      <c r="E1865" s="43"/>
      <c r="F1865" s="221" t="s">
        <v>1991</v>
      </c>
      <c r="G1865" s="43"/>
      <c r="H1865" s="43"/>
      <c r="I1865" s="222"/>
      <c r="J1865" s="43"/>
      <c r="K1865" s="43"/>
      <c r="L1865" s="47"/>
      <c r="M1865" s="223"/>
      <c r="N1865" s="224"/>
      <c r="O1865" s="87"/>
      <c r="P1865" s="87"/>
      <c r="Q1865" s="87"/>
      <c r="R1865" s="87"/>
      <c r="S1865" s="87"/>
      <c r="T1865" s="88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T1865" s="20" t="s">
        <v>151</v>
      </c>
      <c r="AU1865" s="20" t="s">
        <v>81</v>
      </c>
    </row>
    <row r="1866" spans="1:51" s="14" customFormat="1" ht="12">
      <c r="A1866" s="14"/>
      <c r="B1866" s="237"/>
      <c r="C1866" s="238"/>
      <c r="D1866" s="220" t="s">
        <v>155</v>
      </c>
      <c r="E1866" s="239" t="s">
        <v>19</v>
      </c>
      <c r="F1866" s="240" t="s">
        <v>1993</v>
      </c>
      <c r="G1866" s="238"/>
      <c r="H1866" s="241">
        <v>32</v>
      </c>
      <c r="I1866" s="242"/>
      <c r="J1866" s="238"/>
      <c r="K1866" s="238"/>
      <c r="L1866" s="243"/>
      <c r="M1866" s="244"/>
      <c r="N1866" s="245"/>
      <c r="O1866" s="245"/>
      <c r="P1866" s="245"/>
      <c r="Q1866" s="245"/>
      <c r="R1866" s="245"/>
      <c r="S1866" s="245"/>
      <c r="T1866" s="246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47" t="s">
        <v>155</v>
      </c>
      <c r="AU1866" s="247" t="s">
        <v>81</v>
      </c>
      <c r="AV1866" s="14" t="s">
        <v>81</v>
      </c>
      <c r="AW1866" s="14" t="s">
        <v>33</v>
      </c>
      <c r="AX1866" s="14" t="s">
        <v>79</v>
      </c>
      <c r="AY1866" s="247" t="s">
        <v>141</v>
      </c>
    </row>
    <row r="1867" spans="1:51" s="14" customFormat="1" ht="12">
      <c r="A1867" s="14"/>
      <c r="B1867" s="237"/>
      <c r="C1867" s="238"/>
      <c r="D1867" s="220" t="s">
        <v>155</v>
      </c>
      <c r="E1867" s="238"/>
      <c r="F1867" s="240" t="s">
        <v>1994</v>
      </c>
      <c r="G1867" s="238"/>
      <c r="H1867" s="241">
        <v>32.64</v>
      </c>
      <c r="I1867" s="242"/>
      <c r="J1867" s="238"/>
      <c r="K1867" s="238"/>
      <c r="L1867" s="243"/>
      <c r="M1867" s="244"/>
      <c r="N1867" s="245"/>
      <c r="O1867" s="245"/>
      <c r="P1867" s="245"/>
      <c r="Q1867" s="245"/>
      <c r="R1867" s="245"/>
      <c r="S1867" s="245"/>
      <c r="T1867" s="246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47" t="s">
        <v>155</v>
      </c>
      <c r="AU1867" s="247" t="s">
        <v>81</v>
      </c>
      <c r="AV1867" s="14" t="s">
        <v>81</v>
      </c>
      <c r="AW1867" s="14" t="s">
        <v>4</v>
      </c>
      <c r="AX1867" s="14" t="s">
        <v>79</v>
      </c>
      <c r="AY1867" s="247" t="s">
        <v>141</v>
      </c>
    </row>
    <row r="1868" spans="1:65" s="2" customFormat="1" ht="16.5" customHeight="1">
      <c r="A1868" s="41"/>
      <c r="B1868" s="42"/>
      <c r="C1868" s="207" t="s">
        <v>1995</v>
      </c>
      <c r="D1868" s="207" t="s">
        <v>144</v>
      </c>
      <c r="E1868" s="208" t="s">
        <v>1996</v>
      </c>
      <c r="F1868" s="209" t="s">
        <v>1997</v>
      </c>
      <c r="G1868" s="210" t="s">
        <v>256</v>
      </c>
      <c r="H1868" s="211">
        <v>2.5</v>
      </c>
      <c r="I1868" s="212"/>
      <c r="J1868" s="213">
        <f>ROUND(I1868*H1868,2)</f>
        <v>0</v>
      </c>
      <c r="K1868" s="209" t="s">
        <v>292</v>
      </c>
      <c r="L1868" s="47"/>
      <c r="M1868" s="214" t="s">
        <v>19</v>
      </c>
      <c r="N1868" s="215" t="s">
        <v>42</v>
      </c>
      <c r="O1868" s="87"/>
      <c r="P1868" s="216">
        <f>O1868*H1868</f>
        <v>0</v>
      </c>
      <c r="Q1868" s="216">
        <v>0</v>
      </c>
      <c r="R1868" s="216">
        <f>Q1868*H1868</f>
        <v>0</v>
      </c>
      <c r="S1868" s="216">
        <v>0</v>
      </c>
      <c r="T1868" s="217">
        <f>S1868*H1868</f>
        <v>0</v>
      </c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R1868" s="218" t="s">
        <v>269</v>
      </c>
      <c r="AT1868" s="218" t="s">
        <v>144</v>
      </c>
      <c r="AU1868" s="218" t="s">
        <v>81</v>
      </c>
      <c r="AY1868" s="20" t="s">
        <v>141</v>
      </c>
      <c r="BE1868" s="219">
        <f>IF(N1868="základní",J1868,0)</f>
        <v>0</v>
      </c>
      <c r="BF1868" s="219">
        <f>IF(N1868="snížená",J1868,0)</f>
        <v>0</v>
      </c>
      <c r="BG1868" s="219">
        <f>IF(N1868="zákl. přenesená",J1868,0)</f>
        <v>0</v>
      </c>
      <c r="BH1868" s="219">
        <f>IF(N1868="sníž. přenesená",J1868,0)</f>
        <v>0</v>
      </c>
      <c r="BI1868" s="219">
        <f>IF(N1868="nulová",J1868,0)</f>
        <v>0</v>
      </c>
      <c r="BJ1868" s="20" t="s">
        <v>79</v>
      </c>
      <c r="BK1868" s="219">
        <f>ROUND(I1868*H1868,2)</f>
        <v>0</v>
      </c>
      <c r="BL1868" s="20" t="s">
        <v>269</v>
      </c>
      <c r="BM1868" s="218" t="s">
        <v>1998</v>
      </c>
    </row>
    <row r="1869" spans="1:47" s="2" customFormat="1" ht="12">
      <c r="A1869" s="41"/>
      <c r="B1869" s="42"/>
      <c r="C1869" s="43"/>
      <c r="D1869" s="220" t="s">
        <v>151</v>
      </c>
      <c r="E1869" s="43"/>
      <c r="F1869" s="221" t="s">
        <v>1999</v>
      </c>
      <c r="G1869" s="43"/>
      <c r="H1869" s="43"/>
      <c r="I1869" s="222"/>
      <c r="J1869" s="43"/>
      <c r="K1869" s="43"/>
      <c r="L1869" s="47"/>
      <c r="M1869" s="223"/>
      <c r="N1869" s="224"/>
      <c r="O1869" s="87"/>
      <c r="P1869" s="87"/>
      <c r="Q1869" s="87"/>
      <c r="R1869" s="87"/>
      <c r="S1869" s="87"/>
      <c r="T1869" s="88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T1869" s="20" t="s">
        <v>151</v>
      </c>
      <c r="AU1869" s="20" t="s">
        <v>81</v>
      </c>
    </row>
    <row r="1870" spans="1:51" s="13" customFormat="1" ht="12">
      <c r="A1870" s="13"/>
      <c r="B1870" s="227"/>
      <c r="C1870" s="228"/>
      <c r="D1870" s="220" t="s">
        <v>155</v>
      </c>
      <c r="E1870" s="229" t="s">
        <v>19</v>
      </c>
      <c r="F1870" s="230" t="s">
        <v>225</v>
      </c>
      <c r="G1870" s="228"/>
      <c r="H1870" s="229" t="s">
        <v>19</v>
      </c>
      <c r="I1870" s="231"/>
      <c r="J1870" s="228"/>
      <c r="K1870" s="228"/>
      <c r="L1870" s="232"/>
      <c r="M1870" s="233"/>
      <c r="N1870" s="234"/>
      <c r="O1870" s="234"/>
      <c r="P1870" s="234"/>
      <c r="Q1870" s="234"/>
      <c r="R1870" s="234"/>
      <c r="S1870" s="234"/>
      <c r="T1870" s="235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36" t="s">
        <v>155</v>
      </c>
      <c r="AU1870" s="236" t="s">
        <v>81</v>
      </c>
      <c r="AV1870" s="13" t="s">
        <v>79</v>
      </c>
      <c r="AW1870" s="13" t="s">
        <v>33</v>
      </c>
      <c r="AX1870" s="13" t="s">
        <v>71</v>
      </c>
      <c r="AY1870" s="236" t="s">
        <v>141</v>
      </c>
    </row>
    <row r="1871" spans="1:51" s="14" customFormat="1" ht="12">
      <c r="A1871" s="14"/>
      <c r="B1871" s="237"/>
      <c r="C1871" s="238"/>
      <c r="D1871" s="220" t="s">
        <v>155</v>
      </c>
      <c r="E1871" s="239" t="s">
        <v>19</v>
      </c>
      <c r="F1871" s="240" t="s">
        <v>2000</v>
      </c>
      <c r="G1871" s="238"/>
      <c r="H1871" s="241">
        <v>2.5</v>
      </c>
      <c r="I1871" s="242"/>
      <c r="J1871" s="238"/>
      <c r="K1871" s="238"/>
      <c r="L1871" s="243"/>
      <c r="M1871" s="244"/>
      <c r="N1871" s="245"/>
      <c r="O1871" s="245"/>
      <c r="P1871" s="245"/>
      <c r="Q1871" s="245"/>
      <c r="R1871" s="245"/>
      <c r="S1871" s="245"/>
      <c r="T1871" s="246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T1871" s="247" t="s">
        <v>155</v>
      </c>
      <c r="AU1871" s="247" t="s">
        <v>81</v>
      </c>
      <c r="AV1871" s="14" t="s">
        <v>81</v>
      </c>
      <c r="AW1871" s="14" t="s">
        <v>33</v>
      </c>
      <c r="AX1871" s="14" t="s">
        <v>79</v>
      </c>
      <c r="AY1871" s="247" t="s">
        <v>141</v>
      </c>
    </row>
    <row r="1872" spans="1:65" s="2" customFormat="1" ht="24.15" customHeight="1">
      <c r="A1872" s="41"/>
      <c r="B1872" s="42"/>
      <c r="C1872" s="248" t="s">
        <v>2001</v>
      </c>
      <c r="D1872" s="248" t="s">
        <v>172</v>
      </c>
      <c r="E1872" s="249" t="s">
        <v>2002</v>
      </c>
      <c r="F1872" s="250" t="s">
        <v>2003</v>
      </c>
      <c r="G1872" s="251" t="s">
        <v>256</v>
      </c>
      <c r="H1872" s="252">
        <v>2.55</v>
      </c>
      <c r="I1872" s="253"/>
      <c r="J1872" s="254">
        <f>ROUND(I1872*H1872,2)</f>
        <v>0</v>
      </c>
      <c r="K1872" s="250" t="s">
        <v>292</v>
      </c>
      <c r="L1872" s="255"/>
      <c r="M1872" s="256" t="s">
        <v>19</v>
      </c>
      <c r="N1872" s="257" t="s">
        <v>42</v>
      </c>
      <c r="O1872" s="87"/>
      <c r="P1872" s="216">
        <f>O1872*H1872</f>
        <v>0</v>
      </c>
      <c r="Q1872" s="216">
        <v>5E-05</v>
      </c>
      <c r="R1872" s="216">
        <f>Q1872*H1872</f>
        <v>0.0001275</v>
      </c>
      <c r="S1872" s="216">
        <v>0</v>
      </c>
      <c r="T1872" s="217">
        <f>S1872*H1872</f>
        <v>0</v>
      </c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R1872" s="218" t="s">
        <v>382</v>
      </c>
      <c r="AT1872" s="218" t="s">
        <v>172</v>
      </c>
      <c r="AU1872" s="218" t="s">
        <v>81</v>
      </c>
      <c r="AY1872" s="20" t="s">
        <v>141</v>
      </c>
      <c r="BE1872" s="219">
        <f>IF(N1872="základní",J1872,0)</f>
        <v>0</v>
      </c>
      <c r="BF1872" s="219">
        <f>IF(N1872="snížená",J1872,0)</f>
        <v>0</v>
      </c>
      <c r="BG1872" s="219">
        <f>IF(N1872="zákl. přenesená",J1872,0)</f>
        <v>0</v>
      </c>
      <c r="BH1872" s="219">
        <f>IF(N1872="sníž. přenesená",J1872,0)</f>
        <v>0</v>
      </c>
      <c r="BI1872" s="219">
        <f>IF(N1872="nulová",J1872,0)</f>
        <v>0</v>
      </c>
      <c r="BJ1872" s="20" t="s">
        <v>79</v>
      </c>
      <c r="BK1872" s="219">
        <f>ROUND(I1872*H1872,2)</f>
        <v>0</v>
      </c>
      <c r="BL1872" s="20" t="s">
        <v>269</v>
      </c>
      <c r="BM1872" s="218" t="s">
        <v>2004</v>
      </c>
    </row>
    <row r="1873" spans="1:47" s="2" customFormat="1" ht="12">
      <c r="A1873" s="41"/>
      <c r="B1873" s="42"/>
      <c r="C1873" s="43"/>
      <c r="D1873" s="220" t="s">
        <v>151</v>
      </c>
      <c r="E1873" s="43"/>
      <c r="F1873" s="221" t="s">
        <v>2003</v>
      </c>
      <c r="G1873" s="43"/>
      <c r="H1873" s="43"/>
      <c r="I1873" s="222"/>
      <c r="J1873" s="43"/>
      <c r="K1873" s="43"/>
      <c r="L1873" s="47"/>
      <c r="M1873" s="223"/>
      <c r="N1873" s="224"/>
      <c r="O1873" s="87"/>
      <c r="P1873" s="87"/>
      <c r="Q1873" s="87"/>
      <c r="R1873" s="87"/>
      <c r="S1873" s="87"/>
      <c r="T1873" s="88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T1873" s="20" t="s">
        <v>151</v>
      </c>
      <c r="AU1873" s="20" t="s">
        <v>81</v>
      </c>
    </row>
    <row r="1874" spans="1:51" s="14" customFormat="1" ht="12">
      <c r="A1874" s="14"/>
      <c r="B1874" s="237"/>
      <c r="C1874" s="238"/>
      <c r="D1874" s="220" t="s">
        <v>155</v>
      </c>
      <c r="E1874" s="239" t="s">
        <v>19</v>
      </c>
      <c r="F1874" s="240" t="s">
        <v>2005</v>
      </c>
      <c r="G1874" s="238"/>
      <c r="H1874" s="241">
        <v>2.5</v>
      </c>
      <c r="I1874" s="242"/>
      <c r="J1874" s="238"/>
      <c r="K1874" s="238"/>
      <c r="L1874" s="243"/>
      <c r="M1874" s="244"/>
      <c r="N1874" s="245"/>
      <c r="O1874" s="245"/>
      <c r="P1874" s="245"/>
      <c r="Q1874" s="245"/>
      <c r="R1874" s="245"/>
      <c r="S1874" s="245"/>
      <c r="T1874" s="246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47" t="s">
        <v>155</v>
      </c>
      <c r="AU1874" s="247" t="s">
        <v>81</v>
      </c>
      <c r="AV1874" s="14" t="s">
        <v>81</v>
      </c>
      <c r="AW1874" s="14" t="s">
        <v>33</v>
      </c>
      <c r="AX1874" s="14" t="s">
        <v>79</v>
      </c>
      <c r="AY1874" s="247" t="s">
        <v>141</v>
      </c>
    </row>
    <row r="1875" spans="1:51" s="14" customFormat="1" ht="12">
      <c r="A1875" s="14"/>
      <c r="B1875" s="237"/>
      <c r="C1875" s="238"/>
      <c r="D1875" s="220" t="s">
        <v>155</v>
      </c>
      <c r="E1875" s="238"/>
      <c r="F1875" s="240" t="s">
        <v>2006</v>
      </c>
      <c r="G1875" s="238"/>
      <c r="H1875" s="241">
        <v>2.55</v>
      </c>
      <c r="I1875" s="242"/>
      <c r="J1875" s="238"/>
      <c r="K1875" s="238"/>
      <c r="L1875" s="243"/>
      <c r="M1875" s="244"/>
      <c r="N1875" s="245"/>
      <c r="O1875" s="245"/>
      <c r="P1875" s="245"/>
      <c r="Q1875" s="245"/>
      <c r="R1875" s="245"/>
      <c r="S1875" s="245"/>
      <c r="T1875" s="246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47" t="s">
        <v>155</v>
      </c>
      <c r="AU1875" s="247" t="s">
        <v>81</v>
      </c>
      <c r="AV1875" s="14" t="s">
        <v>81</v>
      </c>
      <c r="AW1875" s="14" t="s">
        <v>4</v>
      </c>
      <c r="AX1875" s="14" t="s">
        <v>79</v>
      </c>
      <c r="AY1875" s="247" t="s">
        <v>141</v>
      </c>
    </row>
    <row r="1876" spans="1:65" s="2" customFormat="1" ht="33" customHeight="1">
      <c r="A1876" s="41"/>
      <c r="B1876" s="42"/>
      <c r="C1876" s="207" t="s">
        <v>2007</v>
      </c>
      <c r="D1876" s="207" t="s">
        <v>144</v>
      </c>
      <c r="E1876" s="208" t="s">
        <v>2008</v>
      </c>
      <c r="F1876" s="209" t="s">
        <v>2009</v>
      </c>
      <c r="G1876" s="210" t="s">
        <v>221</v>
      </c>
      <c r="H1876" s="211">
        <v>78.225</v>
      </c>
      <c r="I1876" s="212"/>
      <c r="J1876" s="213">
        <f>ROUND(I1876*H1876,2)</f>
        <v>0</v>
      </c>
      <c r="K1876" s="209" t="s">
        <v>292</v>
      </c>
      <c r="L1876" s="47"/>
      <c r="M1876" s="214" t="s">
        <v>19</v>
      </c>
      <c r="N1876" s="215" t="s">
        <v>42</v>
      </c>
      <c r="O1876" s="87"/>
      <c r="P1876" s="216">
        <f>O1876*H1876</f>
        <v>0</v>
      </c>
      <c r="Q1876" s="216">
        <v>3E-05</v>
      </c>
      <c r="R1876" s="216">
        <f>Q1876*H1876</f>
        <v>0.00234675</v>
      </c>
      <c r="S1876" s="216">
        <v>0</v>
      </c>
      <c r="T1876" s="217">
        <f>S1876*H1876</f>
        <v>0</v>
      </c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R1876" s="218" t="s">
        <v>269</v>
      </c>
      <c r="AT1876" s="218" t="s">
        <v>144</v>
      </c>
      <c r="AU1876" s="218" t="s">
        <v>81</v>
      </c>
      <c r="AY1876" s="20" t="s">
        <v>141</v>
      </c>
      <c r="BE1876" s="219">
        <f>IF(N1876="základní",J1876,0)</f>
        <v>0</v>
      </c>
      <c r="BF1876" s="219">
        <f>IF(N1876="snížená",J1876,0)</f>
        <v>0</v>
      </c>
      <c r="BG1876" s="219">
        <f>IF(N1876="zákl. přenesená",J1876,0)</f>
        <v>0</v>
      </c>
      <c r="BH1876" s="219">
        <f>IF(N1876="sníž. přenesená",J1876,0)</f>
        <v>0</v>
      </c>
      <c r="BI1876" s="219">
        <f>IF(N1876="nulová",J1876,0)</f>
        <v>0</v>
      </c>
      <c r="BJ1876" s="20" t="s">
        <v>79</v>
      </c>
      <c r="BK1876" s="219">
        <f>ROUND(I1876*H1876,2)</f>
        <v>0</v>
      </c>
      <c r="BL1876" s="20" t="s">
        <v>269</v>
      </c>
      <c r="BM1876" s="218" t="s">
        <v>2010</v>
      </c>
    </row>
    <row r="1877" spans="1:47" s="2" customFormat="1" ht="12">
      <c r="A1877" s="41"/>
      <c r="B1877" s="42"/>
      <c r="C1877" s="43"/>
      <c r="D1877" s="220" t="s">
        <v>151</v>
      </c>
      <c r="E1877" s="43"/>
      <c r="F1877" s="221" t="s">
        <v>2011</v>
      </c>
      <c r="G1877" s="43"/>
      <c r="H1877" s="43"/>
      <c r="I1877" s="222"/>
      <c r="J1877" s="43"/>
      <c r="K1877" s="43"/>
      <c r="L1877" s="47"/>
      <c r="M1877" s="223"/>
      <c r="N1877" s="224"/>
      <c r="O1877" s="87"/>
      <c r="P1877" s="87"/>
      <c r="Q1877" s="87"/>
      <c r="R1877" s="87"/>
      <c r="S1877" s="87"/>
      <c r="T1877" s="88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T1877" s="20" t="s">
        <v>151</v>
      </c>
      <c r="AU1877" s="20" t="s">
        <v>81</v>
      </c>
    </row>
    <row r="1878" spans="1:51" s="13" customFormat="1" ht="12">
      <c r="A1878" s="13"/>
      <c r="B1878" s="227"/>
      <c r="C1878" s="228"/>
      <c r="D1878" s="220" t="s">
        <v>155</v>
      </c>
      <c r="E1878" s="229" t="s">
        <v>19</v>
      </c>
      <c r="F1878" s="230" t="s">
        <v>225</v>
      </c>
      <c r="G1878" s="228"/>
      <c r="H1878" s="229" t="s">
        <v>19</v>
      </c>
      <c r="I1878" s="231"/>
      <c r="J1878" s="228"/>
      <c r="K1878" s="228"/>
      <c r="L1878" s="232"/>
      <c r="M1878" s="233"/>
      <c r="N1878" s="234"/>
      <c r="O1878" s="234"/>
      <c r="P1878" s="234"/>
      <c r="Q1878" s="234"/>
      <c r="R1878" s="234"/>
      <c r="S1878" s="234"/>
      <c r="T1878" s="235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36" t="s">
        <v>155</v>
      </c>
      <c r="AU1878" s="236" t="s">
        <v>81</v>
      </c>
      <c r="AV1878" s="13" t="s">
        <v>79</v>
      </c>
      <c r="AW1878" s="13" t="s">
        <v>33</v>
      </c>
      <c r="AX1878" s="13" t="s">
        <v>71</v>
      </c>
      <c r="AY1878" s="236" t="s">
        <v>141</v>
      </c>
    </row>
    <row r="1879" spans="1:51" s="13" customFormat="1" ht="12">
      <c r="A1879" s="13"/>
      <c r="B1879" s="227"/>
      <c r="C1879" s="228"/>
      <c r="D1879" s="220" t="s">
        <v>155</v>
      </c>
      <c r="E1879" s="229" t="s">
        <v>19</v>
      </c>
      <c r="F1879" s="230" t="s">
        <v>1834</v>
      </c>
      <c r="G1879" s="228"/>
      <c r="H1879" s="229" t="s">
        <v>19</v>
      </c>
      <c r="I1879" s="231"/>
      <c r="J1879" s="228"/>
      <c r="K1879" s="228"/>
      <c r="L1879" s="232"/>
      <c r="M1879" s="233"/>
      <c r="N1879" s="234"/>
      <c r="O1879" s="234"/>
      <c r="P1879" s="234"/>
      <c r="Q1879" s="234"/>
      <c r="R1879" s="234"/>
      <c r="S1879" s="234"/>
      <c r="T1879" s="235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36" t="s">
        <v>155</v>
      </c>
      <c r="AU1879" s="236" t="s">
        <v>81</v>
      </c>
      <c r="AV1879" s="13" t="s">
        <v>79</v>
      </c>
      <c r="AW1879" s="13" t="s">
        <v>33</v>
      </c>
      <c r="AX1879" s="13" t="s">
        <v>71</v>
      </c>
      <c r="AY1879" s="236" t="s">
        <v>141</v>
      </c>
    </row>
    <row r="1880" spans="1:51" s="13" customFormat="1" ht="12">
      <c r="A1880" s="13"/>
      <c r="B1880" s="227"/>
      <c r="C1880" s="228"/>
      <c r="D1880" s="220" t="s">
        <v>155</v>
      </c>
      <c r="E1880" s="229" t="s">
        <v>19</v>
      </c>
      <c r="F1880" s="230" t="s">
        <v>1835</v>
      </c>
      <c r="G1880" s="228"/>
      <c r="H1880" s="229" t="s">
        <v>19</v>
      </c>
      <c r="I1880" s="231"/>
      <c r="J1880" s="228"/>
      <c r="K1880" s="228"/>
      <c r="L1880" s="232"/>
      <c r="M1880" s="233"/>
      <c r="N1880" s="234"/>
      <c r="O1880" s="234"/>
      <c r="P1880" s="234"/>
      <c r="Q1880" s="234"/>
      <c r="R1880" s="234"/>
      <c r="S1880" s="234"/>
      <c r="T1880" s="235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36" t="s">
        <v>155</v>
      </c>
      <c r="AU1880" s="236" t="s">
        <v>81</v>
      </c>
      <c r="AV1880" s="13" t="s">
        <v>79</v>
      </c>
      <c r="AW1880" s="13" t="s">
        <v>33</v>
      </c>
      <c r="AX1880" s="13" t="s">
        <v>71</v>
      </c>
      <c r="AY1880" s="236" t="s">
        <v>141</v>
      </c>
    </row>
    <row r="1881" spans="1:51" s="14" customFormat="1" ht="12">
      <c r="A1881" s="14"/>
      <c r="B1881" s="237"/>
      <c r="C1881" s="238"/>
      <c r="D1881" s="220" t="s">
        <v>155</v>
      </c>
      <c r="E1881" s="239" t="s">
        <v>19</v>
      </c>
      <c r="F1881" s="240" t="s">
        <v>1914</v>
      </c>
      <c r="G1881" s="238"/>
      <c r="H1881" s="241">
        <v>28.175</v>
      </c>
      <c r="I1881" s="242"/>
      <c r="J1881" s="238"/>
      <c r="K1881" s="238"/>
      <c r="L1881" s="243"/>
      <c r="M1881" s="244"/>
      <c r="N1881" s="245"/>
      <c r="O1881" s="245"/>
      <c r="P1881" s="245"/>
      <c r="Q1881" s="245"/>
      <c r="R1881" s="245"/>
      <c r="S1881" s="245"/>
      <c r="T1881" s="246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47" t="s">
        <v>155</v>
      </c>
      <c r="AU1881" s="247" t="s">
        <v>81</v>
      </c>
      <c r="AV1881" s="14" t="s">
        <v>81</v>
      </c>
      <c r="AW1881" s="14" t="s">
        <v>33</v>
      </c>
      <c r="AX1881" s="14" t="s">
        <v>71</v>
      </c>
      <c r="AY1881" s="247" t="s">
        <v>141</v>
      </c>
    </row>
    <row r="1882" spans="1:51" s="14" customFormat="1" ht="12">
      <c r="A1882" s="14"/>
      <c r="B1882" s="237"/>
      <c r="C1882" s="238"/>
      <c r="D1882" s="220" t="s">
        <v>155</v>
      </c>
      <c r="E1882" s="239" t="s">
        <v>19</v>
      </c>
      <c r="F1882" s="240" t="s">
        <v>1915</v>
      </c>
      <c r="G1882" s="238"/>
      <c r="H1882" s="241">
        <v>12.035</v>
      </c>
      <c r="I1882" s="242"/>
      <c r="J1882" s="238"/>
      <c r="K1882" s="238"/>
      <c r="L1882" s="243"/>
      <c r="M1882" s="244"/>
      <c r="N1882" s="245"/>
      <c r="O1882" s="245"/>
      <c r="P1882" s="245"/>
      <c r="Q1882" s="245"/>
      <c r="R1882" s="245"/>
      <c r="S1882" s="245"/>
      <c r="T1882" s="246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47" t="s">
        <v>155</v>
      </c>
      <c r="AU1882" s="247" t="s">
        <v>81</v>
      </c>
      <c r="AV1882" s="14" t="s">
        <v>81</v>
      </c>
      <c r="AW1882" s="14" t="s">
        <v>33</v>
      </c>
      <c r="AX1882" s="14" t="s">
        <v>71</v>
      </c>
      <c r="AY1882" s="247" t="s">
        <v>141</v>
      </c>
    </row>
    <row r="1883" spans="1:51" s="14" customFormat="1" ht="12">
      <c r="A1883" s="14"/>
      <c r="B1883" s="237"/>
      <c r="C1883" s="238"/>
      <c r="D1883" s="220" t="s">
        <v>155</v>
      </c>
      <c r="E1883" s="239" t="s">
        <v>19</v>
      </c>
      <c r="F1883" s="240" t="s">
        <v>1916</v>
      </c>
      <c r="G1883" s="238"/>
      <c r="H1883" s="241">
        <v>38.015</v>
      </c>
      <c r="I1883" s="242"/>
      <c r="J1883" s="238"/>
      <c r="K1883" s="238"/>
      <c r="L1883" s="243"/>
      <c r="M1883" s="244"/>
      <c r="N1883" s="245"/>
      <c r="O1883" s="245"/>
      <c r="P1883" s="245"/>
      <c r="Q1883" s="245"/>
      <c r="R1883" s="245"/>
      <c r="S1883" s="245"/>
      <c r="T1883" s="246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T1883" s="247" t="s">
        <v>155</v>
      </c>
      <c r="AU1883" s="247" t="s">
        <v>81</v>
      </c>
      <c r="AV1883" s="14" t="s">
        <v>81</v>
      </c>
      <c r="AW1883" s="14" t="s">
        <v>33</v>
      </c>
      <c r="AX1883" s="14" t="s">
        <v>71</v>
      </c>
      <c r="AY1883" s="247" t="s">
        <v>141</v>
      </c>
    </row>
    <row r="1884" spans="1:51" s="16" customFormat="1" ht="12">
      <c r="A1884" s="16"/>
      <c r="B1884" s="269"/>
      <c r="C1884" s="270"/>
      <c r="D1884" s="220" t="s">
        <v>155</v>
      </c>
      <c r="E1884" s="271" t="s">
        <v>19</v>
      </c>
      <c r="F1884" s="272" t="s">
        <v>476</v>
      </c>
      <c r="G1884" s="270"/>
      <c r="H1884" s="273">
        <v>78.225</v>
      </c>
      <c r="I1884" s="274"/>
      <c r="J1884" s="270"/>
      <c r="K1884" s="270"/>
      <c r="L1884" s="275"/>
      <c r="M1884" s="276"/>
      <c r="N1884" s="277"/>
      <c r="O1884" s="277"/>
      <c r="P1884" s="277"/>
      <c r="Q1884" s="277"/>
      <c r="R1884" s="277"/>
      <c r="S1884" s="277"/>
      <c r="T1884" s="278"/>
      <c r="U1884" s="16"/>
      <c r="V1884" s="16"/>
      <c r="W1884" s="16"/>
      <c r="X1884" s="16"/>
      <c r="Y1884" s="16"/>
      <c r="Z1884" s="16"/>
      <c r="AA1884" s="16"/>
      <c r="AB1884" s="16"/>
      <c r="AC1884" s="16"/>
      <c r="AD1884" s="16"/>
      <c r="AE1884" s="16"/>
      <c r="AT1884" s="279" t="s">
        <v>155</v>
      </c>
      <c r="AU1884" s="279" t="s">
        <v>81</v>
      </c>
      <c r="AV1884" s="16" t="s">
        <v>142</v>
      </c>
      <c r="AW1884" s="16" t="s">
        <v>33</v>
      </c>
      <c r="AX1884" s="16" t="s">
        <v>79</v>
      </c>
      <c r="AY1884" s="279" t="s">
        <v>141</v>
      </c>
    </row>
    <row r="1885" spans="1:65" s="2" customFormat="1" ht="24.15" customHeight="1">
      <c r="A1885" s="41"/>
      <c r="B1885" s="42"/>
      <c r="C1885" s="207" t="s">
        <v>2012</v>
      </c>
      <c r="D1885" s="207" t="s">
        <v>144</v>
      </c>
      <c r="E1885" s="208" t="s">
        <v>2013</v>
      </c>
      <c r="F1885" s="209" t="s">
        <v>2014</v>
      </c>
      <c r="G1885" s="210" t="s">
        <v>166</v>
      </c>
      <c r="H1885" s="211">
        <v>3.714</v>
      </c>
      <c r="I1885" s="212"/>
      <c r="J1885" s="213">
        <f>ROUND(I1885*H1885,2)</f>
        <v>0</v>
      </c>
      <c r="K1885" s="209" t="s">
        <v>148</v>
      </c>
      <c r="L1885" s="47"/>
      <c r="M1885" s="214" t="s">
        <v>19</v>
      </c>
      <c r="N1885" s="215" t="s">
        <v>42</v>
      </c>
      <c r="O1885" s="87"/>
      <c r="P1885" s="216">
        <f>O1885*H1885</f>
        <v>0</v>
      </c>
      <c r="Q1885" s="216">
        <v>0</v>
      </c>
      <c r="R1885" s="216">
        <f>Q1885*H1885</f>
        <v>0</v>
      </c>
      <c r="S1885" s="216">
        <v>0</v>
      </c>
      <c r="T1885" s="217">
        <f>S1885*H1885</f>
        <v>0</v>
      </c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R1885" s="218" t="s">
        <v>269</v>
      </c>
      <c r="AT1885" s="218" t="s">
        <v>144</v>
      </c>
      <c r="AU1885" s="218" t="s">
        <v>81</v>
      </c>
      <c r="AY1885" s="20" t="s">
        <v>141</v>
      </c>
      <c r="BE1885" s="219">
        <f>IF(N1885="základní",J1885,0)</f>
        <v>0</v>
      </c>
      <c r="BF1885" s="219">
        <f>IF(N1885="snížená",J1885,0)</f>
        <v>0</v>
      </c>
      <c r="BG1885" s="219">
        <f>IF(N1885="zákl. přenesená",J1885,0)</f>
        <v>0</v>
      </c>
      <c r="BH1885" s="219">
        <f>IF(N1885="sníž. přenesená",J1885,0)</f>
        <v>0</v>
      </c>
      <c r="BI1885" s="219">
        <f>IF(N1885="nulová",J1885,0)</f>
        <v>0</v>
      </c>
      <c r="BJ1885" s="20" t="s">
        <v>79</v>
      </c>
      <c r="BK1885" s="219">
        <f>ROUND(I1885*H1885,2)</f>
        <v>0</v>
      </c>
      <c r="BL1885" s="20" t="s">
        <v>269</v>
      </c>
      <c r="BM1885" s="218" t="s">
        <v>2015</v>
      </c>
    </row>
    <row r="1886" spans="1:47" s="2" customFormat="1" ht="12">
      <c r="A1886" s="41"/>
      <c r="B1886" s="42"/>
      <c r="C1886" s="43"/>
      <c r="D1886" s="220" t="s">
        <v>151</v>
      </c>
      <c r="E1886" s="43"/>
      <c r="F1886" s="221" t="s">
        <v>2016</v>
      </c>
      <c r="G1886" s="43"/>
      <c r="H1886" s="43"/>
      <c r="I1886" s="222"/>
      <c r="J1886" s="43"/>
      <c r="K1886" s="43"/>
      <c r="L1886" s="47"/>
      <c r="M1886" s="223"/>
      <c r="N1886" s="224"/>
      <c r="O1886" s="87"/>
      <c r="P1886" s="87"/>
      <c r="Q1886" s="87"/>
      <c r="R1886" s="87"/>
      <c r="S1886" s="87"/>
      <c r="T1886" s="88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T1886" s="20" t="s">
        <v>151</v>
      </c>
      <c r="AU1886" s="20" t="s">
        <v>81</v>
      </c>
    </row>
    <row r="1887" spans="1:47" s="2" customFormat="1" ht="12">
      <c r="A1887" s="41"/>
      <c r="B1887" s="42"/>
      <c r="C1887" s="43"/>
      <c r="D1887" s="225" t="s">
        <v>153</v>
      </c>
      <c r="E1887" s="43"/>
      <c r="F1887" s="226" t="s">
        <v>2017</v>
      </c>
      <c r="G1887" s="43"/>
      <c r="H1887" s="43"/>
      <c r="I1887" s="222"/>
      <c r="J1887" s="43"/>
      <c r="K1887" s="43"/>
      <c r="L1887" s="47"/>
      <c r="M1887" s="223"/>
      <c r="N1887" s="224"/>
      <c r="O1887" s="87"/>
      <c r="P1887" s="87"/>
      <c r="Q1887" s="87"/>
      <c r="R1887" s="87"/>
      <c r="S1887" s="87"/>
      <c r="T1887" s="88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T1887" s="20" t="s">
        <v>153</v>
      </c>
      <c r="AU1887" s="20" t="s">
        <v>81</v>
      </c>
    </row>
    <row r="1888" spans="1:63" s="12" customFormat="1" ht="22.8" customHeight="1">
      <c r="A1888" s="12"/>
      <c r="B1888" s="191"/>
      <c r="C1888" s="192"/>
      <c r="D1888" s="193" t="s">
        <v>70</v>
      </c>
      <c r="E1888" s="205" t="s">
        <v>2018</v>
      </c>
      <c r="F1888" s="205" t="s">
        <v>2019</v>
      </c>
      <c r="G1888" s="192"/>
      <c r="H1888" s="192"/>
      <c r="I1888" s="195"/>
      <c r="J1888" s="206">
        <f>BK1888</f>
        <v>0</v>
      </c>
      <c r="K1888" s="192"/>
      <c r="L1888" s="197"/>
      <c r="M1888" s="198"/>
      <c r="N1888" s="199"/>
      <c r="O1888" s="199"/>
      <c r="P1888" s="200">
        <f>SUM(P1889:P1935)</f>
        <v>0</v>
      </c>
      <c r="Q1888" s="199"/>
      <c r="R1888" s="200">
        <f>SUM(R1889:R1935)</f>
        <v>0.159989</v>
      </c>
      <c r="S1888" s="199"/>
      <c r="T1888" s="201">
        <f>SUM(T1889:T1935)</f>
        <v>0</v>
      </c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R1888" s="202" t="s">
        <v>81</v>
      </c>
      <c r="AT1888" s="203" t="s">
        <v>70</v>
      </c>
      <c r="AU1888" s="203" t="s">
        <v>79</v>
      </c>
      <c r="AY1888" s="202" t="s">
        <v>141</v>
      </c>
      <c r="BK1888" s="204">
        <f>SUM(BK1889:BK1935)</f>
        <v>0</v>
      </c>
    </row>
    <row r="1889" spans="1:65" s="2" customFormat="1" ht="16.5" customHeight="1">
      <c r="A1889" s="41"/>
      <c r="B1889" s="42"/>
      <c r="C1889" s="207" t="s">
        <v>2020</v>
      </c>
      <c r="D1889" s="207" t="s">
        <v>144</v>
      </c>
      <c r="E1889" s="208" t="s">
        <v>2021</v>
      </c>
      <c r="F1889" s="209" t="s">
        <v>2022</v>
      </c>
      <c r="G1889" s="210" t="s">
        <v>256</v>
      </c>
      <c r="H1889" s="211">
        <v>10.5</v>
      </c>
      <c r="I1889" s="212"/>
      <c r="J1889" s="213">
        <f>ROUND(I1889*H1889,2)</f>
        <v>0</v>
      </c>
      <c r="K1889" s="209" t="s">
        <v>292</v>
      </c>
      <c r="L1889" s="47"/>
      <c r="M1889" s="214" t="s">
        <v>19</v>
      </c>
      <c r="N1889" s="215" t="s">
        <v>42</v>
      </c>
      <c r="O1889" s="87"/>
      <c r="P1889" s="216">
        <f>O1889*H1889</f>
        <v>0</v>
      </c>
      <c r="Q1889" s="216">
        <v>0</v>
      </c>
      <c r="R1889" s="216">
        <f>Q1889*H1889</f>
        <v>0</v>
      </c>
      <c r="S1889" s="216">
        <v>0</v>
      </c>
      <c r="T1889" s="217">
        <f>S1889*H1889</f>
        <v>0</v>
      </c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R1889" s="218" t="s">
        <v>269</v>
      </c>
      <c r="AT1889" s="218" t="s">
        <v>144</v>
      </c>
      <c r="AU1889" s="218" t="s">
        <v>81</v>
      </c>
      <c r="AY1889" s="20" t="s">
        <v>141</v>
      </c>
      <c r="BE1889" s="219">
        <f>IF(N1889="základní",J1889,0)</f>
        <v>0</v>
      </c>
      <c r="BF1889" s="219">
        <f>IF(N1889="snížená",J1889,0)</f>
        <v>0</v>
      </c>
      <c r="BG1889" s="219">
        <f>IF(N1889="zákl. přenesená",J1889,0)</f>
        <v>0</v>
      </c>
      <c r="BH1889" s="219">
        <f>IF(N1889="sníž. přenesená",J1889,0)</f>
        <v>0</v>
      </c>
      <c r="BI1889" s="219">
        <f>IF(N1889="nulová",J1889,0)</f>
        <v>0</v>
      </c>
      <c r="BJ1889" s="20" t="s">
        <v>79</v>
      </c>
      <c r="BK1889" s="219">
        <f>ROUND(I1889*H1889,2)</f>
        <v>0</v>
      </c>
      <c r="BL1889" s="20" t="s">
        <v>269</v>
      </c>
      <c r="BM1889" s="218" t="s">
        <v>2023</v>
      </c>
    </row>
    <row r="1890" spans="1:47" s="2" customFormat="1" ht="12">
      <c r="A1890" s="41"/>
      <c r="B1890" s="42"/>
      <c r="C1890" s="43"/>
      <c r="D1890" s="220" t="s">
        <v>151</v>
      </c>
      <c r="E1890" s="43"/>
      <c r="F1890" s="221" t="s">
        <v>2024</v>
      </c>
      <c r="G1890" s="43"/>
      <c r="H1890" s="43"/>
      <c r="I1890" s="222"/>
      <c r="J1890" s="43"/>
      <c r="K1890" s="43"/>
      <c r="L1890" s="47"/>
      <c r="M1890" s="223"/>
      <c r="N1890" s="224"/>
      <c r="O1890" s="87"/>
      <c r="P1890" s="87"/>
      <c r="Q1890" s="87"/>
      <c r="R1890" s="87"/>
      <c r="S1890" s="87"/>
      <c r="T1890" s="88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T1890" s="20" t="s">
        <v>151</v>
      </c>
      <c r="AU1890" s="20" t="s">
        <v>81</v>
      </c>
    </row>
    <row r="1891" spans="1:51" s="13" customFormat="1" ht="12">
      <c r="A1891" s="13"/>
      <c r="B1891" s="227"/>
      <c r="C1891" s="228"/>
      <c r="D1891" s="220" t="s">
        <v>155</v>
      </c>
      <c r="E1891" s="229" t="s">
        <v>19</v>
      </c>
      <c r="F1891" s="230" t="s">
        <v>225</v>
      </c>
      <c r="G1891" s="228"/>
      <c r="H1891" s="229" t="s">
        <v>19</v>
      </c>
      <c r="I1891" s="231"/>
      <c r="J1891" s="228"/>
      <c r="K1891" s="228"/>
      <c r="L1891" s="232"/>
      <c r="M1891" s="233"/>
      <c r="N1891" s="234"/>
      <c r="O1891" s="234"/>
      <c r="P1891" s="234"/>
      <c r="Q1891" s="234"/>
      <c r="R1891" s="234"/>
      <c r="S1891" s="234"/>
      <c r="T1891" s="235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36" t="s">
        <v>155</v>
      </c>
      <c r="AU1891" s="236" t="s">
        <v>81</v>
      </c>
      <c r="AV1891" s="13" t="s">
        <v>79</v>
      </c>
      <c r="AW1891" s="13" t="s">
        <v>33</v>
      </c>
      <c r="AX1891" s="13" t="s">
        <v>71</v>
      </c>
      <c r="AY1891" s="236" t="s">
        <v>141</v>
      </c>
    </row>
    <row r="1892" spans="1:51" s="13" customFormat="1" ht="12">
      <c r="A1892" s="13"/>
      <c r="B1892" s="227"/>
      <c r="C1892" s="228"/>
      <c r="D1892" s="220" t="s">
        <v>155</v>
      </c>
      <c r="E1892" s="229" t="s">
        <v>19</v>
      </c>
      <c r="F1892" s="230" t="s">
        <v>2025</v>
      </c>
      <c r="G1892" s="228"/>
      <c r="H1892" s="229" t="s">
        <v>19</v>
      </c>
      <c r="I1892" s="231"/>
      <c r="J1892" s="228"/>
      <c r="K1892" s="228"/>
      <c r="L1892" s="232"/>
      <c r="M1892" s="233"/>
      <c r="N1892" s="234"/>
      <c r="O1892" s="234"/>
      <c r="P1892" s="234"/>
      <c r="Q1892" s="234"/>
      <c r="R1892" s="234"/>
      <c r="S1892" s="234"/>
      <c r="T1892" s="235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36" t="s">
        <v>155</v>
      </c>
      <c r="AU1892" s="236" t="s">
        <v>81</v>
      </c>
      <c r="AV1892" s="13" t="s">
        <v>79</v>
      </c>
      <c r="AW1892" s="13" t="s">
        <v>33</v>
      </c>
      <c r="AX1892" s="13" t="s">
        <v>71</v>
      </c>
      <c r="AY1892" s="236" t="s">
        <v>141</v>
      </c>
    </row>
    <row r="1893" spans="1:51" s="14" customFormat="1" ht="12">
      <c r="A1893" s="14"/>
      <c r="B1893" s="237"/>
      <c r="C1893" s="238"/>
      <c r="D1893" s="220" t="s">
        <v>155</v>
      </c>
      <c r="E1893" s="239" t="s">
        <v>19</v>
      </c>
      <c r="F1893" s="240" t="s">
        <v>2026</v>
      </c>
      <c r="G1893" s="238"/>
      <c r="H1893" s="241">
        <v>10.5</v>
      </c>
      <c r="I1893" s="242"/>
      <c r="J1893" s="238"/>
      <c r="K1893" s="238"/>
      <c r="L1893" s="243"/>
      <c r="M1893" s="244"/>
      <c r="N1893" s="245"/>
      <c r="O1893" s="245"/>
      <c r="P1893" s="245"/>
      <c r="Q1893" s="245"/>
      <c r="R1893" s="245"/>
      <c r="S1893" s="245"/>
      <c r="T1893" s="246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47" t="s">
        <v>155</v>
      </c>
      <c r="AU1893" s="247" t="s">
        <v>81</v>
      </c>
      <c r="AV1893" s="14" t="s">
        <v>81</v>
      </c>
      <c r="AW1893" s="14" t="s">
        <v>33</v>
      </c>
      <c r="AX1893" s="14" t="s">
        <v>71</v>
      </c>
      <c r="AY1893" s="247" t="s">
        <v>141</v>
      </c>
    </row>
    <row r="1894" spans="1:51" s="15" customFormat="1" ht="12">
      <c r="A1894" s="15"/>
      <c r="B1894" s="258"/>
      <c r="C1894" s="259"/>
      <c r="D1894" s="220" t="s">
        <v>155</v>
      </c>
      <c r="E1894" s="260" t="s">
        <v>19</v>
      </c>
      <c r="F1894" s="261" t="s">
        <v>188</v>
      </c>
      <c r="G1894" s="259"/>
      <c r="H1894" s="262">
        <v>10.5</v>
      </c>
      <c r="I1894" s="263"/>
      <c r="J1894" s="259"/>
      <c r="K1894" s="259"/>
      <c r="L1894" s="264"/>
      <c r="M1894" s="265"/>
      <c r="N1894" s="266"/>
      <c r="O1894" s="266"/>
      <c r="P1894" s="266"/>
      <c r="Q1894" s="266"/>
      <c r="R1894" s="266"/>
      <c r="S1894" s="266"/>
      <c r="T1894" s="267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T1894" s="268" t="s">
        <v>155</v>
      </c>
      <c r="AU1894" s="268" t="s">
        <v>81</v>
      </c>
      <c r="AV1894" s="15" t="s">
        <v>149</v>
      </c>
      <c r="AW1894" s="15" t="s">
        <v>33</v>
      </c>
      <c r="AX1894" s="15" t="s">
        <v>79</v>
      </c>
      <c r="AY1894" s="268" t="s">
        <v>141</v>
      </c>
    </row>
    <row r="1895" spans="1:65" s="2" customFormat="1" ht="16.5" customHeight="1">
      <c r="A1895" s="41"/>
      <c r="B1895" s="42"/>
      <c r="C1895" s="248" t="s">
        <v>2027</v>
      </c>
      <c r="D1895" s="248" t="s">
        <v>172</v>
      </c>
      <c r="E1895" s="249" t="s">
        <v>2028</v>
      </c>
      <c r="F1895" s="250" t="s">
        <v>2029</v>
      </c>
      <c r="G1895" s="251" t="s">
        <v>256</v>
      </c>
      <c r="H1895" s="252">
        <v>11.55</v>
      </c>
      <c r="I1895" s="253"/>
      <c r="J1895" s="254">
        <f>ROUND(I1895*H1895,2)</f>
        <v>0</v>
      </c>
      <c r="K1895" s="250" t="s">
        <v>292</v>
      </c>
      <c r="L1895" s="255"/>
      <c r="M1895" s="256" t="s">
        <v>19</v>
      </c>
      <c r="N1895" s="257" t="s">
        <v>42</v>
      </c>
      <c r="O1895" s="87"/>
      <c r="P1895" s="216">
        <f>O1895*H1895</f>
        <v>0</v>
      </c>
      <c r="Q1895" s="216">
        <v>0.0001</v>
      </c>
      <c r="R1895" s="216">
        <f>Q1895*H1895</f>
        <v>0.0011550000000000002</v>
      </c>
      <c r="S1895" s="216">
        <v>0</v>
      </c>
      <c r="T1895" s="217">
        <f>S1895*H1895</f>
        <v>0</v>
      </c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R1895" s="218" t="s">
        <v>382</v>
      </c>
      <c r="AT1895" s="218" t="s">
        <v>172</v>
      </c>
      <c r="AU1895" s="218" t="s">
        <v>81</v>
      </c>
      <c r="AY1895" s="20" t="s">
        <v>141</v>
      </c>
      <c r="BE1895" s="219">
        <f>IF(N1895="základní",J1895,0)</f>
        <v>0</v>
      </c>
      <c r="BF1895" s="219">
        <f>IF(N1895="snížená",J1895,0)</f>
        <v>0</v>
      </c>
      <c r="BG1895" s="219">
        <f>IF(N1895="zákl. přenesená",J1895,0)</f>
        <v>0</v>
      </c>
      <c r="BH1895" s="219">
        <f>IF(N1895="sníž. přenesená",J1895,0)</f>
        <v>0</v>
      </c>
      <c r="BI1895" s="219">
        <f>IF(N1895="nulová",J1895,0)</f>
        <v>0</v>
      </c>
      <c r="BJ1895" s="20" t="s">
        <v>79</v>
      </c>
      <c r="BK1895" s="219">
        <f>ROUND(I1895*H1895,2)</f>
        <v>0</v>
      </c>
      <c r="BL1895" s="20" t="s">
        <v>269</v>
      </c>
      <c r="BM1895" s="218" t="s">
        <v>2030</v>
      </c>
    </row>
    <row r="1896" spans="1:47" s="2" customFormat="1" ht="12">
      <c r="A1896" s="41"/>
      <c r="B1896" s="42"/>
      <c r="C1896" s="43"/>
      <c r="D1896" s="220" t="s">
        <v>151</v>
      </c>
      <c r="E1896" s="43"/>
      <c r="F1896" s="221" t="s">
        <v>2029</v>
      </c>
      <c r="G1896" s="43"/>
      <c r="H1896" s="43"/>
      <c r="I1896" s="222"/>
      <c r="J1896" s="43"/>
      <c r="K1896" s="43"/>
      <c r="L1896" s="47"/>
      <c r="M1896" s="223"/>
      <c r="N1896" s="224"/>
      <c r="O1896" s="87"/>
      <c r="P1896" s="87"/>
      <c r="Q1896" s="87"/>
      <c r="R1896" s="87"/>
      <c r="S1896" s="87"/>
      <c r="T1896" s="88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T1896" s="20" t="s">
        <v>151</v>
      </c>
      <c r="AU1896" s="20" t="s">
        <v>81</v>
      </c>
    </row>
    <row r="1897" spans="1:51" s="14" customFormat="1" ht="12">
      <c r="A1897" s="14"/>
      <c r="B1897" s="237"/>
      <c r="C1897" s="238"/>
      <c r="D1897" s="220" t="s">
        <v>155</v>
      </c>
      <c r="E1897" s="239" t="s">
        <v>19</v>
      </c>
      <c r="F1897" s="240" t="s">
        <v>2031</v>
      </c>
      <c r="G1897" s="238"/>
      <c r="H1897" s="241">
        <v>10.5</v>
      </c>
      <c r="I1897" s="242"/>
      <c r="J1897" s="238"/>
      <c r="K1897" s="238"/>
      <c r="L1897" s="243"/>
      <c r="M1897" s="244"/>
      <c r="N1897" s="245"/>
      <c r="O1897" s="245"/>
      <c r="P1897" s="245"/>
      <c r="Q1897" s="245"/>
      <c r="R1897" s="245"/>
      <c r="S1897" s="245"/>
      <c r="T1897" s="246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T1897" s="247" t="s">
        <v>155</v>
      </c>
      <c r="AU1897" s="247" t="s">
        <v>81</v>
      </c>
      <c r="AV1897" s="14" t="s">
        <v>81</v>
      </c>
      <c r="AW1897" s="14" t="s">
        <v>33</v>
      </c>
      <c r="AX1897" s="14" t="s">
        <v>79</v>
      </c>
      <c r="AY1897" s="247" t="s">
        <v>141</v>
      </c>
    </row>
    <row r="1898" spans="1:51" s="14" customFormat="1" ht="12">
      <c r="A1898" s="14"/>
      <c r="B1898" s="237"/>
      <c r="C1898" s="238"/>
      <c r="D1898" s="220" t="s">
        <v>155</v>
      </c>
      <c r="E1898" s="238"/>
      <c r="F1898" s="240" t="s">
        <v>2032</v>
      </c>
      <c r="G1898" s="238"/>
      <c r="H1898" s="241">
        <v>11.55</v>
      </c>
      <c r="I1898" s="242"/>
      <c r="J1898" s="238"/>
      <c r="K1898" s="238"/>
      <c r="L1898" s="243"/>
      <c r="M1898" s="244"/>
      <c r="N1898" s="245"/>
      <c r="O1898" s="245"/>
      <c r="P1898" s="245"/>
      <c r="Q1898" s="245"/>
      <c r="R1898" s="245"/>
      <c r="S1898" s="245"/>
      <c r="T1898" s="246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47" t="s">
        <v>155</v>
      </c>
      <c r="AU1898" s="247" t="s">
        <v>81</v>
      </c>
      <c r="AV1898" s="14" t="s">
        <v>81</v>
      </c>
      <c r="AW1898" s="14" t="s">
        <v>4</v>
      </c>
      <c r="AX1898" s="14" t="s">
        <v>79</v>
      </c>
      <c r="AY1898" s="247" t="s">
        <v>141</v>
      </c>
    </row>
    <row r="1899" spans="1:65" s="2" customFormat="1" ht="24.15" customHeight="1">
      <c r="A1899" s="41"/>
      <c r="B1899" s="42"/>
      <c r="C1899" s="207" t="s">
        <v>2033</v>
      </c>
      <c r="D1899" s="207" t="s">
        <v>144</v>
      </c>
      <c r="E1899" s="208" t="s">
        <v>2034</v>
      </c>
      <c r="F1899" s="209" t="s">
        <v>2035</v>
      </c>
      <c r="G1899" s="210" t="s">
        <v>2036</v>
      </c>
      <c r="H1899" s="211">
        <v>12</v>
      </c>
      <c r="I1899" s="212"/>
      <c r="J1899" s="213">
        <f>ROUND(I1899*H1899,2)</f>
        <v>0</v>
      </c>
      <c r="K1899" s="209" t="s">
        <v>292</v>
      </c>
      <c r="L1899" s="47"/>
      <c r="M1899" s="214" t="s">
        <v>19</v>
      </c>
      <c r="N1899" s="215" t="s">
        <v>42</v>
      </c>
      <c r="O1899" s="87"/>
      <c r="P1899" s="216">
        <f>O1899*H1899</f>
        <v>0</v>
      </c>
      <c r="Q1899" s="216">
        <v>0</v>
      </c>
      <c r="R1899" s="216">
        <f>Q1899*H1899</f>
        <v>0</v>
      </c>
      <c r="S1899" s="216">
        <v>0</v>
      </c>
      <c r="T1899" s="217">
        <f>S1899*H1899</f>
        <v>0</v>
      </c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R1899" s="218" t="s">
        <v>269</v>
      </c>
      <c r="AT1899" s="218" t="s">
        <v>144</v>
      </c>
      <c r="AU1899" s="218" t="s">
        <v>81</v>
      </c>
      <c r="AY1899" s="20" t="s">
        <v>141</v>
      </c>
      <c r="BE1899" s="219">
        <f>IF(N1899="základní",J1899,0)</f>
        <v>0</v>
      </c>
      <c r="BF1899" s="219">
        <f>IF(N1899="snížená",J1899,0)</f>
        <v>0</v>
      </c>
      <c r="BG1899" s="219">
        <f>IF(N1899="zákl. přenesená",J1899,0)</f>
        <v>0</v>
      </c>
      <c r="BH1899" s="219">
        <f>IF(N1899="sníž. přenesená",J1899,0)</f>
        <v>0</v>
      </c>
      <c r="BI1899" s="219">
        <f>IF(N1899="nulová",J1899,0)</f>
        <v>0</v>
      </c>
      <c r="BJ1899" s="20" t="s">
        <v>79</v>
      </c>
      <c r="BK1899" s="219">
        <f>ROUND(I1899*H1899,2)</f>
        <v>0</v>
      </c>
      <c r="BL1899" s="20" t="s">
        <v>269</v>
      </c>
      <c r="BM1899" s="218" t="s">
        <v>2037</v>
      </c>
    </row>
    <row r="1900" spans="1:47" s="2" customFormat="1" ht="12">
      <c r="A1900" s="41"/>
      <c r="B1900" s="42"/>
      <c r="C1900" s="43"/>
      <c r="D1900" s="220" t="s">
        <v>151</v>
      </c>
      <c r="E1900" s="43"/>
      <c r="F1900" s="221" t="s">
        <v>2035</v>
      </c>
      <c r="G1900" s="43"/>
      <c r="H1900" s="43"/>
      <c r="I1900" s="222"/>
      <c r="J1900" s="43"/>
      <c r="K1900" s="43"/>
      <c r="L1900" s="47"/>
      <c r="M1900" s="223"/>
      <c r="N1900" s="224"/>
      <c r="O1900" s="87"/>
      <c r="P1900" s="87"/>
      <c r="Q1900" s="87"/>
      <c r="R1900" s="87"/>
      <c r="S1900" s="87"/>
      <c r="T1900" s="88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T1900" s="20" t="s">
        <v>151</v>
      </c>
      <c r="AU1900" s="20" t="s">
        <v>81</v>
      </c>
    </row>
    <row r="1901" spans="1:51" s="13" customFormat="1" ht="12">
      <c r="A1901" s="13"/>
      <c r="B1901" s="227"/>
      <c r="C1901" s="228"/>
      <c r="D1901" s="220" t="s">
        <v>155</v>
      </c>
      <c r="E1901" s="229" t="s">
        <v>19</v>
      </c>
      <c r="F1901" s="230" t="s">
        <v>2038</v>
      </c>
      <c r="G1901" s="228"/>
      <c r="H1901" s="229" t="s">
        <v>19</v>
      </c>
      <c r="I1901" s="231"/>
      <c r="J1901" s="228"/>
      <c r="K1901" s="228"/>
      <c r="L1901" s="232"/>
      <c r="M1901" s="233"/>
      <c r="N1901" s="234"/>
      <c r="O1901" s="234"/>
      <c r="P1901" s="234"/>
      <c r="Q1901" s="234"/>
      <c r="R1901" s="234"/>
      <c r="S1901" s="234"/>
      <c r="T1901" s="235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36" t="s">
        <v>155</v>
      </c>
      <c r="AU1901" s="236" t="s">
        <v>81</v>
      </c>
      <c r="AV1901" s="13" t="s">
        <v>79</v>
      </c>
      <c r="AW1901" s="13" t="s">
        <v>33</v>
      </c>
      <c r="AX1901" s="13" t="s">
        <v>71</v>
      </c>
      <c r="AY1901" s="236" t="s">
        <v>141</v>
      </c>
    </row>
    <row r="1902" spans="1:51" s="14" customFormat="1" ht="12">
      <c r="A1902" s="14"/>
      <c r="B1902" s="237"/>
      <c r="C1902" s="238"/>
      <c r="D1902" s="220" t="s">
        <v>155</v>
      </c>
      <c r="E1902" s="239" t="s">
        <v>19</v>
      </c>
      <c r="F1902" s="240" t="s">
        <v>2039</v>
      </c>
      <c r="G1902" s="238"/>
      <c r="H1902" s="241">
        <v>12</v>
      </c>
      <c r="I1902" s="242"/>
      <c r="J1902" s="238"/>
      <c r="K1902" s="238"/>
      <c r="L1902" s="243"/>
      <c r="M1902" s="244"/>
      <c r="N1902" s="245"/>
      <c r="O1902" s="245"/>
      <c r="P1902" s="245"/>
      <c r="Q1902" s="245"/>
      <c r="R1902" s="245"/>
      <c r="S1902" s="245"/>
      <c r="T1902" s="246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47" t="s">
        <v>155</v>
      </c>
      <c r="AU1902" s="247" t="s">
        <v>81</v>
      </c>
      <c r="AV1902" s="14" t="s">
        <v>81</v>
      </c>
      <c r="AW1902" s="14" t="s">
        <v>33</v>
      </c>
      <c r="AX1902" s="14" t="s">
        <v>71</v>
      </c>
      <c r="AY1902" s="247" t="s">
        <v>141</v>
      </c>
    </row>
    <row r="1903" spans="1:51" s="15" customFormat="1" ht="12">
      <c r="A1903" s="15"/>
      <c r="B1903" s="258"/>
      <c r="C1903" s="259"/>
      <c r="D1903" s="220" t="s">
        <v>155</v>
      </c>
      <c r="E1903" s="260" t="s">
        <v>19</v>
      </c>
      <c r="F1903" s="261" t="s">
        <v>188</v>
      </c>
      <c r="G1903" s="259"/>
      <c r="H1903" s="262">
        <v>12</v>
      </c>
      <c r="I1903" s="263"/>
      <c r="J1903" s="259"/>
      <c r="K1903" s="259"/>
      <c r="L1903" s="264"/>
      <c r="M1903" s="265"/>
      <c r="N1903" s="266"/>
      <c r="O1903" s="266"/>
      <c r="P1903" s="266"/>
      <c r="Q1903" s="266"/>
      <c r="R1903" s="266"/>
      <c r="S1903" s="266"/>
      <c r="T1903" s="267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68" t="s">
        <v>155</v>
      </c>
      <c r="AU1903" s="268" t="s">
        <v>81</v>
      </c>
      <c r="AV1903" s="15" t="s">
        <v>149</v>
      </c>
      <c r="AW1903" s="15" t="s">
        <v>33</v>
      </c>
      <c r="AX1903" s="15" t="s">
        <v>79</v>
      </c>
      <c r="AY1903" s="268" t="s">
        <v>141</v>
      </c>
    </row>
    <row r="1904" spans="1:65" s="2" customFormat="1" ht="21.75" customHeight="1">
      <c r="A1904" s="41"/>
      <c r="B1904" s="42"/>
      <c r="C1904" s="248" t="s">
        <v>2040</v>
      </c>
      <c r="D1904" s="248" t="s">
        <v>172</v>
      </c>
      <c r="E1904" s="249" t="s">
        <v>2041</v>
      </c>
      <c r="F1904" s="250" t="s">
        <v>2042</v>
      </c>
      <c r="G1904" s="251" t="s">
        <v>2036</v>
      </c>
      <c r="H1904" s="252">
        <v>10</v>
      </c>
      <c r="I1904" s="253"/>
      <c r="J1904" s="254">
        <f>ROUND(I1904*H1904,2)</f>
        <v>0</v>
      </c>
      <c r="K1904" s="250" t="s">
        <v>292</v>
      </c>
      <c r="L1904" s="255"/>
      <c r="M1904" s="256" t="s">
        <v>19</v>
      </c>
      <c r="N1904" s="257" t="s">
        <v>42</v>
      </c>
      <c r="O1904" s="87"/>
      <c r="P1904" s="216">
        <f>O1904*H1904</f>
        <v>0</v>
      </c>
      <c r="Q1904" s="216">
        <v>0.0001</v>
      </c>
      <c r="R1904" s="216">
        <f>Q1904*H1904</f>
        <v>0.001</v>
      </c>
      <c r="S1904" s="216">
        <v>0</v>
      </c>
      <c r="T1904" s="217">
        <f>S1904*H1904</f>
        <v>0</v>
      </c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R1904" s="218" t="s">
        <v>382</v>
      </c>
      <c r="AT1904" s="218" t="s">
        <v>172</v>
      </c>
      <c r="AU1904" s="218" t="s">
        <v>81</v>
      </c>
      <c r="AY1904" s="20" t="s">
        <v>141</v>
      </c>
      <c r="BE1904" s="219">
        <f>IF(N1904="základní",J1904,0)</f>
        <v>0</v>
      </c>
      <c r="BF1904" s="219">
        <f>IF(N1904="snížená",J1904,0)</f>
        <v>0</v>
      </c>
      <c r="BG1904" s="219">
        <f>IF(N1904="zákl. přenesená",J1904,0)</f>
        <v>0</v>
      </c>
      <c r="BH1904" s="219">
        <f>IF(N1904="sníž. přenesená",J1904,0)</f>
        <v>0</v>
      </c>
      <c r="BI1904" s="219">
        <f>IF(N1904="nulová",J1904,0)</f>
        <v>0</v>
      </c>
      <c r="BJ1904" s="20" t="s">
        <v>79</v>
      </c>
      <c r="BK1904" s="219">
        <f>ROUND(I1904*H1904,2)</f>
        <v>0</v>
      </c>
      <c r="BL1904" s="20" t="s">
        <v>269</v>
      </c>
      <c r="BM1904" s="218" t="s">
        <v>2043</v>
      </c>
    </row>
    <row r="1905" spans="1:47" s="2" customFormat="1" ht="12">
      <c r="A1905" s="41"/>
      <c r="B1905" s="42"/>
      <c r="C1905" s="43"/>
      <c r="D1905" s="220" t="s">
        <v>151</v>
      </c>
      <c r="E1905" s="43"/>
      <c r="F1905" s="221" t="s">
        <v>2042</v>
      </c>
      <c r="G1905" s="43"/>
      <c r="H1905" s="43"/>
      <c r="I1905" s="222"/>
      <c r="J1905" s="43"/>
      <c r="K1905" s="43"/>
      <c r="L1905" s="47"/>
      <c r="M1905" s="223"/>
      <c r="N1905" s="224"/>
      <c r="O1905" s="87"/>
      <c r="P1905" s="87"/>
      <c r="Q1905" s="87"/>
      <c r="R1905" s="87"/>
      <c r="S1905" s="87"/>
      <c r="T1905" s="88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T1905" s="20" t="s">
        <v>151</v>
      </c>
      <c r="AU1905" s="20" t="s">
        <v>81</v>
      </c>
    </row>
    <row r="1906" spans="1:51" s="13" customFormat="1" ht="12">
      <c r="A1906" s="13"/>
      <c r="B1906" s="227"/>
      <c r="C1906" s="228"/>
      <c r="D1906" s="220" t="s">
        <v>155</v>
      </c>
      <c r="E1906" s="229" t="s">
        <v>19</v>
      </c>
      <c r="F1906" s="230" t="s">
        <v>2044</v>
      </c>
      <c r="G1906" s="228"/>
      <c r="H1906" s="229" t="s">
        <v>19</v>
      </c>
      <c r="I1906" s="231"/>
      <c r="J1906" s="228"/>
      <c r="K1906" s="228"/>
      <c r="L1906" s="232"/>
      <c r="M1906" s="233"/>
      <c r="N1906" s="234"/>
      <c r="O1906" s="234"/>
      <c r="P1906" s="234"/>
      <c r="Q1906" s="234"/>
      <c r="R1906" s="234"/>
      <c r="S1906" s="234"/>
      <c r="T1906" s="235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36" t="s">
        <v>155</v>
      </c>
      <c r="AU1906" s="236" t="s">
        <v>81</v>
      </c>
      <c r="AV1906" s="13" t="s">
        <v>79</v>
      </c>
      <c r="AW1906" s="13" t="s">
        <v>33</v>
      </c>
      <c r="AX1906" s="13" t="s">
        <v>71</v>
      </c>
      <c r="AY1906" s="236" t="s">
        <v>141</v>
      </c>
    </row>
    <row r="1907" spans="1:51" s="13" customFormat="1" ht="12">
      <c r="A1907" s="13"/>
      <c r="B1907" s="227"/>
      <c r="C1907" s="228"/>
      <c r="D1907" s="220" t="s">
        <v>155</v>
      </c>
      <c r="E1907" s="229" t="s">
        <v>19</v>
      </c>
      <c r="F1907" s="230" t="s">
        <v>2045</v>
      </c>
      <c r="G1907" s="228"/>
      <c r="H1907" s="229" t="s">
        <v>19</v>
      </c>
      <c r="I1907" s="231"/>
      <c r="J1907" s="228"/>
      <c r="K1907" s="228"/>
      <c r="L1907" s="232"/>
      <c r="M1907" s="233"/>
      <c r="N1907" s="234"/>
      <c r="O1907" s="234"/>
      <c r="P1907" s="234"/>
      <c r="Q1907" s="234"/>
      <c r="R1907" s="234"/>
      <c r="S1907" s="234"/>
      <c r="T1907" s="235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36" t="s">
        <v>155</v>
      </c>
      <c r="AU1907" s="236" t="s">
        <v>81</v>
      </c>
      <c r="AV1907" s="13" t="s">
        <v>79</v>
      </c>
      <c r="AW1907" s="13" t="s">
        <v>33</v>
      </c>
      <c r="AX1907" s="13" t="s">
        <v>71</v>
      </c>
      <c r="AY1907" s="236" t="s">
        <v>141</v>
      </c>
    </row>
    <row r="1908" spans="1:51" s="14" customFormat="1" ht="12">
      <c r="A1908" s="14"/>
      <c r="B1908" s="237"/>
      <c r="C1908" s="238"/>
      <c r="D1908" s="220" t="s">
        <v>155</v>
      </c>
      <c r="E1908" s="239" t="s">
        <v>19</v>
      </c>
      <c r="F1908" s="240" t="s">
        <v>1491</v>
      </c>
      <c r="G1908" s="238"/>
      <c r="H1908" s="241">
        <v>10</v>
      </c>
      <c r="I1908" s="242"/>
      <c r="J1908" s="238"/>
      <c r="K1908" s="238"/>
      <c r="L1908" s="243"/>
      <c r="M1908" s="244"/>
      <c r="N1908" s="245"/>
      <c r="O1908" s="245"/>
      <c r="P1908" s="245"/>
      <c r="Q1908" s="245"/>
      <c r="R1908" s="245"/>
      <c r="S1908" s="245"/>
      <c r="T1908" s="246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47" t="s">
        <v>155</v>
      </c>
      <c r="AU1908" s="247" t="s">
        <v>81</v>
      </c>
      <c r="AV1908" s="14" t="s">
        <v>81</v>
      </c>
      <c r="AW1908" s="14" t="s">
        <v>33</v>
      </c>
      <c r="AX1908" s="14" t="s">
        <v>71</v>
      </c>
      <c r="AY1908" s="247" t="s">
        <v>141</v>
      </c>
    </row>
    <row r="1909" spans="1:51" s="15" customFormat="1" ht="12">
      <c r="A1909" s="15"/>
      <c r="B1909" s="258"/>
      <c r="C1909" s="259"/>
      <c r="D1909" s="220" t="s">
        <v>155</v>
      </c>
      <c r="E1909" s="260" t="s">
        <v>19</v>
      </c>
      <c r="F1909" s="261" t="s">
        <v>188</v>
      </c>
      <c r="G1909" s="259"/>
      <c r="H1909" s="262">
        <v>10</v>
      </c>
      <c r="I1909" s="263"/>
      <c r="J1909" s="259"/>
      <c r="K1909" s="259"/>
      <c r="L1909" s="264"/>
      <c r="M1909" s="265"/>
      <c r="N1909" s="266"/>
      <c r="O1909" s="266"/>
      <c r="P1909" s="266"/>
      <c r="Q1909" s="266"/>
      <c r="R1909" s="266"/>
      <c r="S1909" s="266"/>
      <c r="T1909" s="267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68" t="s">
        <v>155</v>
      </c>
      <c r="AU1909" s="268" t="s">
        <v>81</v>
      </c>
      <c r="AV1909" s="15" t="s">
        <v>149</v>
      </c>
      <c r="AW1909" s="15" t="s">
        <v>33</v>
      </c>
      <c r="AX1909" s="15" t="s">
        <v>79</v>
      </c>
      <c r="AY1909" s="268" t="s">
        <v>141</v>
      </c>
    </row>
    <row r="1910" spans="1:65" s="2" customFormat="1" ht="21.75" customHeight="1">
      <c r="A1910" s="41"/>
      <c r="B1910" s="42"/>
      <c r="C1910" s="248" t="s">
        <v>2046</v>
      </c>
      <c r="D1910" s="248" t="s">
        <v>172</v>
      </c>
      <c r="E1910" s="249" t="s">
        <v>2047</v>
      </c>
      <c r="F1910" s="250" t="s">
        <v>2048</v>
      </c>
      <c r="G1910" s="251" t="s">
        <v>2036</v>
      </c>
      <c r="H1910" s="252">
        <v>2</v>
      </c>
      <c r="I1910" s="253"/>
      <c r="J1910" s="254">
        <f>ROUND(I1910*H1910,2)</f>
        <v>0</v>
      </c>
      <c r="K1910" s="250" t="s">
        <v>292</v>
      </c>
      <c r="L1910" s="255"/>
      <c r="M1910" s="256" t="s">
        <v>19</v>
      </c>
      <c r="N1910" s="257" t="s">
        <v>42</v>
      </c>
      <c r="O1910" s="87"/>
      <c r="P1910" s="216">
        <f>O1910*H1910</f>
        <v>0</v>
      </c>
      <c r="Q1910" s="216">
        <v>0.0001</v>
      </c>
      <c r="R1910" s="216">
        <f>Q1910*H1910</f>
        <v>0.0002</v>
      </c>
      <c r="S1910" s="216">
        <v>0</v>
      </c>
      <c r="T1910" s="217">
        <f>S1910*H1910</f>
        <v>0</v>
      </c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R1910" s="218" t="s">
        <v>382</v>
      </c>
      <c r="AT1910" s="218" t="s">
        <v>172</v>
      </c>
      <c r="AU1910" s="218" t="s">
        <v>81</v>
      </c>
      <c r="AY1910" s="20" t="s">
        <v>141</v>
      </c>
      <c r="BE1910" s="219">
        <f>IF(N1910="základní",J1910,0)</f>
        <v>0</v>
      </c>
      <c r="BF1910" s="219">
        <f>IF(N1910="snížená",J1910,0)</f>
        <v>0</v>
      </c>
      <c r="BG1910" s="219">
        <f>IF(N1910="zákl. přenesená",J1910,0)</f>
        <v>0</v>
      </c>
      <c r="BH1910" s="219">
        <f>IF(N1910="sníž. přenesená",J1910,0)</f>
        <v>0</v>
      </c>
      <c r="BI1910" s="219">
        <f>IF(N1910="nulová",J1910,0)</f>
        <v>0</v>
      </c>
      <c r="BJ1910" s="20" t="s">
        <v>79</v>
      </c>
      <c r="BK1910" s="219">
        <f>ROUND(I1910*H1910,2)</f>
        <v>0</v>
      </c>
      <c r="BL1910" s="20" t="s">
        <v>269</v>
      </c>
      <c r="BM1910" s="218" t="s">
        <v>2049</v>
      </c>
    </row>
    <row r="1911" spans="1:47" s="2" customFormat="1" ht="12">
      <c r="A1911" s="41"/>
      <c r="B1911" s="42"/>
      <c r="C1911" s="43"/>
      <c r="D1911" s="220" t="s">
        <v>151</v>
      </c>
      <c r="E1911" s="43"/>
      <c r="F1911" s="221" t="s">
        <v>2048</v>
      </c>
      <c r="G1911" s="43"/>
      <c r="H1911" s="43"/>
      <c r="I1911" s="222"/>
      <c r="J1911" s="43"/>
      <c r="K1911" s="43"/>
      <c r="L1911" s="47"/>
      <c r="M1911" s="223"/>
      <c r="N1911" s="224"/>
      <c r="O1911" s="87"/>
      <c r="P1911" s="87"/>
      <c r="Q1911" s="87"/>
      <c r="R1911" s="87"/>
      <c r="S1911" s="87"/>
      <c r="T1911" s="88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T1911" s="20" t="s">
        <v>151</v>
      </c>
      <c r="AU1911" s="20" t="s">
        <v>81</v>
      </c>
    </row>
    <row r="1912" spans="1:51" s="13" customFormat="1" ht="12">
      <c r="A1912" s="13"/>
      <c r="B1912" s="227"/>
      <c r="C1912" s="228"/>
      <c r="D1912" s="220" t="s">
        <v>155</v>
      </c>
      <c r="E1912" s="229" t="s">
        <v>19</v>
      </c>
      <c r="F1912" s="230" t="s">
        <v>2050</v>
      </c>
      <c r="G1912" s="228"/>
      <c r="H1912" s="229" t="s">
        <v>19</v>
      </c>
      <c r="I1912" s="231"/>
      <c r="J1912" s="228"/>
      <c r="K1912" s="228"/>
      <c r="L1912" s="232"/>
      <c r="M1912" s="233"/>
      <c r="N1912" s="234"/>
      <c r="O1912" s="234"/>
      <c r="P1912" s="234"/>
      <c r="Q1912" s="234"/>
      <c r="R1912" s="234"/>
      <c r="S1912" s="234"/>
      <c r="T1912" s="235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36" t="s">
        <v>155</v>
      </c>
      <c r="AU1912" s="236" t="s">
        <v>81</v>
      </c>
      <c r="AV1912" s="13" t="s">
        <v>79</v>
      </c>
      <c r="AW1912" s="13" t="s">
        <v>33</v>
      </c>
      <c r="AX1912" s="13" t="s">
        <v>71</v>
      </c>
      <c r="AY1912" s="236" t="s">
        <v>141</v>
      </c>
    </row>
    <row r="1913" spans="1:51" s="14" customFormat="1" ht="12">
      <c r="A1913" s="14"/>
      <c r="B1913" s="237"/>
      <c r="C1913" s="238"/>
      <c r="D1913" s="220" t="s">
        <v>155</v>
      </c>
      <c r="E1913" s="239" t="s">
        <v>19</v>
      </c>
      <c r="F1913" s="240" t="s">
        <v>2051</v>
      </c>
      <c r="G1913" s="238"/>
      <c r="H1913" s="241">
        <v>2</v>
      </c>
      <c r="I1913" s="242"/>
      <c r="J1913" s="238"/>
      <c r="K1913" s="238"/>
      <c r="L1913" s="243"/>
      <c r="M1913" s="244"/>
      <c r="N1913" s="245"/>
      <c r="O1913" s="245"/>
      <c r="P1913" s="245"/>
      <c r="Q1913" s="245"/>
      <c r="R1913" s="245"/>
      <c r="S1913" s="245"/>
      <c r="T1913" s="246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47" t="s">
        <v>155</v>
      </c>
      <c r="AU1913" s="247" t="s">
        <v>81</v>
      </c>
      <c r="AV1913" s="14" t="s">
        <v>81</v>
      </c>
      <c r="AW1913" s="14" t="s">
        <v>33</v>
      </c>
      <c r="AX1913" s="14" t="s">
        <v>79</v>
      </c>
      <c r="AY1913" s="247" t="s">
        <v>141</v>
      </c>
    </row>
    <row r="1914" spans="1:65" s="2" customFormat="1" ht="24.15" customHeight="1">
      <c r="A1914" s="41"/>
      <c r="B1914" s="42"/>
      <c r="C1914" s="207" t="s">
        <v>2052</v>
      </c>
      <c r="D1914" s="207" t="s">
        <v>144</v>
      </c>
      <c r="E1914" s="208" t="s">
        <v>2053</v>
      </c>
      <c r="F1914" s="209" t="s">
        <v>2054</v>
      </c>
      <c r="G1914" s="210" t="s">
        <v>256</v>
      </c>
      <c r="H1914" s="211">
        <v>46</v>
      </c>
      <c r="I1914" s="212"/>
      <c r="J1914" s="213">
        <f>ROUND(I1914*H1914,2)</f>
        <v>0</v>
      </c>
      <c r="K1914" s="209" t="s">
        <v>292</v>
      </c>
      <c r="L1914" s="47"/>
      <c r="M1914" s="214" t="s">
        <v>19</v>
      </c>
      <c r="N1914" s="215" t="s">
        <v>42</v>
      </c>
      <c r="O1914" s="87"/>
      <c r="P1914" s="216">
        <f>O1914*H1914</f>
        <v>0</v>
      </c>
      <c r="Q1914" s="216">
        <v>0.0005</v>
      </c>
      <c r="R1914" s="216">
        <f>Q1914*H1914</f>
        <v>0.023</v>
      </c>
      <c r="S1914" s="216">
        <v>0</v>
      </c>
      <c r="T1914" s="217">
        <f>S1914*H1914</f>
        <v>0</v>
      </c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R1914" s="218" t="s">
        <v>269</v>
      </c>
      <c r="AT1914" s="218" t="s">
        <v>144</v>
      </c>
      <c r="AU1914" s="218" t="s">
        <v>81</v>
      </c>
      <c r="AY1914" s="20" t="s">
        <v>141</v>
      </c>
      <c r="BE1914" s="219">
        <f>IF(N1914="základní",J1914,0)</f>
        <v>0</v>
      </c>
      <c r="BF1914" s="219">
        <f>IF(N1914="snížená",J1914,0)</f>
        <v>0</v>
      </c>
      <c r="BG1914" s="219">
        <f>IF(N1914="zákl. přenesená",J1914,0)</f>
        <v>0</v>
      </c>
      <c r="BH1914" s="219">
        <f>IF(N1914="sníž. přenesená",J1914,0)</f>
        <v>0</v>
      </c>
      <c r="BI1914" s="219">
        <f>IF(N1914="nulová",J1914,0)</f>
        <v>0</v>
      </c>
      <c r="BJ1914" s="20" t="s">
        <v>79</v>
      </c>
      <c r="BK1914" s="219">
        <f>ROUND(I1914*H1914,2)</f>
        <v>0</v>
      </c>
      <c r="BL1914" s="20" t="s">
        <v>269</v>
      </c>
      <c r="BM1914" s="218" t="s">
        <v>2055</v>
      </c>
    </row>
    <row r="1915" spans="1:47" s="2" customFormat="1" ht="12">
      <c r="A1915" s="41"/>
      <c r="B1915" s="42"/>
      <c r="C1915" s="43"/>
      <c r="D1915" s="220" t="s">
        <v>151</v>
      </c>
      <c r="E1915" s="43"/>
      <c r="F1915" s="221" t="s">
        <v>2054</v>
      </c>
      <c r="G1915" s="43"/>
      <c r="H1915" s="43"/>
      <c r="I1915" s="222"/>
      <c r="J1915" s="43"/>
      <c r="K1915" s="43"/>
      <c r="L1915" s="47"/>
      <c r="M1915" s="223"/>
      <c r="N1915" s="224"/>
      <c r="O1915" s="87"/>
      <c r="P1915" s="87"/>
      <c r="Q1915" s="87"/>
      <c r="R1915" s="87"/>
      <c r="S1915" s="87"/>
      <c r="T1915" s="88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T1915" s="20" t="s">
        <v>151</v>
      </c>
      <c r="AU1915" s="20" t="s">
        <v>81</v>
      </c>
    </row>
    <row r="1916" spans="1:51" s="13" customFormat="1" ht="12">
      <c r="A1916" s="13"/>
      <c r="B1916" s="227"/>
      <c r="C1916" s="228"/>
      <c r="D1916" s="220" t="s">
        <v>155</v>
      </c>
      <c r="E1916" s="229" t="s">
        <v>19</v>
      </c>
      <c r="F1916" s="230" t="s">
        <v>2056</v>
      </c>
      <c r="G1916" s="228"/>
      <c r="H1916" s="229" t="s">
        <v>19</v>
      </c>
      <c r="I1916" s="231"/>
      <c r="J1916" s="228"/>
      <c r="K1916" s="228"/>
      <c r="L1916" s="232"/>
      <c r="M1916" s="233"/>
      <c r="N1916" s="234"/>
      <c r="O1916" s="234"/>
      <c r="P1916" s="234"/>
      <c r="Q1916" s="234"/>
      <c r="R1916" s="234"/>
      <c r="S1916" s="234"/>
      <c r="T1916" s="235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36" t="s">
        <v>155</v>
      </c>
      <c r="AU1916" s="236" t="s">
        <v>81</v>
      </c>
      <c r="AV1916" s="13" t="s">
        <v>79</v>
      </c>
      <c r="AW1916" s="13" t="s">
        <v>33</v>
      </c>
      <c r="AX1916" s="13" t="s">
        <v>71</v>
      </c>
      <c r="AY1916" s="236" t="s">
        <v>141</v>
      </c>
    </row>
    <row r="1917" spans="1:51" s="13" customFormat="1" ht="12">
      <c r="A1917" s="13"/>
      <c r="B1917" s="227"/>
      <c r="C1917" s="228"/>
      <c r="D1917" s="220" t="s">
        <v>155</v>
      </c>
      <c r="E1917" s="229" t="s">
        <v>19</v>
      </c>
      <c r="F1917" s="230" t="s">
        <v>2057</v>
      </c>
      <c r="G1917" s="228"/>
      <c r="H1917" s="229" t="s">
        <v>19</v>
      </c>
      <c r="I1917" s="231"/>
      <c r="J1917" s="228"/>
      <c r="K1917" s="228"/>
      <c r="L1917" s="232"/>
      <c r="M1917" s="233"/>
      <c r="N1917" s="234"/>
      <c r="O1917" s="234"/>
      <c r="P1917" s="234"/>
      <c r="Q1917" s="234"/>
      <c r="R1917" s="234"/>
      <c r="S1917" s="234"/>
      <c r="T1917" s="235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6" t="s">
        <v>155</v>
      </c>
      <c r="AU1917" s="236" t="s">
        <v>81</v>
      </c>
      <c r="AV1917" s="13" t="s">
        <v>79</v>
      </c>
      <c r="AW1917" s="13" t="s">
        <v>33</v>
      </c>
      <c r="AX1917" s="13" t="s">
        <v>71</v>
      </c>
      <c r="AY1917" s="236" t="s">
        <v>141</v>
      </c>
    </row>
    <row r="1918" spans="1:51" s="13" customFormat="1" ht="12">
      <c r="A1918" s="13"/>
      <c r="B1918" s="227"/>
      <c r="C1918" s="228"/>
      <c r="D1918" s="220" t="s">
        <v>155</v>
      </c>
      <c r="E1918" s="229" t="s">
        <v>19</v>
      </c>
      <c r="F1918" s="230" t="s">
        <v>2058</v>
      </c>
      <c r="G1918" s="228"/>
      <c r="H1918" s="229" t="s">
        <v>19</v>
      </c>
      <c r="I1918" s="231"/>
      <c r="J1918" s="228"/>
      <c r="K1918" s="228"/>
      <c r="L1918" s="232"/>
      <c r="M1918" s="233"/>
      <c r="N1918" s="234"/>
      <c r="O1918" s="234"/>
      <c r="P1918" s="234"/>
      <c r="Q1918" s="234"/>
      <c r="R1918" s="234"/>
      <c r="S1918" s="234"/>
      <c r="T1918" s="235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36" t="s">
        <v>155</v>
      </c>
      <c r="AU1918" s="236" t="s">
        <v>81</v>
      </c>
      <c r="AV1918" s="13" t="s">
        <v>79</v>
      </c>
      <c r="AW1918" s="13" t="s">
        <v>33</v>
      </c>
      <c r="AX1918" s="13" t="s">
        <v>71</v>
      </c>
      <c r="AY1918" s="236" t="s">
        <v>141</v>
      </c>
    </row>
    <row r="1919" spans="1:51" s="14" customFormat="1" ht="12">
      <c r="A1919" s="14"/>
      <c r="B1919" s="237"/>
      <c r="C1919" s="238"/>
      <c r="D1919" s="220" t="s">
        <v>155</v>
      </c>
      <c r="E1919" s="239" t="s">
        <v>19</v>
      </c>
      <c r="F1919" s="240" t="s">
        <v>2059</v>
      </c>
      <c r="G1919" s="238"/>
      <c r="H1919" s="241">
        <v>46</v>
      </c>
      <c r="I1919" s="242"/>
      <c r="J1919" s="238"/>
      <c r="K1919" s="238"/>
      <c r="L1919" s="243"/>
      <c r="M1919" s="244"/>
      <c r="N1919" s="245"/>
      <c r="O1919" s="245"/>
      <c r="P1919" s="245"/>
      <c r="Q1919" s="245"/>
      <c r="R1919" s="245"/>
      <c r="S1919" s="245"/>
      <c r="T1919" s="246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47" t="s">
        <v>155</v>
      </c>
      <c r="AU1919" s="247" t="s">
        <v>81</v>
      </c>
      <c r="AV1919" s="14" t="s">
        <v>81</v>
      </c>
      <c r="AW1919" s="14" t="s">
        <v>33</v>
      </c>
      <c r="AX1919" s="14" t="s">
        <v>71</v>
      </c>
      <c r="AY1919" s="247" t="s">
        <v>141</v>
      </c>
    </row>
    <row r="1920" spans="1:51" s="15" customFormat="1" ht="12">
      <c r="A1920" s="15"/>
      <c r="B1920" s="258"/>
      <c r="C1920" s="259"/>
      <c r="D1920" s="220" t="s">
        <v>155</v>
      </c>
      <c r="E1920" s="260" t="s">
        <v>19</v>
      </c>
      <c r="F1920" s="261" t="s">
        <v>188</v>
      </c>
      <c r="G1920" s="259"/>
      <c r="H1920" s="262">
        <v>46</v>
      </c>
      <c r="I1920" s="263"/>
      <c r="J1920" s="259"/>
      <c r="K1920" s="259"/>
      <c r="L1920" s="264"/>
      <c r="M1920" s="265"/>
      <c r="N1920" s="266"/>
      <c r="O1920" s="266"/>
      <c r="P1920" s="266"/>
      <c r="Q1920" s="266"/>
      <c r="R1920" s="266"/>
      <c r="S1920" s="266"/>
      <c r="T1920" s="267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T1920" s="268" t="s">
        <v>155</v>
      </c>
      <c r="AU1920" s="268" t="s">
        <v>81</v>
      </c>
      <c r="AV1920" s="15" t="s">
        <v>149</v>
      </c>
      <c r="AW1920" s="15" t="s">
        <v>33</v>
      </c>
      <c r="AX1920" s="15" t="s">
        <v>79</v>
      </c>
      <c r="AY1920" s="268" t="s">
        <v>141</v>
      </c>
    </row>
    <row r="1921" spans="1:65" s="2" customFormat="1" ht="16.5" customHeight="1">
      <c r="A1921" s="41"/>
      <c r="B1921" s="42"/>
      <c r="C1921" s="248" t="s">
        <v>2060</v>
      </c>
      <c r="D1921" s="248" t="s">
        <v>172</v>
      </c>
      <c r="E1921" s="249" t="s">
        <v>2061</v>
      </c>
      <c r="F1921" s="250" t="s">
        <v>2062</v>
      </c>
      <c r="G1921" s="251" t="s">
        <v>256</v>
      </c>
      <c r="H1921" s="252">
        <v>50.6</v>
      </c>
      <c r="I1921" s="253"/>
      <c r="J1921" s="254">
        <f>ROUND(I1921*H1921,2)</f>
        <v>0</v>
      </c>
      <c r="K1921" s="250" t="s">
        <v>292</v>
      </c>
      <c r="L1921" s="255"/>
      <c r="M1921" s="256" t="s">
        <v>19</v>
      </c>
      <c r="N1921" s="257" t="s">
        <v>42</v>
      </c>
      <c r="O1921" s="87"/>
      <c r="P1921" s="216">
        <f>O1921*H1921</f>
        <v>0</v>
      </c>
      <c r="Q1921" s="216">
        <v>0.00264</v>
      </c>
      <c r="R1921" s="216">
        <f>Q1921*H1921</f>
        <v>0.133584</v>
      </c>
      <c r="S1921" s="216">
        <v>0</v>
      </c>
      <c r="T1921" s="217">
        <f>S1921*H1921</f>
        <v>0</v>
      </c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R1921" s="218" t="s">
        <v>382</v>
      </c>
      <c r="AT1921" s="218" t="s">
        <v>172</v>
      </c>
      <c r="AU1921" s="218" t="s">
        <v>81</v>
      </c>
      <c r="AY1921" s="20" t="s">
        <v>141</v>
      </c>
      <c r="BE1921" s="219">
        <f>IF(N1921="základní",J1921,0)</f>
        <v>0</v>
      </c>
      <c r="BF1921" s="219">
        <f>IF(N1921="snížená",J1921,0)</f>
        <v>0</v>
      </c>
      <c r="BG1921" s="219">
        <f>IF(N1921="zákl. přenesená",J1921,0)</f>
        <v>0</v>
      </c>
      <c r="BH1921" s="219">
        <f>IF(N1921="sníž. přenesená",J1921,0)</f>
        <v>0</v>
      </c>
      <c r="BI1921" s="219">
        <f>IF(N1921="nulová",J1921,0)</f>
        <v>0</v>
      </c>
      <c r="BJ1921" s="20" t="s">
        <v>79</v>
      </c>
      <c r="BK1921" s="219">
        <f>ROUND(I1921*H1921,2)</f>
        <v>0</v>
      </c>
      <c r="BL1921" s="20" t="s">
        <v>269</v>
      </c>
      <c r="BM1921" s="218" t="s">
        <v>2063</v>
      </c>
    </row>
    <row r="1922" spans="1:47" s="2" customFormat="1" ht="12">
      <c r="A1922" s="41"/>
      <c r="B1922" s="42"/>
      <c r="C1922" s="43"/>
      <c r="D1922" s="220" t="s">
        <v>151</v>
      </c>
      <c r="E1922" s="43"/>
      <c r="F1922" s="221" t="s">
        <v>2062</v>
      </c>
      <c r="G1922" s="43"/>
      <c r="H1922" s="43"/>
      <c r="I1922" s="222"/>
      <c r="J1922" s="43"/>
      <c r="K1922" s="43"/>
      <c r="L1922" s="47"/>
      <c r="M1922" s="223"/>
      <c r="N1922" s="224"/>
      <c r="O1922" s="87"/>
      <c r="P1922" s="87"/>
      <c r="Q1922" s="87"/>
      <c r="R1922" s="87"/>
      <c r="S1922" s="87"/>
      <c r="T1922" s="88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T1922" s="20" t="s">
        <v>151</v>
      </c>
      <c r="AU1922" s="20" t="s">
        <v>81</v>
      </c>
    </row>
    <row r="1923" spans="1:51" s="13" customFormat="1" ht="12">
      <c r="A1923" s="13"/>
      <c r="B1923" s="227"/>
      <c r="C1923" s="228"/>
      <c r="D1923" s="220" t="s">
        <v>155</v>
      </c>
      <c r="E1923" s="229" t="s">
        <v>19</v>
      </c>
      <c r="F1923" s="230" t="s">
        <v>177</v>
      </c>
      <c r="G1923" s="228"/>
      <c r="H1923" s="229" t="s">
        <v>19</v>
      </c>
      <c r="I1923" s="231"/>
      <c r="J1923" s="228"/>
      <c r="K1923" s="228"/>
      <c r="L1923" s="232"/>
      <c r="M1923" s="233"/>
      <c r="N1923" s="234"/>
      <c r="O1923" s="234"/>
      <c r="P1923" s="234"/>
      <c r="Q1923" s="234"/>
      <c r="R1923" s="234"/>
      <c r="S1923" s="234"/>
      <c r="T1923" s="235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36" t="s">
        <v>155</v>
      </c>
      <c r="AU1923" s="236" t="s">
        <v>81</v>
      </c>
      <c r="AV1923" s="13" t="s">
        <v>79</v>
      </c>
      <c r="AW1923" s="13" t="s">
        <v>33</v>
      </c>
      <c r="AX1923" s="13" t="s">
        <v>71</v>
      </c>
      <c r="AY1923" s="236" t="s">
        <v>141</v>
      </c>
    </row>
    <row r="1924" spans="1:51" s="13" customFormat="1" ht="12">
      <c r="A1924" s="13"/>
      <c r="B1924" s="227"/>
      <c r="C1924" s="228"/>
      <c r="D1924" s="220" t="s">
        <v>155</v>
      </c>
      <c r="E1924" s="229" t="s">
        <v>19</v>
      </c>
      <c r="F1924" s="230" t="s">
        <v>2057</v>
      </c>
      <c r="G1924" s="228"/>
      <c r="H1924" s="229" t="s">
        <v>19</v>
      </c>
      <c r="I1924" s="231"/>
      <c r="J1924" s="228"/>
      <c r="K1924" s="228"/>
      <c r="L1924" s="232"/>
      <c r="M1924" s="233"/>
      <c r="N1924" s="234"/>
      <c r="O1924" s="234"/>
      <c r="P1924" s="234"/>
      <c r="Q1924" s="234"/>
      <c r="R1924" s="234"/>
      <c r="S1924" s="234"/>
      <c r="T1924" s="235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36" t="s">
        <v>155</v>
      </c>
      <c r="AU1924" s="236" t="s">
        <v>81</v>
      </c>
      <c r="AV1924" s="13" t="s">
        <v>79</v>
      </c>
      <c r="AW1924" s="13" t="s">
        <v>33</v>
      </c>
      <c r="AX1924" s="13" t="s">
        <v>71</v>
      </c>
      <c r="AY1924" s="236" t="s">
        <v>141</v>
      </c>
    </row>
    <row r="1925" spans="1:51" s="14" customFormat="1" ht="12">
      <c r="A1925" s="14"/>
      <c r="B1925" s="237"/>
      <c r="C1925" s="238"/>
      <c r="D1925" s="220" t="s">
        <v>155</v>
      </c>
      <c r="E1925" s="239" t="s">
        <v>19</v>
      </c>
      <c r="F1925" s="240" t="s">
        <v>2064</v>
      </c>
      <c r="G1925" s="238"/>
      <c r="H1925" s="241">
        <v>46</v>
      </c>
      <c r="I1925" s="242"/>
      <c r="J1925" s="238"/>
      <c r="K1925" s="238"/>
      <c r="L1925" s="243"/>
      <c r="M1925" s="244"/>
      <c r="N1925" s="245"/>
      <c r="O1925" s="245"/>
      <c r="P1925" s="245"/>
      <c r="Q1925" s="245"/>
      <c r="R1925" s="245"/>
      <c r="S1925" s="245"/>
      <c r="T1925" s="246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47" t="s">
        <v>155</v>
      </c>
      <c r="AU1925" s="247" t="s">
        <v>81</v>
      </c>
      <c r="AV1925" s="14" t="s">
        <v>81</v>
      </c>
      <c r="AW1925" s="14" t="s">
        <v>33</v>
      </c>
      <c r="AX1925" s="14" t="s">
        <v>71</v>
      </c>
      <c r="AY1925" s="247" t="s">
        <v>141</v>
      </c>
    </row>
    <row r="1926" spans="1:51" s="15" customFormat="1" ht="12">
      <c r="A1926" s="15"/>
      <c r="B1926" s="258"/>
      <c r="C1926" s="259"/>
      <c r="D1926" s="220" t="s">
        <v>155</v>
      </c>
      <c r="E1926" s="260" t="s">
        <v>19</v>
      </c>
      <c r="F1926" s="261" t="s">
        <v>188</v>
      </c>
      <c r="G1926" s="259"/>
      <c r="H1926" s="262">
        <v>46</v>
      </c>
      <c r="I1926" s="263"/>
      <c r="J1926" s="259"/>
      <c r="K1926" s="259"/>
      <c r="L1926" s="264"/>
      <c r="M1926" s="265"/>
      <c r="N1926" s="266"/>
      <c r="O1926" s="266"/>
      <c r="P1926" s="266"/>
      <c r="Q1926" s="266"/>
      <c r="R1926" s="266"/>
      <c r="S1926" s="266"/>
      <c r="T1926" s="267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T1926" s="268" t="s">
        <v>155</v>
      </c>
      <c r="AU1926" s="268" t="s">
        <v>81</v>
      </c>
      <c r="AV1926" s="15" t="s">
        <v>149</v>
      </c>
      <c r="AW1926" s="15" t="s">
        <v>33</v>
      </c>
      <c r="AX1926" s="15" t="s">
        <v>79</v>
      </c>
      <c r="AY1926" s="268" t="s">
        <v>141</v>
      </c>
    </row>
    <row r="1927" spans="1:51" s="14" customFormat="1" ht="12">
      <c r="A1927" s="14"/>
      <c r="B1927" s="237"/>
      <c r="C1927" s="238"/>
      <c r="D1927" s="220" t="s">
        <v>155</v>
      </c>
      <c r="E1927" s="238"/>
      <c r="F1927" s="240" t="s">
        <v>2065</v>
      </c>
      <c r="G1927" s="238"/>
      <c r="H1927" s="241">
        <v>50.6</v>
      </c>
      <c r="I1927" s="242"/>
      <c r="J1927" s="238"/>
      <c r="K1927" s="238"/>
      <c r="L1927" s="243"/>
      <c r="M1927" s="244"/>
      <c r="N1927" s="245"/>
      <c r="O1927" s="245"/>
      <c r="P1927" s="245"/>
      <c r="Q1927" s="245"/>
      <c r="R1927" s="245"/>
      <c r="S1927" s="245"/>
      <c r="T1927" s="246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T1927" s="247" t="s">
        <v>155</v>
      </c>
      <c r="AU1927" s="247" t="s">
        <v>81</v>
      </c>
      <c r="AV1927" s="14" t="s">
        <v>81</v>
      </c>
      <c r="AW1927" s="14" t="s">
        <v>4</v>
      </c>
      <c r="AX1927" s="14" t="s">
        <v>79</v>
      </c>
      <c r="AY1927" s="247" t="s">
        <v>141</v>
      </c>
    </row>
    <row r="1928" spans="1:65" s="2" customFormat="1" ht="44.25" customHeight="1">
      <c r="A1928" s="41"/>
      <c r="B1928" s="42"/>
      <c r="C1928" s="207" t="s">
        <v>2066</v>
      </c>
      <c r="D1928" s="207" t="s">
        <v>144</v>
      </c>
      <c r="E1928" s="208" t="s">
        <v>2067</v>
      </c>
      <c r="F1928" s="209" t="s">
        <v>2068</v>
      </c>
      <c r="G1928" s="210" t="s">
        <v>256</v>
      </c>
      <c r="H1928" s="211">
        <v>21</v>
      </c>
      <c r="I1928" s="212"/>
      <c r="J1928" s="213">
        <f>ROUND(I1928*H1928,2)</f>
        <v>0</v>
      </c>
      <c r="K1928" s="209" t="s">
        <v>292</v>
      </c>
      <c r="L1928" s="47"/>
      <c r="M1928" s="214" t="s">
        <v>19</v>
      </c>
      <c r="N1928" s="215" t="s">
        <v>42</v>
      </c>
      <c r="O1928" s="87"/>
      <c r="P1928" s="216">
        <f>O1928*H1928</f>
        <v>0</v>
      </c>
      <c r="Q1928" s="216">
        <v>5E-05</v>
      </c>
      <c r="R1928" s="216">
        <f>Q1928*H1928</f>
        <v>0.0010500000000000002</v>
      </c>
      <c r="S1928" s="216">
        <v>0</v>
      </c>
      <c r="T1928" s="217">
        <f>S1928*H1928</f>
        <v>0</v>
      </c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R1928" s="218" t="s">
        <v>269</v>
      </c>
      <c r="AT1928" s="218" t="s">
        <v>144</v>
      </c>
      <c r="AU1928" s="218" t="s">
        <v>81</v>
      </c>
      <c r="AY1928" s="20" t="s">
        <v>141</v>
      </c>
      <c r="BE1928" s="219">
        <f>IF(N1928="základní",J1928,0)</f>
        <v>0</v>
      </c>
      <c r="BF1928" s="219">
        <f>IF(N1928="snížená",J1928,0)</f>
        <v>0</v>
      </c>
      <c r="BG1928" s="219">
        <f>IF(N1928="zákl. přenesená",J1928,0)</f>
        <v>0</v>
      </c>
      <c r="BH1928" s="219">
        <f>IF(N1928="sníž. přenesená",J1928,0)</f>
        <v>0</v>
      </c>
      <c r="BI1928" s="219">
        <f>IF(N1928="nulová",J1928,0)</f>
        <v>0</v>
      </c>
      <c r="BJ1928" s="20" t="s">
        <v>79</v>
      </c>
      <c r="BK1928" s="219">
        <f>ROUND(I1928*H1928,2)</f>
        <v>0</v>
      </c>
      <c r="BL1928" s="20" t="s">
        <v>269</v>
      </c>
      <c r="BM1928" s="218" t="s">
        <v>2069</v>
      </c>
    </row>
    <row r="1929" spans="1:47" s="2" customFormat="1" ht="12">
      <c r="A1929" s="41"/>
      <c r="B1929" s="42"/>
      <c r="C1929" s="43"/>
      <c r="D1929" s="220" t="s">
        <v>151</v>
      </c>
      <c r="E1929" s="43"/>
      <c r="F1929" s="221" t="s">
        <v>2068</v>
      </c>
      <c r="G1929" s="43"/>
      <c r="H1929" s="43"/>
      <c r="I1929" s="222"/>
      <c r="J1929" s="43"/>
      <c r="K1929" s="43"/>
      <c r="L1929" s="47"/>
      <c r="M1929" s="223"/>
      <c r="N1929" s="224"/>
      <c r="O1929" s="87"/>
      <c r="P1929" s="87"/>
      <c r="Q1929" s="87"/>
      <c r="R1929" s="87"/>
      <c r="S1929" s="87"/>
      <c r="T1929" s="88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T1929" s="20" t="s">
        <v>151</v>
      </c>
      <c r="AU1929" s="20" t="s">
        <v>81</v>
      </c>
    </row>
    <row r="1930" spans="1:51" s="13" customFormat="1" ht="12">
      <c r="A1930" s="13"/>
      <c r="B1930" s="227"/>
      <c r="C1930" s="228"/>
      <c r="D1930" s="220" t="s">
        <v>155</v>
      </c>
      <c r="E1930" s="229" t="s">
        <v>19</v>
      </c>
      <c r="F1930" s="230" t="s">
        <v>225</v>
      </c>
      <c r="G1930" s="228"/>
      <c r="H1930" s="229" t="s">
        <v>19</v>
      </c>
      <c r="I1930" s="231"/>
      <c r="J1930" s="228"/>
      <c r="K1930" s="228"/>
      <c r="L1930" s="232"/>
      <c r="M1930" s="233"/>
      <c r="N1930" s="234"/>
      <c r="O1930" s="234"/>
      <c r="P1930" s="234"/>
      <c r="Q1930" s="234"/>
      <c r="R1930" s="234"/>
      <c r="S1930" s="234"/>
      <c r="T1930" s="235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36" t="s">
        <v>155</v>
      </c>
      <c r="AU1930" s="236" t="s">
        <v>81</v>
      </c>
      <c r="AV1930" s="13" t="s">
        <v>79</v>
      </c>
      <c r="AW1930" s="13" t="s">
        <v>33</v>
      </c>
      <c r="AX1930" s="13" t="s">
        <v>71</v>
      </c>
      <c r="AY1930" s="236" t="s">
        <v>141</v>
      </c>
    </row>
    <row r="1931" spans="1:51" s="13" customFormat="1" ht="12">
      <c r="A1931" s="13"/>
      <c r="B1931" s="227"/>
      <c r="C1931" s="228"/>
      <c r="D1931" s="220" t="s">
        <v>155</v>
      </c>
      <c r="E1931" s="229" t="s">
        <v>19</v>
      </c>
      <c r="F1931" s="230" t="s">
        <v>2070</v>
      </c>
      <c r="G1931" s="228"/>
      <c r="H1931" s="229" t="s">
        <v>19</v>
      </c>
      <c r="I1931" s="231"/>
      <c r="J1931" s="228"/>
      <c r="K1931" s="228"/>
      <c r="L1931" s="232"/>
      <c r="M1931" s="233"/>
      <c r="N1931" s="234"/>
      <c r="O1931" s="234"/>
      <c r="P1931" s="234"/>
      <c r="Q1931" s="234"/>
      <c r="R1931" s="234"/>
      <c r="S1931" s="234"/>
      <c r="T1931" s="235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36" t="s">
        <v>155</v>
      </c>
      <c r="AU1931" s="236" t="s">
        <v>81</v>
      </c>
      <c r="AV1931" s="13" t="s">
        <v>79</v>
      </c>
      <c r="AW1931" s="13" t="s">
        <v>33</v>
      </c>
      <c r="AX1931" s="13" t="s">
        <v>71</v>
      </c>
      <c r="AY1931" s="236" t="s">
        <v>141</v>
      </c>
    </row>
    <row r="1932" spans="1:51" s="14" customFormat="1" ht="12">
      <c r="A1932" s="14"/>
      <c r="B1932" s="237"/>
      <c r="C1932" s="238"/>
      <c r="D1932" s="220" t="s">
        <v>155</v>
      </c>
      <c r="E1932" s="239" t="s">
        <v>19</v>
      </c>
      <c r="F1932" s="240" t="s">
        <v>2071</v>
      </c>
      <c r="G1932" s="238"/>
      <c r="H1932" s="241">
        <v>21</v>
      </c>
      <c r="I1932" s="242"/>
      <c r="J1932" s="238"/>
      <c r="K1932" s="238"/>
      <c r="L1932" s="243"/>
      <c r="M1932" s="244"/>
      <c r="N1932" s="245"/>
      <c r="O1932" s="245"/>
      <c r="P1932" s="245"/>
      <c r="Q1932" s="245"/>
      <c r="R1932" s="245"/>
      <c r="S1932" s="245"/>
      <c r="T1932" s="246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47" t="s">
        <v>155</v>
      </c>
      <c r="AU1932" s="247" t="s">
        <v>81</v>
      </c>
      <c r="AV1932" s="14" t="s">
        <v>81</v>
      </c>
      <c r="AW1932" s="14" t="s">
        <v>33</v>
      </c>
      <c r="AX1932" s="14" t="s">
        <v>79</v>
      </c>
      <c r="AY1932" s="247" t="s">
        <v>141</v>
      </c>
    </row>
    <row r="1933" spans="1:65" s="2" customFormat="1" ht="24.15" customHeight="1">
      <c r="A1933" s="41"/>
      <c r="B1933" s="42"/>
      <c r="C1933" s="207" t="s">
        <v>2072</v>
      </c>
      <c r="D1933" s="207" t="s">
        <v>144</v>
      </c>
      <c r="E1933" s="208" t="s">
        <v>2073</v>
      </c>
      <c r="F1933" s="209" t="s">
        <v>2074</v>
      </c>
      <c r="G1933" s="210" t="s">
        <v>1038</v>
      </c>
      <c r="H1933" s="280"/>
      <c r="I1933" s="212"/>
      <c r="J1933" s="213">
        <f>ROUND(I1933*H1933,2)</f>
        <v>0</v>
      </c>
      <c r="K1933" s="209" t="s">
        <v>148</v>
      </c>
      <c r="L1933" s="47"/>
      <c r="M1933" s="214" t="s">
        <v>19</v>
      </c>
      <c r="N1933" s="215" t="s">
        <v>42</v>
      </c>
      <c r="O1933" s="87"/>
      <c r="P1933" s="216">
        <f>O1933*H1933</f>
        <v>0</v>
      </c>
      <c r="Q1933" s="216">
        <v>0</v>
      </c>
      <c r="R1933" s="216">
        <f>Q1933*H1933</f>
        <v>0</v>
      </c>
      <c r="S1933" s="216">
        <v>0</v>
      </c>
      <c r="T1933" s="217">
        <f>S1933*H1933</f>
        <v>0</v>
      </c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R1933" s="218" t="s">
        <v>269</v>
      </c>
      <c r="AT1933" s="218" t="s">
        <v>144</v>
      </c>
      <c r="AU1933" s="218" t="s">
        <v>81</v>
      </c>
      <c r="AY1933" s="20" t="s">
        <v>141</v>
      </c>
      <c r="BE1933" s="219">
        <f>IF(N1933="základní",J1933,0)</f>
        <v>0</v>
      </c>
      <c r="BF1933" s="219">
        <f>IF(N1933="snížená",J1933,0)</f>
        <v>0</v>
      </c>
      <c r="BG1933" s="219">
        <f>IF(N1933="zákl. přenesená",J1933,0)</f>
        <v>0</v>
      </c>
      <c r="BH1933" s="219">
        <f>IF(N1933="sníž. přenesená",J1933,0)</f>
        <v>0</v>
      </c>
      <c r="BI1933" s="219">
        <f>IF(N1933="nulová",J1933,0)</f>
        <v>0</v>
      </c>
      <c r="BJ1933" s="20" t="s">
        <v>79</v>
      </c>
      <c r="BK1933" s="219">
        <f>ROUND(I1933*H1933,2)</f>
        <v>0</v>
      </c>
      <c r="BL1933" s="20" t="s">
        <v>269</v>
      </c>
      <c r="BM1933" s="218" t="s">
        <v>2075</v>
      </c>
    </row>
    <row r="1934" spans="1:47" s="2" customFormat="1" ht="12">
      <c r="A1934" s="41"/>
      <c r="B1934" s="42"/>
      <c r="C1934" s="43"/>
      <c r="D1934" s="220" t="s">
        <v>151</v>
      </c>
      <c r="E1934" s="43"/>
      <c r="F1934" s="221" t="s">
        <v>2076</v>
      </c>
      <c r="G1934" s="43"/>
      <c r="H1934" s="43"/>
      <c r="I1934" s="222"/>
      <c r="J1934" s="43"/>
      <c r="K1934" s="43"/>
      <c r="L1934" s="47"/>
      <c r="M1934" s="223"/>
      <c r="N1934" s="224"/>
      <c r="O1934" s="87"/>
      <c r="P1934" s="87"/>
      <c r="Q1934" s="87"/>
      <c r="R1934" s="87"/>
      <c r="S1934" s="87"/>
      <c r="T1934" s="88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T1934" s="20" t="s">
        <v>151</v>
      </c>
      <c r="AU1934" s="20" t="s">
        <v>81</v>
      </c>
    </row>
    <row r="1935" spans="1:47" s="2" customFormat="1" ht="12">
      <c r="A1935" s="41"/>
      <c r="B1935" s="42"/>
      <c r="C1935" s="43"/>
      <c r="D1935" s="225" t="s">
        <v>153</v>
      </c>
      <c r="E1935" s="43"/>
      <c r="F1935" s="226" t="s">
        <v>2077</v>
      </c>
      <c r="G1935" s="43"/>
      <c r="H1935" s="43"/>
      <c r="I1935" s="222"/>
      <c r="J1935" s="43"/>
      <c r="K1935" s="43"/>
      <c r="L1935" s="47"/>
      <c r="M1935" s="223"/>
      <c r="N1935" s="224"/>
      <c r="O1935" s="87"/>
      <c r="P1935" s="87"/>
      <c r="Q1935" s="87"/>
      <c r="R1935" s="87"/>
      <c r="S1935" s="87"/>
      <c r="T1935" s="88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T1935" s="20" t="s">
        <v>153</v>
      </c>
      <c r="AU1935" s="20" t="s">
        <v>81</v>
      </c>
    </row>
    <row r="1936" spans="1:63" s="12" customFormat="1" ht="22.8" customHeight="1">
      <c r="A1936" s="12"/>
      <c r="B1936" s="191"/>
      <c r="C1936" s="192"/>
      <c r="D1936" s="193" t="s">
        <v>70</v>
      </c>
      <c r="E1936" s="205" t="s">
        <v>2078</v>
      </c>
      <c r="F1936" s="205" t="s">
        <v>2079</v>
      </c>
      <c r="G1936" s="192"/>
      <c r="H1936" s="192"/>
      <c r="I1936" s="195"/>
      <c r="J1936" s="206">
        <f>BK1936</f>
        <v>0</v>
      </c>
      <c r="K1936" s="192"/>
      <c r="L1936" s="197"/>
      <c r="M1936" s="198"/>
      <c r="N1936" s="199"/>
      <c r="O1936" s="199"/>
      <c r="P1936" s="200">
        <f>SUM(P1937:P1999)</f>
        <v>0</v>
      </c>
      <c r="Q1936" s="199"/>
      <c r="R1936" s="200">
        <f>SUM(R1937:R1999)</f>
        <v>0.49194899999999997</v>
      </c>
      <c r="S1936" s="199"/>
      <c r="T1936" s="201">
        <f>SUM(T1937:T1999)</f>
        <v>0</v>
      </c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R1936" s="202" t="s">
        <v>81</v>
      </c>
      <c r="AT1936" s="203" t="s">
        <v>70</v>
      </c>
      <c r="AU1936" s="203" t="s">
        <v>79</v>
      </c>
      <c r="AY1936" s="202" t="s">
        <v>141</v>
      </c>
      <c r="BK1936" s="204">
        <f>SUM(BK1937:BK1999)</f>
        <v>0</v>
      </c>
    </row>
    <row r="1937" spans="1:65" s="2" customFormat="1" ht="16.5" customHeight="1">
      <c r="A1937" s="41"/>
      <c r="B1937" s="42"/>
      <c r="C1937" s="207" t="s">
        <v>2080</v>
      </c>
      <c r="D1937" s="207" t="s">
        <v>144</v>
      </c>
      <c r="E1937" s="208" t="s">
        <v>2081</v>
      </c>
      <c r="F1937" s="209" t="s">
        <v>2082</v>
      </c>
      <c r="G1937" s="210" t="s">
        <v>221</v>
      </c>
      <c r="H1937" s="211">
        <v>24.045</v>
      </c>
      <c r="I1937" s="212"/>
      <c r="J1937" s="213">
        <f>ROUND(I1937*H1937,2)</f>
        <v>0</v>
      </c>
      <c r="K1937" s="209" t="s">
        <v>148</v>
      </c>
      <c r="L1937" s="47"/>
      <c r="M1937" s="214" t="s">
        <v>19</v>
      </c>
      <c r="N1937" s="215" t="s">
        <v>42</v>
      </c>
      <c r="O1937" s="87"/>
      <c r="P1937" s="216">
        <f>O1937*H1937</f>
        <v>0</v>
      </c>
      <c r="Q1937" s="216">
        <v>0</v>
      </c>
      <c r="R1937" s="216">
        <f>Q1937*H1937</f>
        <v>0</v>
      </c>
      <c r="S1937" s="216">
        <v>0</v>
      </c>
      <c r="T1937" s="217">
        <f>S1937*H1937</f>
        <v>0</v>
      </c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R1937" s="218" t="s">
        <v>269</v>
      </c>
      <c r="AT1937" s="218" t="s">
        <v>144</v>
      </c>
      <c r="AU1937" s="218" t="s">
        <v>81</v>
      </c>
      <c r="AY1937" s="20" t="s">
        <v>141</v>
      </c>
      <c r="BE1937" s="219">
        <f>IF(N1937="základní",J1937,0)</f>
        <v>0</v>
      </c>
      <c r="BF1937" s="219">
        <f>IF(N1937="snížená",J1937,0)</f>
        <v>0</v>
      </c>
      <c r="BG1937" s="219">
        <f>IF(N1937="zákl. přenesená",J1937,0)</f>
        <v>0</v>
      </c>
      <c r="BH1937" s="219">
        <f>IF(N1937="sníž. přenesená",J1937,0)</f>
        <v>0</v>
      </c>
      <c r="BI1937" s="219">
        <f>IF(N1937="nulová",J1937,0)</f>
        <v>0</v>
      </c>
      <c r="BJ1937" s="20" t="s">
        <v>79</v>
      </c>
      <c r="BK1937" s="219">
        <f>ROUND(I1937*H1937,2)</f>
        <v>0</v>
      </c>
      <c r="BL1937" s="20" t="s">
        <v>269</v>
      </c>
      <c r="BM1937" s="218" t="s">
        <v>2083</v>
      </c>
    </row>
    <row r="1938" spans="1:47" s="2" customFormat="1" ht="12">
      <c r="A1938" s="41"/>
      <c r="B1938" s="42"/>
      <c r="C1938" s="43"/>
      <c r="D1938" s="220" t="s">
        <v>151</v>
      </c>
      <c r="E1938" s="43"/>
      <c r="F1938" s="221" t="s">
        <v>2084</v>
      </c>
      <c r="G1938" s="43"/>
      <c r="H1938" s="43"/>
      <c r="I1938" s="222"/>
      <c r="J1938" s="43"/>
      <c r="K1938" s="43"/>
      <c r="L1938" s="47"/>
      <c r="M1938" s="223"/>
      <c r="N1938" s="224"/>
      <c r="O1938" s="87"/>
      <c r="P1938" s="87"/>
      <c r="Q1938" s="87"/>
      <c r="R1938" s="87"/>
      <c r="S1938" s="87"/>
      <c r="T1938" s="88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T1938" s="20" t="s">
        <v>151</v>
      </c>
      <c r="AU1938" s="20" t="s">
        <v>81</v>
      </c>
    </row>
    <row r="1939" spans="1:47" s="2" customFormat="1" ht="12">
      <c r="A1939" s="41"/>
      <c r="B1939" s="42"/>
      <c r="C1939" s="43"/>
      <c r="D1939" s="225" t="s">
        <v>153</v>
      </c>
      <c r="E1939" s="43"/>
      <c r="F1939" s="226" t="s">
        <v>2085</v>
      </c>
      <c r="G1939" s="43"/>
      <c r="H1939" s="43"/>
      <c r="I1939" s="222"/>
      <c r="J1939" s="43"/>
      <c r="K1939" s="43"/>
      <c r="L1939" s="47"/>
      <c r="M1939" s="223"/>
      <c r="N1939" s="224"/>
      <c r="O1939" s="87"/>
      <c r="P1939" s="87"/>
      <c r="Q1939" s="87"/>
      <c r="R1939" s="87"/>
      <c r="S1939" s="87"/>
      <c r="T1939" s="88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T1939" s="20" t="s">
        <v>153</v>
      </c>
      <c r="AU1939" s="20" t="s">
        <v>81</v>
      </c>
    </row>
    <row r="1940" spans="1:51" s="13" customFormat="1" ht="12">
      <c r="A1940" s="13"/>
      <c r="B1940" s="227"/>
      <c r="C1940" s="228"/>
      <c r="D1940" s="220" t="s">
        <v>155</v>
      </c>
      <c r="E1940" s="229" t="s">
        <v>19</v>
      </c>
      <c r="F1940" s="230" t="s">
        <v>551</v>
      </c>
      <c r="G1940" s="228"/>
      <c r="H1940" s="229" t="s">
        <v>19</v>
      </c>
      <c r="I1940" s="231"/>
      <c r="J1940" s="228"/>
      <c r="K1940" s="228"/>
      <c r="L1940" s="232"/>
      <c r="M1940" s="233"/>
      <c r="N1940" s="234"/>
      <c r="O1940" s="234"/>
      <c r="P1940" s="234"/>
      <c r="Q1940" s="234"/>
      <c r="R1940" s="234"/>
      <c r="S1940" s="234"/>
      <c r="T1940" s="235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36" t="s">
        <v>155</v>
      </c>
      <c r="AU1940" s="236" t="s">
        <v>81</v>
      </c>
      <c r="AV1940" s="13" t="s">
        <v>79</v>
      </c>
      <c r="AW1940" s="13" t="s">
        <v>33</v>
      </c>
      <c r="AX1940" s="13" t="s">
        <v>71</v>
      </c>
      <c r="AY1940" s="236" t="s">
        <v>141</v>
      </c>
    </row>
    <row r="1941" spans="1:51" s="14" customFormat="1" ht="12">
      <c r="A1941" s="14"/>
      <c r="B1941" s="237"/>
      <c r="C1941" s="238"/>
      <c r="D1941" s="220" t="s">
        <v>155</v>
      </c>
      <c r="E1941" s="239" t="s">
        <v>19</v>
      </c>
      <c r="F1941" s="240" t="s">
        <v>2086</v>
      </c>
      <c r="G1941" s="238"/>
      <c r="H1941" s="241">
        <v>24.045</v>
      </c>
      <c r="I1941" s="242"/>
      <c r="J1941" s="238"/>
      <c r="K1941" s="238"/>
      <c r="L1941" s="243"/>
      <c r="M1941" s="244"/>
      <c r="N1941" s="245"/>
      <c r="O1941" s="245"/>
      <c r="P1941" s="245"/>
      <c r="Q1941" s="245"/>
      <c r="R1941" s="245"/>
      <c r="S1941" s="245"/>
      <c r="T1941" s="246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47" t="s">
        <v>155</v>
      </c>
      <c r="AU1941" s="247" t="s">
        <v>81</v>
      </c>
      <c r="AV1941" s="14" t="s">
        <v>81</v>
      </c>
      <c r="AW1941" s="14" t="s">
        <v>33</v>
      </c>
      <c r="AX1941" s="14" t="s">
        <v>79</v>
      </c>
      <c r="AY1941" s="247" t="s">
        <v>141</v>
      </c>
    </row>
    <row r="1942" spans="1:65" s="2" customFormat="1" ht="21.75" customHeight="1">
      <c r="A1942" s="41"/>
      <c r="B1942" s="42"/>
      <c r="C1942" s="207" t="s">
        <v>2087</v>
      </c>
      <c r="D1942" s="207" t="s">
        <v>144</v>
      </c>
      <c r="E1942" s="208" t="s">
        <v>2088</v>
      </c>
      <c r="F1942" s="209" t="s">
        <v>2089</v>
      </c>
      <c r="G1942" s="210" t="s">
        <v>256</v>
      </c>
      <c r="H1942" s="211">
        <v>19.3</v>
      </c>
      <c r="I1942" s="212"/>
      <c r="J1942" s="213">
        <f>ROUND(I1942*H1942,2)</f>
        <v>0</v>
      </c>
      <c r="K1942" s="209" t="s">
        <v>148</v>
      </c>
      <c r="L1942" s="47"/>
      <c r="M1942" s="214" t="s">
        <v>19</v>
      </c>
      <c r="N1942" s="215" t="s">
        <v>42</v>
      </c>
      <c r="O1942" s="87"/>
      <c r="P1942" s="216">
        <f>O1942*H1942</f>
        <v>0</v>
      </c>
      <c r="Q1942" s="216">
        <v>2E-05</v>
      </c>
      <c r="R1942" s="216">
        <f>Q1942*H1942</f>
        <v>0.00038600000000000006</v>
      </c>
      <c r="S1942" s="216">
        <v>0</v>
      </c>
      <c r="T1942" s="217">
        <f>S1942*H1942</f>
        <v>0</v>
      </c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R1942" s="218" t="s">
        <v>269</v>
      </c>
      <c r="AT1942" s="218" t="s">
        <v>144</v>
      </c>
      <c r="AU1942" s="218" t="s">
        <v>81</v>
      </c>
      <c r="AY1942" s="20" t="s">
        <v>141</v>
      </c>
      <c r="BE1942" s="219">
        <f>IF(N1942="základní",J1942,0)</f>
        <v>0</v>
      </c>
      <c r="BF1942" s="219">
        <f>IF(N1942="snížená",J1942,0)</f>
        <v>0</v>
      </c>
      <c r="BG1942" s="219">
        <f>IF(N1942="zákl. přenesená",J1942,0)</f>
        <v>0</v>
      </c>
      <c r="BH1942" s="219">
        <f>IF(N1942="sníž. přenesená",J1942,0)</f>
        <v>0</v>
      </c>
      <c r="BI1942" s="219">
        <f>IF(N1942="nulová",J1942,0)</f>
        <v>0</v>
      </c>
      <c r="BJ1942" s="20" t="s">
        <v>79</v>
      </c>
      <c r="BK1942" s="219">
        <f>ROUND(I1942*H1942,2)</f>
        <v>0</v>
      </c>
      <c r="BL1942" s="20" t="s">
        <v>269</v>
      </c>
      <c r="BM1942" s="218" t="s">
        <v>2090</v>
      </c>
    </row>
    <row r="1943" spans="1:47" s="2" customFormat="1" ht="12">
      <c r="A1943" s="41"/>
      <c r="B1943" s="42"/>
      <c r="C1943" s="43"/>
      <c r="D1943" s="220" t="s">
        <v>151</v>
      </c>
      <c r="E1943" s="43"/>
      <c r="F1943" s="221" t="s">
        <v>2091</v>
      </c>
      <c r="G1943" s="43"/>
      <c r="H1943" s="43"/>
      <c r="I1943" s="222"/>
      <c r="J1943" s="43"/>
      <c r="K1943" s="43"/>
      <c r="L1943" s="47"/>
      <c r="M1943" s="223"/>
      <c r="N1943" s="224"/>
      <c r="O1943" s="87"/>
      <c r="P1943" s="87"/>
      <c r="Q1943" s="87"/>
      <c r="R1943" s="87"/>
      <c r="S1943" s="87"/>
      <c r="T1943" s="88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T1943" s="20" t="s">
        <v>151</v>
      </c>
      <c r="AU1943" s="20" t="s">
        <v>81</v>
      </c>
    </row>
    <row r="1944" spans="1:47" s="2" customFormat="1" ht="12">
      <c r="A1944" s="41"/>
      <c r="B1944" s="42"/>
      <c r="C1944" s="43"/>
      <c r="D1944" s="225" t="s">
        <v>153</v>
      </c>
      <c r="E1944" s="43"/>
      <c r="F1944" s="226" t="s">
        <v>2092</v>
      </c>
      <c r="G1944" s="43"/>
      <c r="H1944" s="43"/>
      <c r="I1944" s="222"/>
      <c r="J1944" s="43"/>
      <c r="K1944" s="43"/>
      <c r="L1944" s="47"/>
      <c r="M1944" s="223"/>
      <c r="N1944" s="224"/>
      <c r="O1944" s="87"/>
      <c r="P1944" s="87"/>
      <c r="Q1944" s="87"/>
      <c r="R1944" s="87"/>
      <c r="S1944" s="87"/>
      <c r="T1944" s="88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T1944" s="20" t="s">
        <v>153</v>
      </c>
      <c r="AU1944" s="20" t="s">
        <v>81</v>
      </c>
    </row>
    <row r="1945" spans="1:51" s="13" customFormat="1" ht="12">
      <c r="A1945" s="13"/>
      <c r="B1945" s="227"/>
      <c r="C1945" s="228"/>
      <c r="D1945" s="220" t="s">
        <v>155</v>
      </c>
      <c r="E1945" s="229" t="s">
        <v>19</v>
      </c>
      <c r="F1945" s="230" t="s">
        <v>551</v>
      </c>
      <c r="G1945" s="228"/>
      <c r="H1945" s="229" t="s">
        <v>19</v>
      </c>
      <c r="I1945" s="231"/>
      <c r="J1945" s="228"/>
      <c r="K1945" s="228"/>
      <c r="L1945" s="232"/>
      <c r="M1945" s="233"/>
      <c r="N1945" s="234"/>
      <c r="O1945" s="234"/>
      <c r="P1945" s="234"/>
      <c r="Q1945" s="234"/>
      <c r="R1945" s="234"/>
      <c r="S1945" s="234"/>
      <c r="T1945" s="235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36" t="s">
        <v>155</v>
      </c>
      <c r="AU1945" s="236" t="s">
        <v>81</v>
      </c>
      <c r="AV1945" s="13" t="s">
        <v>79</v>
      </c>
      <c r="AW1945" s="13" t="s">
        <v>33</v>
      </c>
      <c r="AX1945" s="13" t="s">
        <v>71</v>
      </c>
      <c r="AY1945" s="236" t="s">
        <v>141</v>
      </c>
    </row>
    <row r="1946" spans="1:51" s="14" customFormat="1" ht="12">
      <c r="A1946" s="14"/>
      <c r="B1946" s="237"/>
      <c r="C1946" s="238"/>
      <c r="D1946" s="220" t="s">
        <v>155</v>
      </c>
      <c r="E1946" s="239" t="s">
        <v>19</v>
      </c>
      <c r="F1946" s="240" t="s">
        <v>2093</v>
      </c>
      <c r="G1946" s="238"/>
      <c r="H1946" s="241">
        <v>19.3</v>
      </c>
      <c r="I1946" s="242"/>
      <c r="J1946" s="238"/>
      <c r="K1946" s="238"/>
      <c r="L1946" s="243"/>
      <c r="M1946" s="244"/>
      <c r="N1946" s="245"/>
      <c r="O1946" s="245"/>
      <c r="P1946" s="245"/>
      <c r="Q1946" s="245"/>
      <c r="R1946" s="245"/>
      <c r="S1946" s="245"/>
      <c r="T1946" s="246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47" t="s">
        <v>155</v>
      </c>
      <c r="AU1946" s="247" t="s">
        <v>81</v>
      </c>
      <c r="AV1946" s="14" t="s">
        <v>81</v>
      </c>
      <c r="AW1946" s="14" t="s">
        <v>33</v>
      </c>
      <c r="AX1946" s="14" t="s">
        <v>79</v>
      </c>
      <c r="AY1946" s="247" t="s">
        <v>141</v>
      </c>
    </row>
    <row r="1947" spans="1:65" s="2" customFormat="1" ht="24.15" customHeight="1">
      <c r="A1947" s="41"/>
      <c r="B1947" s="42"/>
      <c r="C1947" s="207" t="s">
        <v>2094</v>
      </c>
      <c r="D1947" s="207" t="s">
        <v>144</v>
      </c>
      <c r="E1947" s="208" t="s">
        <v>2095</v>
      </c>
      <c r="F1947" s="209" t="s">
        <v>2096</v>
      </c>
      <c r="G1947" s="210" t="s">
        <v>221</v>
      </c>
      <c r="H1947" s="211">
        <v>24.045</v>
      </c>
      <c r="I1947" s="212"/>
      <c r="J1947" s="213">
        <f>ROUND(I1947*H1947,2)</f>
        <v>0</v>
      </c>
      <c r="K1947" s="209" t="s">
        <v>148</v>
      </c>
      <c r="L1947" s="47"/>
      <c r="M1947" s="214" t="s">
        <v>19</v>
      </c>
      <c r="N1947" s="215" t="s">
        <v>42</v>
      </c>
      <c r="O1947" s="87"/>
      <c r="P1947" s="216">
        <f>O1947*H1947</f>
        <v>0</v>
      </c>
      <c r="Q1947" s="216">
        <v>4E-05</v>
      </c>
      <c r="R1947" s="216">
        <f>Q1947*H1947</f>
        <v>0.0009618000000000002</v>
      </c>
      <c r="S1947" s="216">
        <v>0</v>
      </c>
      <c r="T1947" s="217">
        <f>S1947*H1947</f>
        <v>0</v>
      </c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R1947" s="218" t="s">
        <v>269</v>
      </c>
      <c r="AT1947" s="218" t="s">
        <v>144</v>
      </c>
      <c r="AU1947" s="218" t="s">
        <v>81</v>
      </c>
      <c r="AY1947" s="20" t="s">
        <v>141</v>
      </c>
      <c r="BE1947" s="219">
        <f>IF(N1947="základní",J1947,0)</f>
        <v>0</v>
      </c>
      <c r="BF1947" s="219">
        <f>IF(N1947="snížená",J1947,0)</f>
        <v>0</v>
      </c>
      <c r="BG1947" s="219">
        <f>IF(N1947="zákl. přenesená",J1947,0)</f>
        <v>0</v>
      </c>
      <c r="BH1947" s="219">
        <f>IF(N1947="sníž. přenesená",J1947,0)</f>
        <v>0</v>
      </c>
      <c r="BI1947" s="219">
        <f>IF(N1947="nulová",J1947,0)</f>
        <v>0</v>
      </c>
      <c r="BJ1947" s="20" t="s">
        <v>79</v>
      </c>
      <c r="BK1947" s="219">
        <f>ROUND(I1947*H1947,2)</f>
        <v>0</v>
      </c>
      <c r="BL1947" s="20" t="s">
        <v>269</v>
      </c>
      <c r="BM1947" s="218" t="s">
        <v>2097</v>
      </c>
    </row>
    <row r="1948" spans="1:47" s="2" customFormat="1" ht="12">
      <c r="A1948" s="41"/>
      <c r="B1948" s="42"/>
      <c r="C1948" s="43"/>
      <c r="D1948" s="220" t="s">
        <v>151</v>
      </c>
      <c r="E1948" s="43"/>
      <c r="F1948" s="221" t="s">
        <v>2098</v>
      </c>
      <c r="G1948" s="43"/>
      <c r="H1948" s="43"/>
      <c r="I1948" s="222"/>
      <c r="J1948" s="43"/>
      <c r="K1948" s="43"/>
      <c r="L1948" s="47"/>
      <c r="M1948" s="223"/>
      <c r="N1948" s="224"/>
      <c r="O1948" s="87"/>
      <c r="P1948" s="87"/>
      <c r="Q1948" s="87"/>
      <c r="R1948" s="87"/>
      <c r="S1948" s="87"/>
      <c r="T1948" s="88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T1948" s="20" t="s">
        <v>151</v>
      </c>
      <c r="AU1948" s="20" t="s">
        <v>81</v>
      </c>
    </row>
    <row r="1949" spans="1:47" s="2" customFormat="1" ht="12">
      <c r="A1949" s="41"/>
      <c r="B1949" s="42"/>
      <c r="C1949" s="43"/>
      <c r="D1949" s="225" t="s">
        <v>153</v>
      </c>
      <c r="E1949" s="43"/>
      <c r="F1949" s="226" t="s">
        <v>2099</v>
      </c>
      <c r="G1949" s="43"/>
      <c r="H1949" s="43"/>
      <c r="I1949" s="222"/>
      <c r="J1949" s="43"/>
      <c r="K1949" s="43"/>
      <c r="L1949" s="47"/>
      <c r="M1949" s="223"/>
      <c r="N1949" s="224"/>
      <c r="O1949" s="87"/>
      <c r="P1949" s="87"/>
      <c r="Q1949" s="87"/>
      <c r="R1949" s="87"/>
      <c r="S1949" s="87"/>
      <c r="T1949" s="88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T1949" s="20" t="s">
        <v>153</v>
      </c>
      <c r="AU1949" s="20" t="s">
        <v>81</v>
      </c>
    </row>
    <row r="1950" spans="1:51" s="13" customFormat="1" ht="12">
      <c r="A1950" s="13"/>
      <c r="B1950" s="227"/>
      <c r="C1950" s="228"/>
      <c r="D1950" s="220" t="s">
        <v>155</v>
      </c>
      <c r="E1950" s="229" t="s">
        <v>19</v>
      </c>
      <c r="F1950" s="230" t="s">
        <v>551</v>
      </c>
      <c r="G1950" s="228"/>
      <c r="H1950" s="229" t="s">
        <v>19</v>
      </c>
      <c r="I1950" s="231"/>
      <c r="J1950" s="228"/>
      <c r="K1950" s="228"/>
      <c r="L1950" s="232"/>
      <c r="M1950" s="233"/>
      <c r="N1950" s="234"/>
      <c r="O1950" s="234"/>
      <c r="P1950" s="234"/>
      <c r="Q1950" s="234"/>
      <c r="R1950" s="234"/>
      <c r="S1950" s="234"/>
      <c r="T1950" s="235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36" t="s">
        <v>155</v>
      </c>
      <c r="AU1950" s="236" t="s">
        <v>81</v>
      </c>
      <c r="AV1950" s="13" t="s">
        <v>79</v>
      </c>
      <c r="AW1950" s="13" t="s">
        <v>33</v>
      </c>
      <c r="AX1950" s="13" t="s">
        <v>71</v>
      </c>
      <c r="AY1950" s="236" t="s">
        <v>141</v>
      </c>
    </row>
    <row r="1951" spans="1:51" s="14" customFormat="1" ht="12">
      <c r="A1951" s="14"/>
      <c r="B1951" s="237"/>
      <c r="C1951" s="238"/>
      <c r="D1951" s="220" t="s">
        <v>155</v>
      </c>
      <c r="E1951" s="239" t="s">
        <v>19</v>
      </c>
      <c r="F1951" s="240" t="s">
        <v>2086</v>
      </c>
      <c r="G1951" s="238"/>
      <c r="H1951" s="241">
        <v>24.045</v>
      </c>
      <c r="I1951" s="242"/>
      <c r="J1951" s="238"/>
      <c r="K1951" s="238"/>
      <c r="L1951" s="243"/>
      <c r="M1951" s="244"/>
      <c r="N1951" s="245"/>
      <c r="O1951" s="245"/>
      <c r="P1951" s="245"/>
      <c r="Q1951" s="245"/>
      <c r="R1951" s="245"/>
      <c r="S1951" s="245"/>
      <c r="T1951" s="246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T1951" s="247" t="s">
        <v>155</v>
      </c>
      <c r="AU1951" s="247" t="s">
        <v>81</v>
      </c>
      <c r="AV1951" s="14" t="s">
        <v>81</v>
      </c>
      <c r="AW1951" s="14" t="s">
        <v>33</v>
      </c>
      <c r="AX1951" s="14" t="s">
        <v>79</v>
      </c>
      <c r="AY1951" s="247" t="s">
        <v>141</v>
      </c>
    </row>
    <row r="1952" spans="1:65" s="2" customFormat="1" ht="24.15" customHeight="1">
      <c r="A1952" s="41"/>
      <c r="B1952" s="42"/>
      <c r="C1952" s="207" t="s">
        <v>2100</v>
      </c>
      <c r="D1952" s="207" t="s">
        <v>144</v>
      </c>
      <c r="E1952" s="208" t="s">
        <v>2101</v>
      </c>
      <c r="F1952" s="209" t="s">
        <v>2102</v>
      </c>
      <c r="G1952" s="210" t="s">
        <v>221</v>
      </c>
      <c r="H1952" s="211">
        <v>21.15</v>
      </c>
      <c r="I1952" s="212"/>
      <c r="J1952" s="213">
        <f>ROUND(I1952*H1952,2)</f>
        <v>0</v>
      </c>
      <c r="K1952" s="209" t="s">
        <v>148</v>
      </c>
      <c r="L1952" s="47"/>
      <c r="M1952" s="214" t="s">
        <v>19</v>
      </c>
      <c r="N1952" s="215" t="s">
        <v>42</v>
      </c>
      <c r="O1952" s="87"/>
      <c r="P1952" s="216">
        <f>O1952*H1952</f>
        <v>0</v>
      </c>
      <c r="Q1952" s="216">
        <v>0.009</v>
      </c>
      <c r="R1952" s="216">
        <f>Q1952*H1952</f>
        <v>0.19034999999999996</v>
      </c>
      <c r="S1952" s="216">
        <v>0</v>
      </c>
      <c r="T1952" s="217">
        <f>S1952*H1952</f>
        <v>0</v>
      </c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R1952" s="218" t="s">
        <v>269</v>
      </c>
      <c r="AT1952" s="218" t="s">
        <v>144</v>
      </c>
      <c r="AU1952" s="218" t="s">
        <v>81</v>
      </c>
      <c r="AY1952" s="20" t="s">
        <v>141</v>
      </c>
      <c r="BE1952" s="219">
        <f>IF(N1952="základní",J1952,0)</f>
        <v>0</v>
      </c>
      <c r="BF1952" s="219">
        <f>IF(N1952="snížená",J1952,0)</f>
        <v>0</v>
      </c>
      <c r="BG1952" s="219">
        <f>IF(N1952="zákl. přenesená",J1952,0)</f>
        <v>0</v>
      </c>
      <c r="BH1952" s="219">
        <f>IF(N1952="sníž. přenesená",J1952,0)</f>
        <v>0</v>
      </c>
      <c r="BI1952" s="219">
        <f>IF(N1952="nulová",J1952,0)</f>
        <v>0</v>
      </c>
      <c r="BJ1952" s="20" t="s">
        <v>79</v>
      </c>
      <c r="BK1952" s="219">
        <f>ROUND(I1952*H1952,2)</f>
        <v>0</v>
      </c>
      <c r="BL1952" s="20" t="s">
        <v>269</v>
      </c>
      <c r="BM1952" s="218" t="s">
        <v>2103</v>
      </c>
    </row>
    <row r="1953" spans="1:47" s="2" customFormat="1" ht="12">
      <c r="A1953" s="41"/>
      <c r="B1953" s="42"/>
      <c r="C1953" s="43"/>
      <c r="D1953" s="220" t="s">
        <v>151</v>
      </c>
      <c r="E1953" s="43"/>
      <c r="F1953" s="221" t="s">
        <v>2104</v>
      </c>
      <c r="G1953" s="43"/>
      <c r="H1953" s="43"/>
      <c r="I1953" s="222"/>
      <c r="J1953" s="43"/>
      <c r="K1953" s="43"/>
      <c r="L1953" s="47"/>
      <c r="M1953" s="223"/>
      <c r="N1953" s="224"/>
      <c r="O1953" s="87"/>
      <c r="P1953" s="87"/>
      <c r="Q1953" s="87"/>
      <c r="R1953" s="87"/>
      <c r="S1953" s="87"/>
      <c r="T1953" s="88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T1953" s="20" t="s">
        <v>151</v>
      </c>
      <c r="AU1953" s="20" t="s">
        <v>81</v>
      </c>
    </row>
    <row r="1954" spans="1:47" s="2" customFormat="1" ht="12">
      <c r="A1954" s="41"/>
      <c r="B1954" s="42"/>
      <c r="C1954" s="43"/>
      <c r="D1954" s="225" t="s">
        <v>153</v>
      </c>
      <c r="E1954" s="43"/>
      <c r="F1954" s="226" t="s">
        <v>2105</v>
      </c>
      <c r="G1954" s="43"/>
      <c r="H1954" s="43"/>
      <c r="I1954" s="222"/>
      <c r="J1954" s="43"/>
      <c r="K1954" s="43"/>
      <c r="L1954" s="47"/>
      <c r="M1954" s="223"/>
      <c r="N1954" s="224"/>
      <c r="O1954" s="87"/>
      <c r="P1954" s="87"/>
      <c r="Q1954" s="87"/>
      <c r="R1954" s="87"/>
      <c r="S1954" s="87"/>
      <c r="T1954" s="88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T1954" s="20" t="s">
        <v>153</v>
      </c>
      <c r="AU1954" s="20" t="s">
        <v>81</v>
      </c>
    </row>
    <row r="1955" spans="1:51" s="13" customFormat="1" ht="12">
      <c r="A1955" s="13"/>
      <c r="B1955" s="227"/>
      <c r="C1955" s="228"/>
      <c r="D1955" s="220" t="s">
        <v>155</v>
      </c>
      <c r="E1955" s="229" t="s">
        <v>19</v>
      </c>
      <c r="F1955" s="230" t="s">
        <v>551</v>
      </c>
      <c r="G1955" s="228"/>
      <c r="H1955" s="229" t="s">
        <v>19</v>
      </c>
      <c r="I1955" s="231"/>
      <c r="J1955" s="228"/>
      <c r="K1955" s="228"/>
      <c r="L1955" s="232"/>
      <c r="M1955" s="233"/>
      <c r="N1955" s="234"/>
      <c r="O1955" s="234"/>
      <c r="P1955" s="234"/>
      <c r="Q1955" s="234"/>
      <c r="R1955" s="234"/>
      <c r="S1955" s="234"/>
      <c r="T1955" s="235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36" t="s">
        <v>155</v>
      </c>
      <c r="AU1955" s="236" t="s">
        <v>81</v>
      </c>
      <c r="AV1955" s="13" t="s">
        <v>79</v>
      </c>
      <c r="AW1955" s="13" t="s">
        <v>33</v>
      </c>
      <c r="AX1955" s="13" t="s">
        <v>71</v>
      </c>
      <c r="AY1955" s="236" t="s">
        <v>141</v>
      </c>
    </row>
    <row r="1956" spans="1:51" s="14" customFormat="1" ht="12">
      <c r="A1956" s="14"/>
      <c r="B1956" s="237"/>
      <c r="C1956" s="238"/>
      <c r="D1956" s="220" t="s">
        <v>155</v>
      </c>
      <c r="E1956" s="239" t="s">
        <v>19</v>
      </c>
      <c r="F1956" s="240" t="s">
        <v>2106</v>
      </c>
      <c r="G1956" s="238"/>
      <c r="H1956" s="241">
        <v>21.15</v>
      </c>
      <c r="I1956" s="242"/>
      <c r="J1956" s="238"/>
      <c r="K1956" s="238"/>
      <c r="L1956" s="243"/>
      <c r="M1956" s="244"/>
      <c r="N1956" s="245"/>
      <c r="O1956" s="245"/>
      <c r="P1956" s="245"/>
      <c r="Q1956" s="245"/>
      <c r="R1956" s="245"/>
      <c r="S1956" s="245"/>
      <c r="T1956" s="246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47" t="s">
        <v>155</v>
      </c>
      <c r="AU1956" s="247" t="s">
        <v>81</v>
      </c>
      <c r="AV1956" s="14" t="s">
        <v>81</v>
      </c>
      <c r="AW1956" s="14" t="s">
        <v>33</v>
      </c>
      <c r="AX1956" s="14" t="s">
        <v>79</v>
      </c>
      <c r="AY1956" s="247" t="s">
        <v>141</v>
      </c>
    </row>
    <row r="1957" spans="1:65" s="2" customFormat="1" ht="24.15" customHeight="1">
      <c r="A1957" s="41"/>
      <c r="B1957" s="42"/>
      <c r="C1957" s="207" t="s">
        <v>2107</v>
      </c>
      <c r="D1957" s="207" t="s">
        <v>144</v>
      </c>
      <c r="E1957" s="208" t="s">
        <v>2108</v>
      </c>
      <c r="F1957" s="209" t="s">
        <v>2109</v>
      </c>
      <c r="G1957" s="210" t="s">
        <v>221</v>
      </c>
      <c r="H1957" s="211">
        <v>24.045</v>
      </c>
      <c r="I1957" s="212"/>
      <c r="J1957" s="213">
        <f>ROUND(I1957*H1957,2)</f>
        <v>0</v>
      </c>
      <c r="K1957" s="209" t="s">
        <v>148</v>
      </c>
      <c r="L1957" s="47"/>
      <c r="M1957" s="214" t="s">
        <v>19</v>
      </c>
      <c r="N1957" s="215" t="s">
        <v>42</v>
      </c>
      <c r="O1957" s="87"/>
      <c r="P1957" s="216">
        <f>O1957*H1957</f>
        <v>0</v>
      </c>
      <c r="Q1957" s="216">
        <v>0.00036</v>
      </c>
      <c r="R1957" s="216">
        <f>Q1957*H1957</f>
        <v>0.008656200000000001</v>
      </c>
      <c r="S1957" s="216">
        <v>0</v>
      </c>
      <c r="T1957" s="217">
        <f>S1957*H1957</f>
        <v>0</v>
      </c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R1957" s="218" t="s">
        <v>269</v>
      </c>
      <c r="AT1957" s="218" t="s">
        <v>144</v>
      </c>
      <c r="AU1957" s="218" t="s">
        <v>81</v>
      </c>
      <c r="AY1957" s="20" t="s">
        <v>141</v>
      </c>
      <c r="BE1957" s="219">
        <f>IF(N1957="základní",J1957,0)</f>
        <v>0</v>
      </c>
      <c r="BF1957" s="219">
        <f>IF(N1957="snížená",J1957,0)</f>
        <v>0</v>
      </c>
      <c r="BG1957" s="219">
        <f>IF(N1957="zákl. přenesená",J1957,0)</f>
        <v>0</v>
      </c>
      <c r="BH1957" s="219">
        <f>IF(N1957="sníž. přenesená",J1957,0)</f>
        <v>0</v>
      </c>
      <c r="BI1957" s="219">
        <f>IF(N1957="nulová",J1957,0)</f>
        <v>0</v>
      </c>
      <c r="BJ1957" s="20" t="s">
        <v>79</v>
      </c>
      <c r="BK1957" s="219">
        <f>ROUND(I1957*H1957,2)</f>
        <v>0</v>
      </c>
      <c r="BL1957" s="20" t="s">
        <v>269</v>
      </c>
      <c r="BM1957" s="218" t="s">
        <v>2110</v>
      </c>
    </row>
    <row r="1958" spans="1:47" s="2" customFormat="1" ht="12">
      <c r="A1958" s="41"/>
      <c r="B1958" s="42"/>
      <c r="C1958" s="43"/>
      <c r="D1958" s="220" t="s">
        <v>151</v>
      </c>
      <c r="E1958" s="43"/>
      <c r="F1958" s="221" t="s">
        <v>2111</v>
      </c>
      <c r="G1958" s="43"/>
      <c r="H1958" s="43"/>
      <c r="I1958" s="222"/>
      <c r="J1958" s="43"/>
      <c r="K1958" s="43"/>
      <c r="L1958" s="47"/>
      <c r="M1958" s="223"/>
      <c r="N1958" s="224"/>
      <c r="O1958" s="87"/>
      <c r="P1958" s="87"/>
      <c r="Q1958" s="87"/>
      <c r="R1958" s="87"/>
      <c r="S1958" s="87"/>
      <c r="T1958" s="88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T1958" s="20" t="s">
        <v>151</v>
      </c>
      <c r="AU1958" s="20" t="s">
        <v>81</v>
      </c>
    </row>
    <row r="1959" spans="1:47" s="2" customFormat="1" ht="12">
      <c r="A1959" s="41"/>
      <c r="B1959" s="42"/>
      <c r="C1959" s="43"/>
      <c r="D1959" s="225" t="s">
        <v>153</v>
      </c>
      <c r="E1959" s="43"/>
      <c r="F1959" s="226" t="s">
        <v>2112</v>
      </c>
      <c r="G1959" s="43"/>
      <c r="H1959" s="43"/>
      <c r="I1959" s="222"/>
      <c r="J1959" s="43"/>
      <c r="K1959" s="43"/>
      <c r="L1959" s="47"/>
      <c r="M1959" s="223"/>
      <c r="N1959" s="224"/>
      <c r="O1959" s="87"/>
      <c r="P1959" s="87"/>
      <c r="Q1959" s="87"/>
      <c r="R1959" s="87"/>
      <c r="S1959" s="87"/>
      <c r="T1959" s="88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T1959" s="20" t="s">
        <v>153</v>
      </c>
      <c r="AU1959" s="20" t="s">
        <v>81</v>
      </c>
    </row>
    <row r="1960" spans="1:51" s="13" customFormat="1" ht="12">
      <c r="A1960" s="13"/>
      <c r="B1960" s="227"/>
      <c r="C1960" s="228"/>
      <c r="D1960" s="220" t="s">
        <v>155</v>
      </c>
      <c r="E1960" s="229" t="s">
        <v>19</v>
      </c>
      <c r="F1960" s="230" t="s">
        <v>551</v>
      </c>
      <c r="G1960" s="228"/>
      <c r="H1960" s="229" t="s">
        <v>19</v>
      </c>
      <c r="I1960" s="231"/>
      <c r="J1960" s="228"/>
      <c r="K1960" s="228"/>
      <c r="L1960" s="232"/>
      <c r="M1960" s="233"/>
      <c r="N1960" s="234"/>
      <c r="O1960" s="234"/>
      <c r="P1960" s="234"/>
      <c r="Q1960" s="234"/>
      <c r="R1960" s="234"/>
      <c r="S1960" s="234"/>
      <c r="T1960" s="235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36" t="s">
        <v>155</v>
      </c>
      <c r="AU1960" s="236" t="s">
        <v>81</v>
      </c>
      <c r="AV1960" s="13" t="s">
        <v>79</v>
      </c>
      <c r="AW1960" s="13" t="s">
        <v>33</v>
      </c>
      <c r="AX1960" s="13" t="s">
        <v>71</v>
      </c>
      <c r="AY1960" s="236" t="s">
        <v>141</v>
      </c>
    </row>
    <row r="1961" spans="1:51" s="14" customFormat="1" ht="12">
      <c r="A1961" s="14"/>
      <c r="B1961" s="237"/>
      <c r="C1961" s="238"/>
      <c r="D1961" s="220" t="s">
        <v>155</v>
      </c>
      <c r="E1961" s="239" t="s">
        <v>19</v>
      </c>
      <c r="F1961" s="240" t="s">
        <v>2086</v>
      </c>
      <c r="G1961" s="238"/>
      <c r="H1961" s="241">
        <v>24.045</v>
      </c>
      <c r="I1961" s="242"/>
      <c r="J1961" s="238"/>
      <c r="K1961" s="238"/>
      <c r="L1961" s="243"/>
      <c r="M1961" s="244"/>
      <c r="N1961" s="245"/>
      <c r="O1961" s="245"/>
      <c r="P1961" s="245"/>
      <c r="Q1961" s="245"/>
      <c r="R1961" s="245"/>
      <c r="S1961" s="245"/>
      <c r="T1961" s="246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47" t="s">
        <v>155</v>
      </c>
      <c r="AU1961" s="247" t="s">
        <v>81</v>
      </c>
      <c r="AV1961" s="14" t="s">
        <v>81</v>
      </c>
      <c r="AW1961" s="14" t="s">
        <v>33</v>
      </c>
      <c r="AX1961" s="14" t="s">
        <v>79</v>
      </c>
      <c r="AY1961" s="247" t="s">
        <v>141</v>
      </c>
    </row>
    <row r="1962" spans="1:65" s="2" customFormat="1" ht="24.15" customHeight="1">
      <c r="A1962" s="41"/>
      <c r="B1962" s="42"/>
      <c r="C1962" s="207" t="s">
        <v>2113</v>
      </c>
      <c r="D1962" s="207" t="s">
        <v>144</v>
      </c>
      <c r="E1962" s="208" t="s">
        <v>2114</v>
      </c>
      <c r="F1962" s="209" t="s">
        <v>2115</v>
      </c>
      <c r="G1962" s="210" t="s">
        <v>221</v>
      </c>
      <c r="H1962" s="211">
        <v>21.15</v>
      </c>
      <c r="I1962" s="212"/>
      <c r="J1962" s="213">
        <f>ROUND(I1962*H1962,2)</f>
        <v>0</v>
      </c>
      <c r="K1962" s="209" t="s">
        <v>148</v>
      </c>
      <c r="L1962" s="47"/>
      <c r="M1962" s="214" t="s">
        <v>19</v>
      </c>
      <c r="N1962" s="215" t="s">
        <v>42</v>
      </c>
      <c r="O1962" s="87"/>
      <c r="P1962" s="216">
        <f>O1962*H1962</f>
        <v>0</v>
      </c>
      <c r="Q1962" s="216">
        <v>0.0054</v>
      </c>
      <c r="R1962" s="216">
        <f>Q1962*H1962</f>
        <v>0.11420999999999999</v>
      </c>
      <c r="S1962" s="216">
        <v>0</v>
      </c>
      <c r="T1962" s="217">
        <f>S1962*H1962</f>
        <v>0</v>
      </c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R1962" s="218" t="s">
        <v>269</v>
      </c>
      <c r="AT1962" s="218" t="s">
        <v>144</v>
      </c>
      <c r="AU1962" s="218" t="s">
        <v>81</v>
      </c>
      <c r="AY1962" s="20" t="s">
        <v>141</v>
      </c>
      <c r="BE1962" s="219">
        <f>IF(N1962="základní",J1962,0)</f>
        <v>0</v>
      </c>
      <c r="BF1962" s="219">
        <f>IF(N1962="snížená",J1962,0)</f>
        <v>0</v>
      </c>
      <c r="BG1962" s="219">
        <f>IF(N1962="zákl. přenesená",J1962,0)</f>
        <v>0</v>
      </c>
      <c r="BH1962" s="219">
        <f>IF(N1962="sníž. přenesená",J1962,0)</f>
        <v>0</v>
      </c>
      <c r="BI1962" s="219">
        <f>IF(N1962="nulová",J1962,0)</f>
        <v>0</v>
      </c>
      <c r="BJ1962" s="20" t="s">
        <v>79</v>
      </c>
      <c r="BK1962" s="219">
        <f>ROUND(I1962*H1962,2)</f>
        <v>0</v>
      </c>
      <c r="BL1962" s="20" t="s">
        <v>269</v>
      </c>
      <c r="BM1962" s="218" t="s">
        <v>2116</v>
      </c>
    </row>
    <row r="1963" spans="1:47" s="2" customFormat="1" ht="12">
      <c r="A1963" s="41"/>
      <c r="B1963" s="42"/>
      <c r="C1963" s="43"/>
      <c r="D1963" s="220" t="s">
        <v>151</v>
      </c>
      <c r="E1963" s="43"/>
      <c r="F1963" s="221" t="s">
        <v>2117</v>
      </c>
      <c r="G1963" s="43"/>
      <c r="H1963" s="43"/>
      <c r="I1963" s="222"/>
      <c r="J1963" s="43"/>
      <c r="K1963" s="43"/>
      <c r="L1963" s="47"/>
      <c r="M1963" s="223"/>
      <c r="N1963" s="224"/>
      <c r="O1963" s="87"/>
      <c r="P1963" s="87"/>
      <c r="Q1963" s="87"/>
      <c r="R1963" s="87"/>
      <c r="S1963" s="87"/>
      <c r="T1963" s="88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T1963" s="20" t="s">
        <v>151</v>
      </c>
      <c r="AU1963" s="20" t="s">
        <v>81</v>
      </c>
    </row>
    <row r="1964" spans="1:47" s="2" customFormat="1" ht="12">
      <c r="A1964" s="41"/>
      <c r="B1964" s="42"/>
      <c r="C1964" s="43"/>
      <c r="D1964" s="225" t="s">
        <v>153</v>
      </c>
      <c r="E1964" s="43"/>
      <c r="F1964" s="226" t="s">
        <v>2118</v>
      </c>
      <c r="G1964" s="43"/>
      <c r="H1964" s="43"/>
      <c r="I1964" s="222"/>
      <c r="J1964" s="43"/>
      <c r="K1964" s="43"/>
      <c r="L1964" s="47"/>
      <c r="M1964" s="223"/>
      <c r="N1964" s="224"/>
      <c r="O1964" s="87"/>
      <c r="P1964" s="87"/>
      <c r="Q1964" s="87"/>
      <c r="R1964" s="87"/>
      <c r="S1964" s="87"/>
      <c r="T1964" s="88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T1964" s="20" t="s">
        <v>153</v>
      </c>
      <c r="AU1964" s="20" t="s">
        <v>81</v>
      </c>
    </row>
    <row r="1965" spans="1:51" s="13" customFormat="1" ht="12">
      <c r="A1965" s="13"/>
      <c r="B1965" s="227"/>
      <c r="C1965" s="228"/>
      <c r="D1965" s="220" t="s">
        <v>155</v>
      </c>
      <c r="E1965" s="229" t="s">
        <v>19</v>
      </c>
      <c r="F1965" s="230" t="s">
        <v>551</v>
      </c>
      <c r="G1965" s="228"/>
      <c r="H1965" s="229" t="s">
        <v>19</v>
      </c>
      <c r="I1965" s="231"/>
      <c r="J1965" s="228"/>
      <c r="K1965" s="228"/>
      <c r="L1965" s="232"/>
      <c r="M1965" s="233"/>
      <c r="N1965" s="234"/>
      <c r="O1965" s="234"/>
      <c r="P1965" s="234"/>
      <c r="Q1965" s="234"/>
      <c r="R1965" s="234"/>
      <c r="S1965" s="234"/>
      <c r="T1965" s="235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36" t="s">
        <v>155</v>
      </c>
      <c r="AU1965" s="236" t="s">
        <v>81</v>
      </c>
      <c r="AV1965" s="13" t="s">
        <v>79</v>
      </c>
      <c r="AW1965" s="13" t="s">
        <v>33</v>
      </c>
      <c r="AX1965" s="13" t="s">
        <v>71</v>
      </c>
      <c r="AY1965" s="236" t="s">
        <v>141</v>
      </c>
    </row>
    <row r="1966" spans="1:51" s="14" customFormat="1" ht="12">
      <c r="A1966" s="14"/>
      <c r="B1966" s="237"/>
      <c r="C1966" s="238"/>
      <c r="D1966" s="220" t="s">
        <v>155</v>
      </c>
      <c r="E1966" s="239" t="s">
        <v>19</v>
      </c>
      <c r="F1966" s="240" t="s">
        <v>2106</v>
      </c>
      <c r="G1966" s="238"/>
      <c r="H1966" s="241">
        <v>21.15</v>
      </c>
      <c r="I1966" s="242"/>
      <c r="J1966" s="238"/>
      <c r="K1966" s="238"/>
      <c r="L1966" s="243"/>
      <c r="M1966" s="244"/>
      <c r="N1966" s="245"/>
      <c r="O1966" s="245"/>
      <c r="P1966" s="245"/>
      <c r="Q1966" s="245"/>
      <c r="R1966" s="245"/>
      <c r="S1966" s="245"/>
      <c r="T1966" s="246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47" t="s">
        <v>155</v>
      </c>
      <c r="AU1966" s="247" t="s">
        <v>81</v>
      </c>
      <c r="AV1966" s="14" t="s">
        <v>81</v>
      </c>
      <c r="AW1966" s="14" t="s">
        <v>33</v>
      </c>
      <c r="AX1966" s="14" t="s">
        <v>79</v>
      </c>
      <c r="AY1966" s="247" t="s">
        <v>141</v>
      </c>
    </row>
    <row r="1967" spans="1:65" s="2" customFormat="1" ht="24.15" customHeight="1">
      <c r="A1967" s="41"/>
      <c r="B1967" s="42"/>
      <c r="C1967" s="207" t="s">
        <v>2119</v>
      </c>
      <c r="D1967" s="207" t="s">
        <v>144</v>
      </c>
      <c r="E1967" s="208" t="s">
        <v>2120</v>
      </c>
      <c r="F1967" s="209" t="s">
        <v>2121</v>
      </c>
      <c r="G1967" s="210" t="s">
        <v>221</v>
      </c>
      <c r="H1967" s="211">
        <v>2.895</v>
      </c>
      <c r="I1967" s="212"/>
      <c r="J1967" s="213">
        <f>ROUND(I1967*H1967,2)</f>
        <v>0</v>
      </c>
      <c r="K1967" s="209" t="s">
        <v>148</v>
      </c>
      <c r="L1967" s="47"/>
      <c r="M1967" s="214" t="s">
        <v>19</v>
      </c>
      <c r="N1967" s="215" t="s">
        <v>42</v>
      </c>
      <c r="O1967" s="87"/>
      <c r="P1967" s="216">
        <f>O1967*H1967</f>
        <v>0</v>
      </c>
      <c r="Q1967" s="216">
        <v>0</v>
      </c>
      <c r="R1967" s="216">
        <f>Q1967*H1967</f>
        <v>0</v>
      </c>
      <c r="S1967" s="216">
        <v>0</v>
      </c>
      <c r="T1967" s="217">
        <f>S1967*H1967</f>
        <v>0</v>
      </c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R1967" s="218" t="s">
        <v>269</v>
      </c>
      <c r="AT1967" s="218" t="s">
        <v>144</v>
      </c>
      <c r="AU1967" s="218" t="s">
        <v>81</v>
      </c>
      <c r="AY1967" s="20" t="s">
        <v>141</v>
      </c>
      <c r="BE1967" s="219">
        <f>IF(N1967="základní",J1967,0)</f>
        <v>0</v>
      </c>
      <c r="BF1967" s="219">
        <f>IF(N1967="snížená",J1967,0)</f>
        <v>0</v>
      </c>
      <c r="BG1967" s="219">
        <f>IF(N1967="zákl. přenesená",J1967,0)</f>
        <v>0</v>
      </c>
      <c r="BH1967" s="219">
        <f>IF(N1967="sníž. přenesená",J1967,0)</f>
        <v>0</v>
      </c>
      <c r="BI1967" s="219">
        <f>IF(N1967="nulová",J1967,0)</f>
        <v>0</v>
      </c>
      <c r="BJ1967" s="20" t="s">
        <v>79</v>
      </c>
      <c r="BK1967" s="219">
        <f>ROUND(I1967*H1967,2)</f>
        <v>0</v>
      </c>
      <c r="BL1967" s="20" t="s">
        <v>269</v>
      </c>
      <c r="BM1967" s="218" t="s">
        <v>2122</v>
      </c>
    </row>
    <row r="1968" spans="1:47" s="2" customFormat="1" ht="12">
      <c r="A1968" s="41"/>
      <c r="B1968" s="42"/>
      <c r="C1968" s="43"/>
      <c r="D1968" s="220" t="s">
        <v>151</v>
      </c>
      <c r="E1968" s="43"/>
      <c r="F1968" s="221" t="s">
        <v>2123</v>
      </c>
      <c r="G1968" s="43"/>
      <c r="H1968" s="43"/>
      <c r="I1968" s="222"/>
      <c r="J1968" s="43"/>
      <c r="K1968" s="43"/>
      <c r="L1968" s="47"/>
      <c r="M1968" s="223"/>
      <c r="N1968" s="224"/>
      <c r="O1968" s="87"/>
      <c r="P1968" s="87"/>
      <c r="Q1968" s="87"/>
      <c r="R1968" s="87"/>
      <c r="S1968" s="87"/>
      <c r="T1968" s="88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T1968" s="20" t="s">
        <v>151</v>
      </c>
      <c r="AU1968" s="20" t="s">
        <v>81</v>
      </c>
    </row>
    <row r="1969" spans="1:47" s="2" customFormat="1" ht="12">
      <c r="A1969" s="41"/>
      <c r="B1969" s="42"/>
      <c r="C1969" s="43"/>
      <c r="D1969" s="225" t="s">
        <v>153</v>
      </c>
      <c r="E1969" s="43"/>
      <c r="F1969" s="226" t="s">
        <v>2124</v>
      </c>
      <c r="G1969" s="43"/>
      <c r="H1969" s="43"/>
      <c r="I1969" s="222"/>
      <c r="J1969" s="43"/>
      <c r="K1969" s="43"/>
      <c r="L1969" s="47"/>
      <c r="M1969" s="223"/>
      <c r="N1969" s="224"/>
      <c r="O1969" s="87"/>
      <c r="P1969" s="87"/>
      <c r="Q1969" s="87"/>
      <c r="R1969" s="87"/>
      <c r="S1969" s="87"/>
      <c r="T1969" s="88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T1969" s="20" t="s">
        <v>153</v>
      </c>
      <c r="AU1969" s="20" t="s">
        <v>81</v>
      </c>
    </row>
    <row r="1970" spans="1:51" s="13" customFormat="1" ht="12">
      <c r="A1970" s="13"/>
      <c r="B1970" s="227"/>
      <c r="C1970" s="228"/>
      <c r="D1970" s="220" t="s">
        <v>155</v>
      </c>
      <c r="E1970" s="229" t="s">
        <v>19</v>
      </c>
      <c r="F1970" s="230" t="s">
        <v>551</v>
      </c>
      <c r="G1970" s="228"/>
      <c r="H1970" s="229" t="s">
        <v>19</v>
      </c>
      <c r="I1970" s="231"/>
      <c r="J1970" s="228"/>
      <c r="K1970" s="228"/>
      <c r="L1970" s="232"/>
      <c r="M1970" s="233"/>
      <c r="N1970" s="234"/>
      <c r="O1970" s="234"/>
      <c r="P1970" s="234"/>
      <c r="Q1970" s="234"/>
      <c r="R1970" s="234"/>
      <c r="S1970" s="234"/>
      <c r="T1970" s="235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36" t="s">
        <v>155</v>
      </c>
      <c r="AU1970" s="236" t="s">
        <v>81</v>
      </c>
      <c r="AV1970" s="13" t="s">
        <v>79</v>
      </c>
      <c r="AW1970" s="13" t="s">
        <v>33</v>
      </c>
      <c r="AX1970" s="13" t="s">
        <v>71</v>
      </c>
      <c r="AY1970" s="236" t="s">
        <v>141</v>
      </c>
    </row>
    <row r="1971" spans="1:51" s="14" customFormat="1" ht="12">
      <c r="A1971" s="14"/>
      <c r="B1971" s="237"/>
      <c r="C1971" s="238"/>
      <c r="D1971" s="220" t="s">
        <v>155</v>
      </c>
      <c r="E1971" s="239" t="s">
        <v>19</v>
      </c>
      <c r="F1971" s="240" t="s">
        <v>2125</v>
      </c>
      <c r="G1971" s="238"/>
      <c r="H1971" s="241">
        <v>2.895</v>
      </c>
      <c r="I1971" s="242"/>
      <c r="J1971" s="238"/>
      <c r="K1971" s="238"/>
      <c r="L1971" s="243"/>
      <c r="M1971" s="244"/>
      <c r="N1971" s="245"/>
      <c r="O1971" s="245"/>
      <c r="P1971" s="245"/>
      <c r="Q1971" s="245"/>
      <c r="R1971" s="245"/>
      <c r="S1971" s="245"/>
      <c r="T1971" s="246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47" t="s">
        <v>155</v>
      </c>
      <c r="AU1971" s="247" t="s">
        <v>81</v>
      </c>
      <c r="AV1971" s="14" t="s">
        <v>81</v>
      </c>
      <c r="AW1971" s="14" t="s">
        <v>33</v>
      </c>
      <c r="AX1971" s="14" t="s">
        <v>79</v>
      </c>
      <c r="AY1971" s="247" t="s">
        <v>141</v>
      </c>
    </row>
    <row r="1972" spans="1:65" s="2" customFormat="1" ht="16.5" customHeight="1">
      <c r="A1972" s="41"/>
      <c r="B1972" s="42"/>
      <c r="C1972" s="207" t="s">
        <v>2126</v>
      </c>
      <c r="D1972" s="207" t="s">
        <v>144</v>
      </c>
      <c r="E1972" s="208" t="s">
        <v>2127</v>
      </c>
      <c r="F1972" s="209" t="s">
        <v>2128</v>
      </c>
      <c r="G1972" s="210" t="s">
        <v>221</v>
      </c>
      <c r="H1972" s="211">
        <v>24.045</v>
      </c>
      <c r="I1972" s="212"/>
      <c r="J1972" s="213">
        <f>ROUND(I1972*H1972,2)</f>
        <v>0</v>
      </c>
      <c r="K1972" s="209" t="s">
        <v>148</v>
      </c>
      <c r="L1972" s="47"/>
      <c r="M1972" s="214" t="s">
        <v>19</v>
      </c>
      <c r="N1972" s="215" t="s">
        <v>42</v>
      </c>
      <c r="O1972" s="87"/>
      <c r="P1972" s="216">
        <f>O1972*H1972</f>
        <v>0</v>
      </c>
      <c r="Q1972" s="216">
        <v>0.0009</v>
      </c>
      <c r="R1972" s="216">
        <f>Q1972*H1972</f>
        <v>0.0216405</v>
      </c>
      <c r="S1972" s="216">
        <v>0</v>
      </c>
      <c r="T1972" s="217">
        <f>S1972*H1972</f>
        <v>0</v>
      </c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R1972" s="218" t="s">
        <v>269</v>
      </c>
      <c r="AT1972" s="218" t="s">
        <v>144</v>
      </c>
      <c r="AU1972" s="218" t="s">
        <v>81</v>
      </c>
      <c r="AY1972" s="20" t="s">
        <v>141</v>
      </c>
      <c r="BE1972" s="219">
        <f>IF(N1972="základní",J1972,0)</f>
        <v>0</v>
      </c>
      <c r="BF1972" s="219">
        <f>IF(N1972="snížená",J1972,0)</f>
        <v>0</v>
      </c>
      <c r="BG1972" s="219">
        <f>IF(N1972="zákl. přenesená",J1972,0)</f>
        <v>0</v>
      </c>
      <c r="BH1972" s="219">
        <f>IF(N1972="sníž. přenesená",J1972,0)</f>
        <v>0</v>
      </c>
      <c r="BI1972" s="219">
        <f>IF(N1972="nulová",J1972,0)</f>
        <v>0</v>
      </c>
      <c r="BJ1972" s="20" t="s">
        <v>79</v>
      </c>
      <c r="BK1972" s="219">
        <f>ROUND(I1972*H1972,2)</f>
        <v>0</v>
      </c>
      <c r="BL1972" s="20" t="s">
        <v>269</v>
      </c>
      <c r="BM1972" s="218" t="s">
        <v>2129</v>
      </c>
    </row>
    <row r="1973" spans="1:47" s="2" customFormat="1" ht="12">
      <c r="A1973" s="41"/>
      <c r="B1973" s="42"/>
      <c r="C1973" s="43"/>
      <c r="D1973" s="220" t="s">
        <v>151</v>
      </c>
      <c r="E1973" s="43"/>
      <c r="F1973" s="221" t="s">
        <v>2130</v>
      </c>
      <c r="G1973" s="43"/>
      <c r="H1973" s="43"/>
      <c r="I1973" s="222"/>
      <c r="J1973" s="43"/>
      <c r="K1973" s="43"/>
      <c r="L1973" s="47"/>
      <c r="M1973" s="223"/>
      <c r="N1973" s="224"/>
      <c r="O1973" s="87"/>
      <c r="P1973" s="87"/>
      <c r="Q1973" s="87"/>
      <c r="R1973" s="87"/>
      <c r="S1973" s="87"/>
      <c r="T1973" s="88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T1973" s="20" t="s">
        <v>151</v>
      </c>
      <c r="AU1973" s="20" t="s">
        <v>81</v>
      </c>
    </row>
    <row r="1974" spans="1:47" s="2" customFormat="1" ht="12">
      <c r="A1974" s="41"/>
      <c r="B1974" s="42"/>
      <c r="C1974" s="43"/>
      <c r="D1974" s="225" t="s">
        <v>153</v>
      </c>
      <c r="E1974" s="43"/>
      <c r="F1974" s="226" t="s">
        <v>2131</v>
      </c>
      <c r="G1974" s="43"/>
      <c r="H1974" s="43"/>
      <c r="I1974" s="222"/>
      <c r="J1974" s="43"/>
      <c r="K1974" s="43"/>
      <c r="L1974" s="47"/>
      <c r="M1974" s="223"/>
      <c r="N1974" s="224"/>
      <c r="O1974" s="87"/>
      <c r="P1974" s="87"/>
      <c r="Q1974" s="87"/>
      <c r="R1974" s="87"/>
      <c r="S1974" s="87"/>
      <c r="T1974" s="88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T1974" s="20" t="s">
        <v>153</v>
      </c>
      <c r="AU1974" s="20" t="s">
        <v>81</v>
      </c>
    </row>
    <row r="1975" spans="1:51" s="13" customFormat="1" ht="12">
      <c r="A1975" s="13"/>
      <c r="B1975" s="227"/>
      <c r="C1975" s="228"/>
      <c r="D1975" s="220" t="s">
        <v>155</v>
      </c>
      <c r="E1975" s="229" t="s">
        <v>19</v>
      </c>
      <c r="F1975" s="230" t="s">
        <v>551</v>
      </c>
      <c r="G1975" s="228"/>
      <c r="H1975" s="229" t="s">
        <v>19</v>
      </c>
      <c r="I1975" s="231"/>
      <c r="J1975" s="228"/>
      <c r="K1975" s="228"/>
      <c r="L1975" s="232"/>
      <c r="M1975" s="233"/>
      <c r="N1975" s="234"/>
      <c r="O1975" s="234"/>
      <c r="P1975" s="234"/>
      <c r="Q1975" s="234"/>
      <c r="R1975" s="234"/>
      <c r="S1975" s="234"/>
      <c r="T1975" s="235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36" t="s">
        <v>155</v>
      </c>
      <c r="AU1975" s="236" t="s">
        <v>81</v>
      </c>
      <c r="AV1975" s="13" t="s">
        <v>79</v>
      </c>
      <c r="AW1975" s="13" t="s">
        <v>33</v>
      </c>
      <c r="AX1975" s="13" t="s">
        <v>71</v>
      </c>
      <c r="AY1975" s="236" t="s">
        <v>141</v>
      </c>
    </row>
    <row r="1976" spans="1:51" s="14" customFormat="1" ht="12">
      <c r="A1976" s="14"/>
      <c r="B1976" s="237"/>
      <c r="C1976" s="238"/>
      <c r="D1976" s="220" t="s">
        <v>155</v>
      </c>
      <c r="E1976" s="239" t="s">
        <v>19</v>
      </c>
      <c r="F1976" s="240" t="s">
        <v>2086</v>
      </c>
      <c r="G1976" s="238"/>
      <c r="H1976" s="241">
        <v>24.045</v>
      </c>
      <c r="I1976" s="242"/>
      <c r="J1976" s="238"/>
      <c r="K1976" s="238"/>
      <c r="L1976" s="243"/>
      <c r="M1976" s="244"/>
      <c r="N1976" s="245"/>
      <c r="O1976" s="245"/>
      <c r="P1976" s="245"/>
      <c r="Q1976" s="245"/>
      <c r="R1976" s="245"/>
      <c r="S1976" s="245"/>
      <c r="T1976" s="246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47" t="s">
        <v>155</v>
      </c>
      <c r="AU1976" s="247" t="s">
        <v>81</v>
      </c>
      <c r="AV1976" s="14" t="s">
        <v>81</v>
      </c>
      <c r="AW1976" s="14" t="s">
        <v>33</v>
      </c>
      <c r="AX1976" s="14" t="s">
        <v>79</v>
      </c>
      <c r="AY1976" s="247" t="s">
        <v>141</v>
      </c>
    </row>
    <row r="1977" spans="1:65" s="2" customFormat="1" ht="24.15" customHeight="1">
      <c r="A1977" s="41"/>
      <c r="B1977" s="42"/>
      <c r="C1977" s="207" t="s">
        <v>2132</v>
      </c>
      <c r="D1977" s="207" t="s">
        <v>144</v>
      </c>
      <c r="E1977" s="208" t="s">
        <v>2133</v>
      </c>
      <c r="F1977" s="209" t="s">
        <v>2134</v>
      </c>
      <c r="G1977" s="210" t="s">
        <v>221</v>
      </c>
      <c r="H1977" s="211">
        <v>24.045</v>
      </c>
      <c r="I1977" s="212"/>
      <c r="J1977" s="213">
        <f>ROUND(I1977*H1977,2)</f>
        <v>0</v>
      </c>
      <c r="K1977" s="209" t="s">
        <v>148</v>
      </c>
      <c r="L1977" s="47"/>
      <c r="M1977" s="214" t="s">
        <v>19</v>
      </c>
      <c r="N1977" s="215" t="s">
        <v>42</v>
      </c>
      <c r="O1977" s="87"/>
      <c r="P1977" s="216">
        <f>O1977*H1977</f>
        <v>0</v>
      </c>
      <c r="Q1977" s="216">
        <v>0.0035</v>
      </c>
      <c r="R1977" s="216">
        <f>Q1977*H1977</f>
        <v>0.08415750000000001</v>
      </c>
      <c r="S1977" s="216">
        <v>0</v>
      </c>
      <c r="T1977" s="217">
        <f>S1977*H1977</f>
        <v>0</v>
      </c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R1977" s="218" t="s">
        <v>269</v>
      </c>
      <c r="AT1977" s="218" t="s">
        <v>144</v>
      </c>
      <c r="AU1977" s="218" t="s">
        <v>81</v>
      </c>
      <c r="AY1977" s="20" t="s">
        <v>141</v>
      </c>
      <c r="BE1977" s="219">
        <f>IF(N1977="základní",J1977,0)</f>
        <v>0</v>
      </c>
      <c r="BF1977" s="219">
        <f>IF(N1977="snížená",J1977,0)</f>
        <v>0</v>
      </c>
      <c r="BG1977" s="219">
        <f>IF(N1977="zákl. přenesená",J1977,0)</f>
        <v>0</v>
      </c>
      <c r="BH1977" s="219">
        <f>IF(N1977="sníž. přenesená",J1977,0)</f>
        <v>0</v>
      </c>
      <c r="BI1977" s="219">
        <f>IF(N1977="nulová",J1977,0)</f>
        <v>0</v>
      </c>
      <c r="BJ1977" s="20" t="s">
        <v>79</v>
      </c>
      <c r="BK1977" s="219">
        <f>ROUND(I1977*H1977,2)</f>
        <v>0</v>
      </c>
      <c r="BL1977" s="20" t="s">
        <v>269</v>
      </c>
      <c r="BM1977" s="218" t="s">
        <v>2135</v>
      </c>
    </row>
    <row r="1978" spans="1:47" s="2" customFormat="1" ht="12">
      <c r="A1978" s="41"/>
      <c r="B1978" s="42"/>
      <c r="C1978" s="43"/>
      <c r="D1978" s="220" t="s">
        <v>151</v>
      </c>
      <c r="E1978" s="43"/>
      <c r="F1978" s="221" t="s">
        <v>2136</v>
      </c>
      <c r="G1978" s="43"/>
      <c r="H1978" s="43"/>
      <c r="I1978" s="222"/>
      <c r="J1978" s="43"/>
      <c r="K1978" s="43"/>
      <c r="L1978" s="47"/>
      <c r="M1978" s="223"/>
      <c r="N1978" s="224"/>
      <c r="O1978" s="87"/>
      <c r="P1978" s="87"/>
      <c r="Q1978" s="87"/>
      <c r="R1978" s="87"/>
      <c r="S1978" s="87"/>
      <c r="T1978" s="88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T1978" s="20" t="s">
        <v>151</v>
      </c>
      <c r="AU1978" s="20" t="s">
        <v>81</v>
      </c>
    </row>
    <row r="1979" spans="1:47" s="2" customFormat="1" ht="12">
      <c r="A1979" s="41"/>
      <c r="B1979" s="42"/>
      <c r="C1979" s="43"/>
      <c r="D1979" s="225" t="s">
        <v>153</v>
      </c>
      <c r="E1979" s="43"/>
      <c r="F1979" s="226" t="s">
        <v>2137</v>
      </c>
      <c r="G1979" s="43"/>
      <c r="H1979" s="43"/>
      <c r="I1979" s="222"/>
      <c r="J1979" s="43"/>
      <c r="K1979" s="43"/>
      <c r="L1979" s="47"/>
      <c r="M1979" s="223"/>
      <c r="N1979" s="224"/>
      <c r="O1979" s="87"/>
      <c r="P1979" s="87"/>
      <c r="Q1979" s="87"/>
      <c r="R1979" s="87"/>
      <c r="S1979" s="87"/>
      <c r="T1979" s="88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T1979" s="20" t="s">
        <v>153</v>
      </c>
      <c r="AU1979" s="20" t="s">
        <v>81</v>
      </c>
    </row>
    <row r="1980" spans="1:51" s="13" customFormat="1" ht="12">
      <c r="A1980" s="13"/>
      <c r="B1980" s="227"/>
      <c r="C1980" s="228"/>
      <c r="D1980" s="220" t="s">
        <v>155</v>
      </c>
      <c r="E1980" s="229" t="s">
        <v>19</v>
      </c>
      <c r="F1980" s="230" t="s">
        <v>551</v>
      </c>
      <c r="G1980" s="228"/>
      <c r="H1980" s="229" t="s">
        <v>19</v>
      </c>
      <c r="I1980" s="231"/>
      <c r="J1980" s="228"/>
      <c r="K1980" s="228"/>
      <c r="L1980" s="232"/>
      <c r="M1980" s="233"/>
      <c r="N1980" s="234"/>
      <c r="O1980" s="234"/>
      <c r="P1980" s="234"/>
      <c r="Q1980" s="234"/>
      <c r="R1980" s="234"/>
      <c r="S1980" s="234"/>
      <c r="T1980" s="235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6" t="s">
        <v>155</v>
      </c>
      <c r="AU1980" s="236" t="s">
        <v>81</v>
      </c>
      <c r="AV1980" s="13" t="s">
        <v>79</v>
      </c>
      <c r="AW1980" s="13" t="s">
        <v>33</v>
      </c>
      <c r="AX1980" s="13" t="s">
        <v>71</v>
      </c>
      <c r="AY1980" s="236" t="s">
        <v>141</v>
      </c>
    </row>
    <row r="1981" spans="1:51" s="14" customFormat="1" ht="12">
      <c r="A1981" s="14"/>
      <c r="B1981" s="237"/>
      <c r="C1981" s="238"/>
      <c r="D1981" s="220" t="s">
        <v>155</v>
      </c>
      <c r="E1981" s="239" t="s">
        <v>19</v>
      </c>
      <c r="F1981" s="240" t="s">
        <v>2086</v>
      </c>
      <c r="G1981" s="238"/>
      <c r="H1981" s="241">
        <v>24.045</v>
      </c>
      <c r="I1981" s="242"/>
      <c r="J1981" s="238"/>
      <c r="K1981" s="238"/>
      <c r="L1981" s="243"/>
      <c r="M1981" s="244"/>
      <c r="N1981" s="245"/>
      <c r="O1981" s="245"/>
      <c r="P1981" s="245"/>
      <c r="Q1981" s="245"/>
      <c r="R1981" s="245"/>
      <c r="S1981" s="245"/>
      <c r="T1981" s="246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47" t="s">
        <v>155</v>
      </c>
      <c r="AU1981" s="247" t="s">
        <v>81</v>
      </c>
      <c r="AV1981" s="14" t="s">
        <v>81</v>
      </c>
      <c r="AW1981" s="14" t="s">
        <v>33</v>
      </c>
      <c r="AX1981" s="14" t="s">
        <v>79</v>
      </c>
      <c r="AY1981" s="247" t="s">
        <v>141</v>
      </c>
    </row>
    <row r="1982" spans="1:65" s="2" customFormat="1" ht="16.5" customHeight="1">
      <c r="A1982" s="41"/>
      <c r="B1982" s="42"/>
      <c r="C1982" s="207" t="s">
        <v>2138</v>
      </c>
      <c r="D1982" s="207" t="s">
        <v>144</v>
      </c>
      <c r="E1982" s="208" t="s">
        <v>2139</v>
      </c>
      <c r="F1982" s="209" t="s">
        <v>2140</v>
      </c>
      <c r="G1982" s="210" t="s">
        <v>221</v>
      </c>
      <c r="H1982" s="211">
        <v>24.045</v>
      </c>
      <c r="I1982" s="212"/>
      <c r="J1982" s="213">
        <f>ROUND(I1982*H1982,2)</f>
        <v>0</v>
      </c>
      <c r="K1982" s="209" t="s">
        <v>148</v>
      </c>
      <c r="L1982" s="47"/>
      <c r="M1982" s="214" t="s">
        <v>19</v>
      </c>
      <c r="N1982" s="215" t="s">
        <v>42</v>
      </c>
      <c r="O1982" s="87"/>
      <c r="P1982" s="216">
        <f>O1982*H1982</f>
        <v>0</v>
      </c>
      <c r="Q1982" s="216">
        <v>0.0002</v>
      </c>
      <c r="R1982" s="216">
        <f>Q1982*H1982</f>
        <v>0.004809000000000001</v>
      </c>
      <c r="S1982" s="216">
        <v>0</v>
      </c>
      <c r="T1982" s="217">
        <f>S1982*H1982</f>
        <v>0</v>
      </c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R1982" s="218" t="s">
        <v>269</v>
      </c>
      <c r="AT1982" s="218" t="s">
        <v>144</v>
      </c>
      <c r="AU1982" s="218" t="s">
        <v>81</v>
      </c>
      <c r="AY1982" s="20" t="s">
        <v>141</v>
      </c>
      <c r="BE1982" s="219">
        <f>IF(N1982="základní",J1982,0)</f>
        <v>0</v>
      </c>
      <c r="BF1982" s="219">
        <f>IF(N1982="snížená",J1982,0)</f>
        <v>0</v>
      </c>
      <c r="BG1982" s="219">
        <f>IF(N1982="zákl. přenesená",J1982,0)</f>
        <v>0</v>
      </c>
      <c r="BH1982" s="219">
        <f>IF(N1982="sníž. přenesená",J1982,0)</f>
        <v>0</v>
      </c>
      <c r="BI1982" s="219">
        <f>IF(N1982="nulová",J1982,0)</f>
        <v>0</v>
      </c>
      <c r="BJ1982" s="20" t="s">
        <v>79</v>
      </c>
      <c r="BK1982" s="219">
        <f>ROUND(I1982*H1982,2)</f>
        <v>0</v>
      </c>
      <c r="BL1982" s="20" t="s">
        <v>269</v>
      </c>
      <c r="BM1982" s="218" t="s">
        <v>2141</v>
      </c>
    </row>
    <row r="1983" spans="1:47" s="2" customFormat="1" ht="12">
      <c r="A1983" s="41"/>
      <c r="B1983" s="42"/>
      <c r="C1983" s="43"/>
      <c r="D1983" s="220" t="s">
        <v>151</v>
      </c>
      <c r="E1983" s="43"/>
      <c r="F1983" s="221" t="s">
        <v>2142</v>
      </c>
      <c r="G1983" s="43"/>
      <c r="H1983" s="43"/>
      <c r="I1983" s="222"/>
      <c r="J1983" s="43"/>
      <c r="K1983" s="43"/>
      <c r="L1983" s="47"/>
      <c r="M1983" s="223"/>
      <c r="N1983" s="224"/>
      <c r="O1983" s="87"/>
      <c r="P1983" s="87"/>
      <c r="Q1983" s="87"/>
      <c r="R1983" s="87"/>
      <c r="S1983" s="87"/>
      <c r="T1983" s="88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T1983" s="20" t="s">
        <v>151</v>
      </c>
      <c r="AU1983" s="20" t="s">
        <v>81</v>
      </c>
    </row>
    <row r="1984" spans="1:47" s="2" customFormat="1" ht="12">
      <c r="A1984" s="41"/>
      <c r="B1984" s="42"/>
      <c r="C1984" s="43"/>
      <c r="D1984" s="225" t="s">
        <v>153</v>
      </c>
      <c r="E1984" s="43"/>
      <c r="F1984" s="226" t="s">
        <v>2143</v>
      </c>
      <c r="G1984" s="43"/>
      <c r="H1984" s="43"/>
      <c r="I1984" s="222"/>
      <c r="J1984" s="43"/>
      <c r="K1984" s="43"/>
      <c r="L1984" s="47"/>
      <c r="M1984" s="223"/>
      <c r="N1984" s="224"/>
      <c r="O1984" s="87"/>
      <c r="P1984" s="87"/>
      <c r="Q1984" s="87"/>
      <c r="R1984" s="87"/>
      <c r="S1984" s="87"/>
      <c r="T1984" s="88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T1984" s="20" t="s">
        <v>153</v>
      </c>
      <c r="AU1984" s="20" t="s">
        <v>81</v>
      </c>
    </row>
    <row r="1985" spans="1:51" s="13" customFormat="1" ht="12">
      <c r="A1985" s="13"/>
      <c r="B1985" s="227"/>
      <c r="C1985" s="228"/>
      <c r="D1985" s="220" t="s">
        <v>155</v>
      </c>
      <c r="E1985" s="229" t="s">
        <v>19</v>
      </c>
      <c r="F1985" s="230" t="s">
        <v>551</v>
      </c>
      <c r="G1985" s="228"/>
      <c r="H1985" s="229" t="s">
        <v>19</v>
      </c>
      <c r="I1985" s="231"/>
      <c r="J1985" s="228"/>
      <c r="K1985" s="228"/>
      <c r="L1985" s="232"/>
      <c r="M1985" s="233"/>
      <c r="N1985" s="234"/>
      <c r="O1985" s="234"/>
      <c r="P1985" s="234"/>
      <c r="Q1985" s="234"/>
      <c r="R1985" s="234"/>
      <c r="S1985" s="234"/>
      <c r="T1985" s="235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36" t="s">
        <v>155</v>
      </c>
      <c r="AU1985" s="236" t="s">
        <v>81</v>
      </c>
      <c r="AV1985" s="13" t="s">
        <v>79</v>
      </c>
      <c r="AW1985" s="13" t="s">
        <v>33</v>
      </c>
      <c r="AX1985" s="13" t="s">
        <v>71</v>
      </c>
      <c r="AY1985" s="236" t="s">
        <v>141</v>
      </c>
    </row>
    <row r="1986" spans="1:51" s="14" customFormat="1" ht="12">
      <c r="A1986" s="14"/>
      <c r="B1986" s="237"/>
      <c r="C1986" s="238"/>
      <c r="D1986" s="220" t="s">
        <v>155</v>
      </c>
      <c r="E1986" s="239" t="s">
        <v>19</v>
      </c>
      <c r="F1986" s="240" t="s">
        <v>2086</v>
      </c>
      <c r="G1986" s="238"/>
      <c r="H1986" s="241">
        <v>24.045</v>
      </c>
      <c r="I1986" s="242"/>
      <c r="J1986" s="238"/>
      <c r="K1986" s="238"/>
      <c r="L1986" s="243"/>
      <c r="M1986" s="244"/>
      <c r="N1986" s="245"/>
      <c r="O1986" s="245"/>
      <c r="P1986" s="245"/>
      <c r="Q1986" s="245"/>
      <c r="R1986" s="245"/>
      <c r="S1986" s="245"/>
      <c r="T1986" s="246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47" t="s">
        <v>155</v>
      </c>
      <c r="AU1986" s="247" t="s">
        <v>81</v>
      </c>
      <c r="AV1986" s="14" t="s">
        <v>81</v>
      </c>
      <c r="AW1986" s="14" t="s">
        <v>33</v>
      </c>
      <c r="AX1986" s="14" t="s">
        <v>79</v>
      </c>
      <c r="AY1986" s="247" t="s">
        <v>141</v>
      </c>
    </row>
    <row r="1987" spans="1:65" s="2" customFormat="1" ht="24.15" customHeight="1">
      <c r="A1987" s="41"/>
      <c r="B1987" s="42"/>
      <c r="C1987" s="207" t="s">
        <v>2144</v>
      </c>
      <c r="D1987" s="207" t="s">
        <v>144</v>
      </c>
      <c r="E1987" s="208" t="s">
        <v>2145</v>
      </c>
      <c r="F1987" s="209" t="s">
        <v>2146</v>
      </c>
      <c r="G1987" s="210" t="s">
        <v>221</v>
      </c>
      <c r="H1987" s="211">
        <v>2.895</v>
      </c>
      <c r="I1987" s="212"/>
      <c r="J1987" s="213">
        <f>ROUND(I1987*H1987,2)</f>
        <v>0</v>
      </c>
      <c r="K1987" s="209" t="s">
        <v>148</v>
      </c>
      <c r="L1987" s="47"/>
      <c r="M1987" s="214" t="s">
        <v>19</v>
      </c>
      <c r="N1987" s="215" t="s">
        <v>42</v>
      </c>
      <c r="O1987" s="87"/>
      <c r="P1987" s="216">
        <f>O1987*H1987</f>
        <v>0</v>
      </c>
      <c r="Q1987" s="216">
        <v>0</v>
      </c>
      <c r="R1987" s="216">
        <f>Q1987*H1987</f>
        <v>0</v>
      </c>
      <c r="S1987" s="216">
        <v>0</v>
      </c>
      <c r="T1987" s="217">
        <f>S1987*H1987</f>
        <v>0</v>
      </c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R1987" s="218" t="s">
        <v>269</v>
      </c>
      <c r="AT1987" s="218" t="s">
        <v>144</v>
      </c>
      <c r="AU1987" s="218" t="s">
        <v>81</v>
      </c>
      <c r="AY1987" s="20" t="s">
        <v>141</v>
      </c>
      <c r="BE1987" s="219">
        <f>IF(N1987="základní",J1987,0)</f>
        <v>0</v>
      </c>
      <c r="BF1987" s="219">
        <f>IF(N1987="snížená",J1987,0)</f>
        <v>0</v>
      </c>
      <c r="BG1987" s="219">
        <f>IF(N1987="zákl. přenesená",J1987,0)</f>
        <v>0</v>
      </c>
      <c r="BH1987" s="219">
        <f>IF(N1987="sníž. přenesená",J1987,0)</f>
        <v>0</v>
      </c>
      <c r="BI1987" s="219">
        <f>IF(N1987="nulová",J1987,0)</f>
        <v>0</v>
      </c>
      <c r="BJ1987" s="20" t="s">
        <v>79</v>
      </c>
      <c r="BK1987" s="219">
        <f>ROUND(I1987*H1987,2)</f>
        <v>0</v>
      </c>
      <c r="BL1987" s="20" t="s">
        <v>269</v>
      </c>
      <c r="BM1987" s="218" t="s">
        <v>2147</v>
      </c>
    </row>
    <row r="1988" spans="1:47" s="2" customFormat="1" ht="12">
      <c r="A1988" s="41"/>
      <c r="B1988" s="42"/>
      <c r="C1988" s="43"/>
      <c r="D1988" s="220" t="s">
        <v>151</v>
      </c>
      <c r="E1988" s="43"/>
      <c r="F1988" s="221" t="s">
        <v>2148</v>
      </c>
      <c r="G1988" s="43"/>
      <c r="H1988" s="43"/>
      <c r="I1988" s="222"/>
      <c r="J1988" s="43"/>
      <c r="K1988" s="43"/>
      <c r="L1988" s="47"/>
      <c r="M1988" s="223"/>
      <c r="N1988" s="224"/>
      <c r="O1988" s="87"/>
      <c r="P1988" s="87"/>
      <c r="Q1988" s="87"/>
      <c r="R1988" s="87"/>
      <c r="S1988" s="87"/>
      <c r="T1988" s="88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T1988" s="20" t="s">
        <v>151</v>
      </c>
      <c r="AU1988" s="20" t="s">
        <v>81</v>
      </c>
    </row>
    <row r="1989" spans="1:47" s="2" customFormat="1" ht="12">
      <c r="A1989" s="41"/>
      <c r="B1989" s="42"/>
      <c r="C1989" s="43"/>
      <c r="D1989" s="225" t="s">
        <v>153</v>
      </c>
      <c r="E1989" s="43"/>
      <c r="F1989" s="226" t="s">
        <v>2149</v>
      </c>
      <c r="G1989" s="43"/>
      <c r="H1989" s="43"/>
      <c r="I1989" s="222"/>
      <c r="J1989" s="43"/>
      <c r="K1989" s="43"/>
      <c r="L1989" s="47"/>
      <c r="M1989" s="223"/>
      <c r="N1989" s="224"/>
      <c r="O1989" s="87"/>
      <c r="P1989" s="87"/>
      <c r="Q1989" s="87"/>
      <c r="R1989" s="87"/>
      <c r="S1989" s="87"/>
      <c r="T1989" s="88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T1989" s="20" t="s">
        <v>153</v>
      </c>
      <c r="AU1989" s="20" t="s">
        <v>81</v>
      </c>
    </row>
    <row r="1990" spans="1:51" s="13" customFormat="1" ht="12">
      <c r="A1990" s="13"/>
      <c r="B1990" s="227"/>
      <c r="C1990" s="228"/>
      <c r="D1990" s="220" t="s">
        <v>155</v>
      </c>
      <c r="E1990" s="229" t="s">
        <v>19</v>
      </c>
      <c r="F1990" s="230" t="s">
        <v>551</v>
      </c>
      <c r="G1990" s="228"/>
      <c r="H1990" s="229" t="s">
        <v>19</v>
      </c>
      <c r="I1990" s="231"/>
      <c r="J1990" s="228"/>
      <c r="K1990" s="228"/>
      <c r="L1990" s="232"/>
      <c r="M1990" s="233"/>
      <c r="N1990" s="234"/>
      <c r="O1990" s="234"/>
      <c r="P1990" s="234"/>
      <c r="Q1990" s="234"/>
      <c r="R1990" s="234"/>
      <c r="S1990" s="234"/>
      <c r="T1990" s="235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36" t="s">
        <v>155</v>
      </c>
      <c r="AU1990" s="236" t="s">
        <v>81</v>
      </c>
      <c r="AV1990" s="13" t="s">
        <v>79</v>
      </c>
      <c r="AW1990" s="13" t="s">
        <v>33</v>
      </c>
      <c r="AX1990" s="13" t="s">
        <v>71</v>
      </c>
      <c r="AY1990" s="236" t="s">
        <v>141</v>
      </c>
    </row>
    <row r="1991" spans="1:51" s="14" customFormat="1" ht="12">
      <c r="A1991" s="14"/>
      <c r="B1991" s="237"/>
      <c r="C1991" s="238"/>
      <c r="D1991" s="220" t="s">
        <v>155</v>
      </c>
      <c r="E1991" s="239" t="s">
        <v>19</v>
      </c>
      <c r="F1991" s="240" t="s">
        <v>2125</v>
      </c>
      <c r="G1991" s="238"/>
      <c r="H1991" s="241">
        <v>2.895</v>
      </c>
      <c r="I1991" s="242"/>
      <c r="J1991" s="238"/>
      <c r="K1991" s="238"/>
      <c r="L1991" s="243"/>
      <c r="M1991" s="244"/>
      <c r="N1991" s="245"/>
      <c r="O1991" s="245"/>
      <c r="P1991" s="245"/>
      <c r="Q1991" s="245"/>
      <c r="R1991" s="245"/>
      <c r="S1991" s="245"/>
      <c r="T1991" s="246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47" t="s">
        <v>155</v>
      </c>
      <c r="AU1991" s="247" t="s">
        <v>81</v>
      </c>
      <c r="AV1991" s="14" t="s">
        <v>81</v>
      </c>
      <c r="AW1991" s="14" t="s">
        <v>33</v>
      </c>
      <c r="AX1991" s="14" t="s">
        <v>79</v>
      </c>
      <c r="AY1991" s="247" t="s">
        <v>141</v>
      </c>
    </row>
    <row r="1992" spans="1:65" s="2" customFormat="1" ht="21.75" customHeight="1">
      <c r="A1992" s="41"/>
      <c r="B1992" s="42"/>
      <c r="C1992" s="207" t="s">
        <v>2150</v>
      </c>
      <c r="D1992" s="207" t="s">
        <v>144</v>
      </c>
      <c r="E1992" s="208" t="s">
        <v>2151</v>
      </c>
      <c r="F1992" s="209" t="s">
        <v>2152</v>
      </c>
      <c r="G1992" s="210" t="s">
        <v>256</v>
      </c>
      <c r="H1992" s="211">
        <v>19.3</v>
      </c>
      <c r="I1992" s="212"/>
      <c r="J1992" s="213">
        <f>ROUND(I1992*H1992,2)</f>
        <v>0</v>
      </c>
      <c r="K1992" s="209" t="s">
        <v>148</v>
      </c>
      <c r="L1992" s="47"/>
      <c r="M1992" s="214" t="s">
        <v>19</v>
      </c>
      <c r="N1992" s="215" t="s">
        <v>42</v>
      </c>
      <c r="O1992" s="87"/>
      <c r="P1992" s="216">
        <f>O1992*H1992</f>
        <v>0</v>
      </c>
      <c r="Q1992" s="216">
        <v>0.00346</v>
      </c>
      <c r="R1992" s="216">
        <f>Q1992*H1992</f>
        <v>0.066778</v>
      </c>
      <c r="S1992" s="216">
        <v>0</v>
      </c>
      <c r="T1992" s="217">
        <f>S1992*H1992</f>
        <v>0</v>
      </c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R1992" s="218" t="s">
        <v>269</v>
      </c>
      <c r="AT1992" s="218" t="s">
        <v>144</v>
      </c>
      <c r="AU1992" s="218" t="s">
        <v>81</v>
      </c>
      <c r="AY1992" s="20" t="s">
        <v>141</v>
      </c>
      <c r="BE1992" s="219">
        <f>IF(N1992="základní",J1992,0)</f>
        <v>0</v>
      </c>
      <c r="BF1992" s="219">
        <f>IF(N1992="snížená",J1992,0)</f>
        <v>0</v>
      </c>
      <c r="BG1992" s="219">
        <f>IF(N1992="zákl. přenesená",J1992,0)</f>
        <v>0</v>
      </c>
      <c r="BH1992" s="219">
        <f>IF(N1992="sníž. přenesená",J1992,0)</f>
        <v>0</v>
      </c>
      <c r="BI1992" s="219">
        <f>IF(N1992="nulová",J1992,0)</f>
        <v>0</v>
      </c>
      <c r="BJ1992" s="20" t="s">
        <v>79</v>
      </c>
      <c r="BK1992" s="219">
        <f>ROUND(I1992*H1992,2)</f>
        <v>0</v>
      </c>
      <c r="BL1992" s="20" t="s">
        <v>269</v>
      </c>
      <c r="BM1992" s="218" t="s">
        <v>2153</v>
      </c>
    </row>
    <row r="1993" spans="1:47" s="2" customFormat="1" ht="12">
      <c r="A1993" s="41"/>
      <c r="B1993" s="42"/>
      <c r="C1993" s="43"/>
      <c r="D1993" s="220" t="s">
        <v>151</v>
      </c>
      <c r="E1993" s="43"/>
      <c r="F1993" s="221" t="s">
        <v>2154</v>
      </c>
      <c r="G1993" s="43"/>
      <c r="H1993" s="43"/>
      <c r="I1993" s="222"/>
      <c r="J1993" s="43"/>
      <c r="K1993" s="43"/>
      <c r="L1993" s="47"/>
      <c r="M1993" s="223"/>
      <c r="N1993" s="224"/>
      <c r="O1993" s="87"/>
      <c r="P1993" s="87"/>
      <c r="Q1993" s="87"/>
      <c r="R1993" s="87"/>
      <c r="S1993" s="87"/>
      <c r="T1993" s="88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T1993" s="20" t="s">
        <v>151</v>
      </c>
      <c r="AU1993" s="20" t="s">
        <v>81</v>
      </c>
    </row>
    <row r="1994" spans="1:47" s="2" customFormat="1" ht="12">
      <c r="A1994" s="41"/>
      <c r="B1994" s="42"/>
      <c r="C1994" s="43"/>
      <c r="D1994" s="225" t="s">
        <v>153</v>
      </c>
      <c r="E1994" s="43"/>
      <c r="F1994" s="226" t="s">
        <v>2155</v>
      </c>
      <c r="G1994" s="43"/>
      <c r="H1994" s="43"/>
      <c r="I1994" s="222"/>
      <c r="J1994" s="43"/>
      <c r="K1994" s="43"/>
      <c r="L1994" s="47"/>
      <c r="M1994" s="223"/>
      <c r="N1994" s="224"/>
      <c r="O1994" s="87"/>
      <c r="P1994" s="87"/>
      <c r="Q1994" s="87"/>
      <c r="R1994" s="87"/>
      <c r="S1994" s="87"/>
      <c r="T1994" s="88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T1994" s="20" t="s">
        <v>153</v>
      </c>
      <c r="AU1994" s="20" t="s">
        <v>81</v>
      </c>
    </row>
    <row r="1995" spans="1:51" s="13" customFormat="1" ht="12">
      <c r="A1995" s="13"/>
      <c r="B1995" s="227"/>
      <c r="C1995" s="228"/>
      <c r="D1995" s="220" t="s">
        <v>155</v>
      </c>
      <c r="E1995" s="229" t="s">
        <v>19</v>
      </c>
      <c r="F1995" s="230" t="s">
        <v>551</v>
      </c>
      <c r="G1995" s="228"/>
      <c r="H1995" s="229" t="s">
        <v>19</v>
      </c>
      <c r="I1995" s="231"/>
      <c r="J1995" s="228"/>
      <c r="K1995" s="228"/>
      <c r="L1995" s="232"/>
      <c r="M1995" s="233"/>
      <c r="N1995" s="234"/>
      <c r="O1995" s="234"/>
      <c r="P1995" s="234"/>
      <c r="Q1995" s="234"/>
      <c r="R1995" s="234"/>
      <c r="S1995" s="234"/>
      <c r="T1995" s="235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36" t="s">
        <v>155</v>
      </c>
      <c r="AU1995" s="236" t="s">
        <v>81</v>
      </c>
      <c r="AV1995" s="13" t="s">
        <v>79</v>
      </c>
      <c r="AW1995" s="13" t="s">
        <v>33</v>
      </c>
      <c r="AX1995" s="13" t="s">
        <v>71</v>
      </c>
      <c r="AY1995" s="236" t="s">
        <v>141</v>
      </c>
    </row>
    <row r="1996" spans="1:51" s="14" customFormat="1" ht="12">
      <c r="A1996" s="14"/>
      <c r="B1996" s="237"/>
      <c r="C1996" s="238"/>
      <c r="D1996" s="220" t="s">
        <v>155</v>
      </c>
      <c r="E1996" s="239" t="s">
        <v>19</v>
      </c>
      <c r="F1996" s="240" t="s">
        <v>2093</v>
      </c>
      <c r="G1996" s="238"/>
      <c r="H1996" s="241">
        <v>19.3</v>
      </c>
      <c r="I1996" s="242"/>
      <c r="J1996" s="238"/>
      <c r="K1996" s="238"/>
      <c r="L1996" s="243"/>
      <c r="M1996" s="244"/>
      <c r="N1996" s="245"/>
      <c r="O1996" s="245"/>
      <c r="P1996" s="245"/>
      <c r="Q1996" s="245"/>
      <c r="R1996" s="245"/>
      <c r="S1996" s="245"/>
      <c r="T1996" s="246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47" t="s">
        <v>155</v>
      </c>
      <c r="AU1996" s="247" t="s">
        <v>81</v>
      </c>
      <c r="AV1996" s="14" t="s">
        <v>81</v>
      </c>
      <c r="AW1996" s="14" t="s">
        <v>33</v>
      </c>
      <c r="AX1996" s="14" t="s">
        <v>79</v>
      </c>
      <c r="AY1996" s="247" t="s">
        <v>141</v>
      </c>
    </row>
    <row r="1997" spans="1:65" s="2" customFormat="1" ht="24.15" customHeight="1">
      <c r="A1997" s="41"/>
      <c r="B1997" s="42"/>
      <c r="C1997" s="207" t="s">
        <v>2156</v>
      </c>
      <c r="D1997" s="207" t="s">
        <v>144</v>
      </c>
      <c r="E1997" s="208" t="s">
        <v>2157</v>
      </c>
      <c r="F1997" s="209" t="s">
        <v>2158</v>
      </c>
      <c r="G1997" s="210" t="s">
        <v>1038</v>
      </c>
      <c r="H1997" s="280"/>
      <c r="I1997" s="212"/>
      <c r="J1997" s="213">
        <f>ROUND(I1997*H1997,2)</f>
        <v>0</v>
      </c>
      <c r="K1997" s="209" t="s">
        <v>148</v>
      </c>
      <c r="L1997" s="47"/>
      <c r="M1997" s="214" t="s">
        <v>19</v>
      </c>
      <c r="N1997" s="215" t="s">
        <v>42</v>
      </c>
      <c r="O1997" s="87"/>
      <c r="P1997" s="216">
        <f>O1997*H1997</f>
        <v>0</v>
      </c>
      <c r="Q1997" s="216">
        <v>0</v>
      </c>
      <c r="R1997" s="216">
        <f>Q1997*H1997</f>
        <v>0</v>
      </c>
      <c r="S1997" s="216">
        <v>0</v>
      </c>
      <c r="T1997" s="217">
        <f>S1997*H1997</f>
        <v>0</v>
      </c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R1997" s="218" t="s">
        <v>269</v>
      </c>
      <c r="AT1997" s="218" t="s">
        <v>144</v>
      </c>
      <c r="AU1997" s="218" t="s">
        <v>81</v>
      </c>
      <c r="AY1997" s="20" t="s">
        <v>141</v>
      </c>
      <c r="BE1997" s="219">
        <f>IF(N1997="základní",J1997,0)</f>
        <v>0</v>
      </c>
      <c r="BF1997" s="219">
        <f>IF(N1997="snížená",J1997,0)</f>
        <v>0</v>
      </c>
      <c r="BG1997" s="219">
        <f>IF(N1997="zákl. přenesená",J1997,0)</f>
        <v>0</v>
      </c>
      <c r="BH1997" s="219">
        <f>IF(N1997="sníž. přenesená",J1997,0)</f>
        <v>0</v>
      </c>
      <c r="BI1997" s="219">
        <f>IF(N1997="nulová",J1997,0)</f>
        <v>0</v>
      </c>
      <c r="BJ1997" s="20" t="s">
        <v>79</v>
      </c>
      <c r="BK1997" s="219">
        <f>ROUND(I1997*H1997,2)</f>
        <v>0</v>
      </c>
      <c r="BL1997" s="20" t="s">
        <v>269</v>
      </c>
      <c r="BM1997" s="218" t="s">
        <v>2159</v>
      </c>
    </row>
    <row r="1998" spans="1:47" s="2" customFormat="1" ht="12">
      <c r="A1998" s="41"/>
      <c r="B1998" s="42"/>
      <c r="C1998" s="43"/>
      <c r="D1998" s="220" t="s">
        <v>151</v>
      </c>
      <c r="E1998" s="43"/>
      <c r="F1998" s="221" t="s">
        <v>2160</v>
      </c>
      <c r="G1998" s="43"/>
      <c r="H1998" s="43"/>
      <c r="I1998" s="222"/>
      <c r="J1998" s="43"/>
      <c r="K1998" s="43"/>
      <c r="L1998" s="47"/>
      <c r="M1998" s="223"/>
      <c r="N1998" s="224"/>
      <c r="O1998" s="87"/>
      <c r="P1998" s="87"/>
      <c r="Q1998" s="87"/>
      <c r="R1998" s="87"/>
      <c r="S1998" s="87"/>
      <c r="T1998" s="88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T1998" s="20" t="s">
        <v>151</v>
      </c>
      <c r="AU1998" s="20" t="s">
        <v>81</v>
      </c>
    </row>
    <row r="1999" spans="1:47" s="2" customFormat="1" ht="12">
      <c r="A1999" s="41"/>
      <c r="B1999" s="42"/>
      <c r="C1999" s="43"/>
      <c r="D1999" s="225" t="s">
        <v>153</v>
      </c>
      <c r="E1999" s="43"/>
      <c r="F1999" s="226" t="s">
        <v>2161</v>
      </c>
      <c r="G1999" s="43"/>
      <c r="H1999" s="43"/>
      <c r="I1999" s="222"/>
      <c r="J1999" s="43"/>
      <c r="K1999" s="43"/>
      <c r="L1999" s="47"/>
      <c r="M1999" s="223"/>
      <c r="N1999" s="224"/>
      <c r="O1999" s="87"/>
      <c r="P1999" s="87"/>
      <c r="Q1999" s="87"/>
      <c r="R1999" s="87"/>
      <c r="S1999" s="87"/>
      <c r="T1999" s="88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T1999" s="20" t="s">
        <v>153</v>
      </c>
      <c r="AU1999" s="20" t="s">
        <v>81</v>
      </c>
    </row>
    <row r="2000" spans="1:63" s="12" customFormat="1" ht="22.8" customHeight="1">
      <c r="A2000" s="12"/>
      <c r="B2000" s="191"/>
      <c r="C2000" s="192"/>
      <c r="D2000" s="193" t="s">
        <v>70</v>
      </c>
      <c r="E2000" s="205" t="s">
        <v>2162</v>
      </c>
      <c r="F2000" s="205" t="s">
        <v>2163</v>
      </c>
      <c r="G2000" s="192"/>
      <c r="H2000" s="192"/>
      <c r="I2000" s="195"/>
      <c r="J2000" s="206">
        <f>BK2000</f>
        <v>0</v>
      </c>
      <c r="K2000" s="192"/>
      <c r="L2000" s="197"/>
      <c r="M2000" s="198"/>
      <c r="N2000" s="199"/>
      <c r="O2000" s="199"/>
      <c r="P2000" s="200">
        <f>SUM(P2001:P2170)</f>
        <v>0</v>
      </c>
      <c r="Q2000" s="199"/>
      <c r="R2000" s="200">
        <f>SUM(R2001:R2170)</f>
        <v>12.05725022</v>
      </c>
      <c r="S2000" s="199"/>
      <c r="T2000" s="201">
        <f>SUM(T2001:T2170)</f>
        <v>0</v>
      </c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R2000" s="202" t="s">
        <v>81</v>
      </c>
      <c r="AT2000" s="203" t="s">
        <v>70</v>
      </c>
      <c r="AU2000" s="203" t="s">
        <v>79</v>
      </c>
      <c r="AY2000" s="202" t="s">
        <v>141</v>
      </c>
      <c r="BK2000" s="204">
        <f>SUM(BK2001:BK2170)</f>
        <v>0</v>
      </c>
    </row>
    <row r="2001" spans="1:65" s="2" customFormat="1" ht="16.5" customHeight="1">
      <c r="A2001" s="41"/>
      <c r="B2001" s="42"/>
      <c r="C2001" s="207" t="s">
        <v>2164</v>
      </c>
      <c r="D2001" s="207" t="s">
        <v>144</v>
      </c>
      <c r="E2001" s="208" t="s">
        <v>2165</v>
      </c>
      <c r="F2001" s="209" t="s">
        <v>2166</v>
      </c>
      <c r="G2001" s="210" t="s">
        <v>221</v>
      </c>
      <c r="H2001" s="211">
        <v>618.215</v>
      </c>
      <c r="I2001" s="212"/>
      <c r="J2001" s="213">
        <f>ROUND(I2001*H2001,2)</f>
        <v>0</v>
      </c>
      <c r="K2001" s="209" t="s">
        <v>148</v>
      </c>
      <c r="L2001" s="47"/>
      <c r="M2001" s="214" t="s">
        <v>19</v>
      </c>
      <c r="N2001" s="215" t="s">
        <v>42</v>
      </c>
      <c r="O2001" s="87"/>
      <c r="P2001" s="216">
        <f>O2001*H2001</f>
        <v>0</v>
      </c>
      <c r="Q2001" s="216">
        <v>0</v>
      </c>
      <c r="R2001" s="216">
        <f>Q2001*H2001</f>
        <v>0</v>
      </c>
      <c r="S2001" s="216">
        <v>0</v>
      </c>
      <c r="T2001" s="217">
        <f>S2001*H2001</f>
        <v>0</v>
      </c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R2001" s="218" t="s">
        <v>269</v>
      </c>
      <c r="AT2001" s="218" t="s">
        <v>144</v>
      </c>
      <c r="AU2001" s="218" t="s">
        <v>81</v>
      </c>
      <c r="AY2001" s="20" t="s">
        <v>141</v>
      </c>
      <c r="BE2001" s="219">
        <f>IF(N2001="základní",J2001,0)</f>
        <v>0</v>
      </c>
      <c r="BF2001" s="219">
        <f>IF(N2001="snížená",J2001,0)</f>
        <v>0</v>
      </c>
      <c r="BG2001" s="219">
        <f>IF(N2001="zákl. přenesená",J2001,0)</f>
        <v>0</v>
      </c>
      <c r="BH2001" s="219">
        <f>IF(N2001="sníž. přenesená",J2001,0)</f>
        <v>0</v>
      </c>
      <c r="BI2001" s="219">
        <f>IF(N2001="nulová",J2001,0)</f>
        <v>0</v>
      </c>
      <c r="BJ2001" s="20" t="s">
        <v>79</v>
      </c>
      <c r="BK2001" s="219">
        <f>ROUND(I2001*H2001,2)</f>
        <v>0</v>
      </c>
      <c r="BL2001" s="20" t="s">
        <v>269</v>
      </c>
      <c r="BM2001" s="218" t="s">
        <v>2167</v>
      </c>
    </row>
    <row r="2002" spans="1:47" s="2" customFormat="1" ht="12">
      <c r="A2002" s="41"/>
      <c r="B2002" s="42"/>
      <c r="C2002" s="43"/>
      <c r="D2002" s="220" t="s">
        <v>151</v>
      </c>
      <c r="E2002" s="43"/>
      <c r="F2002" s="221" t="s">
        <v>2168</v>
      </c>
      <c r="G2002" s="43"/>
      <c r="H2002" s="43"/>
      <c r="I2002" s="222"/>
      <c r="J2002" s="43"/>
      <c r="K2002" s="43"/>
      <c r="L2002" s="47"/>
      <c r="M2002" s="223"/>
      <c r="N2002" s="224"/>
      <c r="O2002" s="87"/>
      <c r="P2002" s="87"/>
      <c r="Q2002" s="87"/>
      <c r="R2002" s="87"/>
      <c r="S2002" s="87"/>
      <c r="T2002" s="88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T2002" s="20" t="s">
        <v>151</v>
      </c>
      <c r="AU2002" s="20" t="s">
        <v>81</v>
      </c>
    </row>
    <row r="2003" spans="1:47" s="2" customFormat="1" ht="12">
      <c r="A2003" s="41"/>
      <c r="B2003" s="42"/>
      <c r="C2003" s="43"/>
      <c r="D2003" s="225" t="s">
        <v>153</v>
      </c>
      <c r="E2003" s="43"/>
      <c r="F2003" s="226" t="s">
        <v>2169</v>
      </c>
      <c r="G2003" s="43"/>
      <c r="H2003" s="43"/>
      <c r="I2003" s="222"/>
      <c r="J2003" s="43"/>
      <c r="K2003" s="43"/>
      <c r="L2003" s="47"/>
      <c r="M2003" s="223"/>
      <c r="N2003" s="224"/>
      <c r="O2003" s="87"/>
      <c r="P2003" s="87"/>
      <c r="Q2003" s="87"/>
      <c r="R2003" s="87"/>
      <c r="S2003" s="87"/>
      <c r="T2003" s="88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T2003" s="20" t="s">
        <v>153</v>
      </c>
      <c r="AU2003" s="20" t="s">
        <v>81</v>
      </c>
    </row>
    <row r="2004" spans="1:51" s="13" customFormat="1" ht="12">
      <c r="A2004" s="13"/>
      <c r="B2004" s="227"/>
      <c r="C2004" s="228"/>
      <c r="D2004" s="220" t="s">
        <v>155</v>
      </c>
      <c r="E2004" s="229" t="s">
        <v>19</v>
      </c>
      <c r="F2004" s="230" t="s">
        <v>2170</v>
      </c>
      <c r="G2004" s="228"/>
      <c r="H2004" s="229" t="s">
        <v>19</v>
      </c>
      <c r="I2004" s="231"/>
      <c r="J2004" s="228"/>
      <c r="K2004" s="228"/>
      <c r="L2004" s="232"/>
      <c r="M2004" s="233"/>
      <c r="N2004" s="234"/>
      <c r="O2004" s="234"/>
      <c r="P2004" s="234"/>
      <c r="Q2004" s="234"/>
      <c r="R2004" s="234"/>
      <c r="S2004" s="234"/>
      <c r="T2004" s="235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36" t="s">
        <v>155</v>
      </c>
      <c r="AU2004" s="236" t="s">
        <v>81</v>
      </c>
      <c r="AV2004" s="13" t="s">
        <v>79</v>
      </c>
      <c r="AW2004" s="13" t="s">
        <v>33</v>
      </c>
      <c r="AX2004" s="13" t="s">
        <v>71</v>
      </c>
      <c r="AY2004" s="236" t="s">
        <v>141</v>
      </c>
    </row>
    <row r="2005" spans="1:51" s="13" customFormat="1" ht="12">
      <c r="A2005" s="13"/>
      <c r="B2005" s="227"/>
      <c r="C2005" s="228"/>
      <c r="D2005" s="220" t="s">
        <v>155</v>
      </c>
      <c r="E2005" s="229" t="s">
        <v>19</v>
      </c>
      <c r="F2005" s="230" t="s">
        <v>225</v>
      </c>
      <c r="G2005" s="228"/>
      <c r="H2005" s="229" t="s">
        <v>19</v>
      </c>
      <c r="I2005" s="231"/>
      <c r="J2005" s="228"/>
      <c r="K2005" s="228"/>
      <c r="L2005" s="232"/>
      <c r="M2005" s="233"/>
      <c r="N2005" s="234"/>
      <c r="O2005" s="234"/>
      <c r="P2005" s="234"/>
      <c r="Q2005" s="234"/>
      <c r="R2005" s="234"/>
      <c r="S2005" s="234"/>
      <c r="T2005" s="235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T2005" s="236" t="s">
        <v>155</v>
      </c>
      <c r="AU2005" s="236" t="s">
        <v>81</v>
      </c>
      <c r="AV2005" s="13" t="s">
        <v>79</v>
      </c>
      <c r="AW2005" s="13" t="s">
        <v>33</v>
      </c>
      <c r="AX2005" s="13" t="s">
        <v>71</v>
      </c>
      <c r="AY2005" s="236" t="s">
        <v>141</v>
      </c>
    </row>
    <row r="2006" spans="1:51" s="14" customFormat="1" ht="12">
      <c r="A2006" s="14"/>
      <c r="B2006" s="237"/>
      <c r="C2006" s="238"/>
      <c r="D2006" s="220" t="s">
        <v>155</v>
      </c>
      <c r="E2006" s="239" t="s">
        <v>19</v>
      </c>
      <c r="F2006" s="240" t="s">
        <v>810</v>
      </c>
      <c r="G2006" s="238"/>
      <c r="H2006" s="241">
        <v>5.16</v>
      </c>
      <c r="I2006" s="242"/>
      <c r="J2006" s="238"/>
      <c r="K2006" s="238"/>
      <c r="L2006" s="243"/>
      <c r="M2006" s="244"/>
      <c r="N2006" s="245"/>
      <c r="O2006" s="245"/>
      <c r="P2006" s="245"/>
      <c r="Q2006" s="245"/>
      <c r="R2006" s="245"/>
      <c r="S2006" s="245"/>
      <c r="T2006" s="246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T2006" s="247" t="s">
        <v>155</v>
      </c>
      <c r="AU2006" s="247" t="s">
        <v>81</v>
      </c>
      <c r="AV2006" s="14" t="s">
        <v>81</v>
      </c>
      <c r="AW2006" s="14" t="s">
        <v>33</v>
      </c>
      <c r="AX2006" s="14" t="s">
        <v>71</v>
      </c>
      <c r="AY2006" s="247" t="s">
        <v>141</v>
      </c>
    </row>
    <row r="2007" spans="1:51" s="14" customFormat="1" ht="12">
      <c r="A2007" s="14"/>
      <c r="B2007" s="237"/>
      <c r="C2007" s="238"/>
      <c r="D2007" s="220" t="s">
        <v>155</v>
      </c>
      <c r="E2007" s="239" t="s">
        <v>19</v>
      </c>
      <c r="F2007" s="240" t="s">
        <v>811</v>
      </c>
      <c r="G2007" s="238"/>
      <c r="H2007" s="241">
        <v>16.62</v>
      </c>
      <c r="I2007" s="242"/>
      <c r="J2007" s="238"/>
      <c r="K2007" s="238"/>
      <c r="L2007" s="243"/>
      <c r="M2007" s="244"/>
      <c r="N2007" s="245"/>
      <c r="O2007" s="245"/>
      <c r="P2007" s="245"/>
      <c r="Q2007" s="245"/>
      <c r="R2007" s="245"/>
      <c r="S2007" s="245"/>
      <c r="T2007" s="246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47" t="s">
        <v>155</v>
      </c>
      <c r="AU2007" s="247" t="s">
        <v>81</v>
      </c>
      <c r="AV2007" s="14" t="s">
        <v>81</v>
      </c>
      <c r="AW2007" s="14" t="s">
        <v>33</v>
      </c>
      <c r="AX2007" s="14" t="s">
        <v>71</v>
      </c>
      <c r="AY2007" s="247" t="s">
        <v>141</v>
      </c>
    </row>
    <row r="2008" spans="1:51" s="14" customFormat="1" ht="12">
      <c r="A2008" s="14"/>
      <c r="B2008" s="237"/>
      <c r="C2008" s="238"/>
      <c r="D2008" s="220" t="s">
        <v>155</v>
      </c>
      <c r="E2008" s="239" t="s">
        <v>19</v>
      </c>
      <c r="F2008" s="240" t="s">
        <v>812</v>
      </c>
      <c r="G2008" s="238"/>
      <c r="H2008" s="241">
        <v>11.26</v>
      </c>
      <c r="I2008" s="242"/>
      <c r="J2008" s="238"/>
      <c r="K2008" s="238"/>
      <c r="L2008" s="243"/>
      <c r="M2008" s="244"/>
      <c r="N2008" s="245"/>
      <c r="O2008" s="245"/>
      <c r="P2008" s="245"/>
      <c r="Q2008" s="245"/>
      <c r="R2008" s="245"/>
      <c r="S2008" s="245"/>
      <c r="T2008" s="246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47" t="s">
        <v>155</v>
      </c>
      <c r="AU2008" s="247" t="s">
        <v>81</v>
      </c>
      <c r="AV2008" s="14" t="s">
        <v>81</v>
      </c>
      <c r="AW2008" s="14" t="s">
        <v>33</v>
      </c>
      <c r="AX2008" s="14" t="s">
        <v>71</v>
      </c>
      <c r="AY2008" s="247" t="s">
        <v>141</v>
      </c>
    </row>
    <row r="2009" spans="1:51" s="14" customFormat="1" ht="12">
      <c r="A2009" s="14"/>
      <c r="B2009" s="237"/>
      <c r="C2009" s="238"/>
      <c r="D2009" s="220" t="s">
        <v>155</v>
      </c>
      <c r="E2009" s="239" t="s">
        <v>19</v>
      </c>
      <c r="F2009" s="240" t="s">
        <v>813</v>
      </c>
      <c r="G2009" s="238"/>
      <c r="H2009" s="241">
        <v>12.98</v>
      </c>
      <c r="I2009" s="242"/>
      <c r="J2009" s="238"/>
      <c r="K2009" s="238"/>
      <c r="L2009" s="243"/>
      <c r="M2009" s="244"/>
      <c r="N2009" s="245"/>
      <c r="O2009" s="245"/>
      <c r="P2009" s="245"/>
      <c r="Q2009" s="245"/>
      <c r="R2009" s="245"/>
      <c r="S2009" s="245"/>
      <c r="T2009" s="246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T2009" s="247" t="s">
        <v>155</v>
      </c>
      <c r="AU2009" s="247" t="s">
        <v>81</v>
      </c>
      <c r="AV2009" s="14" t="s">
        <v>81</v>
      </c>
      <c r="AW2009" s="14" t="s">
        <v>33</v>
      </c>
      <c r="AX2009" s="14" t="s">
        <v>71</v>
      </c>
      <c r="AY2009" s="247" t="s">
        <v>141</v>
      </c>
    </row>
    <row r="2010" spans="1:51" s="14" customFormat="1" ht="12">
      <c r="A2010" s="14"/>
      <c r="B2010" s="237"/>
      <c r="C2010" s="238"/>
      <c r="D2010" s="220" t="s">
        <v>155</v>
      </c>
      <c r="E2010" s="239" t="s">
        <v>19</v>
      </c>
      <c r="F2010" s="240" t="s">
        <v>814</v>
      </c>
      <c r="G2010" s="238"/>
      <c r="H2010" s="241">
        <v>16.52</v>
      </c>
      <c r="I2010" s="242"/>
      <c r="J2010" s="238"/>
      <c r="K2010" s="238"/>
      <c r="L2010" s="243"/>
      <c r="M2010" s="244"/>
      <c r="N2010" s="245"/>
      <c r="O2010" s="245"/>
      <c r="P2010" s="245"/>
      <c r="Q2010" s="245"/>
      <c r="R2010" s="245"/>
      <c r="S2010" s="245"/>
      <c r="T2010" s="246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T2010" s="247" t="s">
        <v>155</v>
      </c>
      <c r="AU2010" s="247" t="s">
        <v>81</v>
      </c>
      <c r="AV2010" s="14" t="s">
        <v>81</v>
      </c>
      <c r="AW2010" s="14" t="s">
        <v>33</v>
      </c>
      <c r="AX2010" s="14" t="s">
        <v>71</v>
      </c>
      <c r="AY2010" s="247" t="s">
        <v>141</v>
      </c>
    </row>
    <row r="2011" spans="1:51" s="14" customFormat="1" ht="12">
      <c r="A2011" s="14"/>
      <c r="B2011" s="237"/>
      <c r="C2011" s="238"/>
      <c r="D2011" s="220" t="s">
        <v>155</v>
      </c>
      <c r="E2011" s="239" t="s">
        <v>19</v>
      </c>
      <c r="F2011" s="240" t="s">
        <v>815</v>
      </c>
      <c r="G2011" s="238"/>
      <c r="H2011" s="241">
        <v>26.68</v>
      </c>
      <c r="I2011" s="242"/>
      <c r="J2011" s="238"/>
      <c r="K2011" s="238"/>
      <c r="L2011" s="243"/>
      <c r="M2011" s="244"/>
      <c r="N2011" s="245"/>
      <c r="O2011" s="245"/>
      <c r="P2011" s="245"/>
      <c r="Q2011" s="245"/>
      <c r="R2011" s="245"/>
      <c r="S2011" s="245"/>
      <c r="T2011" s="246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T2011" s="247" t="s">
        <v>155</v>
      </c>
      <c r="AU2011" s="247" t="s">
        <v>81</v>
      </c>
      <c r="AV2011" s="14" t="s">
        <v>81</v>
      </c>
      <c r="AW2011" s="14" t="s">
        <v>33</v>
      </c>
      <c r="AX2011" s="14" t="s">
        <v>71</v>
      </c>
      <c r="AY2011" s="247" t="s">
        <v>141</v>
      </c>
    </row>
    <row r="2012" spans="1:51" s="14" customFormat="1" ht="12">
      <c r="A2012" s="14"/>
      <c r="B2012" s="237"/>
      <c r="C2012" s="238"/>
      <c r="D2012" s="220" t="s">
        <v>155</v>
      </c>
      <c r="E2012" s="239" t="s">
        <v>19</v>
      </c>
      <c r="F2012" s="240" t="s">
        <v>816</v>
      </c>
      <c r="G2012" s="238"/>
      <c r="H2012" s="241">
        <v>14.195</v>
      </c>
      <c r="I2012" s="242"/>
      <c r="J2012" s="238"/>
      <c r="K2012" s="238"/>
      <c r="L2012" s="243"/>
      <c r="M2012" s="244"/>
      <c r="N2012" s="245"/>
      <c r="O2012" s="245"/>
      <c r="P2012" s="245"/>
      <c r="Q2012" s="245"/>
      <c r="R2012" s="245"/>
      <c r="S2012" s="245"/>
      <c r="T2012" s="246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T2012" s="247" t="s">
        <v>155</v>
      </c>
      <c r="AU2012" s="247" t="s">
        <v>81</v>
      </c>
      <c r="AV2012" s="14" t="s">
        <v>81</v>
      </c>
      <c r="AW2012" s="14" t="s">
        <v>33</v>
      </c>
      <c r="AX2012" s="14" t="s">
        <v>71</v>
      </c>
      <c r="AY2012" s="247" t="s">
        <v>141</v>
      </c>
    </row>
    <row r="2013" spans="1:51" s="14" customFormat="1" ht="12">
      <c r="A2013" s="14"/>
      <c r="B2013" s="237"/>
      <c r="C2013" s="238"/>
      <c r="D2013" s="220" t="s">
        <v>155</v>
      </c>
      <c r="E2013" s="239" t="s">
        <v>19</v>
      </c>
      <c r="F2013" s="240" t="s">
        <v>817</v>
      </c>
      <c r="G2013" s="238"/>
      <c r="H2013" s="241">
        <v>71.405</v>
      </c>
      <c r="I2013" s="242"/>
      <c r="J2013" s="238"/>
      <c r="K2013" s="238"/>
      <c r="L2013" s="243"/>
      <c r="M2013" s="244"/>
      <c r="N2013" s="245"/>
      <c r="O2013" s="245"/>
      <c r="P2013" s="245"/>
      <c r="Q2013" s="245"/>
      <c r="R2013" s="245"/>
      <c r="S2013" s="245"/>
      <c r="T2013" s="246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47" t="s">
        <v>155</v>
      </c>
      <c r="AU2013" s="247" t="s">
        <v>81</v>
      </c>
      <c r="AV2013" s="14" t="s">
        <v>81</v>
      </c>
      <c r="AW2013" s="14" t="s">
        <v>33</v>
      </c>
      <c r="AX2013" s="14" t="s">
        <v>71</v>
      </c>
      <c r="AY2013" s="247" t="s">
        <v>141</v>
      </c>
    </row>
    <row r="2014" spans="1:51" s="14" customFormat="1" ht="12">
      <c r="A2014" s="14"/>
      <c r="B2014" s="237"/>
      <c r="C2014" s="238"/>
      <c r="D2014" s="220" t="s">
        <v>155</v>
      </c>
      <c r="E2014" s="239" t="s">
        <v>19</v>
      </c>
      <c r="F2014" s="240" t="s">
        <v>818</v>
      </c>
      <c r="G2014" s="238"/>
      <c r="H2014" s="241">
        <v>17.1</v>
      </c>
      <c r="I2014" s="242"/>
      <c r="J2014" s="238"/>
      <c r="K2014" s="238"/>
      <c r="L2014" s="243"/>
      <c r="M2014" s="244"/>
      <c r="N2014" s="245"/>
      <c r="O2014" s="245"/>
      <c r="P2014" s="245"/>
      <c r="Q2014" s="245"/>
      <c r="R2014" s="245"/>
      <c r="S2014" s="245"/>
      <c r="T2014" s="246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T2014" s="247" t="s">
        <v>155</v>
      </c>
      <c r="AU2014" s="247" t="s">
        <v>81</v>
      </c>
      <c r="AV2014" s="14" t="s">
        <v>81</v>
      </c>
      <c r="AW2014" s="14" t="s">
        <v>33</v>
      </c>
      <c r="AX2014" s="14" t="s">
        <v>71</v>
      </c>
      <c r="AY2014" s="247" t="s">
        <v>141</v>
      </c>
    </row>
    <row r="2015" spans="1:51" s="14" customFormat="1" ht="12">
      <c r="A2015" s="14"/>
      <c r="B2015" s="237"/>
      <c r="C2015" s="238"/>
      <c r="D2015" s="220" t="s">
        <v>155</v>
      </c>
      <c r="E2015" s="239" t="s">
        <v>19</v>
      </c>
      <c r="F2015" s="240" t="s">
        <v>819</v>
      </c>
      <c r="G2015" s="238"/>
      <c r="H2015" s="241">
        <v>51.91</v>
      </c>
      <c r="I2015" s="242"/>
      <c r="J2015" s="238"/>
      <c r="K2015" s="238"/>
      <c r="L2015" s="243"/>
      <c r="M2015" s="244"/>
      <c r="N2015" s="245"/>
      <c r="O2015" s="245"/>
      <c r="P2015" s="245"/>
      <c r="Q2015" s="245"/>
      <c r="R2015" s="245"/>
      <c r="S2015" s="245"/>
      <c r="T2015" s="246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T2015" s="247" t="s">
        <v>155</v>
      </c>
      <c r="AU2015" s="247" t="s">
        <v>81</v>
      </c>
      <c r="AV2015" s="14" t="s">
        <v>81</v>
      </c>
      <c r="AW2015" s="14" t="s">
        <v>33</v>
      </c>
      <c r="AX2015" s="14" t="s">
        <v>71</v>
      </c>
      <c r="AY2015" s="247" t="s">
        <v>141</v>
      </c>
    </row>
    <row r="2016" spans="1:51" s="14" customFormat="1" ht="12">
      <c r="A2016" s="14"/>
      <c r="B2016" s="237"/>
      <c r="C2016" s="238"/>
      <c r="D2016" s="220" t="s">
        <v>155</v>
      </c>
      <c r="E2016" s="239" t="s">
        <v>19</v>
      </c>
      <c r="F2016" s="240" t="s">
        <v>820</v>
      </c>
      <c r="G2016" s="238"/>
      <c r="H2016" s="241">
        <v>14.64</v>
      </c>
      <c r="I2016" s="242"/>
      <c r="J2016" s="238"/>
      <c r="K2016" s="238"/>
      <c r="L2016" s="243"/>
      <c r="M2016" s="244"/>
      <c r="N2016" s="245"/>
      <c r="O2016" s="245"/>
      <c r="P2016" s="245"/>
      <c r="Q2016" s="245"/>
      <c r="R2016" s="245"/>
      <c r="S2016" s="245"/>
      <c r="T2016" s="246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47" t="s">
        <v>155</v>
      </c>
      <c r="AU2016" s="247" t="s">
        <v>81</v>
      </c>
      <c r="AV2016" s="14" t="s">
        <v>81</v>
      </c>
      <c r="AW2016" s="14" t="s">
        <v>33</v>
      </c>
      <c r="AX2016" s="14" t="s">
        <v>71</v>
      </c>
      <c r="AY2016" s="247" t="s">
        <v>141</v>
      </c>
    </row>
    <row r="2017" spans="1:51" s="14" customFormat="1" ht="12">
      <c r="A2017" s="14"/>
      <c r="B2017" s="237"/>
      <c r="C2017" s="238"/>
      <c r="D2017" s="220" t="s">
        <v>155</v>
      </c>
      <c r="E2017" s="239" t="s">
        <v>19</v>
      </c>
      <c r="F2017" s="240" t="s">
        <v>821</v>
      </c>
      <c r="G2017" s="238"/>
      <c r="H2017" s="241">
        <v>17.64</v>
      </c>
      <c r="I2017" s="242"/>
      <c r="J2017" s="238"/>
      <c r="K2017" s="238"/>
      <c r="L2017" s="243"/>
      <c r="M2017" s="244"/>
      <c r="N2017" s="245"/>
      <c r="O2017" s="245"/>
      <c r="P2017" s="245"/>
      <c r="Q2017" s="245"/>
      <c r="R2017" s="245"/>
      <c r="S2017" s="245"/>
      <c r="T2017" s="246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47" t="s">
        <v>155</v>
      </c>
      <c r="AU2017" s="247" t="s">
        <v>81</v>
      </c>
      <c r="AV2017" s="14" t="s">
        <v>81</v>
      </c>
      <c r="AW2017" s="14" t="s">
        <v>33</v>
      </c>
      <c r="AX2017" s="14" t="s">
        <v>71</v>
      </c>
      <c r="AY2017" s="247" t="s">
        <v>141</v>
      </c>
    </row>
    <row r="2018" spans="1:51" s="14" customFormat="1" ht="12">
      <c r="A2018" s="14"/>
      <c r="B2018" s="237"/>
      <c r="C2018" s="238"/>
      <c r="D2018" s="220" t="s">
        <v>155</v>
      </c>
      <c r="E2018" s="239" t="s">
        <v>19</v>
      </c>
      <c r="F2018" s="240" t="s">
        <v>822</v>
      </c>
      <c r="G2018" s="238"/>
      <c r="H2018" s="241">
        <v>72.525</v>
      </c>
      <c r="I2018" s="242"/>
      <c r="J2018" s="238"/>
      <c r="K2018" s="238"/>
      <c r="L2018" s="243"/>
      <c r="M2018" s="244"/>
      <c r="N2018" s="245"/>
      <c r="O2018" s="245"/>
      <c r="P2018" s="245"/>
      <c r="Q2018" s="245"/>
      <c r="R2018" s="245"/>
      <c r="S2018" s="245"/>
      <c r="T2018" s="246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47" t="s">
        <v>155</v>
      </c>
      <c r="AU2018" s="247" t="s">
        <v>81</v>
      </c>
      <c r="AV2018" s="14" t="s">
        <v>81</v>
      </c>
      <c r="AW2018" s="14" t="s">
        <v>33</v>
      </c>
      <c r="AX2018" s="14" t="s">
        <v>71</v>
      </c>
      <c r="AY2018" s="247" t="s">
        <v>141</v>
      </c>
    </row>
    <row r="2019" spans="1:51" s="14" customFormat="1" ht="12">
      <c r="A2019" s="14"/>
      <c r="B2019" s="237"/>
      <c r="C2019" s="238"/>
      <c r="D2019" s="220" t="s">
        <v>155</v>
      </c>
      <c r="E2019" s="239" t="s">
        <v>19</v>
      </c>
      <c r="F2019" s="240" t="s">
        <v>823</v>
      </c>
      <c r="G2019" s="238"/>
      <c r="H2019" s="241">
        <v>14.9</v>
      </c>
      <c r="I2019" s="242"/>
      <c r="J2019" s="238"/>
      <c r="K2019" s="238"/>
      <c r="L2019" s="243"/>
      <c r="M2019" s="244"/>
      <c r="N2019" s="245"/>
      <c r="O2019" s="245"/>
      <c r="P2019" s="245"/>
      <c r="Q2019" s="245"/>
      <c r="R2019" s="245"/>
      <c r="S2019" s="245"/>
      <c r="T2019" s="246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T2019" s="247" t="s">
        <v>155</v>
      </c>
      <c r="AU2019" s="247" t="s">
        <v>81</v>
      </c>
      <c r="AV2019" s="14" t="s">
        <v>81</v>
      </c>
      <c r="AW2019" s="14" t="s">
        <v>33</v>
      </c>
      <c r="AX2019" s="14" t="s">
        <v>71</v>
      </c>
      <c r="AY2019" s="247" t="s">
        <v>141</v>
      </c>
    </row>
    <row r="2020" spans="1:51" s="14" customFormat="1" ht="12">
      <c r="A2020" s="14"/>
      <c r="B2020" s="237"/>
      <c r="C2020" s="238"/>
      <c r="D2020" s="220" t="s">
        <v>155</v>
      </c>
      <c r="E2020" s="239" t="s">
        <v>19</v>
      </c>
      <c r="F2020" s="240" t="s">
        <v>824</v>
      </c>
      <c r="G2020" s="238"/>
      <c r="H2020" s="241">
        <v>17.36</v>
      </c>
      <c r="I2020" s="242"/>
      <c r="J2020" s="238"/>
      <c r="K2020" s="238"/>
      <c r="L2020" s="243"/>
      <c r="M2020" s="244"/>
      <c r="N2020" s="245"/>
      <c r="O2020" s="245"/>
      <c r="P2020" s="245"/>
      <c r="Q2020" s="245"/>
      <c r="R2020" s="245"/>
      <c r="S2020" s="245"/>
      <c r="T2020" s="246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47" t="s">
        <v>155</v>
      </c>
      <c r="AU2020" s="247" t="s">
        <v>81</v>
      </c>
      <c r="AV2020" s="14" t="s">
        <v>81</v>
      </c>
      <c r="AW2020" s="14" t="s">
        <v>33</v>
      </c>
      <c r="AX2020" s="14" t="s">
        <v>71</v>
      </c>
      <c r="AY2020" s="247" t="s">
        <v>141</v>
      </c>
    </row>
    <row r="2021" spans="1:51" s="14" customFormat="1" ht="12">
      <c r="A2021" s="14"/>
      <c r="B2021" s="237"/>
      <c r="C2021" s="238"/>
      <c r="D2021" s="220" t="s">
        <v>155</v>
      </c>
      <c r="E2021" s="239" t="s">
        <v>19</v>
      </c>
      <c r="F2021" s="240" t="s">
        <v>825</v>
      </c>
      <c r="G2021" s="238"/>
      <c r="H2021" s="241">
        <v>73.605</v>
      </c>
      <c r="I2021" s="242"/>
      <c r="J2021" s="238"/>
      <c r="K2021" s="238"/>
      <c r="L2021" s="243"/>
      <c r="M2021" s="244"/>
      <c r="N2021" s="245"/>
      <c r="O2021" s="245"/>
      <c r="P2021" s="245"/>
      <c r="Q2021" s="245"/>
      <c r="R2021" s="245"/>
      <c r="S2021" s="245"/>
      <c r="T2021" s="246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47" t="s">
        <v>155</v>
      </c>
      <c r="AU2021" s="247" t="s">
        <v>81</v>
      </c>
      <c r="AV2021" s="14" t="s">
        <v>81</v>
      </c>
      <c r="AW2021" s="14" t="s">
        <v>33</v>
      </c>
      <c r="AX2021" s="14" t="s">
        <v>71</v>
      </c>
      <c r="AY2021" s="247" t="s">
        <v>141</v>
      </c>
    </row>
    <row r="2022" spans="1:51" s="14" customFormat="1" ht="12">
      <c r="A2022" s="14"/>
      <c r="B2022" s="237"/>
      <c r="C2022" s="238"/>
      <c r="D2022" s="220" t="s">
        <v>155</v>
      </c>
      <c r="E2022" s="239" t="s">
        <v>19</v>
      </c>
      <c r="F2022" s="240" t="s">
        <v>826</v>
      </c>
      <c r="G2022" s="238"/>
      <c r="H2022" s="241">
        <v>12.04</v>
      </c>
      <c r="I2022" s="242"/>
      <c r="J2022" s="238"/>
      <c r="K2022" s="238"/>
      <c r="L2022" s="243"/>
      <c r="M2022" s="244"/>
      <c r="N2022" s="245"/>
      <c r="O2022" s="245"/>
      <c r="P2022" s="245"/>
      <c r="Q2022" s="245"/>
      <c r="R2022" s="245"/>
      <c r="S2022" s="245"/>
      <c r="T2022" s="246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47" t="s">
        <v>155</v>
      </c>
      <c r="AU2022" s="247" t="s">
        <v>81</v>
      </c>
      <c r="AV2022" s="14" t="s">
        <v>81</v>
      </c>
      <c r="AW2022" s="14" t="s">
        <v>33</v>
      </c>
      <c r="AX2022" s="14" t="s">
        <v>71</v>
      </c>
      <c r="AY2022" s="247" t="s">
        <v>141</v>
      </c>
    </row>
    <row r="2023" spans="1:51" s="14" customFormat="1" ht="12">
      <c r="A2023" s="14"/>
      <c r="B2023" s="237"/>
      <c r="C2023" s="238"/>
      <c r="D2023" s="220" t="s">
        <v>155</v>
      </c>
      <c r="E2023" s="239" t="s">
        <v>19</v>
      </c>
      <c r="F2023" s="240" t="s">
        <v>827</v>
      </c>
      <c r="G2023" s="238"/>
      <c r="H2023" s="241">
        <v>10.7</v>
      </c>
      <c r="I2023" s="242"/>
      <c r="J2023" s="238"/>
      <c r="K2023" s="238"/>
      <c r="L2023" s="243"/>
      <c r="M2023" s="244"/>
      <c r="N2023" s="245"/>
      <c r="O2023" s="245"/>
      <c r="P2023" s="245"/>
      <c r="Q2023" s="245"/>
      <c r="R2023" s="245"/>
      <c r="S2023" s="245"/>
      <c r="T2023" s="246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T2023" s="247" t="s">
        <v>155</v>
      </c>
      <c r="AU2023" s="247" t="s">
        <v>81</v>
      </c>
      <c r="AV2023" s="14" t="s">
        <v>81</v>
      </c>
      <c r="AW2023" s="14" t="s">
        <v>33</v>
      </c>
      <c r="AX2023" s="14" t="s">
        <v>71</v>
      </c>
      <c r="AY2023" s="247" t="s">
        <v>141</v>
      </c>
    </row>
    <row r="2024" spans="1:51" s="14" customFormat="1" ht="12">
      <c r="A2024" s="14"/>
      <c r="B2024" s="237"/>
      <c r="C2024" s="238"/>
      <c r="D2024" s="220" t="s">
        <v>155</v>
      </c>
      <c r="E2024" s="239" t="s">
        <v>19</v>
      </c>
      <c r="F2024" s="240" t="s">
        <v>828</v>
      </c>
      <c r="G2024" s="238"/>
      <c r="H2024" s="241">
        <v>110.535</v>
      </c>
      <c r="I2024" s="242"/>
      <c r="J2024" s="238"/>
      <c r="K2024" s="238"/>
      <c r="L2024" s="243"/>
      <c r="M2024" s="244"/>
      <c r="N2024" s="245"/>
      <c r="O2024" s="245"/>
      <c r="P2024" s="245"/>
      <c r="Q2024" s="245"/>
      <c r="R2024" s="245"/>
      <c r="S2024" s="245"/>
      <c r="T2024" s="246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47" t="s">
        <v>155</v>
      </c>
      <c r="AU2024" s="247" t="s">
        <v>81</v>
      </c>
      <c r="AV2024" s="14" t="s">
        <v>81</v>
      </c>
      <c r="AW2024" s="14" t="s">
        <v>33</v>
      </c>
      <c r="AX2024" s="14" t="s">
        <v>71</v>
      </c>
      <c r="AY2024" s="247" t="s">
        <v>141</v>
      </c>
    </row>
    <row r="2025" spans="1:51" s="14" customFormat="1" ht="12">
      <c r="A2025" s="14"/>
      <c r="B2025" s="237"/>
      <c r="C2025" s="238"/>
      <c r="D2025" s="220" t="s">
        <v>155</v>
      </c>
      <c r="E2025" s="239" t="s">
        <v>19</v>
      </c>
      <c r="F2025" s="240" t="s">
        <v>829</v>
      </c>
      <c r="G2025" s="238"/>
      <c r="H2025" s="241">
        <v>13.86</v>
      </c>
      <c r="I2025" s="242"/>
      <c r="J2025" s="238"/>
      <c r="K2025" s="238"/>
      <c r="L2025" s="243"/>
      <c r="M2025" s="244"/>
      <c r="N2025" s="245"/>
      <c r="O2025" s="245"/>
      <c r="P2025" s="245"/>
      <c r="Q2025" s="245"/>
      <c r="R2025" s="245"/>
      <c r="S2025" s="245"/>
      <c r="T2025" s="246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47" t="s">
        <v>155</v>
      </c>
      <c r="AU2025" s="247" t="s">
        <v>81</v>
      </c>
      <c r="AV2025" s="14" t="s">
        <v>81</v>
      </c>
      <c r="AW2025" s="14" t="s">
        <v>33</v>
      </c>
      <c r="AX2025" s="14" t="s">
        <v>71</v>
      </c>
      <c r="AY2025" s="247" t="s">
        <v>141</v>
      </c>
    </row>
    <row r="2026" spans="1:51" s="14" customFormat="1" ht="12">
      <c r="A2026" s="14"/>
      <c r="B2026" s="237"/>
      <c r="C2026" s="238"/>
      <c r="D2026" s="220" t="s">
        <v>155</v>
      </c>
      <c r="E2026" s="239" t="s">
        <v>19</v>
      </c>
      <c r="F2026" s="240" t="s">
        <v>830</v>
      </c>
      <c r="G2026" s="238"/>
      <c r="H2026" s="241">
        <v>16.58</v>
      </c>
      <c r="I2026" s="242"/>
      <c r="J2026" s="238"/>
      <c r="K2026" s="238"/>
      <c r="L2026" s="243"/>
      <c r="M2026" s="244"/>
      <c r="N2026" s="245"/>
      <c r="O2026" s="245"/>
      <c r="P2026" s="245"/>
      <c r="Q2026" s="245"/>
      <c r="R2026" s="245"/>
      <c r="S2026" s="245"/>
      <c r="T2026" s="246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47" t="s">
        <v>155</v>
      </c>
      <c r="AU2026" s="247" t="s">
        <v>81</v>
      </c>
      <c r="AV2026" s="14" t="s">
        <v>81</v>
      </c>
      <c r="AW2026" s="14" t="s">
        <v>33</v>
      </c>
      <c r="AX2026" s="14" t="s">
        <v>71</v>
      </c>
      <c r="AY2026" s="247" t="s">
        <v>141</v>
      </c>
    </row>
    <row r="2027" spans="1:51" s="15" customFormat="1" ht="12">
      <c r="A2027" s="15"/>
      <c r="B2027" s="258"/>
      <c r="C2027" s="259"/>
      <c r="D2027" s="220" t="s">
        <v>155</v>
      </c>
      <c r="E2027" s="260" t="s">
        <v>19</v>
      </c>
      <c r="F2027" s="261" t="s">
        <v>188</v>
      </c>
      <c r="G2027" s="259"/>
      <c r="H2027" s="262">
        <v>618.215</v>
      </c>
      <c r="I2027" s="263"/>
      <c r="J2027" s="259"/>
      <c r="K2027" s="259"/>
      <c r="L2027" s="264"/>
      <c r="M2027" s="265"/>
      <c r="N2027" s="266"/>
      <c r="O2027" s="266"/>
      <c r="P2027" s="266"/>
      <c r="Q2027" s="266"/>
      <c r="R2027" s="266"/>
      <c r="S2027" s="266"/>
      <c r="T2027" s="267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T2027" s="268" t="s">
        <v>155</v>
      </c>
      <c r="AU2027" s="268" t="s">
        <v>81</v>
      </c>
      <c r="AV2027" s="15" t="s">
        <v>149</v>
      </c>
      <c r="AW2027" s="15" t="s">
        <v>33</v>
      </c>
      <c r="AX2027" s="15" t="s">
        <v>79</v>
      </c>
      <c r="AY2027" s="268" t="s">
        <v>141</v>
      </c>
    </row>
    <row r="2028" spans="1:65" s="2" customFormat="1" ht="16.5" customHeight="1">
      <c r="A2028" s="41"/>
      <c r="B2028" s="42"/>
      <c r="C2028" s="207" t="s">
        <v>2171</v>
      </c>
      <c r="D2028" s="207" t="s">
        <v>144</v>
      </c>
      <c r="E2028" s="208" t="s">
        <v>2172</v>
      </c>
      <c r="F2028" s="209" t="s">
        <v>2173</v>
      </c>
      <c r="G2028" s="210" t="s">
        <v>221</v>
      </c>
      <c r="H2028" s="211">
        <v>618.215</v>
      </c>
      <c r="I2028" s="212"/>
      <c r="J2028" s="213">
        <f>ROUND(I2028*H2028,2)</f>
        <v>0</v>
      </c>
      <c r="K2028" s="209" t="s">
        <v>148</v>
      </c>
      <c r="L2028" s="47"/>
      <c r="M2028" s="214" t="s">
        <v>19</v>
      </c>
      <c r="N2028" s="215" t="s">
        <v>42</v>
      </c>
      <c r="O2028" s="87"/>
      <c r="P2028" s="216">
        <f>O2028*H2028</f>
        <v>0</v>
      </c>
      <c r="Q2028" s="216">
        <v>0.0003</v>
      </c>
      <c r="R2028" s="216">
        <f>Q2028*H2028</f>
        <v>0.1854645</v>
      </c>
      <c r="S2028" s="216">
        <v>0</v>
      </c>
      <c r="T2028" s="217">
        <f>S2028*H2028</f>
        <v>0</v>
      </c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R2028" s="218" t="s">
        <v>269</v>
      </c>
      <c r="AT2028" s="218" t="s">
        <v>144</v>
      </c>
      <c r="AU2028" s="218" t="s">
        <v>81</v>
      </c>
      <c r="AY2028" s="20" t="s">
        <v>141</v>
      </c>
      <c r="BE2028" s="219">
        <f>IF(N2028="základní",J2028,0)</f>
        <v>0</v>
      </c>
      <c r="BF2028" s="219">
        <f>IF(N2028="snížená",J2028,0)</f>
        <v>0</v>
      </c>
      <c r="BG2028" s="219">
        <f>IF(N2028="zákl. přenesená",J2028,0)</f>
        <v>0</v>
      </c>
      <c r="BH2028" s="219">
        <f>IF(N2028="sníž. přenesená",J2028,0)</f>
        <v>0</v>
      </c>
      <c r="BI2028" s="219">
        <f>IF(N2028="nulová",J2028,0)</f>
        <v>0</v>
      </c>
      <c r="BJ2028" s="20" t="s">
        <v>79</v>
      </c>
      <c r="BK2028" s="219">
        <f>ROUND(I2028*H2028,2)</f>
        <v>0</v>
      </c>
      <c r="BL2028" s="20" t="s">
        <v>269</v>
      </c>
      <c r="BM2028" s="218" t="s">
        <v>2174</v>
      </c>
    </row>
    <row r="2029" spans="1:47" s="2" customFormat="1" ht="12">
      <c r="A2029" s="41"/>
      <c r="B2029" s="42"/>
      <c r="C2029" s="43"/>
      <c r="D2029" s="220" t="s">
        <v>151</v>
      </c>
      <c r="E2029" s="43"/>
      <c r="F2029" s="221" t="s">
        <v>2175</v>
      </c>
      <c r="G2029" s="43"/>
      <c r="H2029" s="43"/>
      <c r="I2029" s="222"/>
      <c r="J2029" s="43"/>
      <c r="K2029" s="43"/>
      <c r="L2029" s="47"/>
      <c r="M2029" s="223"/>
      <c r="N2029" s="224"/>
      <c r="O2029" s="87"/>
      <c r="P2029" s="87"/>
      <c r="Q2029" s="87"/>
      <c r="R2029" s="87"/>
      <c r="S2029" s="87"/>
      <c r="T2029" s="88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T2029" s="20" t="s">
        <v>151</v>
      </c>
      <c r="AU2029" s="20" t="s">
        <v>81</v>
      </c>
    </row>
    <row r="2030" spans="1:47" s="2" customFormat="1" ht="12">
      <c r="A2030" s="41"/>
      <c r="B2030" s="42"/>
      <c r="C2030" s="43"/>
      <c r="D2030" s="225" t="s">
        <v>153</v>
      </c>
      <c r="E2030" s="43"/>
      <c r="F2030" s="226" t="s">
        <v>2176</v>
      </c>
      <c r="G2030" s="43"/>
      <c r="H2030" s="43"/>
      <c r="I2030" s="222"/>
      <c r="J2030" s="43"/>
      <c r="K2030" s="43"/>
      <c r="L2030" s="47"/>
      <c r="M2030" s="223"/>
      <c r="N2030" s="224"/>
      <c r="O2030" s="87"/>
      <c r="P2030" s="87"/>
      <c r="Q2030" s="87"/>
      <c r="R2030" s="87"/>
      <c r="S2030" s="87"/>
      <c r="T2030" s="88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T2030" s="20" t="s">
        <v>153</v>
      </c>
      <c r="AU2030" s="20" t="s">
        <v>81</v>
      </c>
    </row>
    <row r="2031" spans="1:51" s="13" customFormat="1" ht="12">
      <c r="A2031" s="13"/>
      <c r="B2031" s="227"/>
      <c r="C2031" s="228"/>
      <c r="D2031" s="220" t="s">
        <v>155</v>
      </c>
      <c r="E2031" s="229" t="s">
        <v>19</v>
      </c>
      <c r="F2031" s="230" t="s">
        <v>2170</v>
      </c>
      <c r="G2031" s="228"/>
      <c r="H2031" s="229" t="s">
        <v>19</v>
      </c>
      <c r="I2031" s="231"/>
      <c r="J2031" s="228"/>
      <c r="K2031" s="228"/>
      <c r="L2031" s="232"/>
      <c r="M2031" s="233"/>
      <c r="N2031" s="234"/>
      <c r="O2031" s="234"/>
      <c r="P2031" s="234"/>
      <c r="Q2031" s="234"/>
      <c r="R2031" s="234"/>
      <c r="S2031" s="234"/>
      <c r="T2031" s="235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36" t="s">
        <v>155</v>
      </c>
      <c r="AU2031" s="236" t="s">
        <v>81</v>
      </c>
      <c r="AV2031" s="13" t="s">
        <v>79</v>
      </c>
      <c r="AW2031" s="13" t="s">
        <v>33</v>
      </c>
      <c r="AX2031" s="13" t="s">
        <v>71</v>
      </c>
      <c r="AY2031" s="236" t="s">
        <v>141</v>
      </c>
    </row>
    <row r="2032" spans="1:51" s="13" customFormat="1" ht="12">
      <c r="A2032" s="13"/>
      <c r="B2032" s="227"/>
      <c r="C2032" s="228"/>
      <c r="D2032" s="220" t="s">
        <v>155</v>
      </c>
      <c r="E2032" s="229" t="s">
        <v>19</v>
      </c>
      <c r="F2032" s="230" t="s">
        <v>225</v>
      </c>
      <c r="G2032" s="228"/>
      <c r="H2032" s="229" t="s">
        <v>19</v>
      </c>
      <c r="I2032" s="231"/>
      <c r="J2032" s="228"/>
      <c r="K2032" s="228"/>
      <c r="L2032" s="232"/>
      <c r="M2032" s="233"/>
      <c r="N2032" s="234"/>
      <c r="O2032" s="234"/>
      <c r="P2032" s="234"/>
      <c r="Q2032" s="234"/>
      <c r="R2032" s="234"/>
      <c r="S2032" s="234"/>
      <c r="T2032" s="235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36" t="s">
        <v>155</v>
      </c>
      <c r="AU2032" s="236" t="s">
        <v>81</v>
      </c>
      <c r="AV2032" s="13" t="s">
        <v>79</v>
      </c>
      <c r="AW2032" s="13" t="s">
        <v>33</v>
      </c>
      <c r="AX2032" s="13" t="s">
        <v>71</v>
      </c>
      <c r="AY2032" s="236" t="s">
        <v>141</v>
      </c>
    </row>
    <row r="2033" spans="1:51" s="14" customFormat="1" ht="12">
      <c r="A2033" s="14"/>
      <c r="B2033" s="237"/>
      <c r="C2033" s="238"/>
      <c r="D2033" s="220" t="s">
        <v>155</v>
      </c>
      <c r="E2033" s="239" t="s">
        <v>19</v>
      </c>
      <c r="F2033" s="240" t="s">
        <v>810</v>
      </c>
      <c r="G2033" s="238"/>
      <c r="H2033" s="241">
        <v>5.16</v>
      </c>
      <c r="I2033" s="242"/>
      <c r="J2033" s="238"/>
      <c r="K2033" s="238"/>
      <c r="L2033" s="243"/>
      <c r="M2033" s="244"/>
      <c r="N2033" s="245"/>
      <c r="O2033" s="245"/>
      <c r="P2033" s="245"/>
      <c r="Q2033" s="245"/>
      <c r="R2033" s="245"/>
      <c r="S2033" s="245"/>
      <c r="T2033" s="246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47" t="s">
        <v>155</v>
      </c>
      <c r="AU2033" s="247" t="s">
        <v>81</v>
      </c>
      <c r="AV2033" s="14" t="s">
        <v>81</v>
      </c>
      <c r="AW2033" s="14" t="s">
        <v>33</v>
      </c>
      <c r="AX2033" s="14" t="s">
        <v>71</v>
      </c>
      <c r="AY2033" s="247" t="s">
        <v>141</v>
      </c>
    </row>
    <row r="2034" spans="1:51" s="14" customFormat="1" ht="12">
      <c r="A2034" s="14"/>
      <c r="B2034" s="237"/>
      <c r="C2034" s="238"/>
      <c r="D2034" s="220" t="s">
        <v>155</v>
      </c>
      <c r="E2034" s="239" t="s">
        <v>19</v>
      </c>
      <c r="F2034" s="240" t="s">
        <v>811</v>
      </c>
      <c r="G2034" s="238"/>
      <c r="H2034" s="241">
        <v>16.62</v>
      </c>
      <c r="I2034" s="242"/>
      <c r="J2034" s="238"/>
      <c r="K2034" s="238"/>
      <c r="L2034" s="243"/>
      <c r="M2034" s="244"/>
      <c r="N2034" s="245"/>
      <c r="O2034" s="245"/>
      <c r="P2034" s="245"/>
      <c r="Q2034" s="245"/>
      <c r="R2034" s="245"/>
      <c r="S2034" s="245"/>
      <c r="T2034" s="246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47" t="s">
        <v>155</v>
      </c>
      <c r="AU2034" s="247" t="s">
        <v>81</v>
      </c>
      <c r="AV2034" s="14" t="s">
        <v>81</v>
      </c>
      <c r="AW2034" s="14" t="s">
        <v>33</v>
      </c>
      <c r="AX2034" s="14" t="s">
        <v>71</v>
      </c>
      <c r="AY2034" s="247" t="s">
        <v>141</v>
      </c>
    </row>
    <row r="2035" spans="1:51" s="14" customFormat="1" ht="12">
      <c r="A2035" s="14"/>
      <c r="B2035" s="237"/>
      <c r="C2035" s="238"/>
      <c r="D2035" s="220" t="s">
        <v>155</v>
      </c>
      <c r="E2035" s="239" t="s">
        <v>19</v>
      </c>
      <c r="F2035" s="240" t="s">
        <v>812</v>
      </c>
      <c r="G2035" s="238"/>
      <c r="H2035" s="241">
        <v>11.26</v>
      </c>
      <c r="I2035" s="242"/>
      <c r="J2035" s="238"/>
      <c r="K2035" s="238"/>
      <c r="L2035" s="243"/>
      <c r="M2035" s="244"/>
      <c r="N2035" s="245"/>
      <c r="O2035" s="245"/>
      <c r="P2035" s="245"/>
      <c r="Q2035" s="245"/>
      <c r="R2035" s="245"/>
      <c r="S2035" s="245"/>
      <c r="T2035" s="246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T2035" s="247" t="s">
        <v>155</v>
      </c>
      <c r="AU2035" s="247" t="s">
        <v>81</v>
      </c>
      <c r="AV2035" s="14" t="s">
        <v>81</v>
      </c>
      <c r="AW2035" s="14" t="s">
        <v>33</v>
      </c>
      <c r="AX2035" s="14" t="s">
        <v>71</v>
      </c>
      <c r="AY2035" s="247" t="s">
        <v>141</v>
      </c>
    </row>
    <row r="2036" spans="1:51" s="14" customFormat="1" ht="12">
      <c r="A2036" s="14"/>
      <c r="B2036" s="237"/>
      <c r="C2036" s="238"/>
      <c r="D2036" s="220" t="s">
        <v>155</v>
      </c>
      <c r="E2036" s="239" t="s">
        <v>19</v>
      </c>
      <c r="F2036" s="240" t="s">
        <v>813</v>
      </c>
      <c r="G2036" s="238"/>
      <c r="H2036" s="241">
        <v>12.98</v>
      </c>
      <c r="I2036" s="242"/>
      <c r="J2036" s="238"/>
      <c r="K2036" s="238"/>
      <c r="L2036" s="243"/>
      <c r="M2036" s="244"/>
      <c r="N2036" s="245"/>
      <c r="O2036" s="245"/>
      <c r="P2036" s="245"/>
      <c r="Q2036" s="245"/>
      <c r="R2036" s="245"/>
      <c r="S2036" s="245"/>
      <c r="T2036" s="246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47" t="s">
        <v>155</v>
      </c>
      <c r="AU2036" s="247" t="s">
        <v>81</v>
      </c>
      <c r="AV2036" s="14" t="s">
        <v>81</v>
      </c>
      <c r="AW2036" s="14" t="s">
        <v>33</v>
      </c>
      <c r="AX2036" s="14" t="s">
        <v>71</v>
      </c>
      <c r="AY2036" s="247" t="s">
        <v>141</v>
      </c>
    </row>
    <row r="2037" spans="1:51" s="14" customFormat="1" ht="12">
      <c r="A2037" s="14"/>
      <c r="B2037" s="237"/>
      <c r="C2037" s="238"/>
      <c r="D2037" s="220" t="s">
        <v>155</v>
      </c>
      <c r="E2037" s="239" t="s">
        <v>19</v>
      </c>
      <c r="F2037" s="240" t="s">
        <v>814</v>
      </c>
      <c r="G2037" s="238"/>
      <c r="H2037" s="241">
        <v>16.52</v>
      </c>
      <c r="I2037" s="242"/>
      <c r="J2037" s="238"/>
      <c r="K2037" s="238"/>
      <c r="L2037" s="243"/>
      <c r="M2037" s="244"/>
      <c r="N2037" s="245"/>
      <c r="O2037" s="245"/>
      <c r="P2037" s="245"/>
      <c r="Q2037" s="245"/>
      <c r="R2037" s="245"/>
      <c r="S2037" s="245"/>
      <c r="T2037" s="246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T2037" s="247" t="s">
        <v>155</v>
      </c>
      <c r="AU2037" s="247" t="s">
        <v>81</v>
      </c>
      <c r="AV2037" s="14" t="s">
        <v>81</v>
      </c>
      <c r="AW2037" s="14" t="s">
        <v>33</v>
      </c>
      <c r="AX2037" s="14" t="s">
        <v>71</v>
      </c>
      <c r="AY2037" s="247" t="s">
        <v>141</v>
      </c>
    </row>
    <row r="2038" spans="1:51" s="14" customFormat="1" ht="12">
      <c r="A2038" s="14"/>
      <c r="B2038" s="237"/>
      <c r="C2038" s="238"/>
      <c r="D2038" s="220" t="s">
        <v>155</v>
      </c>
      <c r="E2038" s="239" t="s">
        <v>19</v>
      </c>
      <c r="F2038" s="240" t="s">
        <v>815</v>
      </c>
      <c r="G2038" s="238"/>
      <c r="H2038" s="241">
        <v>26.68</v>
      </c>
      <c r="I2038" s="242"/>
      <c r="J2038" s="238"/>
      <c r="K2038" s="238"/>
      <c r="L2038" s="243"/>
      <c r="M2038" s="244"/>
      <c r="N2038" s="245"/>
      <c r="O2038" s="245"/>
      <c r="P2038" s="245"/>
      <c r="Q2038" s="245"/>
      <c r="R2038" s="245"/>
      <c r="S2038" s="245"/>
      <c r="T2038" s="246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47" t="s">
        <v>155</v>
      </c>
      <c r="AU2038" s="247" t="s">
        <v>81</v>
      </c>
      <c r="AV2038" s="14" t="s">
        <v>81</v>
      </c>
      <c r="AW2038" s="14" t="s">
        <v>33</v>
      </c>
      <c r="AX2038" s="14" t="s">
        <v>71</v>
      </c>
      <c r="AY2038" s="247" t="s">
        <v>141</v>
      </c>
    </row>
    <row r="2039" spans="1:51" s="14" customFormat="1" ht="12">
      <c r="A2039" s="14"/>
      <c r="B2039" s="237"/>
      <c r="C2039" s="238"/>
      <c r="D2039" s="220" t="s">
        <v>155</v>
      </c>
      <c r="E2039" s="239" t="s">
        <v>19</v>
      </c>
      <c r="F2039" s="240" t="s">
        <v>816</v>
      </c>
      <c r="G2039" s="238"/>
      <c r="H2039" s="241">
        <v>14.195</v>
      </c>
      <c r="I2039" s="242"/>
      <c r="J2039" s="238"/>
      <c r="K2039" s="238"/>
      <c r="L2039" s="243"/>
      <c r="M2039" s="244"/>
      <c r="N2039" s="245"/>
      <c r="O2039" s="245"/>
      <c r="P2039" s="245"/>
      <c r="Q2039" s="245"/>
      <c r="R2039" s="245"/>
      <c r="S2039" s="245"/>
      <c r="T2039" s="246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47" t="s">
        <v>155</v>
      </c>
      <c r="AU2039" s="247" t="s">
        <v>81</v>
      </c>
      <c r="AV2039" s="14" t="s">
        <v>81</v>
      </c>
      <c r="AW2039" s="14" t="s">
        <v>33</v>
      </c>
      <c r="AX2039" s="14" t="s">
        <v>71</v>
      </c>
      <c r="AY2039" s="247" t="s">
        <v>141</v>
      </c>
    </row>
    <row r="2040" spans="1:51" s="14" customFormat="1" ht="12">
      <c r="A2040" s="14"/>
      <c r="B2040" s="237"/>
      <c r="C2040" s="238"/>
      <c r="D2040" s="220" t="s">
        <v>155</v>
      </c>
      <c r="E2040" s="239" t="s">
        <v>19</v>
      </c>
      <c r="F2040" s="240" t="s">
        <v>817</v>
      </c>
      <c r="G2040" s="238"/>
      <c r="H2040" s="241">
        <v>71.405</v>
      </c>
      <c r="I2040" s="242"/>
      <c r="J2040" s="238"/>
      <c r="K2040" s="238"/>
      <c r="L2040" s="243"/>
      <c r="M2040" s="244"/>
      <c r="N2040" s="245"/>
      <c r="O2040" s="245"/>
      <c r="P2040" s="245"/>
      <c r="Q2040" s="245"/>
      <c r="R2040" s="245"/>
      <c r="S2040" s="245"/>
      <c r="T2040" s="246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T2040" s="247" t="s">
        <v>155</v>
      </c>
      <c r="AU2040" s="247" t="s">
        <v>81</v>
      </c>
      <c r="AV2040" s="14" t="s">
        <v>81</v>
      </c>
      <c r="AW2040" s="14" t="s">
        <v>33</v>
      </c>
      <c r="AX2040" s="14" t="s">
        <v>71</v>
      </c>
      <c r="AY2040" s="247" t="s">
        <v>141</v>
      </c>
    </row>
    <row r="2041" spans="1:51" s="14" customFormat="1" ht="12">
      <c r="A2041" s="14"/>
      <c r="B2041" s="237"/>
      <c r="C2041" s="238"/>
      <c r="D2041" s="220" t="s">
        <v>155</v>
      </c>
      <c r="E2041" s="239" t="s">
        <v>19</v>
      </c>
      <c r="F2041" s="240" t="s">
        <v>818</v>
      </c>
      <c r="G2041" s="238"/>
      <c r="H2041" s="241">
        <v>17.1</v>
      </c>
      <c r="I2041" s="242"/>
      <c r="J2041" s="238"/>
      <c r="K2041" s="238"/>
      <c r="L2041" s="243"/>
      <c r="M2041" s="244"/>
      <c r="N2041" s="245"/>
      <c r="O2041" s="245"/>
      <c r="P2041" s="245"/>
      <c r="Q2041" s="245"/>
      <c r="R2041" s="245"/>
      <c r="S2041" s="245"/>
      <c r="T2041" s="246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47" t="s">
        <v>155</v>
      </c>
      <c r="AU2041" s="247" t="s">
        <v>81</v>
      </c>
      <c r="AV2041" s="14" t="s">
        <v>81</v>
      </c>
      <c r="AW2041" s="14" t="s">
        <v>33</v>
      </c>
      <c r="AX2041" s="14" t="s">
        <v>71</v>
      </c>
      <c r="AY2041" s="247" t="s">
        <v>141</v>
      </c>
    </row>
    <row r="2042" spans="1:51" s="14" customFormat="1" ht="12">
      <c r="A2042" s="14"/>
      <c r="B2042" s="237"/>
      <c r="C2042" s="238"/>
      <c r="D2042" s="220" t="s">
        <v>155</v>
      </c>
      <c r="E2042" s="239" t="s">
        <v>19</v>
      </c>
      <c r="F2042" s="240" t="s">
        <v>819</v>
      </c>
      <c r="G2042" s="238"/>
      <c r="H2042" s="241">
        <v>51.91</v>
      </c>
      <c r="I2042" s="242"/>
      <c r="J2042" s="238"/>
      <c r="K2042" s="238"/>
      <c r="L2042" s="243"/>
      <c r="M2042" s="244"/>
      <c r="N2042" s="245"/>
      <c r="O2042" s="245"/>
      <c r="P2042" s="245"/>
      <c r="Q2042" s="245"/>
      <c r="R2042" s="245"/>
      <c r="S2042" s="245"/>
      <c r="T2042" s="246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47" t="s">
        <v>155</v>
      </c>
      <c r="AU2042" s="247" t="s">
        <v>81</v>
      </c>
      <c r="AV2042" s="14" t="s">
        <v>81</v>
      </c>
      <c r="AW2042" s="14" t="s">
        <v>33</v>
      </c>
      <c r="AX2042" s="14" t="s">
        <v>71</v>
      </c>
      <c r="AY2042" s="247" t="s">
        <v>141</v>
      </c>
    </row>
    <row r="2043" spans="1:51" s="14" customFormat="1" ht="12">
      <c r="A2043" s="14"/>
      <c r="B2043" s="237"/>
      <c r="C2043" s="238"/>
      <c r="D2043" s="220" t="s">
        <v>155</v>
      </c>
      <c r="E2043" s="239" t="s">
        <v>19</v>
      </c>
      <c r="F2043" s="240" t="s">
        <v>820</v>
      </c>
      <c r="G2043" s="238"/>
      <c r="H2043" s="241">
        <v>14.64</v>
      </c>
      <c r="I2043" s="242"/>
      <c r="J2043" s="238"/>
      <c r="K2043" s="238"/>
      <c r="L2043" s="243"/>
      <c r="M2043" s="244"/>
      <c r="N2043" s="245"/>
      <c r="O2043" s="245"/>
      <c r="P2043" s="245"/>
      <c r="Q2043" s="245"/>
      <c r="R2043" s="245"/>
      <c r="S2043" s="245"/>
      <c r="T2043" s="246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T2043" s="247" t="s">
        <v>155</v>
      </c>
      <c r="AU2043" s="247" t="s">
        <v>81</v>
      </c>
      <c r="AV2043" s="14" t="s">
        <v>81</v>
      </c>
      <c r="AW2043" s="14" t="s">
        <v>33</v>
      </c>
      <c r="AX2043" s="14" t="s">
        <v>71</v>
      </c>
      <c r="AY2043" s="247" t="s">
        <v>141</v>
      </c>
    </row>
    <row r="2044" spans="1:51" s="14" customFormat="1" ht="12">
      <c r="A2044" s="14"/>
      <c r="B2044" s="237"/>
      <c r="C2044" s="238"/>
      <c r="D2044" s="220" t="s">
        <v>155</v>
      </c>
      <c r="E2044" s="239" t="s">
        <v>19</v>
      </c>
      <c r="F2044" s="240" t="s">
        <v>821</v>
      </c>
      <c r="G2044" s="238"/>
      <c r="H2044" s="241">
        <v>17.64</v>
      </c>
      <c r="I2044" s="242"/>
      <c r="J2044" s="238"/>
      <c r="K2044" s="238"/>
      <c r="L2044" s="243"/>
      <c r="M2044" s="244"/>
      <c r="N2044" s="245"/>
      <c r="O2044" s="245"/>
      <c r="P2044" s="245"/>
      <c r="Q2044" s="245"/>
      <c r="R2044" s="245"/>
      <c r="S2044" s="245"/>
      <c r="T2044" s="246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47" t="s">
        <v>155</v>
      </c>
      <c r="AU2044" s="247" t="s">
        <v>81</v>
      </c>
      <c r="AV2044" s="14" t="s">
        <v>81</v>
      </c>
      <c r="AW2044" s="14" t="s">
        <v>33</v>
      </c>
      <c r="AX2044" s="14" t="s">
        <v>71</v>
      </c>
      <c r="AY2044" s="247" t="s">
        <v>141</v>
      </c>
    </row>
    <row r="2045" spans="1:51" s="14" customFormat="1" ht="12">
      <c r="A2045" s="14"/>
      <c r="B2045" s="237"/>
      <c r="C2045" s="238"/>
      <c r="D2045" s="220" t="s">
        <v>155</v>
      </c>
      <c r="E2045" s="239" t="s">
        <v>19</v>
      </c>
      <c r="F2045" s="240" t="s">
        <v>822</v>
      </c>
      <c r="G2045" s="238"/>
      <c r="H2045" s="241">
        <v>72.525</v>
      </c>
      <c r="I2045" s="242"/>
      <c r="J2045" s="238"/>
      <c r="K2045" s="238"/>
      <c r="L2045" s="243"/>
      <c r="M2045" s="244"/>
      <c r="N2045" s="245"/>
      <c r="O2045" s="245"/>
      <c r="P2045" s="245"/>
      <c r="Q2045" s="245"/>
      <c r="R2045" s="245"/>
      <c r="S2045" s="245"/>
      <c r="T2045" s="246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47" t="s">
        <v>155</v>
      </c>
      <c r="AU2045" s="247" t="s">
        <v>81</v>
      </c>
      <c r="AV2045" s="14" t="s">
        <v>81</v>
      </c>
      <c r="AW2045" s="14" t="s">
        <v>33</v>
      </c>
      <c r="AX2045" s="14" t="s">
        <v>71</v>
      </c>
      <c r="AY2045" s="247" t="s">
        <v>141</v>
      </c>
    </row>
    <row r="2046" spans="1:51" s="14" customFormat="1" ht="12">
      <c r="A2046" s="14"/>
      <c r="B2046" s="237"/>
      <c r="C2046" s="238"/>
      <c r="D2046" s="220" t="s">
        <v>155</v>
      </c>
      <c r="E2046" s="239" t="s">
        <v>19</v>
      </c>
      <c r="F2046" s="240" t="s">
        <v>823</v>
      </c>
      <c r="G2046" s="238"/>
      <c r="H2046" s="241">
        <v>14.9</v>
      </c>
      <c r="I2046" s="242"/>
      <c r="J2046" s="238"/>
      <c r="K2046" s="238"/>
      <c r="L2046" s="243"/>
      <c r="M2046" s="244"/>
      <c r="N2046" s="245"/>
      <c r="O2046" s="245"/>
      <c r="P2046" s="245"/>
      <c r="Q2046" s="245"/>
      <c r="R2046" s="245"/>
      <c r="S2046" s="245"/>
      <c r="T2046" s="246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T2046" s="247" t="s">
        <v>155</v>
      </c>
      <c r="AU2046" s="247" t="s">
        <v>81</v>
      </c>
      <c r="AV2046" s="14" t="s">
        <v>81</v>
      </c>
      <c r="AW2046" s="14" t="s">
        <v>33</v>
      </c>
      <c r="AX2046" s="14" t="s">
        <v>71</v>
      </c>
      <c r="AY2046" s="247" t="s">
        <v>141</v>
      </c>
    </row>
    <row r="2047" spans="1:51" s="14" customFormat="1" ht="12">
      <c r="A2047" s="14"/>
      <c r="B2047" s="237"/>
      <c r="C2047" s="238"/>
      <c r="D2047" s="220" t="s">
        <v>155</v>
      </c>
      <c r="E2047" s="239" t="s">
        <v>19</v>
      </c>
      <c r="F2047" s="240" t="s">
        <v>824</v>
      </c>
      <c r="G2047" s="238"/>
      <c r="H2047" s="241">
        <v>17.36</v>
      </c>
      <c r="I2047" s="242"/>
      <c r="J2047" s="238"/>
      <c r="K2047" s="238"/>
      <c r="L2047" s="243"/>
      <c r="M2047" s="244"/>
      <c r="N2047" s="245"/>
      <c r="O2047" s="245"/>
      <c r="P2047" s="245"/>
      <c r="Q2047" s="245"/>
      <c r="R2047" s="245"/>
      <c r="S2047" s="245"/>
      <c r="T2047" s="246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T2047" s="247" t="s">
        <v>155</v>
      </c>
      <c r="AU2047" s="247" t="s">
        <v>81</v>
      </c>
      <c r="AV2047" s="14" t="s">
        <v>81</v>
      </c>
      <c r="AW2047" s="14" t="s">
        <v>33</v>
      </c>
      <c r="AX2047" s="14" t="s">
        <v>71</v>
      </c>
      <c r="AY2047" s="247" t="s">
        <v>141</v>
      </c>
    </row>
    <row r="2048" spans="1:51" s="14" customFormat="1" ht="12">
      <c r="A2048" s="14"/>
      <c r="B2048" s="237"/>
      <c r="C2048" s="238"/>
      <c r="D2048" s="220" t="s">
        <v>155</v>
      </c>
      <c r="E2048" s="239" t="s">
        <v>19</v>
      </c>
      <c r="F2048" s="240" t="s">
        <v>825</v>
      </c>
      <c r="G2048" s="238"/>
      <c r="H2048" s="241">
        <v>73.605</v>
      </c>
      <c r="I2048" s="242"/>
      <c r="J2048" s="238"/>
      <c r="K2048" s="238"/>
      <c r="L2048" s="243"/>
      <c r="M2048" s="244"/>
      <c r="N2048" s="245"/>
      <c r="O2048" s="245"/>
      <c r="P2048" s="245"/>
      <c r="Q2048" s="245"/>
      <c r="R2048" s="245"/>
      <c r="S2048" s="245"/>
      <c r="T2048" s="246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47" t="s">
        <v>155</v>
      </c>
      <c r="AU2048" s="247" t="s">
        <v>81</v>
      </c>
      <c r="AV2048" s="14" t="s">
        <v>81</v>
      </c>
      <c r="AW2048" s="14" t="s">
        <v>33</v>
      </c>
      <c r="AX2048" s="14" t="s">
        <v>71</v>
      </c>
      <c r="AY2048" s="247" t="s">
        <v>141</v>
      </c>
    </row>
    <row r="2049" spans="1:51" s="14" customFormat="1" ht="12">
      <c r="A2049" s="14"/>
      <c r="B2049" s="237"/>
      <c r="C2049" s="238"/>
      <c r="D2049" s="220" t="s">
        <v>155</v>
      </c>
      <c r="E2049" s="239" t="s">
        <v>19</v>
      </c>
      <c r="F2049" s="240" t="s">
        <v>826</v>
      </c>
      <c r="G2049" s="238"/>
      <c r="H2049" s="241">
        <v>12.04</v>
      </c>
      <c r="I2049" s="242"/>
      <c r="J2049" s="238"/>
      <c r="K2049" s="238"/>
      <c r="L2049" s="243"/>
      <c r="M2049" s="244"/>
      <c r="N2049" s="245"/>
      <c r="O2049" s="245"/>
      <c r="P2049" s="245"/>
      <c r="Q2049" s="245"/>
      <c r="R2049" s="245"/>
      <c r="S2049" s="245"/>
      <c r="T2049" s="246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47" t="s">
        <v>155</v>
      </c>
      <c r="AU2049" s="247" t="s">
        <v>81</v>
      </c>
      <c r="AV2049" s="14" t="s">
        <v>81</v>
      </c>
      <c r="AW2049" s="14" t="s">
        <v>33</v>
      </c>
      <c r="AX2049" s="14" t="s">
        <v>71</v>
      </c>
      <c r="AY2049" s="247" t="s">
        <v>141</v>
      </c>
    </row>
    <row r="2050" spans="1:51" s="14" customFormat="1" ht="12">
      <c r="A2050" s="14"/>
      <c r="B2050" s="237"/>
      <c r="C2050" s="238"/>
      <c r="D2050" s="220" t="s">
        <v>155</v>
      </c>
      <c r="E2050" s="239" t="s">
        <v>19</v>
      </c>
      <c r="F2050" s="240" t="s">
        <v>827</v>
      </c>
      <c r="G2050" s="238"/>
      <c r="H2050" s="241">
        <v>10.7</v>
      </c>
      <c r="I2050" s="242"/>
      <c r="J2050" s="238"/>
      <c r="K2050" s="238"/>
      <c r="L2050" s="243"/>
      <c r="M2050" s="244"/>
      <c r="N2050" s="245"/>
      <c r="O2050" s="245"/>
      <c r="P2050" s="245"/>
      <c r="Q2050" s="245"/>
      <c r="R2050" s="245"/>
      <c r="S2050" s="245"/>
      <c r="T2050" s="246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T2050" s="247" t="s">
        <v>155</v>
      </c>
      <c r="AU2050" s="247" t="s">
        <v>81</v>
      </c>
      <c r="AV2050" s="14" t="s">
        <v>81</v>
      </c>
      <c r="AW2050" s="14" t="s">
        <v>33</v>
      </c>
      <c r="AX2050" s="14" t="s">
        <v>71</v>
      </c>
      <c r="AY2050" s="247" t="s">
        <v>141</v>
      </c>
    </row>
    <row r="2051" spans="1:51" s="14" customFormat="1" ht="12">
      <c r="A2051" s="14"/>
      <c r="B2051" s="237"/>
      <c r="C2051" s="238"/>
      <c r="D2051" s="220" t="s">
        <v>155</v>
      </c>
      <c r="E2051" s="239" t="s">
        <v>19</v>
      </c>
      <c r="F2051" s="240" t="s">
        <v>828</v>
      </c>
      <c r="G2051" s="238"/>
      <c r="H2051" s="241">
        <v>110.535</v>
      </c>
      <c r="I2051" s="242"/>
      <c r="J2051" s="238"/>
      <c r="K2051" s="238"/>
      <c r="L2051" s="243"/>
      <c r="M2051" s="244"/>
      <c r="N2051" s="245"/>
      <c r="O2051" s="245"/>
      <c r="P2051" s="245"/>
      <c r="Q2051" s="245"/>
      <c r="R2051" s="245"/>
      <c r="S2051" s="245"/>
      <c r="T2051" s="246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47" t="s">
        <v>155</v>
      </c>
      <c r="AU2051" s="247" t="s">
        <v>81</v>
      </c>
      <c r="AV2051" s="14" t="s">
        <v>81</v>
      </c>
      <c r="AW2051" s="14" t="s">
        <v>33</v>
      </c>
      <c r="AX2051" s="14" t="s">
        <v>71</v>
      </c>
      <c r="AY2051" s="247" t="s">
        <v>141</v>
      </c>
    </row>
    <row r="2052" spans="1:51" s="14" customFormat="1" ht="12">
      <c r="A2052" s="14"/>
      <c r="B2052" s="237"/>
      <c r="C2052" s="238"/>
      <c r="D2052" s="220" t="s">
        <v>155</v>
      </c>
      <c r="E2052" s="239" t="s">
        <v>19</v>
      </c>
      <c r="F2052" s="240" t="s">
        <v>829</v>
      </c>
      <c r="G2052" s="238"/>
      <c r="H2052" s="241">
        <v>13.86</v>
      </c>
      <c r="I2052" s="242"/>
      <c r="J2052" s="238"/>
      <c r="K2052" s="238"/>
      <c r="L2052" s="243"/>
      <c r="M2052" s="244"/>
      <c r="N2052" s="245"/>
      <c r="O2052" s="245"/>
      <c r="P2052" s="245"/>
      <c r="Q2052" s="245"/>
      <c r="R2052" s="245"/>
      <c r="S2052" s="245"/>
      <c r="T2052" s="246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47" t="s">
        <v>155</v>
      </c>
      <c r="AU2052" s="247" t="s">
        <v>81</v>
      </c>
      <c r="AV2052" s="14" t="s">
        <v>81</v>
      </c>
      <c r="AW2052" s="14" t="s">
        <v>33</v>
      </c>
      <c r="AX2052" s="14" t="s">
        <v>71</v>
      </c>
      <c r="AY2052" s="247" t="s">
        <v>141</v>
      </c>
    </row>
    <row r="2053" spans="1:51" s="14" customFormat="1" ht="12">
      <c r="A2053" s="14"/>
      <c r="B2053" s="237"/>
      <c r="C2053" s="238"/>
      <c r="D2053" s="220" t="s">
        <v>155</v>
      </c>
      <c r="E2053" s="239" t="s">
        <v>19</v>
      </c>
      <c r="F2053" s="240" t="s">
        <v>830</v>
      </c>
      <c r="G2053" s="238"/>
      <c r="H2053" s="241">
        <v>16.58</v>
      </c>
      <c r="I2053" s="242"/>
      <c r="J2053" s="238"/>
      <c r="K2053" s="238"/>
      <c r="L2053" s="243"/>
      <c r="M2053" s="244"/>
      <c r="N2053" s="245"/>
      <c r="O2053" s="245"/>
      <c r="P2053" s="245"/>
      <c r="Q2053" s="245"/>
      <c r="R2053" s="245"/>
      <c r="S2053" s="245"/>
      <c r="T2053" s="246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47" t="s">
        <v>155</v>
      </c>
      <c r="AU2053" s="247" t="s">
        <v>81</v>
      </c>
      <c r="AV2053" s="14" t="s">
        <v>81</v>
      </c>
      <c r="AW2053" s="14" t="s">
        <v>33</v>
      </c>
      <c r="AX2053" s="14" t="s">
        <v>71</v>
      </c>
      <c r="AY2053" s="247" t="s">
        <v>141</v>
      </c>
    </row>
    <row r="2054" spans="1:51" s="15" customFormat="1" ht="12">
      <c r="A2054" s="15"/>
      <c r="B2054" s="258"/>
      <c r="C2054" s="259"/>
      <c r="D2054" s="220" t="s">
        <v>155</v>
      </c>
      <c r="E2054" s="260" t="s">
        <v>19</v>
      </c>
      <c r="F2054" s="261" t="s">
        <v>188</v>
      </c>
      <c r="G2054" s="259"/>
      <c r="H2054" s="262">
        <v>618.215</v>
      </c>
      <c r="I2054" s="263"/>
      <c r="J2054" s="259"/>
      <c r="K2054" s="259"/>
      <c r="L2054" s="264"/>
      <c r="M2054" s="265"/>
      <c r="N2054" s="266"/>
      <c r="O2054" s="266"/>
      <c r="P2054" s="266"/>
      <c r="Q2054" s="266"/>
      <c r="R2054" s="266"/>
      <c r="S2054" s="266"/>
      <c r="T2054" s="267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T2054" s="268" t="s">
        <v>155</v>
      </c>
      <c r="AU2054" s="268" t="s">
        <v>81</v>
      </c>
      <c r="AV2054" s="15" t="s">
        <v>149</v>
      </c>
      <c r="AW2054" s="15" t="s">
        <v>33</v>
      </c>
      <c r="AX2054" s="15" t="s">
        <v>79</v>
      </c>
      <c r="AY2054" s="268" t="s">
        <v>141</v>
      </c>
    </row>
    <row r="2055" spans="1:65" s="2" customFormat="1" ht="24.15" customHeight="1">
      <c r="A2055" s="41"/>
      <c r="B2055" s="42"/>
      <c r="C2055" s="207" t="s">
        <v>2177</v>
      </c>
      <c r="D2055" s="207" t="s">
        <v>144</v>
      </c>
      <c r="E2055" s="208" t="s">
        <v>2178</v>
      </c>
      <c r="F2055" s="209" t="s">
        <v>2179</v>
      </c>
      <c r="G2055" s="210" t="s">
        <v>221</v>
      </c>
      <c r="H2055" s="211">
        <v>65.8</v>
      </c>
      <c r="I2055" s="212"/>
      <c r="J2055" s="213">
        <f>ROUND(I2055*H2055,2)</f>
        <v>0</v>
      </c>
      <c r="K2055" s="209" t="s">
        <v>148</v>
      </c>
      <c r="L2055" s="47"/>
      <c r="M2055" s="214" t="s">
        <v>19</v>
      </c>
      <c r="N2055" s="215" t="s">
        <v>42</v>
      </c>
      <c r="O2055" s="87"/>
      <c r="P2055" s="216">
        <f>O2055*H2055</f>
        <v>0</v>
      </c>
      <c r="Q2055" s="216">
        <v>0.0015</v>
      </c>
      <c r="R2055" s="216">
        <f>Q2055*H2055</f>
        <v>0.0987</v>
      </c>
      <c r="S2055" s="216">
        <v>0</v>
      </c>
      <c r="T2055" s="217">
        <f>S2055*H2055</f>
        <v>0</v>
      </c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R2055" s="218" t="s">
        <v>269</v>
      </c>
      <c r="AT2055" s="218" t="s">
        <v>144</v>
      </c>
      <c r="AU2055" s="218" t="s">
        <v>81</v>
      </c>
      <c r="AY2055" s="20" t="s">
        <v>141</v>
      </c>
      <c r="BE2055" s="219">
        <f>IF(N2055="základní",J2055,0)</f>
        <v>0</v>
      </c>
      <c r="BF2055" s="219">
        <f>IF(N2055="snížená",J2055,0)</f>
        <v>0</v>
      </c>
      <c r="BG2055" s="219">
        <f>IF(N2055="zákl. přenesená",J2055,0)</f>
        <v>0</v>
      </c>
      <c r="BH2055" s="219">
        <f>IF(N2055="sníž. přenesená",J2055,0)</f>
        <v>0</v>
      </c>
      <c r="BI2055" s="219">
        <f>IF(N2055="nulová",J2055,0)</f>
        <v>0</v>
      </c>
      <c r="BJ2055" s="20" t="s">
        <v>79</v>
      </c>
      <c r="BK2055" s="219">
        <f>ROUND(I2055*H2055,2)</f>
        <v>0</v>
      </c>
      <c r="BL2055" s="20" t="s">
        <v>269</v>
      </c>
      <c r="BM2055" s="218" t="s">
        <v>2180</v>
      </c>
    </row>
    <row r="2056" spans="1:47" s="2" customFormat="1" ht="12">
      <c r="A2056" s="41"/>
      <c r="B2056" s="42"/>
      <c r="C2056" s="43"/>
      <c r="D2056" s="220" t="s">
        <v>151</v>
      </c>
      <c r="E2056" s="43"/>
      <c r="F2056" s="221" t="s">
        <v>2181</v>
      </c>
      <c r="G2056" s="43"/>
      <c r="H2056" s="43"/>
      <c r="I2056" s="222"/>
      <c r="J2056" s="43"/>
      <c r="K2056" s="43"/>
      <c r="L2056" s="47"/>
      <c r="M2056" s="223"/>
      <c r="N2056" s="224"/>
      <c r="O2056" s="87"/>
      <c r="P2056" s="87"/>
      <c r="Q2056" s="87"/>
      <c r="R2056" s="87"/>
      <c r="S2056" s="87"/>
      <c r="T2056" s="88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T2056" s="20" t="s">
        <v>151</v>
      </c>
      <c r="AU2056" s="20" t="s">
        <v>81</v>
      </c>
    </row>
    <row r="2057" spans="1:47" s="2" customFormat="1" ht="12">
      <c r="A2057" s="41"/>
      <c r="B2057" s="42"/>
      <c r="C2057" s="43"/>
      <c r="D2057" s="225" t="s">
        <v>153</v>
      </c>
      <c r="E2057" s="43"/>
      <c r="F2057" s="226" t="s">
        <v>2182</v>
      </c>
      <c r="G2057" s="43"/>
      <c r="H2057" s="43"/>
      <c r="I2057" s="222"/>
      <c r="J2057" s="43"/>
      <c r="K2057" s="43"/>
      <c r="L2057" s="47"/>
      <c r="M2057" s="223"/>
      <c r="N2057" s="224"/>
      <c r="O2057" s="87"/>
      <c r="P2057" s="87"/>
      <c r="Q2057" s="87"/>
      <c r="R2057" s="87"/>
      <c r="S2057" s="87"/>
      <c r="T2057" s="88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T2057" s="20" t="s">
        <v>153</v>
      </c>
      <c r="AU2057" s="20" t="s">
        <v>81</v>
      </c>
    </row>
    <row r="2058" spans="1:51" s="13" customFormat="1" ht="12">
      <c r="A2058" s="13"/>
      <c r="B2058" s="227"/>
      <c r="C2058" s="228"/>
      <c r="D2058" s="220" t="s">
        <v>155</v>
      </c>
      <c r="E2058" s="229" t="s">
        <v>19</v>
      </c>
      <c r="F2058" s="230" t="s">
        <v>225</v>
      </c>
      <c r="G2058" s="228"/>
      <c r="H2058" s="229" t="s">
        <v>19</v>
      </c>
      <c r="I2058" s="231"/>
      <c r="J2058" s="228"/>
      <c r="K2058" s="228"/>
      <c r="L2058" s="232"/>
      <c r="M2058" s="233"/>
      <c r="N2058" s="234"/>
      <c r="O2058" s="234"/>
      <c r="P2058" s="234"/>
      <c r="Q2058" s="234"/>
      <c r="R2058" s="234"/>
      <c r="S2058" s="234"/>
      <c r="T2058" s="235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36" t="s">
        <v>155</v>
      </c>
      <c r="AU2058" s="236" t="s">
        <v>81</v>
      </c>
      <c r="AV2058" s="13" t="s">
        <v>79</v>
      </c>
      <c r="AW2058" s="13" t="s">
        <v>33</v>
      </c>
      <c r="AX2058" s="13" t="s">
        <v>71</v>
      </c>
      <c r="AY2058" s="236" t="s">
        <v>141</v>
      </c>
    </row>
    <row r="2059" spans="1:51" s="13" customFormat="1" ht="12">
      <c r="A2059" s="13"/>
      <c r="B2059" s="227"/>
      <c r="C2059" s="228"/>
      <c r="D2059" s="220" t="s">
        <v>155</v>
      </c>
      <c r="E2059" s="229" t="s">
        <v>19</v>
      </c>
      <c r="F2059" s="230" t="s">
        <v>1029</v>
      </c>
      <c r="G2059" s="228"/>
      <c r="H2059" s="229" t="s">
        <v>19</v>
      </c>
      <c r="I2059" s="231"/>
      <c r="J2059" s="228"/>
      <c r="K2059" s="228"/>
      <c r="L2059" s="232"/>
      <c r="M2059" s="233"/>
      <c r="N2059" s="234"/>
      <c r="O2059" s="234"/>
      <c r="P2059" s="234"/>
      <c r="Q2059" s="234"/>
      <c r="R2059" s="234"/>
      <c r="S2059" s="234"/>
      <c r="T2059" s="235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36" t="s">
        <v>155</v>
      </c>
      <c r="AU2059" s="236" t="s">
        <v>81</v>
      </c>
      <c r="AV2059" s="13" t="s">
        <v>79</v>
      </c>
      <c r="AW2059" s="13" t="s">
        <v>33</v>
      </c>
      <c r="AX2059" s="13" t="s">
        <v>71</v>
      </c>
      <c r="AY2059" s="236" t="s">
        <v>141</v>
      </c>
    </row>
    <row r="2060" spans="1:51" s="13" customFormat="1" ht="12">
      <c r="A2060" s="13"/>
      <c r="B2060" s="227"/>
      <c r="C2060" s="228"/>
      <c r="D2060" s="220" t="s">
        <v>155</v>
      </c>
      <c r="E2060" s="229" t="s">
        <v>19</v>
      </c>
      <c r="F2060" s="230" t="s">
        <v>1834</v>
      </c>
      <c r="G2060" s="228"/>
      <c r="H2060" s="229" t="s">
        <v>19</v>
      </c>
      <c r="I2060" s="231"/>
      <c r="J2060" s="228"/>
      <c r="K2060" s="228"/>
      <c r="L2060" s="232"/>
      <c r="M2060" s="233"/>
      <c r="N2060" s="234"/>
      <c r="O2060" s="234"/>
      <c r="P2060" s="234"/>
      <c r="Q2060" s="234"/>
      <c r="R2060" s="234"/>
      <c r="S2060" s="234"/>
      <c r="T2060" s="235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36" t="s">
        <v>155</v>
      </c>
      <c r="AU2060" s="236" t="s">
        <v>81</v>
      </c>
      <c r="AV2060" s="13" t="s">
        <v>79</v>
      </c>
      <c r="AW2060" s="13" t="s">
        <v>33</v>
      </c>
      <c r="AX2060" s="13" t="s">
        <v>71</v>
      </c>
      <c r="AY2060" s="236" t="s">
        <v>141</v>
      </c>
    </row>
    <row r="2061" spans="1:51" s="13" customFormat="1" ht="12">
      <c r="A2061" s="13"/>
      <c r="B2061" s="227"/>
      <c r="C2061" s="228"/>
      <c r="D2061" s="220" t="s">
        <v>155</v>
      </c>
      <c r="E2061" s="229" t="s">
        <v>19</v>
      </c>
      <c r="F2061" s="230" t="s">
        <v>1030</v>
      </c>
      <c r="G2061" s="228"/>
      <c r="H2061" s="229" t="s">
        <v>19</v>
      </c>
      <c r="I2061" s="231"/>
      <c r="J2061" s="228"/>
      <c r="K2061" s="228"/>
      <c r="L2061" s="232"/>
      <c r="M2061" s="233"/>
      <c r="N2061" s="234"/>
      <c r="O2061" s="234"/>
      <c r="P2061" s="234"/>
      <c r="Q2061" s="234"/>
      <c r="R2061" s="234"/>
      <c r="S2061" s="234"/>
      <c r="T2061" s="235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36" t="s">
        <v>155</v>
      </c>
      <c r="AU2061" s="236" t="s">
        <v>81</v>
      </c>
      <c r="AV2061" s="13" t="s">
        <v>79</v>
      </c>
      <c r="AW2061" s="13" t="s">
        <v>33</v>
      </c>
      <c r="AX2061" s="13" t="s">
        <v>71</v>
      </c>
      <c r="AY2061" s="236" t="s">
        <v>141</v>
      </c>
    </row>
    <row r="2062" spans="1:51" s="14" customFormat="1" ht="12">
      <c r="A2062" s="14"/>
      <c r="B2062" s="237"/>
      <c r="C2062" s="238"/>
      <c r="D2062" s="220" t="s">
        <v>155</v>
      </c>
      <c r="E2062" s="239" t="s">
        <v>19</v>
      </c>
      <c r="F2062" s="240" t="s">
        <v>2183</v>
      </c>
      <c r="G2062" s="238"/>
      <c r="H2062" s="241">
        <v>22.6</v>
      </c>
      <c r="I2062" s="242"/>
      <c r="J2062" s="238"/>
      <c r="K2062" s="238"/>
      <c r="L2062" s="243"/>
      <c r="M2062" s="244"/>
      <c r="N2062" s="245"/>
      <c r="O2062" s="245"/>
      <c r="P2062" s="245"/>
      <c r="Q2062" s="245"/>
      <c r="R2062" s="245"/>
      <c r="S2062" s="245"/>
      <c r="T2062" s="246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T2062" s="247" t="s">
        <v>155</v>
      </c>
      <c r="AU2062" s="247" t="s">
        <v>81</v>
      </c>
      <c r="AV2062" s="14" t="s">
        <v>81</v>
      </c>
      <c r="AW2062" s="14" t="s">
        <v>33</v>
      </c>
      <c r="AX2062" s="14" t="s">
        <v>71</v>
      </c>
      <c r="AY2062" s="247" t="s">
        <v>141</v>
      </c>
    </row>
    <row r="2063" spans="1:51" s="14" customFormat="1" ht="12">
      <c r="A2063" s="14"/>
      <c r="B2063" s="237"/>
      <c r="C2063" s="238"/>
      <c r="D2063" s="220" t="s">
        <v>155</v>
      </c>
      <c r="E2063" s="239" t="s">
        <v>19</v>
      </c>
      <c r="F2063" s="240" t="s">
        <v>2184</v>
      </c>
      <c r="G2063" s="238"/>
      <c r="H2063" s="241">
        <v>14.6</v>
      </c>
      <c r="I2063" s="242"/>
      <c r="J2063" s="238"/>
      <c r="K2063" s="238"/>
      <c r="L2063" s="243"/>
      <c r="M2063" s="244"/>
      <c r="N2063" s="245"/>
      <c r="O2063" s="245"/>
      <c r="P2063" s="245"/>
      <c r="Q2063" s="245"/>
      <c r="R2063" s="245"/>
      <c r="S2063" s="245"/>
      <c r="T2063" s="246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47" t="s">
        <v>155</v>
      </c>
      <c r="AU2063" s="247" t="s">
        <v>81</v>
      </c>
      <c r="AV2063" s="14" t="s">
        <v>81</v>
      </c>
      <c r="AW2063" s="14" t="s">
        <v>33</v>
      </c>
      <c r="AX2063" s="14" t="s">
        <v>71</v>
      </c>
      <c r="AY2063" s="247" t="s">
        <v>141</v>
      </c>
    </row>
    <row r="2064" spans="1:51" s="14" customFormat="1" ht="12">
      <c r="A2064" s="14"/>
      <c r="B2064" s="237"/>
      <c r="C2064" s="238"/>
      <c r="D2064" s="220" t="s">
        <v>155</v>
      </c>
      <c r="E2064" s="239" t="s">
        <v>19</v>
      </c>
      <c r="F2064" s="240" t="s">
        <v>2185</v>
      </c>
      <c r="G2064" s="238"/>
      <c r="H2064" s="241">
        <v>14.6</v>
      </c>
      <c r="I2064" s="242"/>
      <c r="J2064" s="238"/>
      <c r="K2064" s="238"/>
      <c r="L2064" s="243"/>
      <c r="M2064" s="244"/>
      <c r="N2064" s="245"/>
      <c r="O2064" s="245"/>
      <c r="P2064" s="245"/>
      <c r="Q2064" s="245"/>
      <c r="R2064" s="245"/>
      <c r="S2064" s="245"/>
      <c r="T2064" s="246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47" t="s">
        <v>155</v>
      </c>
      <c r="AU2064" s="247" t="s">
        <v>81</v>
      </c>
      <c r="AV2064" s="14" t="s">
        <v>81</v>
      </c>
      <c r="AW2064" s="14" t="s">
        <v>33</v>
      </c>
      <c r="AX2064" s="14" t="s">
        <v>71</v>
      </c>
      <c r="AY2064" s="247" t="s">
        <v>141</v>
      </c>
    </row>
    <row r="2065" spans="1:51" s="14" customFormat="1" ht="12">
      <c r="A2065" s="14"/>
      <c r="B2065" s="237"/>
      <c r="C2065" s="238"/>
      <c r="D2065" s="220" t="s">
        <v>155</v>
      </c>
      <c r="E2065" s="239" t="s">
        <v>19</v>
      </c>
      <c r="F2065" s="240" t="s">
        <v>2186</v>
      </c>
      <c r="G2065" s="238"/>
      <c r="H2065" s="241">
        <v>14</v>
      </c>
      <c r="I2065" s="242"/>
      <c r="J2065" s="238"/>
      <c r="K2065" s="238"/>
      <c r="L2065" s="243"/>
      <c r="M2065" s="244"/>
      <c r="N2065" s="245"/>
      <c r="O2065" s="245"/>
      <c r="P2065" s="245"/>
      <c r="Q2065" s="245"/>
      <c r="R2065" s="245"/>
      <c r="S2065" s="245"/>
      <c r="T2065" s="246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T2065" s="247" t="s">
        <v>155</v>
      </c>
      <c r="AU2065" s="247" t="s">
        <v>81</v>
      </c>
      <c r="AV2065" s="14" t="s">
        <v>81</v>
      </c>
      <c r="AW2065" s="14" t="s">
        <v>33</v>
      </c>
      <c r="AX2065" s="14" t="s">
        <v>71</v>
      </c>
      <c r="AY2065" s="247" t="s">
        <v>141</v>
      </c>
    </row>
    <row r="2066" spans="1:51" s="15" customFormat="1" ht="12">
      <c r="A2066" s="15"/>
      <c r="B2066" s="258"/>
      <c r="C2066" s="259"/>
      <c r="D2066" s="220" t="s">
        <v>155</v>
      </c>
      <c r="E2066" s="260" t="s">
        <v>19</v>
      </c>
      <c r="F2066" s="261" t="s">
        <v>188</v>
      </c>
      <c r="G2066" s="259"/>
      <c r="H2066" s="262">
        <v>65.8</v>
      </c>
      <c r="I2066" s="263"/>
      <c r="J2066" s="259"/>
      <c r="K2066" s="259"/>
      <c r="L2066" s="264"/>
      <c r="M2066" s="265"/>
      <c r="N2066" s="266"/>
      <c r="O2066" s="266"/>
      <c r="P2066" s="266"/>
      <c r="Q2066" s="266"/>
      <c r="R2066" s="266"/>
      <c r="S2066" s="266"/>
      <c r="T2066" s="267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T2066" s="268" t="s">
        <v>155</v>
      </c>
      <c r="AU2066" s="268" t="s">
        <v>81</v>
      </c>
      <c r="AV2066" s="15" t="s">
        <v>149</v>
      </c>
      <c r="AW2066" s="15" t="s">
        <v>33</v>
      </c>
      <c r="AX2066" s="15" t="s">
        <v>79</v>
      </c>
      <c r="AY2066" s="268" t="s">
        <v>141</v>
      </c>
    </row>
    <row r="2067" spans="1:65" s="2" customFormat="1" ht="33" customHeight="1">
      <c r="A2067" s="41"/>
      <c r="B2067" s="42"/>
      <c r="C2067" s="207" t="s">
        <v>2187</v>
      </c>
      <c r="D2067" s="207" t="s">
        <v>144</v>
      </c>
      <c r="E2067" s="208" t="s">
        <v>2188</v>
      </c>
      <c r="F2067" s="209" t="s">
        <v>2189</v>
      </c>
      <c r="G2067" s="210" t="s">
        <v>221</v>
      </c>
      <c r="H2067" s="211">
        <v>618.215</v>
      </c>
      <c r="I2067" s="212"/>
      <c r="J2067" s="213">
        <f>ROUND(I2067*H2067,2)</f>
        <v>0</v>
      </c>
      <c r="K2067" s="209" t="s">
        <v>148</v>
      </c>
      <c r="L2067" s="47"/>
      <c r="M2067" s="214" t="s">
        <v>19</v>
      </c>
      <c r="N2067" s="215" t="s">
        <v>42</v>
      </c>
      <c r="O2067" s="87"/>
      <c r="P2067" s="216">
        <f>O2067*H2067</f>
        <v>0</v>
      </c>
      <c r="Q2067" s="216">
        <v>0.00538</v>
      </c>
      <c r="R2067" s="216">
        <f>Q2067*H2067</f>
        <v>3.3259967</v>
      </c>
      <c r="S2067" s="216">
        <v>0</v>
      </c>
      <c r="T2067" s="217">
        <f>S2067*H2067</f>
        <v>0</v>
      </c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R2067" s="218" t="s">
        <v>269</v>
      </c>
      <c r="AT2067" s="218" t="s">
        <v>144</v>
      </c>
      <c r="AU2067" s="218" t="s">
        <v>81</v>
      </c>
      <c r="AY2067" s="20" t="s">
        <v>141</v>
      </c>
      <c r="BE2067" s="219">
        <f>IF(N2067="základní",J2067,0)</f>
        <v>0</v>
      </c>
      <c r="BF2067" s="219">
        <f>IF(N2067="snížená",J2067,0)</f>
        <v>0</v>
      </c>
      <c r="BG2067" s="219">
        <f>IF(N2067="zákl. přenesená",J2067,0)</f>
        <v>0</v>
      </c>
      <c r="BH2067" s="219">
        <f>IF(N2067="sníž. přenesená",J2067,0)</f>
        <v>0</v>
      </c>
      <c r="BI2067" s="219">
        <f>IF(N2067="nulová",J2067,0)</f>
        <v>0</v>
      </c>
      <c r="BJ2067" s="20" t="s">
        <v>79</v>
      </c>
      <c r="BK2067" s="219">
        <f>ROUND(I2067*H2067,2)</f>
        <v>0</v>
      </c>
      <c r="BL2067" s="20" t="s">
        <v>269</v>
      </c>
      <c r="BM2067" s="218" t="s">
        <v>2190</v>
      </c>
    </row>
    <row r="2068" spans="1:47" s="2" customFormat="1" ht="12">
      <c r="A2068" s="41"/>
      <c r="B2068" s="42"/>
      <c r="C2068" s="43"/>
      <c r="D2068" s="220" t="s">
        <v>151</v>
      </c>
      <c r="E2068" s="43"/>
      <c r="F2068" s="221" t="s">
        <v>2191</v>
      </c>
      <c r="G2068" s="43"/>
      <c r="H2068" s="43"/>
      <c r="I2068" s="222"/>
      <c r="J2068" s="43"/>
      <c r="K2068" s="43"/>
      <c r="L2068" s="47"/>
      <c r="M2068" s="223"/>
      <c r="N2068" s="224"/>
      <c r="O2068" s="87"/>
      <c r="P2068" s="87"/>
      <c r="Q2068" s="87"/>
      <c r="R2068" s="87"/>
      <c r="S2068" s="87"/>
      <c r="T2068" s="88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T2068" s="20" t="s">
        <v>151</v>
      </c>
      <c r="AU2068" s="20" t="s">
        <v>81</v>
      </c>
    </row>
    <row r="2069" spans="1:47" s="2" customFormat="1" ht="12">
      <c r="A2069" s="41"/>
      <c r="B2069" s="42"/>
      <c r="C2069" s="43"/>
      <c r="D2069" s="225" t="s">
        <v>153</v>
      </c>
      <c r="E2069" s="43"/>
      <c r="F2069" s="226" t="s">
        <v>2192</v>
      </c>
      <c r="G2069" s="43"/>
      <c r="H2069" s="43"/>
      <c r="I2069" s="222"/>
      <c r="J2069" s="43"/>
      <c r="K2069" s="43"/>
      <c r="L2069" s="47"/>
      <c r="M2069" s="223"/>
      <c r="N2069" s="224"/>
      <c r="O2069" s="87"/>
      <c r="P2069" s="87"/>
      <c r="Q2069" s="87"/>
      <c r="R2069" s="87"/>
      <c r="S2069" s="87"/>
      <c r="T2069" s="88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T2069" s="20" t="s">
        <v>153</v>
      </c>
      <c r="AU2069" s="20" t="s">
        <v>81</v>
      </c>
    </row>
    <row r="2070" spans="1:51" s="13" customFormat="1" ht="12">
      <c r="A2070" s="13"/>
      <c r="B2070" s="227"/>
      <c r="C2070" s="228"/>
      <c r="D2070" s="220" t="s">
        <v>155</v>
      </c>
      <c r="E2070" s="229" t="s">
        <v>19</v>
      </c>
      <c r="F2070" s="230" t="s">
        <v>2170</v>
      </c>
      <c r="G2070" s="228"/>
      <c r="H2070" s="229" t="s">
        <v>19</v>
      </c>
      <c r="I2070" s="231"/>
      <c r="J2070" s="228"/>
      <c r="K2070" s="228"/>
      <c r="L2070" s="232"/>
      <c r="M2070" s="233"/>
      <c r="N2070" s="234"/>
      <c r="O2070" s="234"/>
      <c r="P2070" s="234"/>
      <c r="Q2070" s="234"/>
      <c r="R2070" s="234"/>
      <c r="S2070" s="234"/>
      <c r="T2070" s="235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T2070" s="236" t="s">
        <v>155</v>
      </c>
      <c r="AU2070" s="236" t="s">
        <v>81</v>
      </c>
      <c r="AV2070" s="13" t="s">
        <v>79</v>
      </c>
      <c r="AW2070" s="13" t="s">
        <v>33</v>
      </c>
      <c r="AX2070" s="13" t="s">
        <v>71</v>
      </c>
      <c r="AY2070" s="236" t="s">
        <v>141</v>
      </c>
    </row>
    <row r="2071" spans="1:51" s="13" customFormat="1" ht="12">
      <c r="A2071" s="13"/>
      <c r="B2071" s="227"/>
      <c r="C2071" s="228"/>
      <c r="D2071" s="220" t="s">
        <v>155</v>
      </c>
      <c r="E2071" s="229" t="s">
        <v>19</v>
      </c>
      <c r="F2071" s="230" t="s">
        <v>225</v>
      </c>
      <c r="G2071" s="228"/>
      <c r="H2071" s="229" t="s">
        <v>19</v>
      </c>
      <c r="I2071" s="231"/>
      <c r="J2071" s="228"/>
      <c r="K2071" s="228"/>
      <c r="L2071" s="232"/>
      <c r="M2071" s="233"/>
      <c r="N2071" s="234"/>
      <c r="O2071" s="234"/>
      <c r="P2071" s="234"/>
      <c r="Q2071" s="234"/>
      <c r="R2071" s="234"/>
      <c r="S2071" s="234"/>
      <c r="T2071" s="235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T2071" s="236" t="s">
        <v>155</v>
      </c>
      <c r="AU2071" s="236" t="s">
        <v>81</v>
      </c>
      <c r="AV2071" s="13" t="s">
        <v>79</v>
      </c>
      <c r="AW2071" s="13" t="s">
        <v>33</v>
      </c>
      <c r="AX2071" s="13" t="s">
        <v>71</v>
      </c>
      <c r="AY2071" s="236" t="s">
        <v>141</v>
      </c>
    </row>
    <row r="2072" spans="1:51" s="14" customFormat="1" ht="12">
      <c r="A2072" s="14"/>
      <c r="B2072" s="237"/>
      <c r="C2072" s="238"/>
      <c r="D2072" s="220" t="s">
        <v>155</v>
      </c>
      <c r="E2072" s="239" t="s">
        <v>19</v>
      </c>
      <c r="F2072" s="240" t="s">
        <v>810</v>
      </c>
      <c r="G2072" s="238"/>
      <c r="H2072" s="241">
        <v>5.16</v>
      </c>
      <c r="I2072" s="242"/>
      <c r="J2072" s="238"/>
      <c r="K2072" s="238"/>
      <c r="L2072" s="243"/>
      <c r="M2072" s="244"/>
      <c r="N2072" s="245"/>
      <c r="O2072" s="245"/>
      <c r="P2072" s="245"/>
      <c r="Q2072" s="245"/>
      <c r="R2072" s="245"/>
      <c r="S2072" s="245"/>
      <c r="T2072" s="246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47" t="s">
        <v>155</v>
      </c>
      <c r="AU2072" s="247" t="s">
        <v>81</v>
      </c>
      <c r="AV2072" s="14" t="s">
        <v>81</v>
      </c>
      <c r="AW2072" s="14" t="s">
        <v>33</v>
      </c>
      <c r="AX2072" s="14" t="s">
        <v>71</v>
      </c>
      <c r="AY2072" s="247" t="s">
        <v>141</v>
      </c>
    </row>
    <row r="2073" spans="1:51" s="14" customFormat="1" ht="12">
      <c r="A2073" s="14"/>
      <c r="B2073" s="237"/>
      <c r="C2073" s="238"/>
      <c r="D2073" s="220" t="s">
        <v>155</v>
      </c>
      <c r="E2073" s="239" t="s">
        <v>19</v>
      </c>
      <c r="F2073" s="240" t="s">
        <v>811</v>
      </c>
      <c r="G2073" s="238"/>
      <c r="H2073" s="241">
        <v>16.62</v>
      </c>
      <c r="I2073" s="242"/>
      <c r="J2073" s="238"/>
      <c r="K2073" s="238"/>
      <c r="L2073" s="243"/>
      <c r="M2073" s="244"/>
      <c r="N2073" s="245"/>
      <c r="O2073" s="245"/>
      <c r="P2073" s="245"/>
      <c r="Q2073" s="245"/>
      <c r="R2073" s="245"/>
      <c r="S2073" s="245"/>
      <c r="T2073" s="246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T2073" s="247" t="s">
        <v>155</v>
      </c>
      <c r="AU2073" s="247" t="s">
        <v>81</v>
      </c>
      <c r="AV2073" s="14" t="s">
        <v>81</v>
      </c>
      <c r="AW2073" s="14" t="s">
        <v>33</v>
      </c>
      <c r="AX2073" s="14" t="s">
        <v>71</v>
      </c>
      <c r="AY2073" s="247" t="s">
        <v>141</v>
      </c>
    </row>
    <row r="2074" spans="1:51" s="14" customFormat="1" ht="12">
      <c r="A2074" s="14"/>
      <c r="B2074" s="237"/>
      <c r="C2074" s="238"/>
      <c r="D2074" s="220" t="s">
        <v>155</v>
      </c>
      <c r="E2074" s="239" t="s">
        <v>19</v>
      </c>
      <c r="F2074" s="240" t="s">
        <v>812</v>
      </c>
      <c r="G2074" s="238"/>
      <c r="H2074" s="241">
        <v>11.26</v>
      </c>
      <c r="I2074" s="242"/>
      <c r="J2074" s="238"/>
      <c r="K2074" s="238"/>
      <c r="L2074" s="243"/>
      <c r="M2074" s="244"/>
      <c r="N2074" s="245"/>
      <c r="O2074" s="245"/>
      <c r="P2074" s="245"/>
      <c r="Q2074" s="245"/>
      <c r="R2074" s="245"/>
      <c r="S2074" s="245"/>
      <c r="T2074" s="246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T2074" s="247" t="s">
        <v>155</v>
      </c>
      <c r="AU2074" s="247" t="s">
        <v>81</v>
      </c>
      <c r="AV2074" s="14" t="s">
        <v>81</v>
      </c>
      <c r="AW2074" s="14" t="s">
        <v>33</v>
      </c>
      <c r="AX2074" s="14" t="s">
        <v>71</v>
      </c>
      <c r="AY2074" s="247" t="s">
        <v>141</v>
      </c>
    </row>
    <row r="2075" spans="1:51" s="14" customFormat="1" ht="12">
      <c r="A2075" s="14"/>
      <c r="B2075" s="237"/>
      <c r="C2075" s="238"/>
      <c r="D2075" s="220" t="s">
        <v>155</v>
      </c>
      <c r="E2075" s="239" t="s">
        <v>19</v>
      </c>
      <c r="F2075" s="240" t="s">
        <v>813</v>
      </c>
      <c r="G2075" s="238"/>
      <c r="H2075" s="241">
        <v>12.98</v>
      </c>
      <c r="I2075" s="242"/>
      <c r="J2075" s="238"/>
      <c r="K2075" s="238"/>
      <c r="L2075" s="243"/>
      <c r="M2075" s="244"/>
      <c r="N2075" s="245"/>
      <c r="O2075" s="245"/>
      <c r="P2075" s="245"/>
      <c r="Q2075" s="245"/>
      <c r="R2075" s="245"/>
      <c r="S2075" s="245"/>
      <c r="T2075" s="246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47" t="s">
        <v>155</v>
      </c>
      <c r="AU2075" s="247" t="s">
        <v>81</v>
      </c>
      <c r="AV2075" s="14" t="s">
        <v>81</v>
      </c>
      <c r="AW2075" s="14" t="s">
        <v>33</v>
      </c>
      <c r="AX2075" s="14" t="s">
        <v>71</v>
      </c>
      <c r="AY2075" s="247" t="s">
        <v>141</v>
      </c>
    </row>
    <row r="2076" spans="1:51" s="14" customFormat="1" ht="12">
      <c r="A2076" s="14"/>
      <c r="B2076" s="237"/>
      <c r="C2076" s="238"/>
      <c r="D2076" s="220" t="s">
        <v>155</v>
      </c>
      <c r="E2076" s="239" t="s">
        <v>19</v>
      </c>
      <c r="F2076" s="240" t="s">
        <v>814</v>
      </c>
      <c r="G2076" s="238"/>
      <c r="H2076" s="241">
        <v>16.52</v>
      </c>
      <c r="I2076" s="242"/>
      <c r="J2076" s="238"/>
      <c r="K2076" s="238"/>
      <c r="L2076" s="243"/>
      <c r="M2076" s="244"/>
      <c r="N2076" s="245"/>
      <c r="O2076" s="245"/>
      <c r="P2076" s="245"/>
      <c r="Q2076" s="245"/>
      <c r="R2076" s="245"/>
      <c r="S2076" s="245"/>
      <c r="T2076" s="246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47" t="s">
        <v>155</v>
      </c>
      <c r="AU2076" s="247" t="s">
        <v>81</v>
      </c>
      <c r="AV2076" s="14" t="s">
        <v>81</v>
      </c>
      <c r="AW2076" s="14" t="s">
        <v>33</v>
      </c>
      <c r="AX2076" s="14" t="s">
        <v>71</v>
      </c>
      <c r="AY2076" s="247" t="s">
        <v>141</v>
      </c>
    </row>
    <row r="2077" spans="1:51" s="14" customFormat="1" ht="12">
      <c r="A2077" s="14"/>
      <c r="B2077" s="237"/>
      <c r="C2077" s="238"/>
      <c r="D2077" s="220" t="s">
        <v>155</v>
      </c>
      <c r="E2077" s="239" t="s">
        <v>19</v>
      </c>
      <c r="F2077" s="240" t="s">
        <v>815</v>
      </c>
      <c r="G2077" s="238"/>
      <c r="H2077" s="241">
        <v>26.68</v>
      </c>
      <c r="I2077" s="242"/>
      <c r="J2077" s="238"/>
      <c r="K2077" s="238"/>
      <c r="L2077" s="243"/>
      <c r="M2077" s="244"/>
      <c r="N2077" s="245"/>
      <c r="O2077" s="245"/>
      <c r="P2077" s="245"/>
      <c r="Q2077" s="245"/>
      <c r="R2077" s="245"/>
      <c r="S2077" s="245"/>
      <c r="T2077" s="246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T2077" s="247" t="s">
        <v>155</v>
      </c>
      <c r="AU2077" s="247" t="s">
        <v>81</v>
      </c>
      <c r="AV2077" s="14" t="s">
        <v>81</v>
      </c>
      <c r="AW2077" s="14" t="s">
        <v>33</v>
      </c>
      <c r="AX2077" s="14" t="s">
        <v>71</v>
      </c>
      <c r="AY2077" s="247" t="s">
        <v>141</v>
      </c>
    </row>
    <row r="2078" spans="1:51" s="14" customFormat="1" ht="12">
      <c r="A2078" s="14"/>
      <c r="B2078" s="237"/>
      <c r="C2078" s="238"/>
      <c r="D2078" s="220" t="s">
        <v>155</v>
      </c>
      <c r="E2078" s="239" t="s">
        <v>19</v>
      </c>
      <c r="F2078" s="240" t="s">
        <v>816</v>
      </c>
      <c r="G2078" s="238"/>
      <c r="H2078" s="241">
        <v>14.195</v>
      </c>
      <c r="I2078" s="242"/>
      <c r="J2078" s="238"/>
      <c r="K2078" s="238"/>
      <c r="L2078" s="243"/>
      <c r="M2078" s="244"/>
      <c r="N2078" s="245"/>
      <c r="O2078" s="245"/>
      <c r="P2078" s="245"/>
      <c r="Q2078" s="245"/>
      <c r="R2078" s="245"/>
      <c r="S2078" s="245"/>
      <c r="T2078" s="246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47" t="s">
        <v>155</v>
      </c>
      <c r="AU2078" s="247" t="s">
        <v>81</v>
      </c>
      <c r="AV2078" s="14" t="s">
        <v>81</v>
      </c>
      <c r="AW2078" s="14" t="s">
        <v>33</v>
      </c>
      <c r="AX2078" s="14" t="s">
        <v>71</v>
      </c>
      <c r="AY2078" s="247" t="s">
        <v>141</v>
      </c>
    </row>
    <row r="2079" spans="1:51" s="14" customFormat="1" ht="12">
      <c r="A2079" s="14"/>
      <c r="B2079" s="237"/>
      <c r="C2079" s="238"/>
      <c r="D2079" s="220" t="s">
        <v>155</v>
      </c>
      <c r="E2079" s="239" t="s">
        <v>19</v>
      </c>
      <c r="F2079" s="240" t="s">
        <v>817</v>
      </c>
      <c r="G2079" s="238"/>
      <c r="H2079" s="241">
        <v>71.405</v>
      </c>
      <c r="I2079" s="242"/>
      <c r="J2079" s="238"/>
      <c r="K2079" s="238"/>
      <c r="L2079" s="243"/>
      <c r="M2079" s="244"/>
      <c r="N2079" s="245"/>
      <c r="O2079" s="245"/>
      <c r="P2079" s="245"/>
      <c r="Q2079" s="245"/>
      <c r="R2079" s="245"/>
      <c r="S2079" s="245"/>
      <c r="T2079" s="246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47" t="s">
        <v>155</v>
      </c>
      <c r="AU2079" s="247" t="s">
        <v>81</v>
      </c>
      <c r="AV2079" s="14" t="s">
        <v>81</v>
      </c>
      <c r="AW2079" s="14" t="s">
        <v>33</v>
      </c>
      <c r="AX2079" s="14" t="s">
        <v>71</v>
      </c>
      <c r="AY2079" s="247" t="s">
        <v>141</v>
      </c>
    </row>
    <row r="2080" spans="1:51" s="14" customFormat="1" ht="12">
      <c r="A2080" s="14"/>
      <c r="B2080" s="237"/>
      <c r="C2080" s="238"/>
      <c r="D2080" s="220" t="s">
        <v>155</v>
      </c>
      <c r="E2080" s="239" t="s">
        <v>19</v>
      </c>
      <c r="F2080" s="240" t="s">
        <v>818</v>
      </c>
      <c r="G2080" s="238"/>
      <c r="H2080" s="241">
        <v>17.1</v>
      </c>
      <c r="I2080" s="242"/>
      <c r="J2080" s="238"/>
      <c r="K2080" s="238"/>
      <c r="L2080" s="243"/>
      <c r="M2080" s="244"/>
      <c r="N2080" s="245"/>
      <c r="O2080" s="245"/>
      <c r="P2080" s="245"/>
      <c r="Q2080" s="245"/>
      <c r="R2080" s="245"/>
      <c r="S2080" s="245"/>
      <c r="T2080" s="246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T2080" s="247" t="s">
        <v>155</v>
      </c>
      <c r="AU2080" s="247" t="s">
        <v>81</v>
      </c>
      <c r="AV2080" s="14" t="s">
        <v>81</v>
      </c>
      <c r="AW2080" s="14" t="s">
        <v>33</v>
      </c>
      <c r="AX2080" s="14" t="s">
        <v>71</v>
      </c>
      <c r="AY2080" s="247" t="s">
        <v>141</v>
      </c>
    </row>
    <row r="2081" spans="1:51" s="14" customFormat="1" ht="12">
      <c r="A2081" s="14"/>
      <c r="B2081" s="237"/>
      <c r="C2081" s="238"/>
      <c r="D2081" s="220" t="s">
        <v>155</v>
      </c>
      <c r="E2081" s="239" t="s">
        <v>19</v>
      </c>
      <c r="F2081" s="240" t="s">
        <v>819</v>
      </c>
      <c r="G2081" s="238"/>
      <c r="H2081" s="241">
        <v>51.91</v>
      </c>
      <c r="I2081" s="242"/>
      <c r="J2081" s="238"/>
      <c r="K2081" s="238"/>
      <c r="L2081" s="243"/>
      <c r="M2081" s="244"/>
      <c r="N2081" s="245"/>
      <c r="O2081" s="245"/>
      <c r="P2081" s="245"/>
      <c r="Q2081" s="245"/>
      <c r="R2081" s="245"/>
      <c r="S2081" s="245"/>
      <c r="T2081" s="246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47" t="s">
        <v>155</v>
      </c>
      <c r="AU2081" s="247" t="s">
        <v>81</v>
      </c>
      <c r="AV2081" s="14" t="s">
        <v>81</v>
      </c>
      <c r="AW2081" s="14" t="s">
        <v>33</v>
      </c>
      <c r="AX2081" s="14" t="s">
        <v>71</v>
      </c>
      <c r="AY2081" s="247" t="s">
        <v>141</v>
      </c>
    </row>
    <row r="2082" spans="1:51" s="14" customFormat="1" ht="12">
      <c r="A2082" s="14"/>
      <c r="B2082" s="237"/>
      <c r="C2082" s="238"/>
      <c r="D2082" s="220" t="s">
        <v>155</v>
      </c>
      <c r="E2082" s="239" t="s">
        <v>19</v>
      </c>
      <c r="F2082" s="240" t="s">
        <v>820</v>
      </c>
      <c r="G2082" s="238"/>
      <c r="H2082" s="241">
        <v>14.64</v>
      </c>
      <c r="I2082" s="242"/>
      <c r="J2082" s="238"/>
      <c r="K2082" s="238"/>
      <c r="L2082" s="243"/>
      <c r="M2082" s="244"/>
      <c r="N2082" s="245"/>
      <c r="O2082" s="245"/>
      <c r="P2082" s="245"/>
      <c r="Q2082" s="245"/>
      <c r="R2082" s="245"/>
      <c r="S2082" s="245"/>
      <c r="T2082" s="246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T2082" s="247" t="s">
        <v>155</v>
      </c>
      <c r="AU2082" s="247" t="s">
        <v>81</v>
      </c>
      <c r="AV2082" s="14" t="s">
        <v>81</v>
      </c>
      <c r="AW2082" s="14" t="s">
        <v>33</v>
      </c>
      <c r="AX2082" s="14" t="s">
        <v>71</v>
      </c>
      <c r="AY2082" s="247" t="s">
        <v>141</v>
      </c>
    </row>
    <row r="2083" spans="1:51" s="14" customFormat="1" ht="12">
      <c r="A2083" s="14"/>
      <c r="B2083" s="237"/>
      <c r="C2083" s="238"/>
      <c r="D2083" s="220" t="s">
        <v>155</v>
      </c>
      <c r="E2083" s="239" t="s">
        <v>19</v>
      </c>
      <c r="F2083" s="240" t="s">
        <v>821</v>
      </c>
      <c r="G2083" s="238"/>
      <c r="H2083" s="241">
        <v>17.64</v>
      </c>
      <c r="I2083" s="242"/>
      <c r="J2083" s="238"/>
      <c r="K2083" s="238"/>
      <c r="L2083" s="243"/>
      <c r="M2083" s="244"/>
      <c r="N2083" s="245"/>
      <c r="O2083" s="245"/>
      <c r="P2083" s="245"/>
      <c r="Q2083" s="245"/>
      <c r="R2083" s="245"/>
      <c r="S2083" s="245"/>
      <c r="T2083" s="246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T2083" s="247" t="s">
        <v>155</v>
      </c>
      <c r="AU2083" s="247" t="s">
        <v>81</v>
      </c>
      <c r="AV2083" s="14" t="s">
        <v>81</v>
      </c>
      <c r="AW2083" s="14" t="s">
        <v>33</v>
      </c>
      <c r="AX2083" s="14" t="s">
        <v>71</v>
      </c>
      <c r="AY2083" s="247" t="s">
        <v>141</v>
      </c>
    </row>
    <row r="2084" spans="1:51" s="14" customFormat="1" ht="12">
      <c r="A2084" s="14"/>
      <c r="B2084" s="237"/>
      <c r="C2084" s="238"/>
      <c r="D2084" s="220" t="s">
        <v>155</v>
      </c>
      <c r="E2084" s="239" t="s">
        <v>19</v>
      </c>
      <c r="F2084" s="240" t="s">
        <v>822</v>
      </c>
      <c r="G2084" s="238"/>
      <c r="H2084" s="241">
        <v>72.525</v>
      </c>
      <c r="I2084" s="242"/>
      <c r="J2084" s="238"/>
      <c r="K2084" s="238"/>
      <c r="L2084" s="243"/>
      <c r="M2084" s="244"/>
      <c r="N2084" s="245"/>
      <c r="O2084" s="245"/>
      <c r="P2084" s="245"/>
      <c r="Q2084" s="245"/>
      <c r="R2084" s="245"/>
      <c r="S2084" s="245"/>
      <c r="T2084" s="246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47" t="s">
        <v>155</v>
      </c>
      <c r="AU2084" s="247" t="s">
        <v>81</v>
      </c>
      <c r="AV2084" s="14" t="s">
        <v>81</v>
      </c>
      <c r="AW2084" s="14" t="s">
        <v>33</v>
      </c>
      <c r="AX2084" s="14" t="s">
        <v>71</v>
      </c>
      <c r="AY2084" s="247" t="s">
        <v>141</v>
      </c>
    </row>
    <row r="2085" spans="1:51" s="14" customFormat="1" ht="12">
      <c r="A2085" s="14"/>
      <c r="B2085" s="237"/>
      <c r="C2085" s="238"/>
      <c r="D2085" s="220" t="s">
        <v>155</v>
      </c>
      <c r="E2085" s="239" t="s">
        <v>19</v>
      </c>
      <c r="F2085" s="240" t="s">
        <v>823</v>
      </c>
      <c r="G2085" s="238"/>
      <c r="H2085" s="241">
        <v>14.9</v>
      </c>
      <c r="I2085" s="242"/>
      <c r="J2085" s="238"/>
      <c r="K2085" s="238"/>
      <c r="L2085" s="243"/>
      <c r="M2085" s="244"/>
      <c r="N2085" s="245"/>
      <c r="O2085" s="245"/>
      <c r="P2085" s="245"/>
      <c r="Q2085" s="245"/>
      <c r="R2085" s="245"/>
      <c r="S2085" s="245"/>
      <c r="T2085" s="246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T2085" s="247" t="s">
        <v>155</v>
      </c>
      <c r="AU2085" s="247" t="s">
        <v>81</v>
      </c>
      <c r="AV2085" s="14" t="s">
        <v>81</v>
      </c>
      <c r="AW2085" s="14" t="s">
        <v>33</v>
      </c>
      <c r="AX2085" s="14" t="s">
        <v>71</v>
      </c>
      <c r="AY2085" s="247" t="s">
        <v>141</v>
      </c>
    </row>
    <row r="2086" spans="1:51" s="14" customFormat="1" ht="12">
      <c r="A2086" s="14"/>
      <c r="B2086" s="237"/>
      <c r="C2086" s="238"/>
      <c r="D2086" s="220" t="s">
        <v>155</v>
      </c>
      <c r="E2086" s="239" t="s">
        <v>19</v>
      </c>
      <c r="F2086" s="240" t="s">
        <v>824</v>
      </c>
      <c r="G2086" s="238"/>
      <c r="H2086" s="241">
        <v>17.36</v>
      </c>
      <c r="I2086" s="242"/>
      <c r="J2086" s="238"/>
      <c r="K2086" s="238"/>
      <c r="L2086" s="243"/>
      <c r="M2086" s="244"/>
      <c r="N2086" s="245"/>
      <c r="O2086" s="245"/>
      <c r="P2086" s="245"/>
      <c r="Q2086" s="245"/>
      <c r="R2086" s="245"/>
      <c r="S2086" s="245"/>
      <c r="T2086" s="246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47" t="s">
        <v>155</v>
      </c>
      <c r="AU2086" s="247" t="s">
        <v>81</v>
      </c>
      <c r="AV2086" s="14" t="s">
        <v>81</v>
      </c>
      <c r="AW2086" s="14" t="s">
        <v>33</v>
      </c>
      <c r="AX2086" s="14" t="s">
        <v>71</v>
      </c>
      <c r="AY2086" s="247" t="s">
        <v>141</v>
      </c>
    </row>
    <row r="2087" spans="1:51" s="14" customFormat="1" ht="12">
      <c r="A2087" s="14"/>
      <c r="B2087" s="237"/>
      <c r="C2087" s="238"/>
      <c r="D2087" s="220" t="s">
        <v>155</v>
      </c>
      <c r="E2087" s="239" t="s">
        <v>19</v>
      </c>
      <c r="F2087" s="240" t="s">
        <v>825</v>
      </c>
      <c r="G2087" s="238"/>
      <c r="H2087" s="241">
        <v>73.605</v>
      </c>
      <c r="I2087" s="242"/>
      <c r="J2087" s="238"/>
      <c r="K2087" s="238"/>
      <c r="L2087" s="243"/>
      <c r="M2087" s="244"/>
      <c r="N2087" s="245"/>
      <c r="O2087" s="245"/>
      <c r="P2087" s="245"/>
      <c r="Q2087" s="245"/>
      <c r="R2087" s="245"/>
      <c r="S2087" s="245"/>
      <c r="T2087" s="246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T2087" s="247" t="s">
        <v>155</v>
      </c>
      <c r="AU2087" s="247" t="s">
        <v>81</v>
      </c>
      <c r="AV2087" s="14" t="s">
        <v>81</v>
      </c>
      <c r="AW2087" s="14" t="s">
        <v>33</v>
      </c>
      <c r="AX2087" s="14" t="s">
        <v>71</v>
      </c>
      <c r="AY2087" s="247" t="s">
        <v>141</v>
      </c>
    </row>
    <row r="2088" spans="1:51" s="14" customFormat="1" ht="12">
      <c r="A2088" s="14"/>
      <c r="B2088" s="237"/>
      <c r="C2088" s="238"/>
      <c r="D2088" s="220" t="s">
        <v>155</v>
      </c>
      <c r="E2088" s="239" t="s">
        <v>19</v>
      </c>
      <c r="F2088" s="240" t="s">
        <v>826</v>
      </c>
      <c r="G2088" s="238"/>
      <c r="H2088" s="241">
        <v>12.04</v>
      </c>
      <c r="I2088" s="242"/>
      <c r="J2088" s="238"/>
      <c r="K2088" s="238"/>
      <c r="L2088" s="243"/>
      <c r="M2088" s="244"/>
      <c r="N2088" s="245"/>
      <c r="O2088" s="245"/>
      <c r="P2088" s="245"/>
      <c r="Q2088" s="245"/>
      <c r="R2088" s="245"/>
      <c r="S2088" s="245"/>
      <c r="T2088" s="246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T2088" s="247" t="s">
        <v>155</v>
      </c>
      <c r="AU2088" s="247" t="s">
        <v>81</v>
      </c>
      <c r="AV2088" s="14" t="s">
        <v>81</v>
      </c>
      <c r="AW2088" s="14" t="s">
        <v>33</v>
      </c>
      <c r="AX2088" s="14" t="s">
        <v>71</v>
      </c>
      <c r="AY2088" s="247" t="s">
        <v>141</v>
      </c>
    </row>
    <row r="2089" spans="1:51" s="14" customFormat="1" ht="12">
      <c r="A2089" s="14"/>
      <c r="B2089" s="237"/>
      <c r="C2089" s="238"/>
      <c r="D2089" s="220" t="s">
        <v>155</v>
      </c>
      <c r="E2089" s="239" t="s">
        <v>19</v>
      </c>
      <c r="F2089" s="240" t="s">
        <v>827</v>
      </c>
      <c r="G2089" s="238"/>
      <c r="H2089" s="241">
        <v>10.7</v>
      </c>
      <c r="I2089" s="242"/>
      <c r="J2089" s="238"/>
      <c r="K2089" s="238"/>
      <c r="L2089" s="243"/>
      <c r="M2089" s="244"/>
      <c r="N2089" s="245"/>
      <c r="O2089" s="245"/>
      <c r="P2089" s="245"/>
      <c r="Q2089" s="245"/>
      <c r="R2089" s="245"/>
      <c r="S2089" s="245"/>
      <c r="T2089" s="246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T2089" s="247" t="s">
        <v>155</v>
      </c>
      <c r="AU2089" s="247" t="s">
        <v>81</v>
      </c>
      <c r="AV2089" s="14" t="s">
        <v>81</v>
      </c>
      <c r="AW2089" s="14" t="s">
        <v>33</v>
      </c>
      <c r="AX2089" s="14" t="s">
        <v>71</v>
      </c>
      <c r="AY2089" s="247" t="s">
        <v>141</v>
      </c>
    </row>
    <row r="2090" spans="1:51" s="14" customFormat="1" ht="12">
      <c r="A2090" s="14"/>
      <c r="B2090" s="237"/>
      <c r="C2090" s="238"/>
      <c r="D2090" s="220" t="s">
        <v>155</v>
      </c>
      <c r="E2090" s="239" t="s">
        <v>19</v>
      </c>
      <c r="F2090" s="240" t="s">
        <v>828</v>
      </c>
      <c r="G2090" s="238"/>
      <c r="H2090" s="241">
        <v>110.535</v>
      </c>
      <c r="I2090" s="242"/>
      <c r="J2090" s="238"/>
      <c r="K2090" s="238"/>
      <c r="L2090" s="243"/>
      <c r="M2090" s="244"/>
      <c r="N2090" s="245"/>
      <c r="O2090" s="245"/>
      <c r="P2090" s="245"/>
      <c r="Q2090" s="245"/>
      <c r="R2090" s="245"/>
      <c r="S2090" s="245"/>
      <c r="T2090" s="246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T2090" s="247" t="s">
        <v>155</v>
      </c>
      <c r="AU2090" s="247" t="s">
        <v>81</v>
      </c>
      <c r="AV2090" s="14" t="s">
        <v>81</v>
      </c>
      <c r="AW2090" s="14" t="s">
        <v>33</v>
      </c>
      <c r="AX2090" s="14" t="s">
        <v>71</v>
      </c>
      <c r="AY2090" s="247" t="s">
        <v>141</v>
      </c>
    </row>
    <row r="2091" spans="1:51" s="14" customFormat="1" ht="12">
      <c r="A2091" s="14"/>
      <c r="B2091" s="237"/>
      <c r="C2091" s="238"/>
      <c r="D2091" s="220" t="s">
        <v>155</v>
      </c>
      <c r="E2091" s="239" t="s">
        <v>19</v>
      </c>
      <c r="F2091" s="240" t="s">
        <v>829</v>
      </c>
      <c r="G2091" s="238"/>
      <c r="H2091" s="241">
        <v>13.86</v>
      </c>
      <c r="I2091" s="242"/>
      <c r="J2091" s="238"/>
      <c r="K2091" s="238"/>
      <c r="L2091" s="243"/>
      <c r="M2091" s="244"/>
      <c r="N2091" s="245"/>
      <c r="O2091" s="245"/>
      <c r="P2091" s="245"/>
      <c r="Q2091" s="245"/>
      <c r="R2091" s="245"/>
      <c r="S2091" s="245"/>
      <c r="T2091" s="246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T2091" s="247" t="s">
        <v>155</v>
      </c>
      <c r="AU2091" s="247" t="s">
        <v>81</v>
      </c>
      <c r="AV2091" s="14" t="s">
        <v>81</v>
      </c>
      <c r="AW2091" s="14" t="s">
        <v>33</v>
      </c>
      <c r="AX2091" s="14" t="s">
        <v>71</v>
      </c>
      <c r="AY2091" s="247" t="s">
        <v>141</v>
      </c>
    </row>
    <row r="2092" spans="1:51" s="14" customFormat="1" ht="12">
      <c r="A2092" s="14"/>
      <c r="B2092" s="237"/>
      <c r="C2092" s="238"/>
      <c r="D2092" s="220" t="s">
        <v>155</v>
      </c>
      <c r="E2092" s="239" t="s">
        <v>19</v>
      </c>
      <c r="F2092" s="240" t="s">
        <v>830</v>
      </c>
      <c r="G2092" s="238"/>
      <c r="H2092" s="241">
        <v>16.58</v>
      </c>
      <c r="I2092" s="242"/>
      <c r="J2092" s="238"/>
      <c r="K2092" s="238"/>
      <c r="L2092" s="243"/>
      <c r="M2092" s="244"/>
      <c r="N2092" s="245"/>
      <c r="O2092" s="245"/>
      <c r="P2092" s="245"/>
      <c r="Q2092" s="245"/>
      <c r="R2092" s="245"/>
      <c r="S2092" s="245"/>
      <c r="T2092" s="246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47" t="s">
        <v>155</v>
      </c>
      <c r="AU2092" s="247" t="s">
        <v>81</v>
      </c>
      <c r="AV2092" s="14" t="s">
        <v>81</v>
      </c>
      <c r="AW2092" s="14" t="s">
        <v>33</v>
      </c>
      <c r="AX2092" s="14" t="s">
        <v>71</v>
      </c>
      <c r="AY2092" s="247" t="s">
        <v>141</v>
      </c>
    </row>
    <row r="2093" spans="1:51" s="15" customFormat="1" ht="12">
      <c r="A2093" s="15"/>
      <c r="B2093" s="258"/>
      <c r="C2093" s="259"/>
      <c r="D2093" s="220" t="s">
        <v>155</v>
      </c>
      <c r="E2093" s="260" t="s">
        <v>19</v>
      </c>
      <c r="F2093" s="261" t="s">
        <v>188</v>
      </c>
      <c r="G2093" s="259"/>
      <c r="H2093" s="262">
        <v>618.215</v>
      </c>
      <c r="I2093" s="263"/>
      <c r="J2093" s="259"/>
      <c r="K2093" s="259"/>
      <c r="L2093" s="264"/>
      <c r="M2093" s="265"/>
      <c r="N2093" s="266"/>
      <c r="O2093" s="266"/>
      <c r="P2093" s="266"/>
      <c r="Q2093" s="266"/>
      <c r="R2093" s="266"/>
      <c r="S2093" s="266"/>
      <c r="T2093" s="267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T2093" s="268" t="s">
        <v>155</v>
      </c>
      <c r="AU2093" s="268" t="s">
        <v>81</v>
      </c>
      <c r="AV2093" s="15" t="s">
        <v>149</v>
      </c>
      <c r="AW2093" s="15" t="s">
        <v>33</v>
      </c>
      <c r="AX2093" s="15" t="s">
        <v>79</v>
      </c>
      <c r="AY2093" s="268" t="s">
        <v>141</v>
      </c>
    </row>
    <row r="2094" spans="1:65" s="2" customFormat="1" ht="24.15" customHeight="1">
      <c r="A2094" s="41"/>
      <c r="B2094" s="42"/>
      <c r="C2094" s="207" t="s">
        <v>2193</v>
      </c>
      <c r="D2094" s="207" t="s">
        <v>144</v>
      </c>
      <c r="E2094" s="208" t="s">
        <v>2194</v>
      </c>
      <c r="F2094" s="209" t="s">
        <v>2195</v>
      </c>
      <c r="G2094" s="210" t="s">
        <v>256</v>
      </c>
      <c r="H2094" s="211">
        <v>196.75</v>
      </c>
      <c r="I2094" s="212"/>
      <c r="J2094" s="213">
        <f>ROUND(I2094*H2094,2)</f>
        <v>0</v>
      </c>
      <c r="K2094" s="209" t="s">
        <v>2196</v>
      </c>
      <c r="L2094" s="47"/>
      <c r="M2094" s="214" t="s">
        <v>19</v>
      </c>
      <c r="N2094" s="215" t="s">
        <v>42</v>
      </c>
      <c r="O2094" s="87"/>
      <c r="P2094" s="216">
        <f>O2094*H2094</f>
        <v>0</v>
      </c>
      <c r="Q2094" s="216">
        <v>0.00055</v>
      </c>
      <c r="R2094" s="216">
        <f>Q2094*H2094</f>
        <v>0.1082125</v>
      </c>
      <c r="S2094" s="216">
        <v>0</v>
      </c>
      <c r="T2094" s="217">
        <f>S2094*H2094</f>
        <v>0</v>
      </c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R2094" s="218" t="s">
        <v>269</v>
      </c>
      <c r="AT2094" s="218" t="s">
        <v>144</v>
      </c>
      <c r="AU2094" s="218" t="s">
        <v>81</v>
      </c>
      <c r="AY2094" s="20" t="s">
        <v>141</v>
      </c>
      <c r="BE2094" s="219">
        <f>IF(N2094="základní",J2094,0)</f>
        <v>0</v>
      </c>
      <c r="BF2094" s="219">
        <f>IF(N2094="snížená",J2094,0)</f>
        <v>0</v>
      </c>
      <c r="BG2094" s="219">
        <f>IF(N2094="zákl. přenesená",J2094,0)</f>
        <v>0</v>
      </c>
      <c r="BH2094" s="219">
        <f>IF(N2094="sníž. přenesená",J2094,0)</f>
        <v>0</v>
      </c>
      <c r="BI2094" s="219">
        <f>IF(N2094="nulová",J2094,0)</f>
        <v>0</v>
      </c>
      <c r="BJ2094" s="20" t="s">
        <v>79</v>
      </c>
      <c r="BK2094" s="219">
        <f>ROUND(I2094*H2094,2)</f>
        <v>0</v>
      </c>
      <c r="BL2094" s="20" t="s">
        <v>269</v>
      </c>
      <c r="BM2094" s="218" t="s">
        <v>2197</v>
      </c>
    </row>
    <row r="2095" spans="1:47" s="2" customFormat="1" ht="12">
      <c r="A2095" s="41"/>
      <c r="B2095" s="42"/>
      <c r="C2095" s="43"/>
      <c r="D2095" s="220" t="s">
        <v>151</v>
      </c>
      <c r="E2095" s="43"/>
      <c r="F2095" s="221" t="s">
        <v>2195</v>
      </c>
      <c r="G2095" s="43"/>
      <c r="H2095" s="43"/>
      <c r="I2095" s="222"/>
      <c r="J2095" s="43"/>
      <c r="K2095" s="43"/>
      <c r="L2095" s="47"/>
      <c r="M2095" s="223"/>
      <c r="N2095" s="224"/>
      <c r="O2095" s="87"/>
      <c r="P2095" s="87"/>
      <c r="Q2095" s="87"/>
      <c r="R2095" s="87"/>
      <c r="S2095" s="87"/>
      <c r="T2095" s="88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T2095" s="20" t="s">
        <v>151</v>
      </c>
      <c r="AU2095" s="20" t="s">
        <v>81</v>
      </c>
    </row>
    <row r="2096" spans="1:51" s="13" customFormat="1" ht="12">
      <c r="A2096" s="13"/>
      <c r="B2096" s="227"/>
      <c r="C2096" s="228"/>
      <c r="D2096" s="220" t="s">
        <v>155</v>
      </c>
      <c r="E2096" s="229" t="s">
        <v>19</v>
      </c>
      <c r="F2096" s="230" t="s">
        <v>1440</v>
      </c>
      <c r="G2096" s="228"/>
      <c r="H2096" s="229" t="s">
        <v>19</v>
      </c>
      <c r="I2096" s="231"/>
      <c r="J2096" s="228"/>
      <c r="K2096" s="228"/>
      <c r="L2096" s="232"/>
      <c r="M2096" s="233"/>
      <c r="N2096" s="234"/>
      <c r="O2096" s="234"/>
      <c r="P2096" s="234"/>
      <c r="Q2096" s="234"/>
      <c r="R2096" s="234"/>
      <c r="S2096" s="234"/>
      <c r="T2096" s="235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T2096" s="236" t="s">
        <v>155</v>
      </c>
      <c r="AU2096" s="236" t="s">
        <v>81</v>
      </c>
      <c r="AV2096" s="13" t="s">
        <v>79</v>
      </c>
      <c r="AW2096" s="13" t="s">
        <v>33</v>
      </c>
      <c r="AX2096" s="13" t="s">
        <v>71</v>
      </c>
      <c r="AY2096" s="236" t="s">
        <v>141</v>
      </c>
    </row>
    <row r="2097" spans="1:51" s="13" customFormat="1" ht="12">
      <c r="A2097" s="13"/>
      <c r="B2097" s="227"/>
      <c r="C2097" s="228"/>
      <c r="D2097" s="220" t="s">
        <v>155</v>
      </c>
      <c r="E2097" s="229" t="s">
        <v>19</v>
      </c>
      <c r="F2097" s="230" t="s">
        <v>2198</v>
      </c>
      <c r="G2097" s="228"/>
      <c r="H2097" s="229" t="s">
        <v>19</v>
      </c>
      <c r="I2097" s="231"/>
      <c r="J2097" s="228"/>
      <c r="K2097" s="228"/>
      <c r="L2097" s="232"/>
      <c r="M2097" s="233"/>
      <c r="N2097" s="234"/>
      <c r="O2097" s="234"/>
      <c r="P2097" s="234"/>
      <c r="Q2097" s="234"/>
      <c r="R2097" s="234"/>
      <c r="S2097" s="234"/>
      <c r="T2097" s="235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36" t="s">
        <v>155</v>
      </c>
      <c r="AU2097" s="236" t="s">
        <v>81</v>
      </c>
      <c r="AV2097" s="13" t="s">
        <v>79</v>
      </c>
      <c r="AW2097" s="13" t="s">
        <v>33</v>
      </c>
      <c r="AX2097" s="13" t="s">
        <v>71</v>
      </c>
      <c r="AY2097" s="236" t="s">
        <v>141</v>
      </c>
    </row>
    <row r="2098" spans="1:51" s="14" customFormat="1" ht="12">
      <c r="A2098" s="14"/>
      <c r="B2098" s="237"/>
      <c r="C2098" s="238"/>
      <c r="D2098" s="220" t="s">
        <v>155</v>
      </c>
      <c r="E2098" s="239" t="s">
        <v>19</v>
      </c>
      <c r="F2098" s="240" t="s">
        <v>2199</v>
      </c>
      <c r="G2098" s="238"/>
      <c r="H2098" s="241">
        <v>25.35</v>
      </c>
      <c r="I2098" s="242"/>
      <c r="J2098" s="238"/>
      <c r="K2098" s="238"/>
      <c r="L2098" s="243"/>
      <c r="M2098" s="244"/>
      <c r="N2098" s="245"/>
      <c r="O2098" s="245"/>
      <c r="P2098" s="245"/>
      <c r="Q2098" s="245"/>
      <c r="R2098" s="245"/>
      <c r="S2098" s="245"/>
      <c r="T2098" s="246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T2098" s="247" t="s">
        <v>155</v>
      </c>
      <c r="AU2098" s="247" t="s">
        <v>81</v>
      </c>
      <c r="AV2098" s="14" t="s">
        <v>81</v>
      </c>
      <c r="AW2098" s="14" t="s">
        <v>33</v>
      </c>
      <c r="AX2098" s="14" t="s">
        <v>71</v>
      </c>
      <c r="AY2098" s="247" t="s">
        <v>141</v>
      </c>
    </row>
    <row r="2099" spans="1:51" s="14" customFormat="1" ht="12">
      <c r="A2099" s="14"/>
      <c r="B2099" s="237"/>
      <c r="C2099" s="238"/>
      <c r="D2099" s="220" t="s">
        <v>155</v>
      </c>
      <c r="E2099" s="239" t="s">
        <v>19</v>
      </c>
      <c r="F2099" s="240" t="s">
        <v>2200</v>
      </c>
      <c r="G2099" s="238"/>
      <c r="H2099" s="241">
        <v>40.9</v>
      </c>
      <c r="I2099" s="242"/>
      <c r="J2099" s="238"/>
      <c r="K2099" s="238"/>
      <c r="L2099" s="243"/>
      <c r="M2099" s="244"/>
      <c r="N2099" s="245"/>
      <c r="O2099" s="245"/>
      <c r="P2099" s="245"/>
      <c r="Q2099" s="245"/>
      <c r="R2099" s="245"/>
      <c r="S2099" s="245"/>
      <c r="T2099" s="246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47" t="s">
        <v>155</v>
      </c>
      <c r="AU2099" s="247" t="s">
        <v>81</v>
      </c>
      <c r="AV2099" s="14" t="s">
        <v>81</v>
      </c>
      <c r="AW2099" s="14" t="s">
        <v>33</v>
      </c>
      <c r="AX2099" s="14" t="s">
        <v>71</v>
      </c>
      <c r="AY2099" s="247" t="s">
        <v>141</v>
      </c>
    </row>
    <row r="2100" spans="1:51" s="14" customFormat="1" ht="12">
      <c r="A2100" s="14"/>
      <c r="B2100" s="237"/>
      <c r="C2100" s="238"/>
      <c r="D2100" s="220" t="s">
        <v>155</v>
      </c>
      <c r="E2100" s="239" t="s">
        <v>19</v>
      </c>
      <c r="F2100" s="240" t="s">
        <v>2201</v>
      </c>
      <c r="G2100" s="238"/>
      <c r="H2100" s="241">
        <v>84.6</v>
      </c>
      <c r="I2100" s="242"/>
      <c r="J2100" s="238"/>
      <c r="K2100" s="238"/>
      <c r="L2100" s="243"/>
      <c r="M2100" s="244"/>
      <c r="N2100" s="245"/>
      <c r="O2100" s="245"/>
      <c r="P2100" s="245"/>
      <c r="Q2100" s="245"/>
      <c r="R2100" s="245"/>
      <c r="S2100" s="245"/>
      <c r="T2100" s="246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T2100" s="247" t="s">
        <v>155</v>
      </c>
      <c r="AU2100" s="247" t="s">
        <v>81</v>
      </c>
      <c r="AV2100" s="14" t="s">
        <v>81</v>
      </c>
      <c r="AW2100" s="14" t="s">
        <v>33</v>
      </c>
      <c r="AX2100" s="14" t="s">
        <v>71</v>
      </c>
      <c r="AY2100" s="247" t="s">
        <v>141</v>
      </c>
    </row>
    <row r="2101" spans="1:51" s="14" customFormat="1" ht="12">
      <c r="A2101" s="14"/>
      <c r="B2101" s="237"/>
      <c r="C2101" s="238"/>
      <c r="D2101" s="220" t="s">
        <v>155</v>
      </c>
      <c r="E2101" s="239" t="s">
        <v>19</v>
      </c>
      <c r="F2101" s="240" t="s">
        <v>2202</v>
      </c>
      <c r="G2101" s="238"/>
      <c r="H2101" s="241">
        <v>45.9</v>
      </c>
      <c r="I2101" s="242"/>
      <c r="J2101" s="238"/>
      <c r="K2101" s="238"/>
      <c r="L2101" s="243"/>
      <c r="M2101" s="244"/>
      <c r="N2101" s="245"/>
      <c r="O2101" s="245"/>
      <c r="P2101" s="245"/>
      <c r="Q2101" s="245"/>
      <c r="R2101" s="245"/>
      <c r="S2101" s="245"/>
      <c r="T2101" s="246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47" t="s">
        <v>155</v>
      </c>
      <c r="AU2101" s="247" t="s">
        <v>81</v>
      </c>
      <c r="AV2101" s="14" t="s">
        <v>81</v>
      </c>
      <c r="AW2101" s="14" t="s">
        <v>33</v>
      </c>
      <c r="AX2101" s="14" t="s">
        <v>71</v>
      </c>
      <c r="AY2101" s="247" t="s">
        <v>141</v>
      </c>
    </row>
    <row r="2102" spans="1:51" s="15" customFormat="1" ht="12">
      <c r="A2102" s="15"/>
      <c r="B2102" s="258"/>
      <c r="C2102" s="259"/>
      <c r="D2102" s="220" t="s">
        <v>155</v>
      </c>
      <c r="E2102" s="260" t="s">
        <v>19</v>
      </c>
      <c r="F2102" s="261" t="s">
        <v>188</v>
      </c>
      <c r="G2102" s="259"/>
      <c r="H2102" s="262">
        <v>196.75</v>
      </c>
      <c r="I2102" s="263"/>
      <c r="J2102" s="259"/>
      <c r="K2102" s="259"/>
      <c r="L2102" s="264"/>
      <c r="M2102" s="265"/>
      <c r="N2102" s="266"/>
      <c r="O2102" s="266"/>
      <c r="P2102" s="266"/>
      <c r="Q2102" s="266"/>
      <c r="R2102" s="266"/>
      <c r="S2102" s="266"/>
      <c r="T2102" s="267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T2102" s="268" t="s">
        <v>155</v>
      </c>
      <c r="AU2102" s="268" t="s">
        <v>81</v>
      </c>
      <c r="AV2102" s="15" t="s">
        <v>149</v>
      </c>
      <c r="AW2102" s="15" t="s">
        <v>33</v>
      </c>
      <c r="AX2102" s="15" t="s">
        <v>79</v>
      </c>
      <c r="AY2102" s="268" t="s">
        <v>141</v>
      </c>
    </row>
    <row r="2103" spans="1:65" s="2" customFormat="1" ht="24.15" customHeight="1">
      <c r="A2103" s="41"/>
      <c r="B2103" s="42"/>
      <c r="C2103" s="207" t="s">
        <v>2203</v>
      </c>
      <c r="D2103" s="207" t="s">
        <v>144</v>
      </c>
      <c r="E2103" s="208" t="s">
        <v>2204</v>
      </c>
      <c r="F2103" s="209" t="s">
        <v>2205</v>
      </c>
      <c r="G2103" s="210" t="s">
        <v>256</v>
      </c>
      <c r="H2103" s="211">
        <v>244.05</v>
      </c>
      <c r="I2103" s="212"/>
      <c r="J2103" s="213">
        <f>ROUND(I2103*H2103,2)</f>
        <v>0</v>
      </c>
      <c r="K2103" s="209" t="s">
        <v>2196</v>
      </c>
      <c r="L2103" s="47"/>
      <c r="M2103" s="214" t="s">
        <v>19</v>
      </c>
      <c r="N2103" s="215" t="s">
        <v>42</v>
      </c>
      <c r="O2103" s="87"/>
      <c r="P2103" s="216">
        <f>O2103*H2103</f>
        <v>0</v>
      </c>
      <c r="Q2103" s="216">
        <v>0.0005</v>
      </c>
      <c r="R2103" s="216">
        <f>Q2103*H2103</f>
        <v>0.12202500000000001</v>
      </c>
      <c r="S2103" s="216">
        <v>0</v>
      </c>
      <c r="T2103" s="217">
        <f>S2103*H2103</f>
        <v>0</v>
      </c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R2103" s="218" t="s">
        <v>269</v>
      </c>
      <c r="AT2103" s="218" t="s">
        <v>144</v>
      </c>
      <c r="AU2103" s="218" t="s">
        <v>81</v>
      </c>
      <c r="AY2103" s="20" t="s">
        <v>141</v>
      </c>
      <c r="BE2103" s="219">
        <f>IF(N2103="základní",J2103,0)</f>
        <v>0</v>
      </c>
      <c r="BF2103" s="219">
        <f>IF(N2103="snížená",J2103,0)</f>
        <v>0</v>
      </c>
      <c r="BG2103" s="219">
        <f>IF(N2103="zákl. přenesená",J2103,0)</f>
        <v>0</v>
      </c>
      <c r="BH2103" s="219">
        <f>IF(N2103="sníž. přenesená",J2103,0)</f>
        <v>0</v>
      </c>
      <c r="BI2103" s="219">
        <f>IF(N2103="nulová",J2103,0)</f>
        <v>0</v>
      </c>
      <c r="BJ2103" s="20" t="s">
        <v>79</v>
      </c>
      <c r="BK2103" s="219">
        <f>ROUND(I2103*H2103,2)</f>
        <v>0</v>
      </c>
      <c r="BL2103" s="20" t="s">
        <v>269</v>
      </c>
      <c r="BM2103" s="218" t="s">
        <v>2206</v>
      </c>
    </row>
    <row r="2104" spans="1:47" s="2" customFormat="1" ht="12">
      <c r="A2104" s="41"/>
      <c r="B2104" s="42"/>
      <c r="C2104" s="43"/>
      <c r="D2104" s="220" t="s">
        <v>151</v>
      </c>
      <c r="E2104" s="43"/>
      <c r="F2104" s="221" t="s">
        <v>2205</v>
      </c>
      <c r="G2104" s="43"/>
      <c r="H2104" s="43"/>
      <c r="I2104" s="222"/>
      <c r="J2104" s="43"/>
      <c r="K2104" s="43"/>
      <c r="L2104" s="47"/>
      <c r="M2104" s="223"/>
      <c r="N2104" s="224"/>
      <c r="O2104" s="87"/>
      <c r="P2104" s="87"/>
      <c r="Q2104" s="87"/>
      <c r="R2104" s="87"/>
      <c r="S2104" s="87"/>
      <c r="T2104" s="88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T2104" s="20" t="s">
        <v>151</v>
      </c>
      <c r="AU2104" s="20" t="s">
        <v>81</v>
      </c>
    </row>
    <row r="2105" spans="1:51" s="13" customFormat="1" ht="12">
      <c r="A2105" s="13"/>
      <c r="B2105" s="227"/>
      <c r="C2105" s="228"/>
      <c r="D2105" s="220" t="s">
        <v>155</v>
      </c>
      <c r="E2105" s="229" t="s">
        <v>19</v>
      </c>
      <c r="F2105" s="230" t="s">
        <v>2207</v>
      </c>
      <c r="G2105" s="228"/>
      <c r="H2105" s="229" t="s">
        <v>19</v>
      </c>
      <c r="I2105" s="231"/>
      <c r="J2105" s="228"/>
      <c r="K2105" s="228"/>
      <c r="L2105" s="232"/>
      <c r="M2105" s="233"/>
      <c r="N2105" s="234"/>
      <c r="O2105" s="234"/>
      <c r="P2105" s="234"/>
      <c r="Q2105" s="234"/>
      <c r="R2105" s="234"/>
      <c r="S2105" s="234"/>
      <c r="T2105" s="235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T2105" s="236" t="s">
        <v>155</v>
      </c>
      <c r="AU2105" s="236" t="s">
        <v>81</v>
      </c>
      <c r="AV2105" s="13" t="s">
        <v>79</v>
      </c>
      <c r="AW2105" s="13" t="s">
        <v>33</v>
      </c>
      <c r="AX2105" s="13" t="s">
        <v>71</v>
      </c>
      <c r="AY2105" s="236" t="s">
        <v>141</v>
      </c>
    </row>
    <row r="2106" spans="1:51" s="13" customFormat="1" ht="12">
      <c r="A2106" s="13"/>
      <c r="B2106" s="227"/>
      <c r="C2106" s="228"/>
      <c r="D2106" s="220" t="s">
        <v>155</v>
      </c>
      <c r="E2106" s="229" t="s">
        <v>19</v>
      </c>
      <c r="F2106" s="230" t="s">
        <v>2208</v>
      </c>
      <c r="G2106" s="228"/>
      <c r="H2106" s="229" t="s">
        <v>19</v>
      </c>
      <c r="I2106" s="231"/>
      <c r="J2106" s="228"/>
      <c r="K2106" s="228"/>
      <c r="L2106" s="232"/>
      <c r="M2106" s="233"/>
      <c r="N2106" s="234"/>
      <c r="O2106" s="234"/>
      <c r="P2106" s="234"/>
      <c r="Q2106" s="234"/>
      <c r="R2106" s="234"/>
      <c r="S2106" s="234"/>
      <c r="T2106" s="235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36" t="s">
        <v>155</v>
      </c>
      <c r="AU2106" s="236" t="s">
        <v>81</v>
      </c>
      <c r="AV2106" s="13" t="s">
        <v>79</v>
      </c>
      <c r="AW2106" s="13" t="s">
        <v>33</v>
      </c>
      <c r="AX2106" s="13" t="s">
        <v>71</v>
      </c>
      <c r="AY2106" s="236" t="s">
        <v>141</v>
      </c>
    </row>
    <row r="2107" spans="1:51" s="14" customFormat="1" ht="12">
      <c r="A2107" s="14"/>
      <c r="B2107" s="237"/>
      <c r="C2107" s="238"/>
      <c r="D2107" s="220" t="s">
        <v>155</v>
      </c>
      <c r="E2107" s="239" t="s">
        <v>19</v>
      </c>
      <c r="F2107" s="240" t="s">
        <v>2209</v>
      </c>
      <c r="G2107" s="238"/>
      <c r="H2107" s="241">
        <v>7.85</v>
      </c>
      <c r="I2107" s="242"/>
      <c r="J2107" s="238"/>
      <c r="K2107" s="238"/>
      <c r="L2107" s="243"/>
      <c r="M2107" s="244"/>
      <c r="N2107" s="245"/>
      <c r="O2107" s="245"/>
      <c r="P2107" s="245"/>
      <c r="Q2107" s="245"/>
      <c r="R2107" s="245"/>
      <c r="S2107" s="245"/>
      <c r="T2107" s="246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47" t="s">
        <v>155</v>
      </c>
      <c r="AU2107" s="247" t="s">
        <v>81</v>
      </c>
      <c r="AV2107" s="14" t="s">
        <v>81</v>
      </c>
      <c r="AW2107" s="14" t="s">
        <v>33</v>
      </c>
      <c r="AX2107" s="14" t="s">
        <v>71</v>
      </c>
      <c r="AY2107" s="247" t="s">
        <v>141</v>
      </c>
    </row>
    <row r="2108" spans="1:51" s="14" customFormat="1" ht="12">
      <c r="A2108" s="14"/>
      <c r="B2108" s="237"/>
      <c r="C2108" s="238"/>
      <c r="D2108" s="220" t="s">
        <v>155</v>
      </c>
      <c r="E2108" s="239" t="s">
        <v>19</v>
      </c>
      <c r="F2108" s="240" t="s">
        <v>2210</v>
      </c>
      <c r="G2108" s="238"/>
      <c r="H2108" s="241">
        <v>190.6</v>
      </c>
      <c r="I2108" s="242"/>
      <c r="J2108" s="238"/>
      <c r="K2108" s="238"/>
      <c r="L2108" s="243"/>
      <c r="M2108" s="244"/>
      <c r="N2108" s="245"/>
      <c r="O2108" s="245"/>
      <c r="P2108" s="245"/>
      <c r="Q2108" s="245"/>
      <c r="R2108" s="245"/>
      <c r="S2108" s="245"/>
      <c r="T2108" s="246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47" t="s">
        <v>155</v>
      </c>
      <c r="AU2108" s="247" t="s">
        <v>81</v>
      </c>
      <c r="AV2108" s="14" t="s">
        <v>81</v>
      </c>
      <c r="AW2108" s="14" t="s">
        <v>33</v>
      </c>
      <c r="AX2108" s="14" t="s">
        <v>71</v>
      </c>
      <c r="AY2108" s="247" t="s">
        <v>141</v>
      </c>
    </row>
    <row r="2109" spans="1:51" s="14" customFormat="1" ht="12">
      <c r="A2109" s="14"/>
      <c r="B2109" s="237"/>
      <c r="C2109" s="238"/>
      <c r="D2109" s="220" t="s">
        <v>155</v>
      </c>
      <c r="E2109" s="239" t="s">
        <v>19</v>
      </c>
      <c r="F2109" s="240" t="s">
        <v>2211</v>
      </c>
      <c r="G2109" s="238"/>
      <c r="H2109" s="241">
        <v>45.6</v>
      </c>
      <c r="I2109" s="242"/>
      <c r="J2109" s="238"/>
      <c r="K2109" s="238"/>
      <c r="L2109" s="243"/>
      <c r="M2109" s="244"/>
      <c r="N2109" s="245"/>
      <c r="O2109" s="245"/>
      <c r="P2109" s="245"/>
      <c r="Q2109" s="245"/>
      <c r="R2109" s="245"/>
      <c r="S2109" s="245"/>
      <c r="T2109" s="246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47" t="s">
        <v>155</v>
      </c>
      <c r="AU2109" s="247" t="s">
        <v>81</v>
      </c>
      <c r="AV2109" s="14" t="s">
        <v>81</v>
      </c>
      <c r="AW2109" s="14" t="s">
        <v>33</v>
      </c>
      <c r="AX2109" s="14" t="s">
        <v>71</v>
      </c>
      <c r="AY2109" s="247" t="s">
        <v>141</v>
      </c>
    </row>
    <row r="2110" spans="1:51" s="15" customFormat="1" ht="12">
      <c r="A2110" s="15"/>
      <c r="B2110" s="258"/>
      <c r="C2110" s="259"/>
      <c r="D2110" s="220" t="s">
        <v>155</v>
      </c>
      <c r="E2110" s="260" t="s">
        <v>19</v>
      </c>
      <c r="F2110" s="261" t="s">
        <v>188</v>
      </c>
      <c r="G2110" s="259"/>
      <c r="H2110" s="262">
        <v>244.05</v>
      </c>
      <c r="I2110" s="263"/>
      <c r="J2110" s="259"/>
      <c r="K2110" s="259"/>
      <c r="L2110" s="264"/>
      <c r="M2110" s="265"/>
      <c r="N2110" s="266"/>
      <c r="O2110" s="266"/>
      <c r="P2110" s="266"/>
      <c r="Q2110" s="266"/>
      <c r="R2110" s="266"/>
      <c r="S2110" s="266"/>
      <c r="T2110" s="267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T2110" s="268" t="s">
        <v>155</v>
      </c>
      <c r="AU2110" s="268" t="s">
        <v>81</v>
      </c>
      <c r="AV2110" s="15" t="s">
        <v>149</v>
      </c>
      <c r="AW2110" s="15" t="s">
        <v>33</v>
      </c>
      <c r="AX2110" s="15" t="s">
        <v>79</v>
      </c>
      <c r="AY2110" s="268" t="s">
        <v>141</v>
      </c>
    </row>
    <row r="2111" spans="1:65" s="2" customFormat="1" ht="24.15" customHeight="1">
      <c r="A2111" s="41"/>
      <c r="B2111" s="42"/>
      <c r="C2111" s="207" t="s">
        <v>2212</v>
      </c>
      <c r="D2111" s="207" t="s">
        <v>144</v>
      </c>
      <c r="E2111" s="208" t="s">
        <v>2213</v>
      </c>
      <c r="F2111" s="209" t="s">
        <v>2214</v>
      </c>
      <c r="G2111" s="210" t="s">
        <v>256</v>
      </c>
      <c r="H2111" s="211">
        <v>8.8</v>
      </c>
      <c r="I2111" s="212"/>
      <c r="J2111" s="213">
        <f>ROUND(I2111*H2111,2)</f>
        <v>0</v>
      </c>
      <c r="K2111" s="209" t="s">
        <v>292</v>
      </c>
      <c r="L2111" s="47"/>
      <c r="M2111" s="214" t="s">
        <v>19</v>
      </c>
      <c r="N2111" s="215" t="s">
        <v>42</v>
      </c>
      <c r="O2111" s="87"/>
      <c r="P2111" s="216">
        <f>O2111*H2111</f>
        <v>0</v>
      </c>
      <c r="Q2111" s="216">
        <v>0.00031</v>
      </c>
      <c r="R2111" s="216">
        <f>Q2111*H2111</f>
        <v>0.0027280000000000004</v>
      </c>
      <c r="S2111" s="216">
        <v>0</v>
      </c>
      <c r="T2111" s="217">
        <f>S2111*H2111</f>
        <v>0</v>
      </c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R2111" s="218" t="s">
        <v>269</v>
      </c>
      <c r="AT2111" s="218" t="s">
        <v>144</v>
      </c>
      <c r="AU2111" s="218" t="s">
        <v>81</v>
      </c>
      <c r="AY2111" s="20" t="s">
        <v>141</v>
      </c>
      <c r="BE2111" s="219">
        <f>IF(N2111="základní",J2111,0)</f>
        <v>0</v>
      </c>
      <c r="BF2111" s="219">
        <f>IF(N2111="snížená",J2111,0)</f>
        <v>0</v>
      </c>
      <c r="BG2111" s="219">
        <f>IF(N2111="zákl. přenesená",J2111,0)</f>
        <v>0</v>
      </c>
      <c r="BH2111" s="219">
        <f>IF(N2111="sníž. přenesená",J2111,0)</f>
        <v>0</v>
      </c>
      <c r="BI2111" s="219">
        <f>IF(N2111="nulová",J2111,0)</f>
        <v>0</v>
      </c>
      <c r="BJ2111" s="20" t="s">
        <v>79</v>
      </c>
      <c r="BK2111" s="219">
        <f>ROUND(I2111*H2111,2)</f>
        <v>0</v>
      </c>
      <c r="BL2111" s="20" t="s">
        <v>269</v>
      </c>
      <c r="BM2111" s="218" t="s">
        <v>2215</v>
      </c>
    </row>
    <row r="2112" spans="1:47" s="2" customFormat="1" ht="12">
      <c r="A2112" s="41"/>
      <c r="B2112" s="42"/>
      <c r="C2112" s="43"/>
      <c r="D2112" s="220" t="s">
        <v>151</v>
      </c>
      <c r="E2112" s="43"/>
      <c r="F2112" s="221" t="s">
        <v>2216</v>
      </c>
      <c r="G2112" s="43"/>
      <c r="H2112" s="43"/>
      <c r="I2112" s="222"/>
      <c r="J2112" s="43"/>
      <c r="K2112" s="43"/>
      <c r="L2112" s="47"/>
      <c r="M2112" s="223"/>
      <c r="N2112" s="224"/>
      <c r="O2112" s="87"/>
      <c r="P2112" s="87"/>
      <c r="Q2112" s="87"/>
      <c r="R2112" s="87"/>
      <c r="S2112" s="87"/>
      <c r="T2112" s="88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T2112" s="20" t="s">
        <v>151</v>
      </c>
      <c r="AU2112" s="20" t="s">
        <v>81</v>
      </c>
    </row>
    <row r="2113" spans="1:51" s="14" customFormat="1" ht="12">
      <c r="A2113" s="14"/>
      <c r="B2113" s="237"/>
      <c r="C2113" s="238"/>
      <c r="D2113" s="220" t="s">
        <v>155</v>
      </c>
      <c r="E2113" s="239" t="s">
        <v>19</v>
      </c>
      <c r="F2113" s="240" t="s">
        <v>2217</v>
      </c>
      <c r="G2113" s="238"/>
      <c r="H2113" s="241">
        <v>8</v>
      </c>
      <c r="I2113" s="242"/>
      <c r="J2113" s="238"/>
      <c r="K2113" s="238"/>
      <c r="L2113" s="243"/>
      <c r="M2113" s="244"/>
      <c r="N2113" s="245"/>
      <c r="O2113" s="245"/>
      <c r="P2113" s="245"/>
      <c r="Q2113" s="245"/>
      <c r="R2113" s="245"/>
      <c r="S2113" s="245"/>
      <c r="T2113" s="246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47" t="s">
        <v>155</v>
      </c>
      <c r="AU2113" s="247" t="s">
        <v>81</v>
      </c>
      <c r="AV2113" s="14" t="s">
        <v>81</v>
      </c>
      <c r="AW2113" s="14" t="s">
        <v>33</v>
      </c>
      <c r="AX2113" s="14" t="s">
        <v>79</v>
      </c>
      <c r="AY2113" s="247" t="s">
        <v>141</v>
      </c>
    </row>
    <row r="2114" spans="1:51" s="14" customFormat="1" ht="12">
      <c r="A2114" s="14"/>
      <c r="B2114" s="237"/>
      <c r="C2114" s="238"/>
      <c r="D2114" s="220" t="s">
        <v>155</v>
      </c>
      <c r="E2114" s="238"/>
      <c r="F2114" s="240" t="s">
        <v>2218</v>
      </c>
      <c r="G2114" s="238"/>
      <c r="H2114" s="241">
        <v>8.8</v>
      </c>
      <c r="I2114" s="242"/>
      <c r="J2114" s="238"/>
      <c r="K2114" s="238"/>
      <c r="L2114" s="243"/>
      <c r="M2114" s="244"/>
      <c r="N2114" s="245"/>
      <c r="O2114" s="245"/>
      <c r="P2114" s="245"/>
      <c r="Q2114" s="245"/>
      <c r="R2114" s="245"/>
      <c r="S2114" s="245"/>
      <c r="T2114" s="246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T2114" s="247" t="s">
        <v>155</v>
      </c>
      <c r="AU2114" s="247" t="s">
        <v>81</v>
      </c>
      <c r="AV2114" s="14" t="s">
        <v>81</v>
      </c>
      <c r="AW2114" s="14" t="s">
        <v>4</v>
      </c>
      <c r="AX2114" s="14" t="s">
        <v>79</v>
      </c>
      <c r="AY2114" s="247" t="s">
        <v>141</v>
      </c>
    </row>
    <row r="2115" spans="1:65" s="2" customFormat="1" ht="24.15" customHeight="1">
      <c r="A2115" s="41"/>
      <c r="B2115" s="42"/>
      <c r="C2115" s="207" t="s">
        <v>2219</v>
      </c>
      <c r="D2115" s="207" t="s">
        <v>144</v>
      </c>
      <c r="E2115" s="208" t="s">
        <v>2220</v>
      </c>
      <c r="F2115" s="209" t="s">
        <v>2221</v>
      </c>
      <c r="G2115" s="210" t="s">
        <v>256</v>
      </c>
      <c r="H2115" s="211">
        <v>64.6</v>
      </c>
      <c r="I2115" s="212"/>
      <c r="J2115" s="213">
        <f>ROUND(I2115*H2115,2)</f>
        <v>0</v>
      </c>
      <c r="K2115" s="209" t="s">
        <v>148</v>
      </c>
      <c r="L2115" s="47"/>
      <c r="M2115" s="214" t="s">
        <v>19</v>
      </c>
      <c r="N2115" s="215" t="s">
        <v>42</v>
      </c>
      <c r="O2115" s="87"/>
      <c r="P2115" s="216">
        <f>O2115*H2115</f>
        <v>0</v>
      </c>
      <c r="Q2115" s="216">
        <v>0.002</v>
      </c>
      <c r="R2115" s="216">
        <f>Q2115*H2115</f>
        <v>0.12919999999999998</v>
      </c>
      <c r="S2115" s="216">
        <v>0</v>
      </c>
      <c r="T2115" s="217">
        <f>S2115*H2115</f>
        <v>0</v>
      </c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R2115" s="218" t="s">
        <v>269</v>
      </c>
      <c r="AT2115" s="218" t="s">
        <v>144</v>
      </c>
      <c r="AU2115" s="218" t="s">
        <v>81</v>
      </c>
      <c r="AY2115" s="20" t="s">
        <v>141</v>
      </c>
      <c r="BE2115" s="219">
        <f>IF(N2115="základní",J2115,0)</f>
        <v>0</v>
      </c>
      <c r="BF2115" s="219">
        <f>IF(N2115="snížená",J2115,0)</f>
        <v>0</v>
      </c>
      <c r="BG2115" s="219">
        <f>IF(N2115="zákl. přenesená",J2115,0)</f>
        <v>0</v>
      </c>
      <c r="BH2115" s="219">
        <f>IF(N2115="sníž. přenesená",J2115,0)</f>
        <v>0</v>
      </c>
      <c r="BI2115" s="219">
        <f>IF(N2115="nulová",J2115,0)</f>
        <v>0</v>
      </c>
      <c r="BJ2115" s="20" t="s">
        <v>79</v>
      </c>
      <c r="BK2115" s="219">
        <f>ROUND(I2115*H2115,2)</f>
        <v>0</v>
      </c>
      <c r="BL2115" s="20" t="s">
        <v>269</v>
      </c>
      <c r="BM2115" s="218" t="s">
        <v>2222</v>
      </c>
    </row>
    <row r="2116" spans="1:47" s="2" customFormat="1" ht="12">
      <c r="A2116" s="41"/>
      <c r="B2116" s="42"/>
      <c r="C2116" s="43"/>
      <c r="D2116" s="220" t="s">
        <v>151</v>
      </c>
      <c r="E2116" s="43"/>
      <c r="F2116" s="221" t="s">
        <v>2223</v>
      </c>
      <c r="G2116" s="43"/>
      <c r="H2116" s="43"/>
      <c r="I2116" s="222"/>
      <c r="J2116" s="43"/>
      <c r="K2116" s="43"/>
      <c r="L2116" s="47"/>
      <c r="M2116" s="223"/>
      <c r="N2116" s="224"/>
      <c r="O2116" s="87"/>
      <c r="P2116" s="87"/>
      <c r="Q2116" s="87"/>
      <c r="R2116" s="87"/>
      <c r="S2116" s="87"/>
      <c r="T2116" s="88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T2116" s="20" t="s">
        <v>151</v>
      </c>
      <c r="AU2116" s="20" t="s">
        <v>81</v>
      </c>
    </row>
    <row r="2117" spans="1:47" s="2" customFormat="1" ht="12">
      <c r="A2117" s="41"/>
      <c r="B2117" s="42"/>
      <c r="C2117" s="43"/>
      <c r="D2117" s="225" t="s">
        <v>153</v>
      </c>
      <c r="E2117" s="43"/>
      <c r="F2117" s="226" t="s">
        <v>2224</v>
      </c>
      <c r="G2117" s="43"/>
      <c r="H2117" s="43"/>
      <c r="I2117" s="222"/>
      <c r="J2117" s="43"/>
      <c r="K2117" s="43"/>
      <c r="L2117" s="47"/>
      <c r="M2117" s="223"/>
      <c r="N2117" s="224"/>
      <c r="O2117" s="87"/>
      <c r="P2117" s="87"/>
      <c r="Q2117" s="87"/>
      <c r="R2117" s="87"/>
      <c r="S2117" s="87"/>
      <c r="T2117" s="88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T2117" s="20" t="s">
        <v>153</v>
      </c>
      <c r="AU2117" s="20" t="s">
        <v>81</v>
      </c>
    </row>
    <row r="2118" spans="1:51" s="13" customFormat="1" ht="12">
      <c r="A2118" s="13"/>
      <c r="B2118" s="227"/>
      <c r="C2118" s="228"/>
      <c r="D2118" s="220" t="s">
        <v>155</v>
      </c>
      <c r="E2118" s="229" t="s">
        <v>19</v>
      </c>
      <c r="F2118" s="230" t="s">
        <v>2170</v>
      </c>
      <c r="G2118" s="228"/>
      <c r="H2118" s="229" t="s">
        <v>19</v>
      </c>
      <c r="I2118" s="231"/>
      <c r="J2118" s="228"/>
      <c r="K2118" s="228"/>
      <c r="L2118" s="232"/>
      <c r="M2118" s="233"/>
      <c r="N2118" s="234"/>
      <c r="O2118" s="234"/>
      <c r="P2118" s="234"/>
      <c r="Q2118" s="234"/>
      <c r="R2118" s="234"/>
      <c r="S2118" s="234"/>
      <c r="T2118" s="235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36" t="s">
        <v>155</v>
      </c>
      <c r="AU2118" s="236" t="s">
        <v>81</v>
      </c>
      <c r="AV2118" s="13" t="s">
        <v>79</v>
      </c>
      <c r="AW2118" s="13" t="s">
        <v>33</v>
      </c>
      <c r="AX2118" s="13" t="s">
        <v>71</v>
      </c>
      <c r="AY2118" s="236" t="s">
        <v>141</v>
      </c>
    </row>
    <row r="2119" spans="1:51" s="13" customFormat="1" ht="12">
      <c r="A2119" s="13"/>
      <c r="B2119" s="227"/>
      <c r="C2119" s="228"/>
      <c r="D2119" s="220" t="s">
        <v>155</v>
      </c>
      <c r="E2119" s="229" t="s">
        <v>19</v>
      </c>
      <c r="F2119" s="230" t="s">
        <v>225</v>
      </c>
      <c r="G2119" s="228"/>
      <c r="H2119" s="229" t="s">
        <v>19</v>
      </c>
      <c r="I2119" s="231"/>
      <c r="J2119" s="228"/>
      <c r="K2119" s="228"/>
      <c r="L2119" s="232"/>
      <c r="M2119" s="233"/>
      <c r="N2119" s="234"/>
      <c r="O2119" s="234"/>
      <c r="P2119" s="234"/>
      <c r="Q2119" s="234"/>
      <c r="R2119" s="234"/>
      <c r="S2119" s="234"/>
      <c r="T2119" s="235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36" t="s">
        <v>155</v>
      </c>
      <c r="AU2119" s="236" t="s">
        <v>81</v>
      </c>
      <c r="AV2119" s="13" t="s">
        <v>79</v>
      </c>
      <c r="AW2119" s="13" t="s">
        <v>33</v>
      </c>
      <c r="AX2119" s="13" t="s">
        <v>71</v>
      </c>
      <c r="AY2119" s="236" t="s">
        <v>141</v>
      </c>
    </row>
    <row r="2120" spans="1:51" s="14" customFormat="1" ht="12">
      <c r="A2120" s="14"/>
      <c r="B2120" s="237"/>
      <c r="C2120" s="238"/>
      <c r="D2120" s="220" t="s">
        <v>155</v>
      </c>
      <c r="E2120" s="239" t="s">
        <v>19</v>
      </c>
      <c r="F2120" s="240" t="s">
        <v>2225</v>
      </c>
      <c r="G2120" s="238"/>
      <c r="H2120" s="241">
        <v>64.6</v>
      </c>
      <c r="I2120" s="242"/>
      <c r="J2120" s="238"/>
      <c r="K2120" s="238"/>
      <c r="L2120" s="243"/>
      <c r="M2120" s="244"/>
      <c r="N2120" s="245"/>
      <c r="O2120" s="245"/>
      <c r="P2120" s="245"/>
      <c r="Q2120" s="245"/>
      <c r="R2120" s="245"/>
      <c r="S2120" s="245"/>
      <c r="T2120" s="246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47" t="s">
        <v>155</v>
      </c>
      <c r="AU2120" s="247" t="s">
        <v>81</v>
      </c>
      <c r="AV2120" s="14" t="s">
        <v>81</v>
      </c>
      <c r="AW2120" s="14" t="s">
        <v>33</v>
      </c>
      <c r="AX2120" s="14" t="s">
        <v>79</v>
      </c>
      <c r="AY2120" s="247" t="s">
        <v>141</v>
      </c>
    </row>
    <row r="2121" spans="1:65" s="2" customFormat="1" ht="33" customHeight="1">
      <c r="A2121" s="41"/>
      <c r="B2121" s="42"/>
      <c r="C2121" s="207" t="s">
        <v>2226</v>
      </c>
      <c r="D2121" s="207" t="s">
        <v>144</v>
      </c>
      <c r="E2121" s="208" t="s">
        <v>2227</v>
      </c>
      <c r="F2121" s="209" t="s">
        <v>2228</v>
      </c>
      <c r="G2121" s="210" t="s">
        <v>256</v>
      </c>
      <c r="H2121" s="211">
        <v>25.5</v>
      </c>
      <c r="I2121" s="212"/>
      <c r="J2121" s="213">
        <f>ROUND(I2121*H2121,2)</f>
        <v>0</v>
      </c>
      <c r="K2121" s="209" t="s">
        <v>292</v>
      </c>
      <c r="L2121" s="47"/>
      <c r="M2121" s="214" t="s">
        <v>19</v>
      </c>
      <c r="N2121" s="215" t="s">
        <v>42</v>
      </c>
      <c r="O2121" s="87"/>
      <c r="P2121" s="216">
        <f>O2121*H2121</f>
        <v>0</v>
      </c>
      <c r="Q2121" s="216">
        <v>0.00098</v>
      </c>
      <c r="R2121" s="216">
        <f>Q2121*H2121</f>
        <v>0.02499</v>
      </c>
      <c r="S2121" s="216">
        <v>0</v>
      </c>
      <c r="T2121" s="217">
        <f>S2121*H2121</f>
        <v>0</v>
      </c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R2121" s="218" t="s">
        <v>269</v>
      </c>
      <c r="AT2121" s="218" t="s">
        <v>144</v>
      </c>
      <c r="AU2121" s="218" t="s">
        <v>81</v>
      </c>
      <c r="AY2121" s="20" t="s">
        <v>141</v>
      </c>
      <c r="BE2121" s="219">
        <f>IF(N2121="základní",J2121,0)</f>
        <v>0</v>
      </c>
      <c r="BF2121" s="219">
        <f>IF(N2121="snížená",J2121,0)</f>
        <v>0</v>
      </c>
      <c r="BG2121" s="219">
        <f>IF(N2121="zákl. přenesená",J2121,0)</f>
        <v>0</v>
      </c>
      <c r="BH2121" s="219">
        <f>IF(N2121="sníž. přenesená",J2121,0)</f>
        <v>0</v>
      </c>
      <c r="BI2121" s="219">
        <f>IF(N2121="nulová",J2121,0)</f>
        <v>0</v>
      </c>
      <c r="BJ2121" s="20" t="s">
        <v>79</v>
      </c>
      <c r="BK2121" s="219">
        <f>ROUND(I2121*H2121,2)</f>
        <v>0</v>
      </c>
      <c r="BL2121" s="20" t="s">
        <v>269</v>
      </c>
      <c r="BM2121" s="218" t="s">
        <v>2229</v>
      </c>
    </row>
    <row r="2122" spans="1:47" s="2" customFormat="1" ht="12">
      <c r="A2122" s="41"/>
      <c r="B2122" s="42"/>
      <c r="C2122" s="43"/>
      <c r="D2122" s="220" t="s">
        <v>151</v>
      </c>
      <c r="E2122" s="43"/>
      <c r="F2122" s="221" t="s">
        <v>2230</v>
      </c>
      <c r="G2122" s="43"/>
      <c r="H2122" s="43"/>
      <c r="I2122" s="222"/>
      <c r="J2122" s="43"/>
      <c r="K2122" s="43"/>
      <c r="L2122" s="47"/>
      <c r="M2122" s="223"/>
      <c r="N2122" s="224"/>
      <c r="O2122" s="87"/>
      <c r="P2122" s="87"/>
      <c r="Q2122" s="87"/>
      <c r="R2122" s="87"/>
      <c r="S2122" s="87"/>
      <c r="T2122" s="88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T2122" s="20" t="s">
        <v>151</v>
      </c>
      <c r="AU2122" s="20" t="s">
        <v>81</v>
      </c>
    </row>
    <row r="2123" spans="1:51" s="13" customFormat="1" ht="12">
      <c r="A2123" s="13"/>
      <c r="B2123" s="227"/>
      <c r="C2123" s="228"/>
      <c r="D2123" s="220" t="s">
        <v>155</v>
      </c>
      <c r="E2123" s="229" t="s">
        <v>19</v>
      </c>
      <c r="F2123" s="230" t="s">
        <v>2170</v>
      </c>
      <c r="G2123" s="228"/>
      <c r="H2123" s="229" t="s">
        <v>19</v>
      </c>
      <c r="I2123" s="231"/>
      <c r="J2123" s="228"/>
      <c r="K2123" s="228"/>
      <c r="L2123" s="232"/>
      <c r="M2123" s="233"/>
      <c r="N2123" s="234"/>
      <c r="O2123" s="234"/>
      <c r="P2123" s="234"/>
      <c r="Q2123" s="234"/>
      <c r="R2123" s="234"/>
      <c r="S2123" s="234"/>
      <c r="T2123" s="235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T2123" s="236" t="s">
        <v>155</v>
      </c>
      <c r="AU2123" s="236" t="s">
        <v>81</v>
      </c>
      <c r="AV2123" s="13" t="s">
        <v>79</v>
      </c>
      <c r="AW2123" s="13" t="s">
        <v>33</v>
      </c>
      <c r="AX2123" s="13" t="s">
        <v>71</v>
      </c>
      <c r="AY2123" s="236" t="s">
        <v>141</v>
      </c>
    </row>
    <row r="2124" spans="1:51" s="13" customFormat="1" ht="12">
      <c r="A2124" s="13"/>
      <c r="B2124" s="227"/>
      <c r="C2124" s="228"/>
      <c r="D2124" s="220" t="s">
        <v>155</v>
      </c>
      <c r="E2124" s="229" t="s">
        <v>19</v>
      </c>
      <c r="F2124" s="230" t="s">
        <v>225</v>
      </c>
      <c r="G2124" s="228"/>
      <c r="H2124" s="229" t="s">
        <v>19</v>
      </c>
      <c r="I2124" s="231"/>
      <c r="J2124" s="228"/>
      <c r="K2124" s="228"/>
      <c r="L2124" s="232"/>
      <c r="M2124" s="233"/>
      <c r="N2124" s="234"/>
      <c r="O2124" s="234"/>
      <c r="P2124" s="234"/>
      <c r="Q2124" s="234"/>
      <c r="R2124" s="234"/>
      <c r="S2124" s="234"/>
      <c r="T2124" s="235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T2124" s="236" t="s">
        <v>155</v>
      </c>
      <c r="AU2124" s="236" t="s">
        <v>81</v>
      </c>
      <c r="AV2124" s="13" t="s">
        <v>79</v>
      </c>
      <c r="AW2124" s="13" t="s">
        <v>33</v>
      </c>
      <c r="AX2124" s="13" t="s">
        <v>71</v>
      </c>
      <c r="AY2124" s="236" t="s">
        <v>141</v>
      </c>
    </row>
    <row r="2125" spans="1:51" s="14" customFormat="1" ht="12">
      <c r="A2125" s="14"/>
      <c r="B2125" s="237"/>
      <c r="C2125" s="238"/>
      <c r="D2125" s="220" t="s">
        <v>155</v>
      </c>
      <c r="E2125" s="239" t="s">
        <v>19</v>
      </c>
      <c r="F2125" s="240" t="s">
        <v>2231</v>
      </c>
      <c r="G2125" s="238"/>
      <c r="H2125" s="241">
        <v>25.5</v>
      </c>
      <c r="I2125" s="242"/>
      <c r="J2125" s="238"/>
      <c r="K2125" s="238"/>
      <c r="L2125" s="243"/>
      <c r="M2125" s="244"/>
      <c r="N2125" s="245"/>
      <c r="O2125" s="245"/>
      <c r="P2125" s="245"/>
      <c r="Q2125" s="245"/>
      <c r="R2125" s="245"/>
      <c r="S2125" s="245"/>
      <c r="T2125" s="246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T2125" s="247" t="s">
        <v>155</v>
      </c>
      <c r="AU2125" s="247" t="s">
        <v>81</v>
      </c>
      <c r="AV2125" s="14" t="s">
        <v>81</v>
      </c>
      <c r="AW2125" s="14" t="s">
        <v>33</v>
      </c>
      <c r="AX2125" s="14" t="s">
        <v>79</v>
      </c>
      <c r="AY2125" s="247" t="s">
        <v>141</v>
      </c>
    </row>
    <row r="2126" spans="1:65" s="2" customFormat="1" ht="24.15" customHeight="1">
      <c r="A2126" s="41"/>
      <c r="B2126" s="42"/>
      <c r="C2126" s="248" t="s">
        <v>2232</v>
      </c>
      <c r="D2126" s="248" t="s">
        <v>172</v>
      </c>
      <c r="E2126" s="249" t="s">
        <v>2233</v>
      </c>
      <c r="F2126" s="250" t="s">
        <v>2234</v>
      </c>
      <c r="G2126" s="251" t="s">
        <v>221</v>
      </c>
      <c r="H2126" s="252">
        <v>719.681</v>
      </c>
      <c r="I2126" s="253"/>
      <c r="J2126" s="254">
        <f>ROUND(I2126*H2126,2)</f>
        <v>0</v>
      </c>
      <c r="K2126" s="250" t="s">
        <v>148</v>
      </c>
      <c r="L2126" s="255"/>
      <c r="M2126" s="256" t="s">
        <v>19</v>
      </c>
      <c r="N2126" s="257" t="s">
        <v>42</v>
      </c>
      <c r="O2126" s="87"/>
      <c r="P2126" s="216">
        <f>O2126*H2126</f>
        <v>0</v>
      </c>
      <c r="Q2126" s="216">
        <v>0.01112</v>
      </c>
      <c r="R2126" s="216">
        <f>Q2126*H2126</f>
        <v>8.00285272</v>
      </c>
      <c r="S2126" s="216">
        <v>0</v>
      </c>
      <c r="T2126" s="217">
        <f>S2126*H2126</f>
        <v>0</v>
      </c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R2126" s="218" t="s">
        <v>382</v>
      </c>
      <c r="AT2126" s="218" t="s">
        <v>172</v>
      </c>
      <c r="AU2126" s="218" t="s">
        <v>81</v>
      </c>
      <c r="AY2126" s="20" t="s">
        <v>141</v>
      </c>
      <c r="BE2126" s="219">
        <f>IF(N2126="základní",J2126,0)</f>
        <v>0</v>
      </c>
      <c r="BF2126" s="219">
        <f>IF(N2126="snížená",J2126,0)</f>
        <v>0</v>
      </c>
      <c r="BG2126" s="219">
        <f>IF(N2126="zákl. přenesená",J2126,0)</f>
        <v>0</v>
      </c>
      <c r="BH2126" s="219">
        <f>IF(N2126="sníž. přenesená",J2126,0)</f>
        <v>0</v>
      </c>
      <c r="BI2126" s="219">
        <f>IF(N2126="nulová",J2126,0)</f>
        <v>0</v>
      </c>
      <c r="BJ2126" s="20" t="s">
        <v>79</v>
      </c>
      <c r="BK2126" s="219">
        <f>ROUND(I2126*H2126,2)</f>
        <v>0</v>
      </c>
      <c r="BL2126" s="20" t="s">
        <v>269</v>
      </c>
      <c r="BM2126" s="218" t="s">
        <v>2235</v>
      </c>
    </row>
    <row r="2127" spans="1:47" s="2" customFormat="1" ht="12">
      <c r="A2127" s="41"/>
      <c r="B2127" s="42"/>
      <c r="C2127" s="43"/>
      <c r="D2127" s="220" t="s">
        <v>151</v>
      </c>
      <c r="E2127" s="43"/>
      <c r="F2127" s="221" t="s">
        <v>2234</v>
      </c>
      <c r="G2127" s="43"/>
      <c r="H2127" s="43"/>
      <c r="I2127" s="222"/>
      <c r="J2127" s="43"/>
      <c r="K2127" s="43"/>
      <c r="L2127" s="47"/>
      <c r="M2127" s="223"/>
      <c r="N2127" s="224"/>
      <c r="O2127" s="87"/>
      <c r="P2127" s="87"/>
      <c r="Q2127" s="87"/>
      <c r="R2127" s="87"/>
      <c r="S2127" s="87"/>
      <c r="T2127" s="88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T2127" s="20" t="s">
        <v>151</v>
      </c>
      <c r="AU2127" s="20" t="s">
        <v>81</v>
      </c>
    </row>
    <row r="2128" spans="1:51" s="13" customFormat="1" ht="12">
      <c r="A2128" s="13"/>
      <c r="B2128" s="227"/>
      <c r="C2128" s="228"/>
      <c r="D2128" s="220" t="s">
        <v>155</v>
      </c>
      <c r="E2128" s="229" t="s">
        <v>19</v>
      </c>
      <c r="F2128" s="230" t="s">
        <v>2236</v>
      </c>
      <c r="G2128" s="228"/>
      <c r="H2128" s="229" t="s">
        <v>19</v>
      </c>
      <c r="I2128" s="231"/>
      <c r="J2128" s="228"/>
      <c r="K2128" s="228"/>
      <c r="L2128" s="232"/>
      <c r="M2128" s="233"/>
      <c r="N2128" s="234"/>
      <c r="O2128" s="234"/>
      <c r="P2128" s="234"/>
      <c r="Q2128" s="234"/>
      <c r="R2128" s="234"/>
      <c r="S2128" s="234"/>
      <c r="T2128" s="235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T2128" s="236" t="s">
        <v>155</v>
      </c>
      <c r="AU2128" s="236" t="s">
        <v>81</v>
      </c>
      <c r="AV2128" s="13" t="s">
        <v>79</v>
      </c>
      <c r="AW2128" s="13" t="s">
        <v>33</v>
      </c>
      <c r="AX2128" s="13" t="s">
        <v>71</v>
      </c>
      <c r="AY2128" s="236" t="s">
        <v>141</v>
      </c>
    </row>
    <row r="2129" spans="1:51" s="13" customFormat="1" ht="12">
      <c r="A2129" s="13"/>
      <c r="B2129" s="227"/>
      <c r="C2129" s="228"/>
      <c r="D2129" s="220" t="s">
        <v>155</v>
      </c>
      <c r="E2129" s="229" t="s">
        <v>19</v>
      </c>
      <c r="F2129" s="230" t="s">
        <v>2237</v>
      </c>
      <c r="G2129" s="228"/>
      <c r="H2129" s="229" t="s">
        <v>19</v>
      </c>
      <c r="I2129" s="231"/>
      <c r="J2129" s="228"/>
      <c r="K2129" s="228"/>
      <c r="L2129" s="232"/>
      <c r="M2129" s="233"/>
      <c r="N2129" s="234"/>
      <c r="O2129" s="234"/>
      <c r="P2129" s="234"/>
      <c r="Q2129" s="234"/>
      <c r="R2129" s="234"/>
      <c r="S2129" s="234"/>
      <c r="T2129" s="235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36" t="s">
        <v>155</v>
      </c>
      <c r="AU2129" s="236" t="s">
        <v>81</v>
      </c>
      <c r="AV2129" s="13" t="s">
        <v>79</v>
      </c>
      <c r="AW2129" s="13" t="s">
        <v>33</v>
      </c>
      <c r="AX2129" s="13" t="s">
        <v>71</v>
      </c>
      <c r="AY2129" s="236" t="s">
        <v>141</v>
      </c>
    </row>
    <row r="2130" spans="1:51" s="14" customFormat="1" ht="12">
      <c r="A2130" s="14"/>
      <c r="B2130" s="237"/>
      <c r="C2130" s="238"/>
      <c r="D2130" s="220" t="s">
        <v>155</v>
      </c>
      <c r="E2130" s="239" t="s">
        <v>19</v>
      </c>
      <c r="F2130" s="240" t="s">
        <v>2238</v>
      </c>
      <c r="G2130" s="238"/>
      <c r="H2130" s="241">
        <v>654.255</v>
      </c>
      <c r="I2130" s="242"/>
      <c r="J2130" s="238"/>
      <c r="K2130" s="238"/>
      <c r="L2130" s="243"/>
      <c r="M2130" s="244"/>
      <c r="N2130" s="245"/>
      <c r="O2130" s="245"/>
      <c r="P2130" s="245"/>
      <c r="Q2130" s="245"/>
      <c r="R2130" s="245"/>
      <c r="S2130" s="245"/>
      <c r="T2130" s="246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47" t="s">
        <v>155</v>
      </c>
      <c r="AU2130" s="247" t="s">
        <v>81</v>
      </c>
      <c r="AV2130" s="14" t="s">
        <v>81</v>
      </c>
      <c r="AW2130" s="14" t="s">
        <v>33</v>
      </c>
      <c r="AX2130" s="14" t="s">
        <v>79</v>
      </c>
      <c r="AY2130" s="247" t="s">
        <v>141</v>
      </c>
    </row>
    <row r="2131" spans="1:51" s="14" customFormat="1" ht="12">
      <c r="A2131" s="14"/>
      <c r="B2131" s="237"/>
      <c r="C2131" s="238"/>
      <c r="D2131" s="220" t="s">
        <v>155</v>
      </c>
      <c r="E2131" s="238"/>
      <c r="F2131" s="240" t="s">
        <v>2239</v>
      </c>
      <c r="G2131" s="238"/>
      <c r="H2131" s="241">
        <v>719.681</v>
      </c>
      <c r="I2131" s="242"/>
      <c r="J2131" s="238"/>
      <c r="K2131" s="238"/>
      <c r="L2131" s="243"/>
      <c r="M2131" s="244"/>
      <c r="N2131" s="245"/>
      <c r="O2131" s="245"/>
      <c r="P2131" s="245"/>
      <c r="Q2131" s="245"/>
      <c r="R2131" s="245"/>
      <c r="S2131" s="245"/>
      <c r="T2131" s="246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47" t="s">
        <v>155</v>
      </c>
      <c r="AU2131" s="247" t="s">
        <v>81</v>
      </c>
      <c r="AV2131" s="14" t="s">
        <v>81</v>
      </c>
      <c r="AW2131" s="14" t="s">
        <v>4</v>
      </c>
      <c r="AX2131" s="14" t="s">
        <v>79</v>
      </c>
      <c r="AY2131" s="247" t="s">
        <v>141</v>
      </c>
    </row>
    <row r="2132" spans="1:65" s="2" customFormat="1" ht="24.15" customHeight="1">
      <c r="A2132" s="41"/>
      <c r="B2132" s="42"/>
      <c r="C2132" s="207" t="s">
        <v>2240</v>
      </c>
      <c r="D2132" s="207" t="s">
        <v>144</v>
      </c>
      <c r="E2132" s="208" t="s">
        <v>2241</v>
      </c>
      <c r="F2132" s="209" t="s">
        <v>2242</v>
      </c>
      <c r="G2132" s="210" t="s">
        <v>221</v>
      </c>
      <c r="H2132" s="211">
        <v>3.36</v>
      </c>
      <c r="I2132" s="212"/>
      <c r="J2132" s="213">
        <f>ROUND(I2132*H2132,2)</f>
        <v>0</v>
      </c>
      <c r="K2132" s="209" t="s">
        <v>148</v>
      </c>
      <c r="L2132" s="47"/>
      <c r="M2132" s="214" t="s">
        <v>19</v>
      </c>
      <c r="N2132" s="215" t="s">
        <v>42</v>
      </c>
      <c r="O2132" s="87"/>
      <c r="P2132" s="216">
        <f>O2132*H2132</f>
        <v>0</v>
      </c>
      <c r="Q2132" s="216">
        <v>0.00058</v>
      </c>
      <c r="R2132" s="216">
        <f>Q2132*H2132</f>
        <v>0.0019487999999999999</v>
      </c>
      <c r="S2132" s="216">
        <v>0</v>
      </c>
      <c r="T2132" s="217">
        <f>S2132*H2132</f>
        <v>0</v>
      </c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R2132" s="218" t="s">
        <v>269</v>
      </c>
      <c r="AT2132" s="218" t="s">
        <v>144</v>
      </c>
      <c r="AU2132" s="218" t="s">
        <v>81</v>
      </c>
      <c r="AY2132" s="20" t="s">
        <v>141</v>
      </c>
      <c r="BE2132" s="219">
        <f>IF(N2132="základní",J2132,0)</f>
        <v>0</v>
      </c>
      <c r="BF2132" s="219">
        <f>IF(N2132="snížená",J2132,0)</f>
        <v>0</v>
      </c>
      <c r="BG2132" s="219">
        <f>IF(N2132="zákl. přenesená",J2132,0)</f>
        <v>0</v>
      </c>
      <c r="BH2132" s="219">
        <f>IF(N2132="sníž. přenesená",J2132,0)</f>
        <v>0</v>
      </c>
      <c r="BI2132" s="219">
        <f>IF(N2132="nulová",J2132,0)</f>
        <v>0</v>
      </c>
      <c r="BJ2132" s="20" t="s">
        <v>79</v>
      </c>
      <c r="BK2132" s="219">
        <f>ROUND(I2132*H2132,2)</f>
        <v>0</v>
      </c>
      <c r="BL2132" s="20" t="s">
        <v>269</v>
      </c>
      <c r="BM2132" s="218" t="s">
        <v>2243</v>
      </c>
    </row>
    <row r="2133" spans="1:47" s="2" customFormat="1" ht="12">
      <c r="A2133" s="41"/>
      <c r="B2133" s="42"/>
      <c r="C2133" s="43"/>
      <c r="D2133" s="220" t="s">
        <v>151</v>
      </c>
      <c r="E2133" s="43"/>
      <c r="F2133" s="221" t="s">
        <v>2244</v>
      </c>
      <c r="G2133" s="43"/>
      <c r="H2133" s="43"/>
      <c r="I2133" s="222"/>
      <c r="J2133" s="43"/>
      <c r="K2133" s="43"/>
      <c r="L2133" s="47"/>
      <c r="M2133" s="223"/>
      <c r="N2133" s="224"/>
      <c r="O2133" s="87"/>
      <c r="P2133" s="87"/>
      <c r="Q2133" s="87"/>
      <c r="R2133" s="87"/>
      <c r="S2133" s="87"/>
      <c r="T2133" s="88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T2133" s="20" t="s">
        <v>151</v>
      </c>
      <c r="AU2133" s="20" t="s">
        <v>81</v>
      </c>
    </row>
    <row r="2134" spans="1:47" s="2" customFormat="1" ht="12">
      <c r="A2134" s="41"/>
      <c r="B2134" s="42"/>
      <c r="C2134" s="43"/>
      <c r="D2134" s="225" t="s">
        <v>153</v>
      </c>
      <c r="E2134" s="43"/>
      <c r="F2134" s="226" t="s">
        <v>2245</v>
      </c>
      <c r="G2134" s="43"/>
      <c r="H2134" s="43"/>
      <c r="I2134" s="222"/>
      <c r="J2134" s="43"/>
      <c r="K2134" s="43"/>
      <c r="L2134" s="47"/>
      <c r="M2134" s="223"/>
      <c r="N2134" s="224"/>
      <c r="O2134" s="87"/>
      <c r="P2134" s="87"/>
      <c r="Q2134" s="87"/>
      <c r="R2134" s="87"/>
      <c r="S2134" s="87"/>
      <c r="T2134" s="88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T2134" s="20" t="s">
        <v>153</v>
      </c>
      <c r="AU2134" s="20" t="s">
        <v>81</v>
      </c>
    </row>
    <row r="2135" spans="1:51" s="13" customFormat="1" ht="12">
      <c r="A2135" s="13"/>
      <c r="B2135" s="227"/>
      <c r="C2135" s="228"/>
      <c r="D2135" s="220" t="s">
        <v>155</v>
      </c>
      <c r="E2135" s="229" t="s">
        <v>19</v>
      </c>
      <c r="F2135" s="230" t="s">
        <v>551</v>
      </c>
      <c r="G2135" s="228"/>
      <c r="H2135" s="229" t="s">
        <v>19</v>
      </c>
      <c r="I2135" s="231"/>
      <c r="J2135" s="228"/>
      <c r="K2135" s="228"/>
      <c r="L2135" s="232"/>
      <c r="M2135" s="233"/>
      <c r="N2135" s="234"/>
      <c r="O2135" s="234"/>
      <c r="P2135" s="234"/>
      <c r="Q2135" s="234"/>
      <c r="R2135" s="234"/>
      <c r="S2135" s="234"/>
      <c r="T2135" s="235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36" t="s">
        <v>155</v>
      </c>
      <c r="AU2135" s="236" t="s">
        <v>81</v>
      </c>
      <c r="AV2135" s="13" t="s">
        <v>79</v>
      </c>
      <c r="AW2135" s="13" t="s">
        <v>33</v>
      </c>
      <c r="AX2135" s="13" t="s">
        <v>71</v>
      </c>
      <c r="AY2135" s="236" t="s">
        <v>141</v>
      </c>
    </row>
    <row r="2136" spans="1:51" s="14" customFormat="1" ht="12">
      <c r="A2136" s="14"/>
      <c r="B2136" s="237"/>
      <c r="C2136" s="238"/>
      <c r="D2136" s="220" t="s">
        <v>155</v>
      </c>
      <c r="E2136" s="239" t="s">
        <v>19</v>
      </c>
      <c r="F2136" s="240" t="s">
        <v>2246</v>
      </c>
      <c r="G2136" s="238"/>
      <c r="H2136" s="241">
        <v>0.48</v>
      </c>
      <c r="I2136" s="242"/>
      <c r="J2136" s="238"/>
      <c r="K2136" s="238"/>
      <c r="L2136" s="243"/>
      <c r="M2136" s="244"/>
      <c r="N2136" s="245"/>
      <c r="O2136" s="245"/>
      <c r="P2136" s="245"/>
      <c r="Q2136" s="245"/>
      <c r="R2136" s="245"/>
      <c r="S2136" s="245"/>
      <c r="T2136" s="246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T2136" s="247" t="s">
        <v>155</v>
      </c>
      <c r="AU2136" s="247" t="s">
        <v>81</v>
      </c>
      <c r="AV2136" s="14" t="s">
        <v>81</v>
      </c>
      <c r="AW2136" s="14" t="s">
        <v>33</v>
      </c>
      <c r="AX2136" s="14" t="s">
        <v>71</v>
      </c>
      <c r="AY2136" s="247" t="s">
        <v>141</v>
      </c>
    </row>
    <row r="2137" spans="1:51" s="14" customFormat="1" ht="12">
      <c r="A2137" s="14"/>
      <c r="B2137" s="237"/>
      <c r="C2137" s="238"/>
      <c r="D2137" s="220" t="s">
        <v>155</v>
      </c>
      <c r="E2137" s="239" t="s">
        <v>19</v>
      </c>
      <c r="F2137" s="240" t="s">
        <v>2247</v>
      </c>
      <c r="G2137" s="238"/>
      <c r="H2137" s="241">
        <v>0.48</v>
      </c>
      <c r="I2137" s="242"/>
      <c r="J2137" s="238"/>
      <c r="K2137" s="238"/>
      <c r="L2137" s="243"/>
      <c r="M2137" s="244"/>
      <c r="N2137" s="245"/>
      <c r="O2137" s="245"/>
      <c r="P2137" s="245"/>
      <c r="Q2137" s="245"/>
      <c r="R2137" s="245"/>
      <c r="S2137" s="245"/>
      <c r="T2137" s="246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47" t="s">
        <v>155</v>
      </c>
      <c r="AU2137" s="247" t="s">
        <v>81</v>
      </c>
      <c r="AV2137" s="14" t="s">
        <v>81</v>
      </c>
      <c r="AW2137" s="14" t="s">
        <v>33</v>
      </c>
      <c r="AX2137" s="14" t="s">
        <v>71</v>
      </c>
      <c r="AY2137" s="247" t="s">
        <v>141</v>
      </c>
    </row>
    <row r="2138" spans="1:51" s="14" customFormat="1" ht="12">
      <c r="A2138" s="14"/>
      <c r="B2138" s="237"/>
      <c r="C2138" s="238"/>
      <c r="D2138" s="220" t="s">
        <v>155</v>
      </c>
      <c r="E2138" s="239" t="s">
        <v>19</v>
      </c>
      <c r="F2138" s="240" t="s">
        <v>2248</v>
      </c>
      <c r="G2138" s="238"/>
      <c r="H2138" s="241">
        <v>0.48</v>
      </c>
      <c r="I2138" s="242"/>
      <c r="J2138" s="238"/>
      <c r="K2138" s="238"/>
      <c r="L2138" s="243"/>
      <c r="M2138" s="244"/>
      <c r="N2138" s="245"/>
      <c r="O2138" s="245"/>
      <c r="P2138" s="245"/>
      <c r="Q2138" s="245"/>
      <c r="R2138" s="245"/>
      <c r="S2138" s="245"/>
      <c r="T2138" s="246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47" t="s">
        <v>155</v>
      </c>
      <c r="AU2138" s="247" t="s">
        <v>81</v>
      </c>
      <c r="AV2138" s="14" t="s">
        <v>81</v>
      </c>
      <c r="AW2138" s="14" t="s">
        <v>33</v>
      </c>
      <c r="AX2138" s="14" t="s">
        <v>71</v>
      </c>
      <c r="AY2138" s="247" t="s">
        <v>141</v>
      </c>
    </row>
    <row r="2139" spans="1:51" s="14" customFormat="1" ht="12">
      <c r="A2139" s="14"/>
      <c r="B2139" s="237"/>
      <c r="C2139" s="238"/>
      <c r="D2139" s="220" t="s">
        <v>155</v>
      </c>
      <c r="E2139" s="239" t="s">
        <v>19</v>
      </c>
      <c r="F2139" s="240" t="s">
        <v>2249</v>
      </c>
      <c r="G2139" s="238"/>
      <c r="H2139" s="241">
        <v>0.48</v>
      </c>
      <c r="I2139" s="242"/>
      <c r="J2139" s="238"/>
      <c r="K2139" s="238"/>
      <c r="L2139" s="243"/>
      <c r="M2139" s="244"/>
      <c r="N2139" s="245"/>
      <c r="O2139" s="245"/>
      <c r="P2139" s="245"/>
      <c r="Q2139" s="245"/>
      <c r="R2139" s="245"/>
      <c r="S2139" s="245"/>
      <c r="T2139" s="246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T2139" s="247" t="s">
        <v>155</v>
      </c>
      <c r="AU2139" s="247" t="s">
        <v>81</v>
      </c>
      <c r="AV2139" s="14" t="s">
        <v>81</v>
      </c>
      <c r="AW2139" s="14" t="s">
        <v>33</v>
      </c>
      <c r="AX2139" s="14" t="s">
        <v>71</v>
      </c>
      <c r="AY2139" s="247" t="s">
        <v>141</v>
      </c>
    </row>
    <row r="2140" spans="1:51" s="14" customFormat="1" ht="12">
      <c r="A2140" s="14"/>
      <c r="B2140" s="237"/>
      <c r="C2140" s="238"/>
      <c r="D2140" s="220" t="s">
        <v>155</v>
      </c>
      <c r="E2140" s="239" t="s">
        <v>19</v>
      </c>
      <c r="F2140" s="240" t="s">
        <v>2250</v>
      </c>
      <c r="G2140" s="238"/>
      <c r="H2140" s="241">
        <v>0.48</v>
      </c>
      <c r="I2140" s="242"/>
      <c r="J2140" s="238"/>
      <c r="K2140" s="238"/>
      <c r="L2140" s="243"/>
      <c r="M2140" s="244"/>
      <c r="N2140" s="245"/>
      <c r="O2140" s="245"/>
      <c r="P2140" s="245"/>
      <c r="Q2140" s="245"/>
      <c r="R2140" s="245"/>
      <c r="S2140" s="245"/>
      <c r="T2140" s="246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47" t="s">
        <v>155</v>
      </c>
      <c r="AU2140" s="247" t="s">
        <v>81</v>
      </c>
      <c r="AV2140" s="14" t="s">
        <v>81</v>
      </c>
      <c r="AW2140" s="14" t="s">
        <v>33</v>
      </c>
      <c r="AX2140" s="14" t="s">
        <v>71</v>
      </c>
      <c r="AY2140" s="247" t="s">
        <v>141</v>
      </c>
    </row>
    <row r="2141" spans="1:51" s="14" customFormat="1" ht="12">
      <c r="A2141" s="14"/>
      <c r="B2141" s="237"/>
      <c r="C2141" s="238"/>
      <c r="D2141" s="220" t="s">
        <v>155</v>
      </c>
      <c r="E2141" s="239" t="s">
        <v>19</v>
      </c>
      <c r="F2141" s="240" t="s">
        <v>2251</v>
      </c>
      <c r="G2141" s="238"/>
      <c r="H2141" s="241">
        <v>0.48</v>
      </c>
      <c r="I2141" s="242"/>
      <c r="J2141" s="238"/>
      <c r="K2141" s="238"/>
      <c r="L2141" s="243"/>
      <c r="M2141" s="244"/>
      <c r="N2141" s="245"/>
      <c r="O2141" s="245"/>
      <c r="P2141" s="245"/>
      <c r="Q2141" s="245"/>
      <c r="R2141" s="245"/>
      <c r="S2141" s="245"/>
      <c r="T2141" s="246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47" t="s">
        <v>155</v>
      </c>
      <c r="AU2141" s="247" t="s">
        <v>81</v>
      </c>
      <c r="AV2141" s="14" t="s">
        <v>81</v>
      </c>
      <c r="AW2141" s="14" t="s">
        <v>33</v>
      </c>
      <c r="AX2141" s="14" t="s">
        <v>71</v>
      </c>
      <c r="AY2141" s="247" t="s">
        <v>141</v>
      </c>
    </row>
    <row r="2142" spans="1:51" s="14" customFormat="1" ht="12">
      <c r="A2142" s="14"/>
      <c r="B2142" s="237"/>
      <c r="C2142" s="238"/>
      <c r="D2142" s="220" t="s">
        <v>155</v>
      </c>
      <c r="E2142" s="239" t="s">
        <v>19</v>
      </c>
      <c r="F2142" s="240" t="s">
        <v>2252</v>
      </c>
      <c r="G2142" s="238"/>
      <c r="H2142" s="241">
        <v>0.48</v>
      </c>
      <c r="I2142" s="242"/>
      <c r="J2142" s="238"/>
      <c r="K2142" s="238"/>
      <c r="L2142" s="243"/>
      <c r="M2142" s="244"/>
      <c r="N2142" s="245"/>
      <c r="O2142" s="245"/>
      <c r="P2142" s="245"/>
      <c r="Q2142" s="245"/>
      <c r="R2142" s="245"/>
      <c r="S2142" s="245"/>
      <c r="T2142" s="246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47" t="s">
        <v>155</v>
      </c>
      <c r="AU2142" s="247" t="s">
        <v>81</v>
      </c>
      <c r="AV2142" s="14" t="s">
        <v>81</v>
      </c>
      <c r="AW2142" s="14" t="s">
        <v>33</v>
      </c>
      <c r="AX2142" s="14" t="s">
        <v>71</v>
      </c>
      <c r="AY2142" s="247" t="s">
        <v>141</v>
      </c>
    </row>
    <row r="2143" spans="1:51" s="15" customFormat="1" ht="12">
      <c r="A2143" s="15"/>
      <c r="B2143" s="258"/>
      <c r="C2143" s="259"/>
      <c r="D2143" s="220" t="s">
        <v>155</v>
      </c>
      <c r="E2143" s="260" t="s">
        <v>19</v>
      </c>
      <c r="F2143" s="261" t="s">
        <v>188</v>
      </c>
      <c r="G2143" s="259"/>
      <c r="H2143" s="262">
        <v>3.36</v>
      </c>
      <c r="I2143" s="263"/>
      <c r="J2143" s="259"/>
      <c r="K2143" s="259"/>
      <c r="L2143" s="264"/>
      <c r="M2143" s="265"/>
      <c r="N2143" s="266"/>
      <c r="O2143" s="266"/>
      <c r="P2143" s="266"/>
      <c r="Q2143" s="266"/>
      <c r="R2143" s="266"/>
      <c r="S2143" s="266"/>
      <c r="T2143" s="267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T2143" s="268" t="s">
        <v>155</v>
      </c>
      <c r="AU2143" s="268" t="s">
        <v>81</v>
      </c>
      <c r="AV2143" s="15" t="s">
        <v>149</v>
      </c>
      <c r="AW2143" s="15" t="s">
        <v>33</v>
      </c>
      <c r="AX2143" s="15" t="s">
        <v>79</v>
      </c>
      <c r="AY2143" s="268" t="s">
        <v>141</v>
      </c>
    </row>
    <row r="2144" spans="1:65" s="2" customFormat="1" ht="24.15" customHeight="1">
      <c r="A2144" s="41"/>
      <c r="B2144" s="42"/>
      <c r="C2144" s="248" t="s">
        <v>2253</v>
      </c>
      <c r="D2144" s="248" t="s">
        <v>172</v>
      </c>
      <c r="E2144" s="249" t="s">
        <v>2254</v>
      </c>
      <c r="F2144" s="250" t="s">
        <v>2255</v>
      </c>
      <c r="G2144" s="251" t="s">
        <v>221</v>
      </c>
      <c r="H2144" s="252">
        <v>3.696</v>
      </c>
      <c r="I2144" s="253"/>
      <c r="J2144" s="254">
        <f>ROUND(I2144*H2144,2)</f>
        <v>0</v>
      </c>
      <c r="K2144" s="250" t="s">
        <v>148</v>
      </c>
      <c r="L2144" s="255"/>
      <c r="M2144" s="256" t="s">
        <v>19</v>
      </c>
      <c r="N2144" s="257" t="s">
        <v>42</v>
      </c>
      <c r="O2144" s="87"/>
      <c r="P2144" s="216">
        <f>O2144*H2144</f>
        <v>0</v>
      </c>
      <c r="Q2144" s="216">
        <v>0.012</v>
      </c>
      <c r="R2144" s="216">
        <f>Q2144*H2144</f>
        <v>0.044352</v>
      </c>
      <c r="S2144" s="216">
        <v>0</v>
      </c>
      <c r="T2144" s="217">
        <f>S2144*H2144</f>
        <v>0</v>
      </c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R2144" s="218" t="s">
        <v>382</v>
      </c>
      <c r="AT2144" s="218" t="s">
        <v>172</v>
      </c>
      <c r="AU2144" s="218" t="s">
        <v>81</v>
      </c>
      <c r="AY2144" s="20" t="s">
        <v>141</v>
      </c>
      <c r="BE2144" s="219">
        <f>IF(N2144="základní",J2144,0)</f>
        <v>0</v>
      </c>
      <c r="BF2144" s="219">
        <f>IF(N2144="snížená",J2144,0)</f>
        <v>0</v>
      </c>
      <c r="BG2144" s="219">
        <f>IF(N2144="zákl. přenesená",J2144,0)</f>
        <v>0</v>
      </c>
      <c r="BH2144" s="219">
        <f>IF(N2144="sníž. přenesená",J2144,0)</f>
        <v>0</v>
      </c>
      <c r="BI2144" s="219">
        <f>IF(N2144="nulová",J2144,0)</f>
        <v>0</v>
      </c>
      <c r="BJ2144" s="20" t="s">
        <v>79</v>
      </c>
      <c r="BK2144" s="219">
        <f>ROUND(I2144*H2144,2)</f>
        <v>0</v>
      </c>
      <c r="BL2144" s="20" t="s">
        <v>269</v>
      </c>
      <c r="BM2144" s="218" t="s">
        <v>2256</v>
      </c>
    </row>
    <row r="2145" spans="1:47" s="2" customFormat="1" ht="12">
      <c r="A2145" s="41"/>
      <c r="B2145" s="42"/>
      <c r="C2145" s="43"/>
      <c r="D2145" s="220" t="s">
        <v>151</v>
      </c>
      <c r="E2145" s="43"/>
      <c r="F2145" s="221" t="s">
        <v>2255</v>
      </c>
      <c r="G2145" s="43"/>
      <c r="H2145" s="43"/>
      <c r="I2145" s="222"/>
      <c r="J2145" s="43"/>
      <c r="K2145" s="43"/>
      <c r="L2145" s="47"/>
      <c r="M2145" s="223"/>
      <c r="N2145" s="224"/>
      <c r="O2145" s="87"/>
      <c r="P2145" s="87"/>
      <c r="Q2145" s="87"/>
      <c r="R2145" s="87"/>
      <c r="S2145" s="87"/>
      <c r="T2145" s="88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T2145" s="20" t="s">
        <v>151</v>
      </c>
      <c r="AU2145" s="20" t="s">
        <v>81</v>
      </c>
    </row>
    <row r="2146" spans="1:51" s="14" customFormat="1" ht="12">
      <c r="A2146" s="14"/>
      <c r="B2146" s="237"/>
      <c r="C2146" s="238"/>
      <c r="D2146" s="220" t="s">
        <v>155</v>
      </c>
      <c r="E2146" s="239" t="s">
        <v>19</v>
      </c>
      <c r="F2146" s="240" t="s">
        <v>2257</v>
      </c>
      <c r="G2146" s="238"/>
      <c r="H2146" s="241">
        <v>3.36</v>
      </c>
      <c r="I2146" s="242"/>
      <c r="J2146" s="238"/>
      <c r="K2146" s="238"/>
      <c r="L2146" s="243"/>
      <c r="M2146" s="244"/>
      <c r="N2146" s="245"/>
      <c r="O2146" s="245"/>
      <c r="P2146" s="245"/>
      <c r="Q2146" s="245"/>
      <c r="R2146" s="245"/>
      <c r="S2146" s="245"/>
      <c r="T2146" s="246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47" t="s">
        <v>155</v>
      </c>
      <c r="AU2146" s="247" t="s">
        <v>81</v>
      </c>
      <c r="AV2146" s="14" t="s">
        <v>81</v>
      </c>
      <c r="AW2146" s="14" t="s">
        <v>33</v>
      </c>
      <c r="AX2146" s="14" t="s">
        <v>79</v>
      </c>
      <c r="AY2146" s="247" t="s">
        <v>141</v>
      </c>
    </row>
    <row r="2147" spans="1:51" s="14" customFormat="1" ht="12">
      <c r="A2147" s="14"/>
      <c r="B2147" s="237"/>
      <c r="C2147" s="238"/>
      <c r="D2147" s="220" t="s">
        <v>155</v>
      </c>
      <c r="E2147" s="238"/>
      <c r="F2147" s="240" t="s">
        <v>2258</v>
      </c>
      <c r="G2147" s="238"/>
      <c r="H2147" s="241">
        <v>3.696</v>
      </c>
      <c r="I2147" s="242"/>
      <c r="J2147" s="238"/>
      <c r="K2147" s="238"/>
      <c r="L2147" s="243"/>
      <c r="M2147" s="244"/>
      <c r="N2147" s="245"/>
      <c r="O2147" s="245"/>
      <c r="P2147" s="245"/>
      <c r="Q2147" s="245"/>
      <c r="R2147" s="245"/>
      <c r="S2147" s="245"/>
      <c r="T2147" s="246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T2147" s="247" t="s">
        <v>155</v>
      </c>
      <c r="AU2147" s="247" t="s">
        <v>81</v>
      </c>
      <c r="AV2147" s="14" t="s">
        <v>81</v>
      </c>
      <c r="AW2147" s="14" t="s">
        <v>4</v>
      </c>
      <c r="AX2147" s="14" t="s">
        <v>79</v>
      </c>
      <c r="AY2147" s="247" t="s">
        <v>141</v>
      </c>
    </row>
    <row r="2148" spans="1:65" s="2" customFormat="1" ht="24.15" customHeight="1">
      <c r="A2148" s="41"/>
      <c r="B2148" s="42"/>
      <c r="C2148" s="207" t="s">
        <v>2259</v>
      </c>
      <c r="D2148" s="207" t="s">
        <v>144</v>
      </c>
      <c r="E2148" s="208" t="s">
        <v>2260</v>
      </c>
      <c r="F2148" s="209" t="s">
        <v>2261</v>
      </c>
      <c r="G2148" s="210" t="s">
        <v>256</v>
      </c>
      <c r="H2148" s="211">
        <v>19.6</v>
      </c>
      <c r="I2148" s="212"/>
      <c r="J2148" s="213">
        <f>ROUND(I2148*H2148,2)</f>
        <v>0</v>
      </c>
      <c r="K2148" s="209" t="s">
        <v>2196</v>
      </c>
      <c r="L2148" s="47"/>
      <c r="M2148" s="214" t="s">
        <v>19</v>
      </c>
      <c r="N2148" s="215" t="s">
        <v>42</v>
      </c>
      <c r="O2148" s="87"/>
      <c r="P2148" s="216">
        <f>O2148*H2148</f>
        <v>0</v>
      </c>
      <c r="Q2148" s="216">
        <v>0.00055</v>
      </c>
      <c r="R2148" s="216">
        <f>Q2148*H2148</f>
        <v>0.010780000000000001</v>
      </c>
      <c r="S2148" s="216">
        <v>0</v>
      </c>
      <c r="T2148" s="217">
        <f>S2148*H2148</f>
        <v>0</v>
      </c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R2148" s="218" t="s">
        <v>269</v>
      </c>
      <c r="AT2148" s="218" t="s">
        <v>144</v>
      </c>
      <c r="AU2148" s="218" t="s">
        <v>81</v>
      </c>
      <c r="AY2148" s="20" t="s">
        <v>141</v>
      </c>
      <c r="BE2148" s="219">
        <f>IF(N2148="základní",J2148,0)</f>
        <v>0</v>
      </c>
      <c r="BF2148" s="219">
        <f>IF(N2148="snížená",J2148,0)</f>
        <v>0</v>
      </c>
      <c r="BG2148" s="219">
        <f>IF(N2148="zákl. přenesená",J2148,0)</f>
        <v>0</v>
      </c>
      <c r="BH2148" s="219">
        <f>IF(N2148="sníž. přenesená",J2148,0)</f>
        <v>0</v>
      </c>
      <c r="BI2148" s="219">
        <f>IF(N2148="nulová",J2148,0)</f>
        <v>0</v>
      </c>
      <c r="BJ2148" s="20" t="s">
        <v>79</v>
      </c>
      <c r="BK2148" s="219">
        <f>ROUND(I2148*H2148,2)</f>
        <v>0</v>
      </c>
      <c r="BL2148" s="20" t="s">
        <v>269</v>
      </c>
      <c r="BM2148" s="218" t="s">
        <v>2262</v>
      </c>
    </row>
    <row r="2149" spans="1:47" s="2" customFormat="1" ht="12">
      <c r="A2149" s="41"/>
      <c r="B2149" s="42"/>
      <c r="C2149" s="43"/>
      <c r="D2149" s="220" t="s">
        <v>151</v>
      </c>
      <c r="E2149" s="43"/>
      <c r="F2149" s="221" t="s">
        <v>2263</v>
      </c>
      <c r="G2149" s="43"/>
      <c r="H2149" s="43"/>
      <c r="I2149" s="222"/>
      <c r="J2149" s="43"/>
      <c r="K2149" s="43"/>
      <c r="L2149" s="47"/>
      <c r="M2149" s="223"/>
      <c r="N2149" s="224"/>
      <c r="O2149" s="87"/>
      <c r="P2149" s="87"/>
      <c r="Q2149" s="87"/>
      <c r="R2149" s="87"/>
      <c r="S2149" s="87"/>
      <c r="T2149" s="88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T2149" s="20" t="s">
        <v>151</v>
      </c>
      <c r="AU2149" s="20" t="s">
        <v>81</v>
      </c>
    </row>
    <row r="2150" spans="1:51" s="13" customFormat="1" ht="12">
      <c r="A2150" s="13"/>
      <c r="B2150" s="227"/>
      <c r="C2150" s="228"/>
      <c r="D2150" s="220" t="s">
        <v>155</v>
      </c>
      <c r="E2150" s="229" t="s">
        <v>19</v>
      </c>
      <c r="F2150" s="230" t="s">
        <v>551</v>
      </c>
      <c r="G2150" s="228"/>
      <c r="H2150" s="229" t="s">
        <v>19</v>
      </c>
      <c r="I2150" s="231"/>
      <c r="J2150" s="228"/>
      <c r="K2150" s="228"/>
      <c r="L2150" s="232"/>
      <c r="M2150" s="233"/>
      <c r="N2150" s="234"/>
      <c r="O2150" s="234"/>
      <c r="P2150" s="234"/>
      <c r="Q2150" s="234"/>
      <c r="R2150" s="234"/>
      <c r="S2150" s="234"/>
      <c r="T2150" s="235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T2150" s="236" t="s">
        <v>155</v>
      </c>
      <c r="AU2150" s="236" t="s">
        <v>81</v>
      </c>
      <c r="AV2150" s="13" t="s">
        <v>79</v>
      </c>
      <c r="AW2150" s="13" t="s">
        <v>33</v>
      </c>
      <c r="AX2150" s="13" t="s">
        <v>71</v>
      </c>
      <c r="AY2150" s="236" t="s">
        <v>141</v>
      </c>
    </row>
    <row r="2151" spans="1:51" s="14" customFormat="1" ht="12">
      <c r="A2151" s="14"/>
      <c r="B2151" s="237"/>
      <c r="C2151" s="238"/>
      <c r="D2151" s="220" t="s">
        <v>155</v>
      </c>
      <c r="E2151" s="239" t="s">
        <v>19</v>
      </c>
      <c r="F2151" s="240" t="s">
        <v>2264</v>
      </c>
      <c r="G2151" s="238"/>
      <c r="H2151" s="241">
        <v>2.8</v>
      </c>
      <c r="I2151" s="242"/>
      <c r="J2151" s="238"/>
      <c r="K2151" s="238"/>
      <c r="L2151" s="243"/>
      <c r="M2151" s="244"/>
      <c r="N2151" s="245"/>
      <c r="O2151" s="245"/>
      <c r="P2151" s="245"/>
      <c r="Q2151" s="245"/>
      <c r="R2151" s="245"/>
      <c r="S2151" s="245"/>
      <c r="T2151" s="246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T2151" s="247" t="s">
        <v>155</v>
      </c>
      <c r="AU2151" s="247" t="s">
        <v>81</v>
      </c>
      <c r="AV2151" s="14" t="s">
        <v>81</v>
      </c>
      <c r="AW2151" s="14" t="s">
        <v>33</v>
      </c>
      <c r="AX2151" s="14" t="s">
        <v>71</v>
      </c>
      <c r="AY2151" s="247" t="s">
        <v>141</v>
      </c>
    </row>
    <row r="2152" spans="1:51" s="14" customFormat="1" ht="12">
      <c r="A2152" s="14"/>
      <c r="B2152" s="237"/>
      <c r="C2152" s="238"/>
      <c r="D2152" s="220" t="s">
        <v>155</v>
      </c>
      <c r="E2152" s="239" t="s">
        <v>19</v>
      </c>
      <c r="F2152" s="240" t="s">
        <v>2265</v>
      </c>
      <c r="G2152" s="238"/>
      <c r="H2152" s="241">
        <v>2.8</v>
      </c>
      <c r="I2152" s="242"/>
      <c r="J2152" s="238"/>
      <c r="K2152" s="238"/>
      <c r="L2152" s="243"/>
      <c r="M2152" s="244"/>
      <c r="N2152" s="245"/>
      <c r="O2152" s="245"/>
      <c r="P2152" s="245"/>
      <c r="Q2152" s="245"/>
      <c r="R2152" s="245"/>
      <c r="S2152" s="245"/>
      <c r="T2152" s="246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47" t="s">
        <v>155</v>
      </c>
      <c r="AU2152" s="247" t="s">
        <v>81</v>
      </c>
      <c r="AV2152" s="14" t="s">
        <v>81</v>
      </c>
      <c r="AW2152" s="14" t="s">
        <v>33</v>
      </c>
      <c r="AX2152" s="14" t="s">
        <v>71</v>
      </c>
      <c r="AY2152" s="247" t="s">
        <v>141</v>
      </c>
    </row>
    <row r="2153" spans="1:51" s="14" customFormat="1" ht="12">
      <c r="A2153" s="14"/>
      <c r="B2153" s="237"/>
      <c r="C2153" s="238"/>
      <c r="D2153" s="220" t="s">
        <v>155</v>
      </c>
      <c r="E2153" s="239" t="s">
        <v>19</v>
      </c>
      <c r="F2153" s="240" t="s">
        <v>2266</v>
      </c>
      <c r="G2153" s="238"/>
      <c r="H2153" s="241">
        <v>2.8</v>
      </c>
      <c r="I2153" s="242"/>
      <c r="J2153" s="238"/>
      <c r="K2153" s="238"/>
      <c r="L2153" s="243"/>
      <c r="M2153" s="244"/>
      <c r="N2153" s="245"/>
      <c r="O2153" s="245"/>
      <c r="P2153" s="245"/>
      <c r="Q2153" s="245"/>
      <c r="R2153" s="245"/>
      <c r="S2153" s="245"/>
      <c r="T2153" s="246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T2153" s="247" t="s">
        <v>155</v>
      </c>
      <c r="AU2153" s="247" t="s">
        <v>81</v>
      </c>
      <c r="AV2153" s="14" t="s">
        <v>81</v>
      </c>
      <c r="AW2153" s="14" t="s">
        <v>33</v>
      </c>
      <c r="AX2153" s="14" t="s">
        <v>71</v>
      </c>
      <c r="AY2153" s="247" t="s">
        <v>141</v>
      </c>
    </row>
    <row r="2154" spans="1:51" s="14" customFormat="1" ht="12">
      <c r="A2154" s="14"/>
      <c r="B2154" s="237"/>
      <c r="C2154" s="238"/>
      <c r="D2154" s="220" t="s">
        <v>155</v>
      </c>
      <c r="E2154" s="239" t="s">
        <v>19</v>
      </c>
      <c r="F2154" s="240" t="s">
        <v>2267</v>
      </c>
      <c r="G2154" s="238"/>
      <c r="H2154" s="241">
        <v>2.8</v>
      </c>
      <c r="I2154" s="242"/>
      <c r="J2154" s="238"/>
      <c r="K2154" s="238"/>
      <c r="L2154" s="243"/>
      <c r="M2154" s="244"/>
      <c r="N2154" s="245"/>
      <c r="O2154" s="245"/>
      <c r="P2154" s="245"/>
      <c r="Q2154" s="245"/>
      <c r="R2154" s="245"/>
      <c r="S2154" s="245"/>
      <c r="T2154" s="246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47" t="s">
        <v>155</v>
      </c>
      <c r="AU2154" s="247" t="s">
        <v>81</v>
      </c>
      <c r="AV2154" s="14" t="s">
        <v>81</v>
      </c>
      <c r="AW2154" s="14" t="s">
        <v>33</v>
      </c>
      <c r="AX2154" s="14" t="s">
        <v>71</v>
      </c>
      <c r="AY2154" s="247" t="s">
        <v>141</v>
      </c>
    </row>
    <row r="2155" spans="1:51" s="14" customFormat="1" ht="12">
      <c r="A2155" s="14"/>
      <c r="B2155" s="237"/>
      <c r="C2155" s="238"/>
      <c r="D2155" s="220" t="s">
        <v>155</v>
      </c>
      <c r="E2155" s="239" t="s">
        <v>19</v>
      </c>
      <c r="F2155" s="240" t="s">
        <v>2268</v>
      </c>
      <c r="G2155" s="238"/>
      <c r="H2155" s="241">
        <v>2.8</v>
      </c>
      <c r="I2155" s="242"/>
      <c r="J2155" s="238"/>
      <c r="K2155" s="238"/>
      <c r="L2155" s="243"/>
      <c r="M2155" s="244"/>
      <c r="N2155" s="245"/>
      <c r="O2155" s="245"/>
      <c r="P2155" s="245"/>
      <c r="Q2155" s="245"/>
      <c r="R2155" s="245"/>
      <c r="S2155" s="245"/>
      <c r="T2155" s="246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T2155" s="247" t="s">
        <v>155</v>
      </c>
      <c r="AU2155" s="247" t="s">
        <v>81</v>
      </c>
      <c r="AV2155" s="14" t="s">
        <v>81</v>
      </c>
      <c r="AW2155" s="14" t="s">
        <v>33</v>
      </c>
      <c r="AX2155" s="14" t="s">
        <v>71</v>
      </c>
      <c r="AY2155" s="247" t="s">
        <v>141</v>
      </c>
    </row>
    <row r="2156" spans="1:51" s="14" customFormat="1" ht="12">
      <c r="A2156" s="14"/>
      <c r="B2156" s="237"/>
      <c r="C2156" s="238"/>
      <c r="D2156" s="220" t="s">
        <v>155</v>
      </c>
      <c r="E2156" s="239" t="s">
        <v>19</v>
      </c>
      <c r="F2156" s="240" t="s">
        <v>2269</v>
      </c>
      <c r="G2156" s="238"/>
      <c r="H2156" s="241">
        <v>2.8</v>
      </c>
      <c r="I2156" s="242"/>
      <c r="J2156" s="238"/>
      <c r="K2156" s="238"/>
      <c r="L2156" s="243"/>
      <c r="M2156" s="244"/>
      <c r="N2156" s="245"/>
      <c r="O2156" s="245"/>
      <c r="P2156" s="245"/>
      <c r="Q2156" s="245"/>
      <c r="R2156" s="245"/>
      <c r="S2156" s="245"/>
      <c r="T2156" s="246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47" t="s">
        <v>155</v>
      </c>
      <c r="AU2156" s="247" t="s">
        <v>81</v>
      </c>
      <c r="AV2156" s="14" t="s">
        <v>81</v>
      </c>
      <c r="AW2156" s="14" t="s">
        <v>33</v>
      </c>
      <c r="AX2156" s="14" t="s">
        <v>71</v>
      </c>
      <c r="AY2156" s="247" t="s">
        <v>141</v>
      </c>
    </row>
    <row r="2157" spans="1:51" s="14" customFormat="1" ht="12">
      <c r="A2157" s="14"/>
      <c r="B2157" s="237"/>
      <c r="C2157" s="238"/>
      <c r="D2157" s="220" t="s">
        <v>155</v>
      </c>
      <c r="E2157" s="239" t="s">
        <v>19</v>
      </c>
      <c r="F2157" s="240" t="s">
        <v>2270</v>
      </c>
      <c r="G2157" s="238"/>
      <c r="H2157" s="241">
        <v>2.8</v>
      </c>
      <c r="I2157" s="242"/>
      <c r="J2157" s="238"/>
      <c r="K2157" s="238"/>
      <c r="L2157" s="243"/>
      <c r="M2157" s="244"/>
      <c r="N2157" s="245"/>
      <c r="O2157" s="245"/>
      <c r="P2157" s="245"/>
      <c r="Q2157" s="245"/>
      <c r="R2157" s="245"/>
      <c r="S2157" s="245"/>
      <c r="T2157" s="246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47" t="s">
        <v>155</v>
      </c>
      <c r="AU2157" s="247" t="s">
        <v>81</v>
      </c>
      <c r="AV2157" s="14" t="s">
        <v>81</v>
      </c>
      <c r="AW2157" s="14" t="s">
        <v>33</v>
      </c>
      <c r="AX2157" s="14" t="s">
        <v>71</v>
      </c>
      <c r="AY2157" s="247" t="s">
        <v>141</v>
      </c>
    </row>
    <row r="2158" spans="1:51" s="15" customFormat="1" ht="12">
      <c r="A2158" s="15"/>
      <c r="B2158" s="258"/>
      <c r="C2158" s="259"/>
      <c r="D2158" s="220" t="s">
        <v>155</v>
      </c>
      <c r="E2158" s="260" t="s">
        <v>19</v>
      </c>
      <c r="F2158" s="261" t="s">
        <v>188</v>
      </c>
      <c r="G2158" s="259"/>
      <c r="H2158" s="262">
        <v>19.6</v>
      </c>
      <c r="I2158" s="263"/>
      <c r="J2158" s="259"/>
      <c r="K2158" s="259"/>
      <c r="L2158" s="264"/>
      <c r="M2158" s="265"/>
      <c r="N2158" s="266"/>
      <c r="O2158" s="266"/>
      <c r="P2158" s="266"/>
      <c r="Q2158" s="266"/>
      <c r="R2158" s="266"/>
      <c r="S2158" s="266"/>
      <c r="T2158" s="267"/>
      <c r="U2158" s="15"/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T2158" s="268" t="s">
        <v>155</v>
      </c>
      <c r="AU2158" s="268" t="s">
        <v>81</v>
      </c>
      <c r="AV2158" s="15" t="s">
        <v>149</v>
      </c>
      <c r="AW2158" s="15" t="s">
        <v>33</v>
      </c>
      <c r="AX2158" s="15" t="s">
        <v>79</v>
      </c>
      <c r="AY2158" s="268" t="s">
        <v>141</v>
      </c>
    </row>
    <row r="2159" spans="1:65" s="2" customFormat="1" ht="21.75" customHeight="1">
      <c r="A2159" s="41"/>
      <c r="B2159" s="42"/>
      <c r="C2159" s="207" t="s">
        <v>2271</v>
      </c>
      <c r="D2159" s="207" t="s">
        <v>144</v>
      </c>
      <c r="E2159" s="208" t="s">
        <v>2272</v>
      </c>
      <c r="F2159" s="209" t="s">
        <v>2273</v>
      </c>
      <c r="G2159" s="210" t="s">
        <v>221</v>
      </c>
      <c r="H2159" s="211">
        <v>66.84</v>
      </c>
      <c r="I2159" s="212"/>
      <c r="J2159" s="213">
        <f>ROUND(I2159*H2159,2)</f>
        <v>0</v>
      </c>
      <c r="K2159" s="209" t="s">
        <v>2196</v>
      </c>
      <c r="L2159" s="47"/>
      <c r="M2159" s="214" t="s">
        <v>19</v>
      </c>
      <c r="N2159" s="215" t="s">
        <v>42</v>
      </c>
      <c r="O2159" s="87"/>
      <c r="P2159" s="216">
        <f>O2159*H2159</f>
        <v>0</v>
      </c>
      <c r="Q2159" s="216">
        <v>0</v>
      </c>
      <c r="R2159" s="216">
        <f>Q2159*H2159</f>
        <v>0</v>
      </c>
      <c r="S2159" s="216">
        <v>0</v>
      </c>
      <c r="T2159" s="217">
        <f>S2159*H2159</f>
        <v>0</v>
      </c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R2159" s="218" t="s">
        <v>269</v>
      </c>
      <c r="AT2159" s="218" t="s">
        <v>144</v>
      </c>
      <c r="AU2159" s="218" t="s">
        <v>81</v>
      </c>
      <c r="AY2159" s="20" t="s">
        <v>141</v>
      </c>
      <c r="BE2159" s="219">
        <f>IF(N2159="základní",J2159,0)</f>
        <v>0</v>
      </c>
      <c r="BF2159" s="219">
        <f>IF(N2159="snížená",J2159,0)</f>
        <v>0</v>
      </c>
      <c r="BG2159" s="219">
        <f>IF(N2159="zákl. přenesená",J2159,0)</f>
        <v>0</v>
      </c>
      <c r="BH2159" s="219">
        <f>IF(N2159="sníž. přenesená",J2159,0)</f>
        <v>0</v>
      </c>
      <c r="BI2159" s="219">
        <f>IF(N2159="nulová",J2159,0)</f>
        <v>0</v>
      </c>
      <c r="BJ2159" s="20" t="s">
        <v>79</v>
      </c>
      <c r="BK2159" s="219">
        <f>ROUND(I2159*H2159,2)</f>
        <v>0</v>
      </c>
      <c r="BL2159" s="20" t="s">
        <v>269</v>
      </c>
      <c r="BM2159" s="218" t="s">
        <v>2274</v>
      </c>
    </row>
    <row r="2160" spans="1:47" s="2" customFormat="1" ht="12">
      <c r="A2160" s="41"/>
      <c r="B2160" s="42"/>
      <c r="C2160" s="43"/>
      <c r="D2160" s="220" t="s">
        <v>151</v>
      </c>
      <c r="E2160" s="43"/>
      <c r="F2160" s="221" t="s">
        <v>2275</v>
      </c>
      <c r="G2160" s="43"/>
      <c r="H2160" s="43"/>
      <c r="I2160" s="222"/>
      <c r="J2160" s="43"/>
      <c r="K2160" s="43"/>
      <c r="L2160" s="47"/>
      <c r="M2160" s="223"/>
      <c r="N2160" s="224"/>
      <c r="O2160" s="87"/>
      <c r="P2160" s="87"/>
      <c r="Q2160" s="87"/>
      <c r="R2160" s="87"/>
      <c r="S2160" s="87"/>
      <c r="T2160" s="88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T2160" s="20" t="s">
        <v>151</v>
      </c>
      <c r="AU2160" s="20" t="s">
        <v>81</v>
      </c>
    </row>
    <row r="2161" spans="1:51" s="13" customFormat="1" ht="12">
      <c r="A2161" s="13"/>
      <c r="B2161" s="227"/>
      <c r="C2161" s="228"/>
      <c r="D2161" s="220" t="s">
        <v>155</v>
      </c>
      <c r="E2161" s="229" t="s">
        <v>19</v>
      </c>
      <c r="F2161" s="230" t="s">
        <v>2276</v>
      </c>
      <c r="G2161" s="228"/>
      <c r="H2161" s="229" t="s">
        <v>19</v>
      </c>
      <c r="I2161" s="231"/>
      <c r="J2161" s="228"/>
      <c r="K2161" s="228"/>
      <c r="L2161" s="232"/>
      <c r="M2161" s="233"/>
      <c r="N2161" s="234"/>
      <c r="O2161" s="234"/>
      <c r="P2161" s="234"/>
      <c r="Q2161" s="234"/>
      <c r="R2161" s="234"/>
      <c r="S2161" s="234"/>
      <c r="T2161" s="235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T2161" s="236" t="s">
        <v>155</v>
      </c>
      <c r="AU2161" s="236" t="s">
        <v>81</v>
      </c>
      <c r="AV2161" s="13" t="s">
        <v>79</v>
      </c>
      <c r="AW2161" s="13" t="s">
        <v>33</v>
      </c>
      <c r="AX2161" s="13" t="s">
        <v>71</v>
      </c>
      <c r="AY2161" s="236" t="s">
        <v>141</v>
      </c>
    </row>
    <row r="2162" spans="1:51" s="13" customFormat="1" ht="12">
      <c r="A2162" s="13"/>
      <c r="B2162" s="227"/>
      <c r="C2162" s="228"/>
      <c r="D2162" s="220" t="s">
        <v>155</v>
      </c>
      <c r="E2162" s="229" t="s">
        <v>19</v>
      </c>
      <c r="F2162" s="230" t="s">
        <v>2277</v>
      </c>
      <c r="G2162" s="228"/>
      <c r="H2162" s="229" t="s">
        <v>19</v>
      </c>
      <c r="I2162" s="231"/>
      <c r="J2162" s="228"/>
      <c r="K2162" s="228"/>
      <c r="L2162" s="232"/>
      <c r="M2162" s="233"/>
      <c r="N2162" s="234"/>
      <c r="O2162" s="234"/>
      <c r="P2162" s="234"/>
      <c r="Q2162" s="234"/>
      <c r="R2162" s="234"/>
      <c r="S2162" s="234"/>
      <c r="T2162" s="235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T2162" s="236" t="s">
        <v>155</v>
      </c>
      <c r="AU2162" s="236" t="s">
        <v>81</v>
      </c>
      <c r="AV2162" s="13" t="s">
        <v>79</v>
      </c>
      <c r="AW2162" s="13" t="s">
        <v>33</v>
      </c>
      <c r="AX2162" s="13" t="s">
        <v>71</v>
      </c>
      <c r="AY2162" s="236" t="s">
        <v>141</v>
      </c>
    </row>
    <row r="2163" spans="1:51" s="14" customFormat="1" ht="12">
      <c r="A2163" s="14"/>
      <c r="B2163" s="237"/>
      <c r="C2163" s="238"/>
      <c r="D2163" s="220" t="s">
        <v>155</v>
      </c>
      <c r="E2163" s="239" t="s">
        <v>19</v>
      </c>
      <c r="F2163" s="240" t="s">
        <v>2278</v>
      </c>
      <c r="G2163" s="238"/>
      <c r="H2163" s="241">
        <v>15</v>
      </c>
      <c r="I2163" s="242"/>
      <c r="J2163" s="238"/>
      <c r="K2163" s="238"/>
      <c r="L2163" s="243"/>
      <c r="M2163" s="244"/>
      <c r="N2163" s="245"/>
      <c r="O2163" s="245"/>
      <c r="P2163" s="245"/>
      <c r="Q2163" s="245"/>
      <c r="R2163" s="245"/>
      <c r="S2163" s="245"/>
      <c r="T2163" s="246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T2163" s="247" t="s">
        <v>155</v>
      </c>
      <c r="AU2163" s="247" t="s">
        <v>81</v>
      </c>
      <c r="AV2163" s="14" t="s">
        <v>81</v>
      </c>
      <c r="AW2163" s="14" t="s">
        <v>33</v>
      </c>
      <c r="AX2163" s="14" t="s">
        <v>71</v>
      </c>
      <c r="AY2163" s="247" t="s">
        <v>141</v>
      </c>
    </row>
    <row r="2164" spans="1:51" s="14" customFormat="1" ht="12">
      <c r="A2164" s="14"/>
      <c r="B2164" s="237"/>
      <c r="C2164" s="238"/>
      <c r="D2164" s="220" t="s">
        <v>155</v>
      </c>
      <c r="E2164" s="239" t="s">
        <v>19</v>
      </c>
      <c r="F2164" s="240" t="s">
        <v>2279</v>
      </c>
      <c r="G2164" s="238"/>
      <c r="H2164" s="241">
        <v>12.879</v>
      </c>
      <c r="I2164" s="242"/>
      <c r="J2164" s="238"/>
      <c r="K2164" s="238"/>
      <c r="L2164" s="243"/>
      <c r="M2164" s="244"/>
      <c r="N2164" s="245"/>
      <c r="O2164" s="245"/>
      <c r="P2164" s="245"/>
      <c r="Q2164" s="245"/>
      <c r="R2164" s="245"/>
      <c r="S2164" s="245"/>
      <c r="T2164" s="246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T2164" s="247" t="s">
        <v>155</v>
      </c>
      <c r="AU2164" s="247" t="s">
        <v>81</v>
      </c>
      <c r="AV2164" s="14" t="s">
        <v>81</v>
      </c>
      <c r="AW2164" s="14" t="s">
        <v>33</v>
      </c>
      <c r="AX2164" s="14" t="s">
        <v>71</v>
      </c>
      <c r="AY2164" s="247" t="s">
        <v>141</v>
      </c>
    </row>
    <row r="2165" spans="1:51" s="14" customFormat="1" ht="12">
      <c r="A2165" s="14"/>
      <c r="B2165" s="237"/>
      <c r="C2165" s="238"/>
      <c r="D2165" s="220" t="s">
        <v>155</v>
      </c>
      <c r="E2165" s="239" t="s">
        <v>19</v>
      </c>
      <c r="F2165" s="240" t="s">
        <v>2280</v>
      </c>
      <c r="G2165" s="238"/>
      <c r="H2165" s="241">
        <v>13.629</v>
      </c>
      <c r="I2165" s="242"/>
      <c r="J2165" s="238"/>
      <c r="K2165" s="238"/>
      <c r="L2165" s="243"/>
      <c r="M2165" s="244"/>
      <c r="N2165" s="245"/>
      <c r="O2165" s="245"/>
      <c r="P2165" s="245"/>
      <c r="Q2165" s="245"/>
      <c r="R2165" s="245"/>
      <c r="S2165" s="245"/>
      <c r="T2165" s="246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47" t="s">
        <v>155</v>
      </c>
      <c r="AU2165" s="247" t="s">
        <v>81</v>
      </c>
      <c r="AV2165" s="14" t="s">
        <v>81</v>
      </c>
      <c r="AW2165" s="14" t="s">
        <v>33</v>
      </c>
      <c r="AX2165" s="14" t="s">
        <v>71</v>
      </c>
      <c r="AY2165" s="247" t="s">
        <v>141</v>
      </c>
    </row>
    <row r="2166" spans="1:51" s="14" customFormat="1" ht="12">
      <c r="A2166" s="14"/>
      <c r="B2166" s="237"/>
      <c r="C2166" s="238"/>
      <c r="D2166" s="220" t="s">
        <v>155</v>
      </c>
      <c r="E2166" s="239" t="s">
        <v>19</v>
      </c>
      <c r="F2166" s="240" t="s">
        <v>2281</v>
      </c>
      <c r="G2166" s="238"/>
      <c r="H2166" s="241">
        <v>25.332</v>
      </c>
      <c r="I2166" s="242"/>
      <c r="J2166" s="238"/>
      <c r="K2166" s="238"/>
      <c r="L2166" s="243"/>
      <c r="M2166" s="244"/>
      <c r="N2166" s="245"/>
      <c r="O2166" s="245"/>
      <c r="P2166" s="245"/>
      <c r="Q2166" s="245"/>
      <c r="R2166" s="245"/>
      <c r="S2166" s="245"/>
      <c r="T2166" s="246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47" t="s">
        <v>155</v>
      </c>
      <c r="AU2166" s="247" t="s">
        <v>81</v>
      </c>
      <c r="AV2166" s="14" t="s">
        <v>81</v>
      </c>
      <c r="AW2166" s="14" t="s">
        <v>33</v>
      </c>
      <c r="AX2166" s="14" t="s">
        <v>71</v>
      </c>
      <c r="AY2166" s="247" t="s">
        <v>141</v>
      </c>
    </row>
    <row r="2167" spans="1:51" s="15" customFormat="1" ht="12">
      <c r="A2167" s="15"/>
      <c r="B2167" s="258"/>
      <c r="C2167" s="259"/>
      <c r="D2167" s="220" t="s">
        <v>155</v>
      </c>
      <c r="E2167" s="260" t="s">
        <v>19</v>
      </c>
      <c r="F2167" s="261" t="s">
        <v>188</v>
      </c>
      <c r="G2167" s="259"/>
      <c r="H2167" s="262">
        <v>66.84</v>
      </c>
      <c r="I2167" s="263"/>
      <c r="J2167" s="259"/>
      <c r="K2167" s="259"/>
      <c r="L2167" s="264"/>
      <c r="M2167" s="265"/>
      <c r="N2167" s="266"/>
      <c r="O2167" s="266"/>
      <c r="P2167" s="266"/>
      <c r="Q2167" s="266"/>
      <c r="R2167" s="266"/>
      <c r="S2167" s="266"/>
      <c r="T2167" s="267"/>
      <c r="U2167" s="15"/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T2167" s="268" t="s">
        <v>155</v>
      </c>
      <c r="AU2167" s="268" t="s">
        <v>81</v>
      </c>
      <c r="AV2167" s="15" t="s">
        <v>149</v>
      </c>
      <c r="AW2167" s="15" t="s">
        <v>33</v>
      </c>
      <c r="AX2167" s="15" t="s">
        <v>79</v>
      </c>
      <c r="AY2167" s="268" t="s">
        <v>141</v>
      </c>
    </row>
    <row r="2168" spans="1:65" s="2" customFormat="1" ht="24.15" customHeight="1">
      <c r="A2168" s="41"/>
      <c r="B2168" s="42"/>
      <c r="C2168" s="207" t="s">
        <v>2282</v>
      </c>
      <c r="D2168" s="207" t="s">
        <v>144</v>
      </c>
      <c r="E2168" s="208" t="s">
        <v>2283</v>
      </c>
      <c r="F2168" s="209" t="s">
        <v>2284</v>
      </c>
      <c r="G2168" s="210" t="s">
        <v>1038</v>
      </c>
      <c r="H2168" s="280"/>
      <c r="I2168" s="212"/>
      <c r="J2168" s="213">
        <f>ROUND(I2168*H2168,2)</f>
        <v>0</v>
      </c>
      <c r="K2168" s="209" t="s">
        <v>148</v>
      </c>
      <c r="L2168" s="47"/>
      <c r="M2168" s="214" t="s">
        <v>19</v>
      </c>
      <c r="N2168" s="215" t="s">
        <v>42</v>
      </c>
      <c r="O2168" s="87"/>
      <c r="P2168" s="216">
        <f>O2168*H2168</f>
        <v>0</v>
      </c>
      <c r="Q2168" s="216">
        <v>0</v>
      </c>
      <c r="R2168" s="216">
        <f>Q2168*H2168</f>
        <v>0</v>
      </c>
      <c r="S2168" s="216">
        <v>0</v>
      </c>
      <c r="T2168" s="217">
        <f>S2168*H2168</f>
        <v>0</v>
      </c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R2168" s="218" t="s">
        <v>269</v>
      </c>
      <c r="AT2168" s="218" t="s">
        <v>144</v>
      </c>
      <c r="AU2168" s="218" t="s">
        <v>81</v>
      </c>
      <c r="AY2168" s="20" t="s">
        <v>141</v>
      </c>
      <c r="BE2168" s="219">
        <f>IF(N2168="základní",J2168,0)</f>
        <v>0</v>
      </c>
      <c r="BF2168" s="219">
        <f>IF(N2168="snížená",J2168,0)</f>
        <v>0</v>
      </c>
      <c r="BG2168" s="219">
        <f>IF(N2168="zákl. přenesená",J2168,0)</f>
        <v>0</v>
      </c>
      <c r="BH2168" s="219">
        <f>IF(N2168="sníž. přenesená",J2168,0)</f>
        <v>0</v>
      </c>
      <c r="BI2168" s="219">
        <f>IF(N2168="nulová",J2168,0)</f>
        <v>0</v>
      </c>
      <c r="BJ2168" s="20" t="s">
        <v>79</v>
      </c>
      <c r="BK2168" s="219">
        <f>ROUND(I2168*H2168,2)</f>
        <v>0</v>
      </c>
      <c r="BL2168" s="20" t="s">
        <v>269</v>
      </c>
      <c r="BM2168" s="218" t="s">
        <v>2285</v>
      </c>
    </row>
    <row r="2169" spans="1:47" s="2" customFormat="1" ht="12">
      <c r="A2169" s="41"/>
      <c r="B2169" s="42"/>
      <c r="C2169" s="43"/>
      <c r="D2169" s="220" t="s">
        <v>151</v>
      </c>
      <c r="E2169" s="43"/>
      <c r="F2169" s="221" t="s">
        <v>2286</v>
      </c>
      <c r="G2169" s="43"/>
      <c r="H2169" s="43"/>
      <c r="I2169" s="222"/>
      <c r="J2169" s="43"/>
      <c r="K2169" s="43"/>
      <c r="L2169" s="47"/>
      <c r="M2169" s="223"/>
      <c r="N2169" s="224"/>
      <c r="O2169" s="87"/>
      <c r="P2169" s="87"/>
      <c r="Q2169" s="87"/>
      <c r="R2169" s="87"/>
      <c r="S2169" s="87"/>
      <c r="T2169" s="88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T2169" s="20" t="s">
        <v>151</v>
      </c>
      <c r="AU2169" s="20" t="s">
        <v>81</v>
      </c>
    </row>
    <row r="2170" spans="1:47" s="2" customFormat="1" ht="12">
      <c r="A2170" s="41"/>
      <c r="B2170" s="42"/>
      <c r="C2170" s="43"/>
      <c r="D2170" s="225" t="s">
        <v>153</v>
      </c>
      <c r="E2170" s="43"/>
      <c r="F2170" s="226" t="s">
        <v>2287</v>
      </c>
      <c r="G2170" s="43"/>
      <c r="H2170" s="43"/>
      <c r="I2170" s="222"/>
      <c r="J2170" s="43"/>
      <c r="K2170" s="43"/>
      <c r="L2170" s="47"/>
      <c r="M2170" s="223"/>
      <c r="N2170" s="224"/>
      <c r="O2170" s="87"/>
      <c r="P2170" s="87"/>
      <c r="Q2170" s="87"/>
      <c r="R2170" s="87"/>
      <c r="S2170" s="87"/>
      <c r="T2170" s="88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T2170" s="20" t="s">
        <v>153</v>
      </c>
      <c r="AU2170" s="20" t="s">
        <v>81</v>
      </c>
    </row>
    <row r="2171" spans="1:63" s="12" customFormat="1" ht="22.8" customHeight="1">
      <c r="A2171" s="12"/>
      <c r="B2171" s="191"/>
      <c r="C2171" s="192"/>
      <c r="D2171" s="193" t="s">
        <v>70</v>
      </c>
      <c r="E2171" s="205" t="s">
        <v>2288</v>
      </c>
      <c r="F2171" s="205" t="s">
        <v>2289</v>
      </c>
      <c r="G2171" s="192"/>
      <c r="H2171" s="192"/>
      <c r="I2171" s="195"/>
      <c r="J2171" s="206">
        <f>BK2171</f>
        <v>0</v>
      </c>
      <c r="K2171" s="192"/>
      <c r="L2171" s="197"/>
      <c r="M2171" s="198"/>
      <c r="N2171" s="199"/>
      <c r="O2171" s="199"/>
      <c r="P2171" s="200">
        <f>SUM(P2172:P2175)</f>
        <v>0</v>
      </c>
      <c r="Q2171" s="199"/>
      <c r="R2171" s="200">
        <f>SUM(R2172:R2175)</f>
        <v>0</v>
      </c>
      <c r="S2171" s="199"/>
      <c r="T2171" s="201">
        <f>SUM(T2172:T2175)</f>
        <v>0.475</v>
      </c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R2171" s="202" t="s">
        <v>81</v>
      </c>
      <c r="AT2171" s="203" t="s">
        <v>70</v>
      </c>
      <c r="AU2171" s="203" t="s">
        <v>79</v>
      </c>
      <c r="AY2171" s="202" t="s">
        <v>141</v>
      </c>
      <c r="BK2171" s="204">
        <f>SUM(BK2172:BK2175)</f>
        <v>0</v>
      </c>
    </row>
    <row r="2172" spans="1:65" s="2" customFormat="1" ht="24.15" customHeight="1">
      <c r="A2172" s="41"/>
      <c r="B2172" s="42"/>
      <c r="C2172" s="207" t="s">
        <v>2290</v>
      </c>
      <c r="D2172" s="207" t="s">
        <v>144</v>
      </c>
      <c r="E2172" s="208" t="s">
        <v>2291</v>
      </c>
      <c r="F2172" s="209" t="s">
        <v>2292</v>
      </c>
      <c r="G2172" s="210" t="s">
        <v>221</v>
      </c>
      <c r="H2172" s="211">
        <v>5</v>
      </c>
      <c r="I2172" s="212"/>
      <c r="J2172" s="213">
        <f>ROUND(I2172*H2172,2)</f>
        <v>0</v>
      </c>
      <c r="K2172" s="209" t="s">
        <v>148</v>
      </c>
      <c r="L2172" s="47"/>
      <c r="M2172" s="214" t="s">
        <v>19</v>
      </c>
      <c r="N2172" s="215" t="s">
        <v>42</v>
      </c>
      <c r="O2172" s="87"/>
      <c r="P2172" s="216">
        <f>O2172*H2172</f>
        <v>0</v>
      </c>
      <c r="Q2172" s="216">
        <v>0</v>
      </c>
      <c r="R2172" s="216">
        <f>Q2172*H2172</f>
        <v>0</v>
      </c>
      <c r="S2172" s="216">
        <v>0.095</v>
      </c>
      <c r="T2172" s="217">
        <f>S2172*H2172</f>
        <v>0.475</v>
      </c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R2172" s="218" t="s">
        <v>269</v>
      </c>
      <c r="AT2172" s="218" t="s">
        <v>144</v>
      </c>
      <c r="AU2172" s="218" t="s">
        <v>81</v>
      </c>
      <c r="AY2172" s="20" t="s">
        <v>141</v>
      </c>
      <c r="BE2172" s="219">
        <f>IF(N2172="základní",J2172,0)</f>
        <v>0</v>
      </c>
      <c r="BF2172" s="219">
        <f>IF(N2172="snížená",J2172,0)</f>
        <v>0</v>
      </c>
      <c r="BG2172" s="219">
        <f>IF(N2172="zákl. přenesená",J2172,0)</f>
        <v>0</v>
      </c>
      <c r="BH2172" s="219">
        <f>IF(N2172="sníž. přenesená",J2172,0)</f>
        <v>0</v>
      </c>
      <c r="BI2172" s="219">
        <f>IF(N2172="nulová",J2172,0)</f>
        <v>0</v>
      </c>
      <c r="BJ2172" s="20" t="s">
        <v>79</v>
      </c>
      <c r="BK2172" s="219">
        <f>ROUND(I2172*H2172,2)</f>
        <v>0</v>
      </c>
      <c r="BL2172" s="20" t="s">
        <v>269</v>
      </c>
      <c r="BM2172" s="218" t="s">
        <v>2293</v>
      </c>
    </row>
    <row r="2173" spans="1:47" s="2" customFormat="1" ht="12">
      <c r="A2173" s="41"/>
      <c r="B2173" s="42"/>
      <c r="C2173" s="43"/>
      <c r="D2173" s="220" t="s">
        <v>151</v>
      </c>
      <c r="E2173" s="43"/>
      <c r="F2173" s="221" t="s">
        <v>2294</v>
      </c>
      <c r="G2173" s="43"/>
      <c r="H2173" s="43"/>
      <c r="I2173" s="222"/>
      <c r="J2173" s="43"/>
      <c r="K2173" s="43"/>
      <c r="L2173" s="47"/>
      <c r="M2173" s="223"/>
      <c r="N2173" s="224"/>
      <c r="O2173" s="87"/>
      <c r="P2173" s="87"/>
      <c r="Q2173" s="87"/>
      <c r="R2173" s="87"/>
      <c r="S2173" s="87"/>
      <c r="T2173" s="88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T2173" s="20" t="s">
        <v>151</v>
      </c>
      <c r="AU2173" s="20" t="s">
        <v>81</v>
      </c>
    </row>
    <row r="2174" spans="1:47" s="2" customFormat="1" ht="12">
      <c r="A2174" s="41"/>
      <c r="B2174" s="42"/>
      <c r="C2174" s="43"/>
      <c r="D2174" s="225" t="s">
        <v>153</v>
      </c>
      <c r="E2174" s="43"/>
      <c r="F2174" s="226" t="s">
        <v>2295</v>
      </c>
      <c r="G2174" s="43"/>
      <c r="H2174" s="43"/>
      <c r="I2174" s="222"/>
      <c r="J2174" s="43"/>
      <c r="K2174" s="43"/>
      <c r="L2174" s="47"/>
      <c r="M2174" s="223"/>
      <c r="N2174" s="224"/>
      <c r="O2174" s="87"/>
      <c r="P2174" s="87"/>
      <c r="Q2174" s="87"/>
      <c r="R2174" s="87"/>
      <c r="S2174" s="87"/>
      <c r="T2174" s="88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T2174" s="20" t="s">
        <v>153</v>
      </c>
      <c r="AU2174" s="20" t="s">
        <v>81</v>
      </c>
    </row>
    <row r="2175" spans="1:51" s="14" customFormat="1" ht="12">
      <c r="A2175" s="14"/>
      <c r="B2175" s="237"/>
      <c r="C2175" s="238"/>
      <c r="D2175" s="220" t="s">
        <v>155</v>
      </c>
      <c r="E2175" s="239" t="s">
        <v>19</v>
      </c>
      <c r="F2175" s="240" t="s">
        <v>2296</v>
      </c>
      <c r="G2175" s="238"/>
      <c r="H2175" s="241">
        <v>5</v>
      </c>
      <c r="I2175" s="242"/>
      <c r="J2175" s="238"/>
      <c r="K2175" s="238"/>
      <c r="L2175" s="243"/>
      <c r="M2175" s="244"/>
      <c r="N2175" s="245"/>
      <c r="O2175" s="245"/>
      <c r="P2175" s="245"/>
      <c r="Q2175" s="245"/>
      <c r="R2175" s="245"/>
      <c r="S2175" s="245"/>
      <c r="T2175" s="246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47" t="s">
        <v>155</v>
      </c>
      <c r="AU2175" s="247" t="s">
        <v>81</v>
      </c>
      <c r="AV2175" s="14" t="s">
        <v>81</v>
      </c>
      <c r="AW2175" s="14" t="s">
        <v>33</v>
      </c>
      <c r="AX2175" s="14" t="s">
        <v>79</v>
      </c>
      <c r="AY2175" s="247" t="s">
        <v>141</v>
      </c>
    </row>
    <row r="2176" spans="1:63" s="12" customFormat="1" ht="22.8" customHeight="1">
      <c r="A2176" s="12"/>
      <c r="B2176" s="191"/>
      <c r="C2176" s="192"/>
      <c r="D2176" s="193" t="s">
        <v>70</v>
      </c>
      <c r="E2176" s="205" t="s">
        <v>2297</v>
      </c>
      <c r="F2176" s="205" t="s">
        <v>2298</v>
      </c>
      <c r="G2176" s="192"/>
      <c r="H2176" s="192"/>
      <c r="I2176" s="195"/>
      <c r="J2176" s="206">
        <f>BK2176</f>
        <v>0</v>
      </c>
      <c r="K2176" s="192"/>
      <c r="L2176" s="197"/>
      <c r="M2176" s="198"/>
      <c r="N2176" s="199"/>
      <c r="O2176" s="199"/>
      <c r="P2176" s="200">
        <f>SUM(P2177:P2265)</f>
        <v>0</v>
      </c>
      <c r="Q2176" s="199"/>
      <c r="R2176" s="200">
        <f>SUM(R2177:R2265)</f>
        <v>0.04639228</v>
      </c>
      <c r="S2176" s="199"/>
      <c r="T2176" s="201">
        <f>SUM(T2177:T2265)</f>
        <v>0</v>
      </c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R2176" s="202" t="s">
        <v>81</v>
      </c>
      <c r="AT2176" s="203" t="s">
        <v>70</v>
      </c>
      <c r="AU2176" s="203" t="s">
        <v>79</v>
      </c>
      <c r="AY2176" s="202" t="s">
        <v>141</v>
      </c>
      <c r="BK2176" s="204">
        <f>SUM(BK2177:BK2265)</f>
        <v>0</v>
      </c>
    </row>
    <row r="2177" spans="1:65" s="2" customFormat="1" ht="16.5" customHeight="1">
      <c r="A2177" s="41"/>
      <c r="B2177" s="42"/>
      <c r="C2177" s="207" t="s">
        <v>2299</v>
      </c>
      <c r="D2177" s="207" t="s">
        <v>144</v>
      </c>
      <c r="E2177" s="208" t="s">
        <v>2300</v>
      </c>
      <c r="F2177" s="209" t="s">
        <v>2301</v>
      </c>
      <c r="G2177" s="210" t="s">
        <v>221</v>
      </c>
      <c r="H2177" s="211">
        <v>50.22</v>
      </c>
      <c r="I2177" s="212"/>
      <c r="J2177" s="213">
        <f>ROUND(I2177*H2177,2)</f>
        <v>0</v>
      </c>
      <c r="K2177" s="209" t="s">
        <v>148</v>
      </c>
      <c r="L2177" s="47"/>
      <c r="M2177" s="214" t="s">
        <v>19</v>
      </c>
      <c r="N2177" s="215" t="s">
        <v>42</v>
      </c>
      <c r="O2177" s="87"/>
      <c r="P2177" s="216">
        <f>O2177*H2177</f>
        <v>0</v>
      </c>
      <c r="Q2177" s="216">
        <v>7E-05</v>
      </c>
      <c r="R2177" s="216">
        <f>Q2177*H2177</f>
        <v>0.0035153999999999997</v>
      </c>
      <c r="S2177" s="216">
        <v>0</v>
      </c>
      <c r="T2177" s="217">
        <f>S2177*H2177</f>
        <v>0</v>
      </c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R2177" s="218" t="s">
        <v>269</v>
      </c>
      <c r="AT2177" s="218" t="s">
        <v>144</v>
      </c>
      <c r="AU2177" s="218" t="s">
        <v>81</v>
      </c>
      <c r="AY2177" s="20" t="s">
        <v>141</v>
      </c>
      <c r="BE2177" s="219">
        <f>IF(N2177="základní",J2177,0)</f>
        <v>0</v>
      </c>
      <c r="BF2177" s="219">
        <f>IF(N2177="snížená",J2177,0)</f>
        <v>0</v>
      </c>
      <c r="BG2177" s="219">
        <f>IF(N2177="zákl. přenesená",J2177,0)</f>
        <v>0</v>
      </c>
      <c r="BH2177" s="219">
        <f>IF(N2177="sníž. přenesená",J2177,0)</f>
        <v>0</v>
      </c>
      <c r="BI2177" s="219">
        <f>IF(N2177="nulová",J2177,0)</f>
        <v>0</v>
      </c>
      <c r="BJ2177" s="20" t="s">
        <v>79</v>
      </c>
      <c r="BK2177" s="219">
        <f>ROUND(I2177*H2177,2)</f>
        <v>0</v>
      </c>
      <c r="BL2177" s="20" t="s">
        <v>269</v>
      </c>
      <c r="BM2177" s="218" t="s">
        <v>2302</v>
      </c>
    </row>
    <row r="2178" spans="1:47" s="2" customFormat="1" ht="12">
      <c r="A2178" s="41"/>
      <c r="B2178" s="42"/>
      <c r="C2178" s="43"/>
      <c r="D2178" s="220" t="s">
        <v>151</v>
      </c>
      <c r="E2178" s="43"/>
      <c r="F2178" s="221" t="s">
        <v>2303</v>
      </c>
      <c r="G2178" s="43"/>
      <c r="H2178" s="43"/>
      <c r="I2178" s="222"/>
      <c r="J2178" s="43"/>
      <c r="K2178" s="43"/>
      <c r="L2178" s="47"/>
      <c r="M2178" s="223"/>
      <c r="N2178" s="224"/>
      <c r="O2178" s="87"/>
      <c r="P2178" s="87"/>
      <c r="Q2178" s="87"/>
      <c r="R2178" s="87"/>
      <c r="S2178" s="87"/>
      <c r="T2178" s="88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T2178" s="20" t="s">
        <v>151</v>
      </c>
      <c r="AU2178" s="20" t="s">
        <v>81</v>
      </c>
    </row>
    <row r="2179" spans="1:47" s="2" customFormat="1" ht="12">
      <c r="A2179" s="41"/>
      <c r="B2179" s="42"/>
      <c r="C2179" s="43"/>
      <c r="D2179" s="225" t="s">
        <v>153</v>
      </c>
      <c r="E2179" s="43"/>
      <c r="F2179" s="226" t="s">
        <v>2304</v>
      </c>
      <c r="G2179" s="43"/>
      <c r="H2179" s="43"/>
      <c r="I2179" s="222"/>
      <c r="J2179" s="43"/>
      <c r="K2179" s="43"/>
      <c r="L2179" s="47"/>
      <c r="M2179" s="223"/>
      <c r="N2179" s="224"/>
      <c r="O2179" s="87"/>
      <c r="P2179" s="87"/>
      <c r="Q2179" s="87"/>
      <c r="R2179" s="87"/>
      <c r="S2179" s="87"/>
      <c r="T2179" s="88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T2179" s="20" t="s">
        <v>153</v>
      </c>
      <c r="AU2179" s="20" t="s">
        <v>81</v>
      </c>
    </row>
    <row r="2180" spans="1:51" s="13" customFormat="1" ht="12">
      <c r="A2180" s="13"/>
      <c r="B2180" s="227"/>
      <c r="C2180" s="228"/>
      <c r="D2180" s="220" t="s">
        <v>155</v>
      </c>
      <c r="E2180" s="229" t="s">
        <v>19</v>
      </c>
      <c r="F2180" s="230" t="s">
        <v>156</v>
      </c>
      <c r="G2180" s="228"/>
      <c r="H2180" s="229" t="s">
        <v>19</v>
      </c>
      <c r="I2180" s="231"/>
      <c r="J2180" s="228"/>
      <c r="K2180" s="228"/>
      <c r="L2180" s="232"/>
      <c r="M2180" s="233"/>
      <c r="N2180" s="234"/>
      <c r="O2180" s="234"/>
      <c r="P2180" s="234"/>
      <c r="Q2180" s="234"/>
      <c r="R2180" s="234"/>
      <c r="S2180" s="234"/>
      <c r="T2180" s="235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36" t="s">
        <v>155</v>
      </c>
      <c r="AU2180" s="236" t="s">
        <v>81</v>
      </c>
      <c r="AV2180" s="13" t="s">
        <v>79</v>
      </c>
      <c r="AW2180" s="13" t="s">
        <v>33</v>
      </c>
      <c r="AX2180" s="13" t="s">
        <v>71</v>
      </c>
      <c r="AY2180" s="236" t="s">
        <v>141</v>
      </c>
    </row>
    <row r="2181" spans="1:51" s="14" customFormat="1" ht="12">
      <c r="A2181" s="14"/>
      <c r="B2181" s="237"/>
      <c r="C2181" s="238"/>
      <c r="D2181" s="220" t="s">
        <v>155</v>
      </c>
      <c r="E2181" s="239" t="s">
        <v>19</v>
      </c>
      <c r="F2181" s="240" t="s">
        <v>2305</v>
      </c>
      <c r="G2181" s="238"/>
      <c r="H2181" s="241">
        <v>10.575</v>
      </c>
      <c r="I2181" s="242"/>
      <c r="J2181" s="238"/>
      <c r="K2181" s="238"/>
      <c r="L2181" s="243"/>
      <c r="M2181" s="244"/>
      <c r="N2181" s="245"/>
      <c r="O2181" s="245"/>
      <c r="P2181" s="245"/>
      <c r="Q2181" s="245"/>
      <c r="R2181" s="245"/>
      <c r="S2181" s="245"/>
      <c r="T2181" s="246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T2181" s="247" t="s">
        <v>155</v>
      </c>
      <c r="AU2181" s="247" t="s">
        <v>81</v>
      </c>
      <c r="AV2181" s="14" t="s">
        <v>81</v>
      </c>
      <c r="AW2181" s="14" t="s">
        <v>33</v>
      </c>
      <c r="AX2181" s="14" t="s">
        <v>71</v>
      </c>
      <c r="AY2181" s="247" t="s">
        <v>141</v>
      </c>
    </row>
    <row r="2182" spans="1:51" s="14" customFormat="1" ht="12">
      <c r="A2182" s="14"/>
      <c r="B2182" s="237"/>
      <c r="C2182" s="238"/>
      <c r="D2182" s="220" t="s">
        <v>155</v>
      </c>
      <c r="E2182" s="239" t="s">
        <v>19</v>
      </c>
      <c r="F2182" s="240" t="s">
        <v>2306</v>
      </c>
      <c r="G2182" s="238"/>
      <c r="H2182" s="241">
        <v>10.8</v>
      </c>
      <c r="I2182" s="242"/>
      <c r="J2182" s="238"/>
      <c r="K2182" s="238"/>
      <c r="L2182" s="243"/>
      <c r="M2182" s="244"/>
      <c r="N2182" s="245"/>
      <c r="O2182" s="245"/>
      <c r="P2182" s="245"/>
      <c r="Q2182" s="245"/>
      <c r="R2182" s="245"/>
      <c r="S2182" s="245"/>
      <c r="T2182" s="246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T2182" s="247" t="s">
        <v>155</v>
      </c>
      <c r="AU2182" s="247" t="s">
        <v>81</v>
      </c>
      <c r="AV2182" s="14" t="s">
        <v>81</v>
      </c>
      <c r="AW2182" s="14" t="s">
        <v>33</v>
      </c>
      <c r="AX2182" s="14" t="s">
        <v>71</v>
      </c>
      <c r="AY2182" s="247" t="s">
        <v>141</v>
      </c>
    </row>
    <row r="2183" spans="1:51" s="14" customFormat="1" ht="12">
      <c r="A2183" s="14"/>
      <c r="B2183" s="237"/>
      <c r="C2183" s="238"/>
      <c r="D2183" s="220" t="s">
        <v>155</v>
      </c>
      <c r="E2183" s="239" t="s">
        <v>19</v>
      </c>
      <c r="F2183" s="240" t="s">
        <v>2307</v>
      </c>
      <c r="G2183" s="238"/>
      <c r="H2183" s="241">
        <v>24.255</v>
      </c>
      <c r="I2183" s="242"/>
      <c r="J2183" s="238"/>
      <c r="K2183" s="238"/>
      <c r="L2183" s="243"/>
      <c r="M2183" s="244"/>
      <c r="N2183" s="245"/>
      <c r="O2183" s="245"/>
      <c r="P2183" s="245"/>
      <c r="Q2183" s="245"/>
      <c r="R2183" s="245"/>
      <c r="S2183" s="245"/>
      <c r="T2183" s="246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47" t="s">
        <v>155</v>
      </c>
      <c r="AU2183" s="247" t="s">
        <v>81</v>
      </c>
      <c r="AV2183" s="14" t="s">
        <v>81</v>
      </c>
      <c r="AW2183" s="14" t="s">
        <v>33</v>
      </c>
      <c r="AX2183" s="14" t="s">
        <v>71</v>
      </c>
      <c r="AY2183" s="247" t="s">
        <v>141</v>
      </c>
    </row>
    <row r="2184" spans="1:51" s="14" customFormat="1" ht="12">
      <c r="A2184" s="14"/>
      <c r="B2184" s="237"/>
      <c r="C2184" s="238"/>
      <c r="D2184" s="220" t="s">
        <v>155</v>
      </c>
      <c r="E2184" s="239" t="s">
        <v>19</v>
      </c>
      <c r="F2184" s="240" t="s">
        <v>2308</v>
      </c>
      <c r="G2184" s="238"/>
      <c r="H2184" s="241">
        <v>4.59</v>
      </c>
      <c r="I2184" s="242"/>
      <c r="J2184" s="238"/>
      <c r="K2184" s="238"/>
      <c r="L2184" s="243"/>
      <c r="M2184" s="244"/>
      <c r="N2184" s="245"/>
      <c r="O2184" s="245"/>
      <c r="P2184" s="245"/>
      <c r="Q2184" s="245"/>
      <c r="R2184" s="245"/>
      <c r="S2184" s="245"/>
      <c r="T2184" s="246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47" t="s">
        <v>155</v>
      </c>
      <c r="AU2184" s="247" t="s">
        <v>81</v>
      </c>
      <c r="AV2184" s="14" t="s">
        <v>81</v>
      </c>
      <c r="AW2184" s="14" t="s">
        <v>33</v>
      </c>
      <c r="AX2184" s="14" t="s">
        <v>71</v>
      </c>
      <c r="AY2184" s="247" t="s">
        <v>141</v>
      </c>
    </row>
    <row r="2185" spans="1:51" s="15" customFormat="1" ht="12">
      <c r="A2185" s="15"/>
      <c r="B2185" s="258"/>
      <c r="C2185" s="259"/>
      <c r="D2185" s="220" t="s">
        <v>155</v>
      </c>
      <c r="E2185" s="260" t="s">
        <v>19</v>
      </c>
      <c r="F2185" s="261" t="s">
        <v>188</v>
      </c>
      <c r="G2185" s="259"/>
      <c r="H2185" s="262">
        <v>50.22</v>
      </c>
      <c r="I2185" s="263"/>
      <c r="J2185" s="259"/>
      <c r="K2185" s="259"/>
      <c r="L2185" s="264"/>
      <c r="M2185" s="265"/>
      <c r="N2185" s="266"/>
      <c r="O2185" s="266"/>
      <c r="P2185" s="266"/>
      <c r="Q2185" s="266"/>
      <c r="R2185" s="266"/>
      <c r="S2185" s="266"/>
      <c r="T2185" s="267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T2185" s="268" t="s">
        <v>155</v>
      </c>
      <c r="AU2185" s="268" t="s">
        <v>81</v>
      </c>
      <c r="AV2185" s="15" t="s">
        <v>149</v>
      </c>
      <c r="AW2185" s="15" t="s">
        <v>33</v>
      </c>
      <c r="AX2185" s="15" t="s">
        <v>79</v>
      </c>
      <c r="AY2185" s="268" t="s">
        <v>141</v>
      </c>
    </row>
    <row r="2186" spans="1:65" s="2" customFormat="1" ht="24.15" customHeight="1">
      <c r="A2186" s="41"/>
      <c r="B2186" s="42"/>
      <c r="C2186" s="207" t="s">
        <v>2309</v>
      </c>
      <c r="D2186" s="207" t="s">
        <v>144</v>
      </c>
      <c r="E2186" s="208" t="s">
        <v>2310</v>
      </c>
      <c r="F2186" s="209" t="s">
        <v>2311</v>
      </c>
      <c r="G2186" s="210" t="s">
        <v>221</v>
      </c>
      <c r="H2186" s="211">
        <v>50.22</v>
      </c>
      <c r="I2186" s="212"/>
      <c r="J2186" s="213">
        <f>ROUND(I2186*H2186,2)</f>
        <v>0</v>
      </c>
      <c r="K2186" s="209" t="s">
        <v>148</v>
      </c>
      <c r="L2186" s="47"/>
      <c r="M2186" s="214" t="s">
        <v>19</v>
      </c>
      <c r="N2186" s="215" t="s">
        <v>42</v>
      </c>
      <c r="O2186" s="87"/>
      <c r="P2186" s="216">
        <f>O2186*H2186</f>
        <v>0</v>
      </c>
      <c r="Q2186" s="216">
        <v>0.00014</v>
      </c>
      <c r="R2186" s="216">
        <f>Q2186*H2186</f>
        <v>0.007030799999999999</v>
      </c>
      <c r="S2186" s="216">
        <v>0</v>
      </c>
      <c r="T2186" s="217">
        <f>S2186*H2186</f>
        <v>0</v>
      </c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R2186" s="218" t="s">
        <v>269</v>
      </c>
      <c r="AT2186" s="218" t="s">
        <v>144</v>
      </c>
      <c r="AU2186" s="218" t="s">
        <v>81</v>
      </c>
      <c r="AY2186" s="20" t="s">
        <v>141</v>
      </c>
      <c r="BE2186" s="219">
        <f>IF(N2186="základní",J2186,0)</f>
        <v>0</v>
      </c>
      <c r="BF2186" s="219">
        <f>IF(N2186="snížená",J2186,0)</f>
        <v>0</v>
      </c>
      <c r="BG2186" s="219">
        <f>IF(N2186="zákl. přenesená",J2186,0)</f>
        <v>0</v>
      </c>
      <c r="BH2186" s="219">
        <f>IF(N2186="sníž. přenesená",J2186,0)</f>
        <v>0</v>
      </c>
      <c r="BI2186" s="219">
        <f>IF(N2186="nulová",J2186,0)</f>
        <v>0</v>
      </c>
      <c r="BJ2186" s="20" t="s">
        <v>79</v>
      </c>
      <c r="BK2186" s="219">
        <f>ROUND(I2186*H2186,2)</f>
        <v>0</v>
      </c>
      <c r="BL2186" s="20" t="s">
        <v>269</v>
      </c>
      <c r="BM2186" s="218" t="s">
        <v>2312</v>
      </c>
    </row>
    <row r="2187" spans="1:47" s="2" customFormat="1" ht="12">
      <c r="A2187" s="41"/>
      <c r="B2187" s="42"/>
      <c r="C2187" s="43"/>
      <c r="D2187" s="220" t="s">
        <v>151</v>
      </c>
      <c r="E2187" s="43"/>
      <c r="F2187" s="221" t="s">
        <v>2313</v>
      </c>
      <c r="G2187" s="43"/>
      <c r="H2187" s="43"/>
      <c r="I2187" s="222"/>
      <c r="J2187" s="43"/>
      <c r="K2187" s="43"/>
      <c r="L2187" s="47"/>
      <c r="M2187" s="223"/>
      <c r="N2187" s="224"/>
      <c r="O2187" s="87"/>
      <c r="P2187" s="87"/>
      <c r="Q2187" s="87"/>
      <c r="R2187" s="87"/>
      <c r="S2187" s="87"/>
      <c r="T2187" s="88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T2187" s="20" t="s">
        <v>151</v>
      </c>
      <c r="AU2187" s="20" t="s">
        <v>81</v>
      </c>
    </row>
    <row r="2188" spans="1:47" s="2" customFormat="1" ht="12">
      <c r="A2188" s="41"/>
      <c r="B2188" s="42"/>
      <c r="C2188" s="43"/>
      <c r="D2188" s="225" t="s">
        <v>153</v>
      </c>
      <c r="E2188" s="43"/>
      <c r="F2188" s="226" t="s">
        <v>2314</v>
      </c>
      <c r="G2188" s="43"/>
      <c r="H2188" s="43"/>
      <c r="I2188" s="222"/>
      <c r="J2188" s="43"/>
      <c r="K2188" s="43"/>
      <c r="L2188" s="47"/>
      <c r="M2188" s="223"/>
      <c r="N2188" s="224"/>
      <c r="O2188" s="87"/>
      <c r="P2188" s="87"/>
      <c r="Q2188" s="87"/>
      <c r="R2188" s="87"/>
      <c r="S2188" s="87"/>
      <c r="T2188" s="88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T2188" s="20" t="s">
        <v>153</v>
      </c>
      <c r="AU2188" s="20" t="s">
        <v>81</v>
      </c>
    </row>
    <row r="2189" spans="1:51" s="13" customFormat="1" ht="12">
      <c r="A2189" s="13"/>
      <c r="B2189" s="227"/>
      <c r="C2189" s="228"/>
      <c r="D2189" s="220" t="s">
        <v>155</v>
      </c>
      <c r="E2189" s="229" t="s">
        <v>19</v>
      </c>
      <c r="F2189" s="230" t="s">
        <v>156</v>
      </c>
      <c r="G2189" s="228"/>
      <c r="H2189" s="229" t="s">
        <v>19</v>
      </c>
      <c r="I2189" s="231"/>
      <c r="J2189" s="228"/>
      <c r="K2189" s="228"/>
      <c r="L2189" s="232"/>
      <c r="M2189" s="233"/>
      <c r="N2189" s="234"/>
      <c r="O2189" s="234"/>
      <c r="P2189" s="234"/>
      <c r="Q2189" s="234"/>
      <c r="R2189" s="234"/>
      <c r="S2189" s="234"/>
      <c r="T2189" s="235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36" t="s">
        <v>155</v>
      </c>
      <c r="AU2189" s="236" t="s">
        <v>81</v>
      </c>
      <c r="AV2189" s="13" t="s">
        <v>79</v>
      </c>
      <c r="AW2189" s="13" t="s">
        <v>33</v>
      </c>
      <c r="AX2189" s="13" t="s">
        <v>71</v>
      </c>
      <c r="AY2189" s="236" t="s">
        <v>141</v>
      </c>
    </row>
    <row r="2190" spans="1:51" s="14" customFormat="1" ht="12">
      <c r="A2190" s="14"/>
      <c r="B2190" s="237"/>
      <c r="C2190" s="238"/>
      <c r="D2190" s="220" t="s">
        <v>155</v>
      </c>
      <c r="E2190" s="239" t="s">
        <v>19</v>
      </c>
      <c r="F2190" s="240" t="s">
        <v>2305</v>
      </c>
      <c r="G2190" s="238"/>
      <c r="H2190" s="241">
        <v>10.575</v>
      </c>
      <c r="I2190" s="242"/>
      <c r="J2190" s="238"/>
      <c r="K2190" s="238"/>
      <c r="L2190" s="243"/>
      <c r="M2190" s="244"/>
      <c r="N2190" s="245"/>
      <c r="O2190" s="245"/>
      <c r="P2190" s="245"/>
      <c r="Q2190" s="245"/>
      <c r="R2190" s="245"/>
      <c r="S2190" s="245"/>
      <c r="T2190" s="246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47" t="s">
        <v>155</v>
      </c>
      <c r="AU2190" s="247" t="s">
        <v>81</v>
      </c>
      <c r="AV2190" s="14" t="s">
        <v>81</v>
      </c>
      <c r="AW2190" s="14" t="s">
        <v>33</v>
      </c>
      <c r="AX2190" s="14" t="s">
        <v>71</v>
      </c>
      <c r="AY2190" s="247" t="s">
        <v>141</v>
      </c>
    </row>
    <row r="2191" spans="1:51" s="14" customFormat="1" ht="12">
      <c r="A2191" s="14"/>
      <c r="B2191" s="237"/>
      <c r="C2191" s="238"/>
      <c r="D2191" s="220" t="s">
        <v>155</v>
      </c>
      <c r="E2191" s="239" t="s">
        <v>19</v>
      </c>
      <c r="F2191" s="240" t="s">
        <v>2306</v>
      </c>
      <c r="G2191" s="238"/>
      <c r="H2191" s="241">
        <v>10.8</v>
      </c>
      <c r="I2191" s="242"/>
      <c r="J2191" s="238"/>
      <c r="K2191" s="238"/>
      <c r="L2191" s="243"/>
      <c r="M2191" s="244"/>
      <c r="N2191" s="245"/>
      <c r="O2191" s="245"/>
      <c r="P2191" s="245"/>
      <c r="Q2191" s="245"/>
      <c r="R2191" s="245"/>
      <c r="S2191" s="245"/>
      <c r="T2191" s="246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T2191" s="247" t="s">
        <v>155</v>
      </c>
      <c r="AU2191" s="247" t="s">
        <v>81</v>
      </c>
      <c r="AV2191" s="14" t="s">
        <v>81</v>
      </c>
      <c r="AW2191" s="14" t="s">
        <v>33</v>
      </c>
      <c r="AX2191" s="14" t="s">
        <v>71</v>
      </c>
      <c r="AY2191" s="247" t="s">
        <v>141</v>
      </c>
    </row>
    <row r="2192" spans="1:51" s="14" customFormat="1" ht="12">
      <c r="A2192" s="14"/>
      <c r="B2192" s="237"/>
      <c r="C2192" s="238"/>
      <c r="D2192" s="220" t="s">
        <v>155</v>
      </c>
      <c r="E2192" s="239" t="s">
        <v>19</v>
      </c>
      <c r="F2192" s="240" t="s">
        <v>2307</v>
      </c>
      <c r="G2192" s="238"/>
      <c r="H2192" s="241">
        <v>24.255</v>
      </c>
      <c r="I2192" s="242"/>
      <c r="J2192" s="238"/>
      <c r="K2192" s="238"/>
      <c r="L2192" s="243"/>
      <c r="M2192" s="244"/>
      <c r="N2192" s="245"/>
      <c r="O2192" s="245"/>
      <c r="P2192" s="245"/>
      <c r="Q2192" s="245"/>
      <c r="R2192" s="245"/>
      <c r="S2192" s="245"/>
      <c r="T2192" s="246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47" t="s">
        <v>155</v>
      </c>
      <c r="AU2192" s="247" t="s">
        <v>81</v>
      </c>
      <c r="AV2192" s="14" t="s">
        <v>81</v>
      </c>
      <c r="AW2192" s="14" t="s">
        <v>33</v>
      </c>
      <c r="AX2192" s="14" t="s">
        <v>71</v>
      </c>
      <c r="AY2192" s="247" t="s">
        <v>141</v>
      </c>
    </row>
    <row r="2193" spans="1:51" s="14" customFormat="1" ht="12">
      <c r="A2193" s="14"/>
      <c r="B2193" s="237"/>
      <c r="C2193" s="238"/>
      <c r="D2193" s="220" t="s">
        <v>155</v>
      </c>
      <c r="E2193" s="239" t="s">
        <v>19</v>
      </c>
      <c r="F2193" s="240" t="s">
        <v>2308</v>
      </c>
      <c r="G2193" s="238"/>
      <c r="H2193" s="241">
        <v>4.59</v>
      </c>
      <c r="I2193" s="242"/>
      <c r="J2193" s="238"/>
      <c r="K2193" s="238"/>
      <c r="L2193" s="243"/>
      <c r="M2193" s="244"/>
      <c r="N2193" s="245"/>
      <c r="O2193" s="245"/>
      <c r="P2193" s="245"/>
      <c r="Q2193" s="245"/>
      <c r="R2193" s="245"/>
      <c r="S2193" s="245"/>
      <c r="T2193" s="246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47" t="s">
        <v>155</v>
      </c>
      <c r="AU2193" s="247" t="s">
        <v>81</v>
      </c>
      <c r="AV2193" s="14" t="s">
        <v>81</v>
      </c>
      <c r="AW2193" s="14" t="s">
        <v>33</v>
      </c>
      <c r="AX2193" s="14" t="s">
        <v>71</v>
      </c>
      <c r="AY2193" s="247" t="s">
        <v>141</v>
      </c>
    </row>
    <row r="2194" spans="1:51" s="15" customFormat="1" ht="12">
      <c r="A2194" s="15"/>
      <c r="B2194" s="258"/>
      <c r="C2194" s="259"/>
      <c r="D2194" s="220" t="s">
        <v>155</v>
      </c>
      <c r="E2194" s="260" t="s">
        <v>19</v>
      </c>
      <c r="F2194" s="261" t="s">
        <v>188</v>
      </c>
      <c r="G2194" s="259"/>
      <c r="H2194" s="262">
        <v>50.22</v>
      </c>
      <c r="I2194" s="263"/>
      <c r="J2194" s="259"/>
      <c r="K2194" s="259"/>
      <c r="L2194" s="264"/>
      <c r="M2194" s="265"/>
      <c r="N2194" s="266"/>
      <c r="O2194" s="266"/>
      <c r="P2194" s="266"/>
      <c r="Q2194" s="266"/>
      <c r="R2194" s="266"/>
      <c r="S2194" s="266"/>
      <c r="T2194" s="267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T2194" s="268" t="s">
        <v>155</v>
      </c>
      <c r="AU2194" s="268" t="s">
        <v>81</v>
      </c>
      <c r="AV2194" s="15" t="s">
        <v>149</v>
      </c>
      <c r="AW2194" s="15" t="s">
        <v>33</v>
      </c>
      <c r="AX2194" s="15" t="s">
        <v>79</v>
      </c>
      <c r="AY2194" s="268" t="s">
        <v>141</v>
      </c>
    </row>
    <row r="2195" spans="1:65" s="2" customFormat="1" ht="24.15" customHeight="1">
      <c r="A2195" s="41"/>
      <c r="B2195" s="42"/>
      <c r="C2195" s="207" t="s">
        <v>2315</v>
      </c>
      <c r="D2195" s="207" t="s">
        <v>144</v>
      </c>
      <c r="E2195" s="208" t="s">
        <v>2316</v>
      </c>
      <c r="F2195" s="209" t="s">
        <v>2317</v>
      </c>
      <c r="G2195" s="210" t="s">
        <v>221</v>
      </c>
      <c r="H2195" s="211">
        <v>50.22</v>
      </c>
      <c r="I2195" s="212"/>
      <c r="J2195" s="213">
        <f>ROUND(I2195*H2195,2)</f>
        <v>0</v>
      </c>
      <c r="K2195" s="209" t="s">
        <v>148</v>
      </c>
      <c r="L2195" s="47"/>
      <c r="M2195" s="214" t="s">
        <v>19</v>
      </c>
      <c r="N2195" s="215" t="s">
        <v>42</v>
      </c>
      <c r="O2195" s="87"/>
      <c r="P2195" s="216">
        <f>O2195*H2195</f>
        <v>0</v>
      </c>
      <c r="Q2195" s="216">
        <v>0.00012</v>
      </c>
      <c r="R2195" s="216">
        <f>Q2195*H2195</f>
        <v>0.0060264</v>
      </c>
      <c r="S2195" s="216">
        <v>0</v>
      </c>
      <c r="T2195" s="217">
        <f>S2195*H2195</f>
        <v>0</v>
      </c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R2195" s="218" t="s">
        <v>269</v>
      </c>
      <c r="AT2195" s="218" t="s">
        <v>144</v>
      </c>
      <c r="AU2195" s="218" t="s">
        <v>81</v>
      </c>
      <c r="AY2195" s="20" t="s">
        <v>141</v>
      </c>
      <c r="BE2195" s="219">
        <f>IF(N2195="základní",J2195,0)</f>
        <v>0</v>
      </c>
      <c r="BF2195" s="219">
        <f>IF(N2195="snížená",J2195,0)</f>
        <v>0</v>
      </c>
      <c r="BG2195" s="219">
        <f>IF(N2195="zákl. přenesená",J2195,0)</f>
        <v>0</v>
      </c>
      <c r="BH2195" s="219">
        <f>IF(N2195="sníž. přenesená",J2195,0)</f>
        <v>0</v>
      </c>
      <c r="BI2195" s="219">
        <f>IF(N2195="nulová",J2195,0)</f>
        <v>0</v>
      </c>
      <c r="BJ2195" s="20" t="s">
        <v>79</v>
      </c>
      <c r="BK2195" s="219">
        <f>ROUND(I2195*H2195,2)</f>
        <v>0</v>
      </c>
      <c r="BL2195" s="20" t="s">
        <v>269</v>
      </c>
      <c r="BM2195" s="218" t="s">
        <v>2318</v>
      </c>
    </row>
    <row r="2196" spans="1:47" s="2" customFormat="1" ht="12">
      <c r="A2196" s="41"/>
      <c r="B2196" s="42"/>
      <c r="C2196" s="43"/>
      <c r="D2196" s="220" t="s">
        <v>151</v>
      </c>
      <c r="E2196" s="43"/>
      <c r="F2196" s="221" t="s">
        <v>2319</v>
      </c>
      <c r="G2196" s="43"/>
      <c r="H2196" s="43"/>
      <c r="I2196" s="222"/>
      <c r="J2196" s="43"/>
      <c r="K2196" s="43"/>
      <c r="L2196" s="47"/>
      <c r="M2196" s="223"/>
      <c r="N2196" s="224"/>
      <c r="O2196" s="87"/>
      <c r="P2196" s="87"/>
      <c r="Q2196" s="87"/>
      <c r="R2196" s="87"/>
      <c r="S2196" s="87"/>
      <c r="T2196" s="88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T2196" s="20" t="s">
        <v>151</v>
      </c>
      <c r="AU2196" s="20" t="s">
        <v>81</v>
      </c>
    </row>
    <row r="2197" spans="1:47" s="2" customFormat="1" ht="12">
      <c r="A2197" s="41"/>
      <c r="B2197" s="42"/>
      <c r="C2197" s="43"/>
      <c r="D2197" s="225" t="s">
        <v>153</v>
      </c>
      <c r="E2197" s="43"/>
      <c r="F2197" s="226" t="s">
        <v>2320</v>
      </c>
      <c r="G2197" s="43"/>
      <c r="H2197" s="43"/>
      <c r="I2197" s="222"/>
      <c r="J2197" s="43"/>
      <c r="K2197" s="43"/>
      <c r="L2197" s="47"/>
      <c r="M2197" s="223"/>
      <c r="N2197" s="224"/>
      <c r="O2197" s="87"/>
      <c r="P2197" s="87"/>
      <c r="Q2197" s="87"/>
      <c r="R2197" s="87"/>
      <c r="S2197" s="87"/>
      <c r="T2197" s="88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T2197" s="20" t="s">
        <v>153</v>
      </c>
      <c r="AU2197" s="20" t="s">
        <v>81</v>
      </c>
    </row>
    <row r="2198" spans="1:51" s="13" customFormat="1" ht="12">
      <c r="A2198" s="13"/>
      <c r="B2198" s="227"/>
      <c r="C2198" s="228"/>
      <c r="D2198" s="220" t="s">
        <v>155</v>
      </c>
      <c r="E2198" s="229" t="s">
        <v>19</v>
      </c>
      <c r="F2198" s="230" t="s">
        <v>156</v>
      </c>
      <c r="G2198" s="228"/>
      <c r="H2198" s="229" t="s">
        <v>19</v>
      </c>
      <c r="I2198" s="231"/>
      <c r="J2198" s="228"/>
      <c r="K2198" s="228"/>
      <c r="L2198" s="232"/>
      <c r="M2198" s="233"/>
      <c r="N2198" s="234"/>
      <c r="O2198" s="234"/>
      <c r="P2198" s="234"/>
      <c r="Q2198" s="234"/>
      <c r="R2198" s="234"/>
      <c r="S2198" s="234"/>
      <c r="T2198" s="235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T2198" s="236" t="s">
        <v>155</v>
      </c>
      <c r="AU2198" s="236" t="s">
        <v>81</v>
      </c>
      <c r="AV2198" s="13" t="s">
        <v>79</v>
      </c>
      <c r="AW2198" s="13" t="s">
        <v>33</v>
      </c>
      <c r="AX2198" s="13" t="s">
        <v>71</v>
      </c>
      <c r="AY2198" s="236" t="s">
        <v>141</v>
      </c>
    </row>
    <row r="2199" spans="1:51" s="14" customFormat="1" ht="12">
      <c r="A2199" s="14"/>
      <c r="B2199" s="237"/>
      <c r="C2199" s="238"/>
      <c r="D2199" s="220" t="s">
        <v>155</v>
      </c>
      <c r="E2199" s="239" t="s">
        <v>19</v>
      </c>
      <c r="F2199" s="240" t="s">
        <v>2305</v>
      </c>
      <c r="G2199" s="238"/>
      <c r="H2199" s="241">
        <v>10.575</v>
      </c>
      <c r="I2199" s="242"/>
      <c r="J2199" s="238"/>
      <c r="K2199" s="238"/>
      <c r="L2199" s="243"/>
      <c r="M2199" s="244"/>
      <c r="N2199" s="245"/>
      <c r="O2199" s="245"/>
      <c r="P2199" s="245"/>
      <c r="Q2199" s="245"/>
      <c r="R2199" s="245"/>
      <c r="S2199" s="245"/>
      <c r="T2199" s="246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T2199" s="247" t="s">
        <v>155</v>
      </c>
      <c r="AU2199" s="247" t="s">
        <v>81</v>
      </c>
      <c r="AV2199" s="14" t="s">
        <v>81</v>
      </c>
      <c r="AW2199" s="14" t="s">
        <v>33</v>
      </c>
      <c r="AX2199" s="14" t="s">
        <v>71</v>
      </c>
      <c r="AY2199" s="247" t="s">
        <v>141</v>
      </c>
    </row>
    <row r="2200" spans="1:51" s="14" customFormat="1" ht="12">
      <c r="A2200" s="14"/>
      <c r="B2200" s="237"/>
      <c r="C2200" s="238"/>
      <c r="D2200" s="220" t="s">
        <v>155</v>
      </c>
      <c r="E2200" s="239" t="s">
        <v>19</v>
      </c>
      <c r="F2200" s="240" t="s">
        <v>2306</v>
      </c>
      <c r="G2200" s="238"/>
      <c r="H2200" s="241">
        <v>10.8</v>
      </c>
      <c r="I2200" s="242"/>
      <c r="J2200" s="238"/>
      <c r="K2200" s="238"/>
      <c r="L2200" s="243"/>
      <c r="M2200" s="244"/>
      <c r="N2200" s="245"/>
      <c r="O2200" s="245"/>
      <c r="P2200" s="245"/>
      <c r="Q2200" s="245"/>
      <c r="R2200" s="245"/>
      <c r="S2200" s="245"/>
      <c r="T2200" s="246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T2200" s="247" t="s">
        <v>155</v>
      </c>
      <c r="AU2200" s="247" t="s">
        <v>81</v>
      </c>
      <c r="AV2200" s="14" t="s">
        <v>81</v>
      </c>
      <c r="AW2200" s="14" t="s">
        <v>33</v>
      </c>
      <c r="AX2200" s="14" t="s">
        <v>71</v>
      </c>
      <c r="AY2200" s="247" t="s">
        <v>141</v>
      </c>
    </row>
    <row r="2201" spans="1:51" s="14" customFormat="1" ht="12">
      <c r="A2201" s="14"/>
      <c r="B2201" s="237"/>
      <c r="C2201" s="238"/>
      <c r="D2201" s="220" t="s">
        <v>155</v>
      </c>
      <c r="E2201" s="239" t="s">
        <v>19</v>
      </c>
      <c r="F2201" s="240" t="s">
        <v>2307</v>
      </c>
      <c r="G2201" s="238"/>
      <c r="H2201" s="241">
        <v>24.255</v>
      </c>
      <c r="I2201" s="242"/>
      <c r="J2201" s="238"/>
      <c r="K2201" s="238"/>
      <c r="L2201" s="243"/>
      <c r="M2201" s="244"/>
      <c r="N2201" s="245"/>
      <c r="O2201" s="245"/>
      <c r="P2201" s="245"/>
      <c r="Q2201" s="245"/>
      <c r="R2201" s="245"/>
      <c r="S2201" s="245"/>
      <c r="T2201" s="246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T2201" s="247" t="s">
        <v>155</v>
      </c>
      <c r="AU2201" s="247" t="s">
        <v>81</v>
      </c>
      <c r="AV2201" s="14" t="s">
        <v>81</v>
      </c>
      <c r="AW2201" s="14" t="s">
        <v>33</v>
      </c>
      <c r="AX2201" s="14" t="s">
        <v>71</v>
      </c>
      <c r="AY2201" s="247" t="s">
        <v>141</v>
      </c>
    </row>
    <row r="2202" spans="1:51" s="14" customFormat="1" ht="12">
      <c r="A2202" s="14"/>
      <c r="B2202" s="237"/>
      <c r="C2202" s="238"/>
      <c r="D2202" s="220" t="s">
        <v>155</v>
      </c>
      <c r="E2202" s="239" t="s">
        <v>19</v>
      </c>
      <c r="F2202" s="240" t="s">
        <v>2308</v>
      </c>
      <c r="G2202" s="238"/>
      <c r="H2202" s="241">
        <v>4.59</v>
      </c>
      <c r="I2202" s="242"/>
      <c r="J2202" s="238"/>
      <c r="K2202" s="238"/>
      <c r="L2202" s="243"/>
      <c r="M2202" s="244"/>
      <c r="N2202" s="245"/>
      <c r="O2202" s="245"/>
      <c r="P2202" s="245"/>
      <c r="Q2202" s="245"/>
      <c r="R2202" s="245"/>
      <c r="S2202" s="245"/>
      <c r="T2202" s="246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47" t="s">
        <v>155</v>
      </c>
      <c r="AU2202" s="247" t="s">
        <v>81</v>
      </c>
      <c r="AV2202" s="14" t="s">
        <v>81</v>
      </c>
      <c r="AW2202" s="14" t="s">
        <v>33</v>
      </c>
      <c r="AX2202" s="14" t="s">
        <v>71</v>
      </c>
      <c r="AY2202" s="247" t="s">
        <v>141</v>
      </c>
    </row>
    <row r="2203" spans="1:51" s="15" customFormat="1" ht="12">
      <c r="A2203" s="15"/>
      <c r="B2203" s="258"/>
      <c r="C2203" s="259"/>
      <c r="D2203" s="220" t="s">
        <v>155</v>
      </c>
      <c r="E2203" s="260" t="s">
        <v>19</v>
      </c>
      <c r="F2203" s="261" t="s">
        <v>188</v>
      </c>
      <c r="G2203" s="259"/>
      <c r="H2203" s="262">
        <v>50.22</v>
      </c>
      <c r="I2203" s="263"/>
      <c r="J2203" s="259"/>
      <c r="K2203" s="259"/>
      <c r="L2203" s="264"/>
      <c r="M2203" s="265"/>
      <c r="N2203" s="266"/>
      <c r="O2203" s="266"/>
      <c r="P2203" s="266"/>
      <c r="Q2203" s="266"/>
      <c r="R2203" s="266"/>
      <c r="S2203" s="266"/>
      <c r="T2203" s="267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T2203" s="268" t="s">
        <v>155</v>
      </c>
      <c r="AU2203" s="268" t="s">
        <v>81</v>
      </c>
      <c r="AV2203" s="15" t="s">
        <v>149</v>
      </c>
      <c r="AW2203" s="15" t="s">
        <v>33</v>
      </c>
      <c r="AX2203" s="15" t="s">
        <v>79</v>
      </c>
      <c r="AY2203" s="268" t="s">
        <v>141</v>
      </c>
    </row>
    <row r="2204" spans="1:65" s="2" customFormat="1" ht="24.15" customHeight="1">
      <c r="A2204" s="41"/>
      <c r="B2204" s="42"/>
      <c r="C2204" s="207" t="s">
        <v>2321</v>
      </c>
      <c r="D2204" s="207" t="s">
        <v>144</v>
      </c>
      <c r="E2204" s="208" t="s">
        <v>2322</v>
      </c>
      <c r="F2204" s="209" t="s">
        <v>2323</v>
      </c>
      <c r="G2204" s="210" t="s">
        <v>221</v>
      </c>
      <c r="H2204" s="211">
        <v>50.22</v>
      </c>
      <c r="I2204" s="212"/>
      <c r="J2204" s="213">
        <f>ROUND(I2204*H2204,2)</f>
        <v>0</v>
      </c>
      <c r="K2204" s="209" t="s">
        <v>148</v>
      </c>
      <c r="L2204" s="47"/>
      <c r="M2204" s="214" t="s">
        <v>19</v>
      </c>
      <c r="N2204" s="215" t="s">
        <v>42</v>
      </c>
      <c r="O2204" s="87"/>
      <c r="P2204" s="216">
        <f>O2204*H2204</f>
        <v>0</v>
      </c>
      <c r="Q2204" s="216">
        <v>0.00012</v>
      </c>
      <c r="R2204" s="216">
        <f>Q2204*H2204</f>
        <v>0.0060264</v>
      </c>
      <c r="S2204" s="216">
        <v>0</v>
      </c>
      <c r="T2204" s="217">
        <f>S2204*H2204</f>
        <v>0</v>
      </c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R2204" s="218" t="s">
        <v>269</v>
      </c>
      <c r="AT2204" s="218" t="s">
        <v>144</v>
      </c>
      <c r="AU2204" s="218" t="s">
        <v>81</v>
      </c>
      <c r="AY2204" s="20" t="s">
        <v>141</v>
      </c>
      <c r="BE2204" s="219">
        <f>IF(N2204="základní",J2204,0)</f>
        <v>0</v>
      </c>
      <c r="BF2204" s="219">
        <f>IF(N2204="snížená",J2204,0)</f>
        <v>0</v>
      </c>
      <c r="BG2204" s="219">
        <f>IF(N2204="zákl. přenesená",J2204,0)</f>
        <v>0</v>
      </c>
      <c r="BH2204" s="219">
        <f>IF(N2204="sníž. přenesená",J2204,0)</f>
        <v>0</v>
      </c>
      <c r="BI2204" s="219">
        <f>IF(N2204="nulová",J2204,0)</f>
        <v>0</v>
      </c>
      <c r="BJ2204" s="20" t="s">
        <v>79</v>
      </c>
      <c r="BK2204" s="219">
        <f>ROUND(I2204*H2204,2)</f>
        <v>0</v>
      </c>
      <c r="BL2204" s="20" t="s">
        <v>269</v>
      </c>
      <c r="BM2204" s="218" t="s">
        <v>2324</v>
      </c>
    </row>
    <row r="2205" spans="1:47" s="2" customFormat="1" ht="12">
      <c r="A2205" s="41"/>
      <c r="B2205" s="42"/>
      <c r="C2205" s="43"/>
      <c r="D2205" s="220" t="s">
        <v>151</v>
      </c>
      <c r="E2205" s="43"/>
      <c r="F2205" s="221" t="s">
        <v>2325</v>
      </c>
      <c r="G2205" s="43"/>
      <c r="H2205" s="43"/>
      <c r="I2205" s="222"/>
      <c r="J2205" s="43"/>
      <c r="K2205" s="43"/>
      <c r="L2205" s="47"/>
      <c r="M2205" s="223"/>
      <c r="N2205" s="224"/>
      <c r="O2205" s="87"/>
      <c r="P2205" s="87"/>
      <c r="Q2205" s="87"/>
      <c r="R2205" s="87"/>
      <c r="S2205" s="87"/>
      <c r="T2205" s="88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T2205" s="20" t="s">
        <v>151</v>
      </c>
      <c r="AU2205" s="20" t="s">
        <v>81</v>
      </c>
    </row>
    <row r="2206" spans="1:47" s="2" customFormat="1" ht="12">
      <c r="A2206" s="41"/>
      <c r="B2206" s="42"/>
      <c r="C2206" s="43"/>
      <c r="D2206" s="225" t="s">
        <v>153</v>
      </c>
      <c r="E2206" s="43"/>
      <c r="F2206" s="226" t="s">
        <v>2326</v>
      </c>
      <c r="G2206" s="43"/>
      <c r="H2206" s="43"/>
      <c r="I2206" s="222"/>
      <c r="J2206" s="43"/>
      <c r="K2206" s="43"/>
      <c r="L2206" s="47"/>
      <c r="M2206" s="223"/>
      <c r="N2206" s="224"/>
      <c r="O2206" s="87"/>
      <c r="P2206" s="87"/>
      <c r="Q2206" s="87"/>
      <c r="R2206" s="87"/>
      <c r="S2206" s="87"/>
      <c r="T2206" s="88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T2206" s="20" t="s">
        <v>153</v>
      </c>
      <c r="AU2206" s="20" t="s">
        <v>81</v>
      </c>
    </row>
    <row r="2207" spans="1:51" s="13" customFormat="1" ht="12">
      <c r="A2207" s="13"/>
      <c r="B2207" s="227"/>
      <c r="C2207" s="228"/>
      <c r="D2207" s="220" t="s">
        <v>155</v>
      </c>
      <c r="E2207" s="229" t="s">
        <v>19</v>
      </c>
      <c r="F2207" s="230" t="s">
        <v>156</v>
      </c>
      <c r="G2207" s="228"/>
      <c r="H2207" s="229" t="s">
        <v>19</v>
      </c>
      <c r="I2207" s="231"/>
      <c r="J2207" s="228"/>
      <c r="K2207" s="228"/>
      <c r="L2207" s="232"/>
      <c r="M2207" s="233"/>
      <c r="N2207" s="234"/>
      <c r="O2207" s="234"/>
      <c r="P2207" s="234"/>
      <c r="Q2207" s="234"/>
      <c r="R2207" s="234"/>
      <c r="S2207" s="234"/>
      <c r="T2207" s="235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T2207" s="236" t="s">
        <v>155</v>
      </c>
      <c r="AU2207" s="236" t="s">
        <v>81</v>
      </c>
      <c r="AV2207" s="13" t="s">
        <v>79</v>
      </c>
      <c r="AW2207" s="13" t="s">
        <v>33</v>
      </c>
      <c r="AX2207" s="13" t="s">
        <v>71</v>
      </c>
      <c r="AY2207" s="236" t="s">
        <v>141</v>
      </c>
    </row>
    <row r="2208" spans="1:51" s="14" customFormat="1" ht="12">
      <c r="A2208" s="14"/>
      <c r="B2208" s="237"/>
      <c r="C2208" s="238"/>
      <c r="D2208" s="220" t="s">
        <v>155</v>
      </c>
      <c r="E2208" s="239" t="s">
        <v>19</v>
      </c>
      <c r="F2208" s="240" t="s">
        <v>2305</v>
      </c>
      <c r="G2208" s="238"/>
      <c r="H2208" s="241">
        <v>10.575</v>
      </c>
      <c r="I2208" s="242"/>
      <c r="J2208" s="238"/>
      <c r="K2208" s="238"/>
      <c r="L2208" s="243"/>
      <c r="M2208" s="244"/>
      <c r="N2208" s="245"/>
      <c r="O2208" s="245"/>
      <c r="P2208" s="245"/>
      <c r="Q2208" s="245"/>
      <c r="R2208" s="245"/>
      <c r="S2208" s="245"/>
      <c r="T2208" s="246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47" t="s">
        <v>155</v>
      </c>
      <c r="AU2208" s="247" t="s">
        <v>81</v>
      </c>
      <c r="AV2208" s="14" t="s">
        <v>81</v>
      </c>
      <c r="AW2208" s="14" t="s">
        <v>33</v>
      </c>
      <c r="AX2208" s="14" t="s">
        <v>71</v>
      </c>
      <c r="AY2208" s="247" t="s">
        <v>141</v>
      </c>
    </row>
    <row r="2209" spans="1:51" s="14" customFormat="1" ht="12">
      <c r="A2209" s="14"/>
      <c r="B2209" s="237"/>
      <c r="C2209" s="238"/>
      <c r="D2209" s="220" t="s">
        <v>155</v>
      </c>
      <c r="E2209" s="239" t="s">
        <v>19</v>
      </c>
      <c r="F2209" s="240" t="s">
        <v>2306</v>
      </c>
      <c r="G2209" s="238"/>
      <c r="H2209" s="241">
        <v>10.8</v>
      </c>
      <c r="I2209" s="242"/>
      <c r="J2209" s="238"/>
      <c r="K2209" s="238"/>
      <c r="L2209" s="243"/>
      <c r="M2209" s="244"/>
      <c r="N2209" s="245"/>
      <c r="O2209" s="245"/>
      <c r="P2209" s="245"/>
      <c r="Q2209" s="245"/>
      <c r="R2209" s="245"/>
      <c r="S2209" s="245"/>
      <c r="T2209" s="246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T2209" s="247" t="s">
        <v>155</v>
      </c>
      <c r="AU2209" s="247" t="s">
        <v>81</v>
      </c>
      <c r="AV2209" s="14" t="s">
        <v>81</v>
      </c>
      <c r="AW2209" s="14" t="s">
        <v>33</v>
      </c>
      <c r="AX2209" s="14" t="s">
        <v>71</v>
      </c>
      <c r="AY2209" s="247" t="s">
        <v>141</v>
      </c>
    </row>
    <row r="2210" spans="1:51" s="14" customFormat="1" ht="12">
      <c r="A2210" s="14"/>
      <c r="B2210" s="237"/>
      <c r="C2210" s="238"/>
      <c r="D2210" s="220" t="s">
        <v>155</v>
      </c>
      <c r="E2210" s="239" t="s">
        <v>19</v>
      </c>
      <c r="F2210" s="240" t="s">
        <v>2307</v>
      </c>
      <c r="G2210" s="238"/>
      <c r="H2210" s="241">
        <v>24.255</v>
      </c>
      <c r="I2210" s="242"/>
      <c r="J2210" s="238"/>
      <c r="K2210" s="238"/>
      <c r="L2210" s="243"/>
      <c r="M2210" s="244"/>
      <c r="N2210" s="245"/>
      <c r="O2210" s="245"/>
      <c r="P2210" s="245"/>
      <c r="Q2210" s="245"/>
      <c r="R2210" s="245"/>
      <c r="S2210" s="245"/>
      <c r="T2210" s="246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T2210" s="247" t="s">
        <v>155</v>
      </c>
      <c r="AU2210" s="247" t="s">
        <v>81</v>
      </c>
      <c r="AV2210" s="14" t="s">
        <v>81</v>
      </c>
      <c r="AW2210" s="14" t="s">
        <v>33</v>
      </c>
      <c r="AX2210" s="14" t="s">
        <v>71</v>
      </c>
      <c r="AY2210" s="247" t="s">
        <v>141</v>
      </c>
    </row>
    <row r="2211" spans="1:51" s="14" customFormat="1" ht="12">
      <c r="A2211" s="14"/>
      <c r="B2211" s="237"/>
      <c r="C2211" s="238"/>
      <c r="D2211" s="220" t="s">
        <v>155</v>
      </c>
      <c r="E2211" s="239" t="s">
        <v>19</v>
      </c>
      <c r="F2211" s="240" t="s">
        <v>2308</v>
      </c>
      <c r="G2211" s="238"/>
      <c r="H2211" s="241">
        <v>4.59</v>
      </c>
      <c r="I2211" s="242"/>
      <c r="J2211" s="238"/>
      <c r="K2211" s="238"/>
      <c r="L2211" s="243"/>
      <c r="M2211" s="244"/>
      <c r="N2211" s="245"/>
      <c r="O2211" s="245"/>
      <c r="P2211" s="245"/>
      <c r="Q2211" s="245"/>
      <c r="R2211" s="245"/>
      <c r="S2211" s="245"/>
      <c r="T2211" s="246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47" t="s">
        <v>155</v>
      </c>
      <c r="AU2211" s="247" t="s">
        <v>81</v>
      </c>
      <c r="AV2211" s="14" t="s">
        <v>81</v>
      </c>
      <c r="AW2211" s="14" t="s">
        <v>33</v>
      </c>
      <c r="AX2211" s="14" t="s">
        <v>71</v>
      </c>
      <c r="AY2211" s="247" t="s">
        <v>141</v>
      </c>
    </row>
    <row r="2212" spans="1:51" s="15" customFormat="1" ht="12">
      <c r="A2212" s="15"/>
      <c r="B2212" s="258"/>
      <c r="C2212" s="259"/>
      <c r="D2212" s="220" t="s">
        <v>155</v>
      </c>
      <c r="E2212" s="260" t="s">
        <v>19</v>
      </c>
      <c r="F2212" s="261" t="s">
        <v>188</v>
      </c>
      <c r="G2212" s="259"/>
      <c r="H2212" s="262">
        <v>50.22</v>
      </c>
      <c r="I2212" s="263"/>
      <c r="J2212" s="259"/>
      <c r="K2212" s="259"/>
      <c r="L2212" s="264"/>
      <c r="M2212" s="265"/>
      <c r="N2212" s="266"/>
      <c r="O2212" s="266"/>
      <c r="P2212" s="266"/>
      <c r="Q2212" s="266"/>
      <c r="R2212" s="266"/>
      <c r="S2212" s="266"/>
      <c r="T2212" s="267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T2212" s="268" t="s">
        <v>155</v>
      </c>
      <c r="AU2212" s="268" t="s">
        <v>81</v>
      </c>
      <c r="AV2212" s="15" t="s">
        <v>149</v>
      </c>
      <c r="AW2212" s="15" t="s">
        <v>33</v>
      </c>
      <c r="AX2212" s="15" t="s">
        <v>79</v>
      </c>
      <c r="AY2212" s="268" t="s">
        <v>141</v>
      </c>
    </row>
    <row r="2213" spans="1:65" s="2" customFormat="1" ht="16.5" customHeight="1">
      <c r="A2213" s="41"/>
      <c r="B2213" s="42"/>
      <c r="C2213" s="207" t="s">
        <v>2327</v>
      </c>
      <c r="D2213" s="207" t="s">
        <v>144</v>
      </c>
      <c r="E2213" s="208" t="s">
        <v>2328</v>
      </c>
      <c r="F2213" s="209" t="s">
        <v>2329</v>
      </c>
      <c r="G2213" s="210" t="s">
        <v>221</v>
      </c>
      <c r="H2213" s="211">
        <v>37.448</v>
      </c>
      <c r="I2213" s="212"/>
      <c r="J2213" s="213">
        <f>ROUND(I2213*H2213,2)</f>
        <v>0</v>
      </c>
      <c r="K2213" s="209" t="s">
        <v>148</v>
      </c>
      <c r="L2213" s="47"/>
      <c r="M2213" s="214" t="s">
        <v>19</v>
      </c>
      <c r="N2213" s="215" t="s">
        <v>42</v>
      </c>
      <c r="O2213" s="87"/>
      <c r="P2213" s="216">
        <f>O2213*H2213</f>
        <v>0</v>
      </c>
      <c r="Q2213" s="216">
        <v>0</v>
      </c>
      <c r="R2213" s="216">
        <f>Q2213*H2213</f>
        <v>0</v>
      </c>
      <c r="S2213" s="216">
        <v>0</v>
      </c>
      <c r="T2213" s="217">
        <f>S2213*H2213</f>
        <v>0</v>
      </c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R2213" s="218" t="s">
        <v>269</v>
      </c>
      <c r="AT2213" s="218" t="s">
        <v>144</v>
      </c>
      <c r="AU2213" s="218" t="s">
        <v>81</v>
      </c>
      <c r="AY2213" s="20" t="s">
        <v>141</v>
      </c>
      <c r="BE2213" s="219">
        <f>IF(N2213="základní",J2213,0)</f>
        <v>0</v>
      </c>
      <c r="BF2213" s="219">
        <f>IF(N2213="snížená",J2213,0)</f>
        <v>0</v>
      </c>
      <c r="BG2213" s="219">
        <f>IF(N2213="zákl. přenesená",J2213,0)</f>
        <v>0</v>
      </c>
      <c r="BH2213" s="219">
        <f>IF(N2213="sníž. přenesená",J2213,0)</f>
        <v>0</v>
      </c>
      <c r="BI2213" s="219">
        <f>IF(N2213="nulová",J2213,0)</f>
        <v>0</v>
      </c>
      <c r="BJ2213" s="20" t="s">
        <v>79</v>
      </c>
      <c r="BK2213" s="219">
        <f>ROUND(I2213*H2213,2)</f>
        <v>0</v>
      </c>
      <c r="BL2213" s="20" t="s">
        <v>269</v>
      </c>
      <c r="BM2213" s="218" t="s">
        <v>2330</v>
      </c>
    </row>
    <row r="2214" spans="1:47" s="2" customFormat="1" ht="12">
      <c r="A2214" s="41"/>
      <c r="B2214" s="42"/>
      <c r="C2214" s="43"/>
      <c r="D2214" s="220" t="s">
        <v>151</v>
      </c>
      <c r="E2214" s="43"/>
      <c r="F2214" s="221" t="s">
        <v>2331</v>
      </c>
      <c r="G2214" s="43"/>
      <c r="H2214" s="43"/>
      <c r="I2214" s="222"/>
      <c r="J2214" s="43"/>
      <c r="K2214" s="43"/>
      <c r="L2214" s="47"/>
      <c r="M2214" s="223"/>
      <c r="N2214" s="224"/>
      <c r="O2214" s="87"/>
      <c r="P2214" s="87"/>
      <c r="Q2214" s="87"/>
      <c r="R2214" s="87"/>
      <c r="S2214" s="87"/>
      <c r="T2214" s="88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T2214" s="20" t="s">
        <v>151</v>
      </c>
      <c r="AU2214" s="20" t="s">
        <v>81</v>
      </c>
    </row>
    <row r="2215" spans="1:47" s="2" customFormat="1" ht="12">
      <c r="A2215" s="41"/>
      <c r="B2215" s="42"/>
      <c r="C2215" s="43"/>
      <c r="D2215" s="225" t="s">
        <v>153</v>
      </c>
      <c r="E2215" s="43"/>
      <c r="F2215" s="226" t="s">
        <v>2332</v>
      </c>
      <c r="G2215" s="43"/>
      <c r="H2215" s="43"/>
      <c r="I2215" s="222"/>
      <c r="J2215" s="43"/>
      <c r="K2215" s="43"/>
      <c r="L2215" s="47"/>
      <c r="M2215" s="223"/>
      <c r="N2215" s="224"/>
      <c r="O2215" s="87"/>
      <c r="P2215" s="87"/>
      <c r="Q2215" s="87"/>
      <c r="R2215" s="87"/>
      <c r="S2215" s="87"/>
      <c r="T2215" s="88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T2215" s="20" t="s">
        <v>153</v>
      </c>
      <c r="AU2215" s="20" t="s">
        <v>81</v>
      </c>
    </row>
    <row r="2216" spans="1:51" s="13" customFormat="1" ht="12">
      <c r="A2216" s="13"/>
      <c r="B2216" s="227"/>
      <c r="C2216" s="228"/>
      <c r="D2216" s="220" t="s">
        <v>155</v>
      </c>
      <c r="E2216" s="229" t="s">
        <v>19</v>
      </c>
      <c r="F2216" s="230" t="s">
        <v>2333</v>
      </c>
      <c r="G2216" s="228"/>
      <c r="H2216" s="229" t="s">
        <v>19</v>
      </c>
      <c r="I2216" s="231"/>
      <c r="J2216" s="228"/>
      <c r="K2216" s="228"/>
      <c r="L2216" s="232"/>
      <c r="M2216" s="233"/>
      <c r="N2216" s="234"/>
      <c r="O2216" s="234"/>
      <c r="P2216" s="234"/>
      <c r="Q2216" s="234"/>
      <c r="R2216" s="234"/>
      <c r="S2216" s="234"/>
      <c r="T2216" s="235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36" t="s">
        <v>155</v>
      </c>
      <c r="AU2216" s="236" t="s">
        <v>81</v>
      </c>
      <c r="AV2216" s="13" t="s">
        <v>79</v>
      </c>
      <c r="AW2216" s="13" t="s">
        <v>33</v>
      </c>
      <c r="AX2216" s="13" t="s">
        <v>71</v>
      </c>
      <c r="AY2216" s="236" t="s">
        <v>141</v>
      </c>
    </row>
    <row r="2217" spans="1:51" s="13" customFormat="1" ht="12">
      <c r="A2217" s="13"/>
      <c r="B2217" s="227"/>
      <c r="C2217" s="228"/>
      <c r="D2217" s="220" t="s">
        <v>155</v>
      </c>
      <c r="E2217" s="229" t="s">
        <v>19</v>
      </c>
      <c r="F2217" s="230" t="s">
        <v>2334</v>
      </c>
      <c r="G2217" s="228"/>
      <c r="H2217" s="229" t="s">
        <v>19</v>
      </c>
      <c r="I2217" s="231"/>
      <c r="J2217" s="228"/>
      <c r="K2217" s="228"/>
      <c r="L2217" s="232"/>
      <c r="M2217" s="233"/>
      <c r="N2217" s="234"/>
      <c r="O2217" s="234"/>
      <c r="P2217" s="234"/>
      <c r="Q2217" s="234"/>
      <c r="R2217" s="234"/>
      <c r="S2217" s="234"/>
      <c r="T2217" s="235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36" t="s">
        <v>155</v>
      </c>
      <c r="AU2217" s="236" t="s">
        <v>81</v>
      </c>
      <c r="AV2217" s="13" t="s">
        <v>79</v>
      </c>
      <c r="AW2217" s="13" t="s">
        <v>33</v>
      </c>
      <c r="AX2217" s="13" t="s">
        <v>71</v>
      </c>
      <c r="AY2217" s="236" t="s">
        <v>141</v>
      </c>
    </row>
    <row r="2218" spans="1:51" s="14" customFormat="1" ht="12">
      <c r="A2218" s="14"/>
      <c r="B2218" s="237"/>
      <c r="C2218" s="238"/>
      <c r="D2218" s="220" t="s">
        <v>155</v>
      </c>
      <c r="E2218" s="239" t="s">
        <v>19</v>
      </c>
      <c r="F2218" s="240" t="s">
        <v>2335</v>
      </c>
      <c r="G2218" s="238"/>
      <c r="H2218" s="241">
        <v>13.648</v>
      </c>
      <c r="I2218" s="242"/>
      <c r="J2218" s="238"/>
      <c r="K2218" s="238"/>
      <c r="L2218" s="243"/>
      <c r="M2218" s="244"/>
      <c r="N2218" s="245"/>
      <c r="O2218" s="245"/>
      <c r="P2218" s="245"/>
      <c r="Q2218" s="245"/>
      <c r="R2218" s="245"/>
      <c r="S2218" s="245"/>
      <c r="T2218" s="246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47" t="s">
        <v>155</v>
      </c>
      <c r="AU2218" s="247" t="s">
        <v>81</v>
      </c>
      <c r="AV2218" s="14" t="s">
        <v>81</v>
      </c>
      <c r="AW2218" s="14" t="s">
        <v>33</v>
      </c>
      <c r="AX2218" s="14" t="s">
        <v>71</v>
      </c>
      <c r="AY2218" s="247" t="s">
        <v>141</v>
      </c>
    </row>
    <row r="2219" spans="1:51" s="14" customFormat="1" ht="12">
      <c r="A2219" s="14"/>
      <c r="B2219" s="237"/>
      <c r="C2219" s="238"/>
      <c r="D2219" s="220" t="s">
        <v>155</v>
      </c>
      <c r="E2219" s="239" t="s">
        <v>19</v>
      </c>
      <c r="F2219" s="240" t="s">
        <v>2336</v>
      </c>
      <c r="G2219" s="238"/>
      <c r="H2219" s="241">
        <v>13.3</v>
      </c>
      <c r="I2219" s="242"/>
      <c r="J2219" s="238"/>
      <c r="K2219" s="238"/>
      <c r="L2219" s="243"/>
      <c r="M2219" s="244"/>
      <c r="N2219" s="245"/>
      <c r="O2219" s="245"/>
      <c r="P2219" s="245"/>
      <c r="Q2219" s="245"/>
      <c r="R2219" s="245"/>
      <c r="S2219" s="245"/>
      <c r="T2219" s="246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47" t="s">
        <v>155</v>
      </c>
      <c r="AU2219" s="247" t="s">
        <v>81</v>
      </c>
      <c r="AV2219" s="14" t="s">
        <v>81</v>
      </c>
      <c r="AW2219" s="14" t="s">
        <v>33</v>
      </c>
      <c r="AX2219" s="14" t="s">
        <v>71</v>
      </c>
      <c r="AY2219" s="247" t="s">
        <v>141</v>
      </c>
    </row>
    <row r="2220" spans="1:51" s="13" customFormat="1" ht="12">
      <c r="A2220" s="13"/>
      <c r="B2220" s="227"/>
      <c r="C2220" s="228"/>
      <c r="D2220" s="220" t="s">
        <v>155</v>
      </c>
      <c r="E2220" s="229" t="s">
        <v>19</v>
      </c>
      <c r="F2220" s="230" t="s">
        <v>2337</v>
      </c>
      <c r="G2220" s="228"/>
      <c r="H2220" s="229" t="s">
        <v>19</v>
      </c>
      <c r="I2220" s="231"/>
      <c r="J2220" s="228"/>
      <c r="K2220" s="228"/>
      <c r="L2220" s="232"/>
      <c r="M2220" s="233"/>
      <c r="N2220" s="234"/>
      <c r="O2220" s="234"/>
      <c r="P2220" s="234"/>
      <c r="Q2220" s="234"/>
      <c r="R2220" s="234"/>
      <c r="S2220" s="234"/>
      <c r="T2220" s="235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36" t="s">
        <v>155</v>
      </c>
      <c r="AU2220" s="236" t="s">
        <v>81</v>
      </c>
      <c r="AV2220" s="13" t="s">
        <v>79</v>
      </c>
      <c r="AW2220" s="13" t="s">
        <v>33</v>
      </c>
      <c r="AX2220" s="13" t="s">
        <v>71</v>
      </c>
      <c r="AY2220" s="236" t="s">
        <v>141</v>
      </c>
    </row>
    <row r="2221" spans="1:51" s="13" customFormat="1" ht="12">
      <c r="A2221" s="13"/>
      <c r="B2221" s="227"/>
      <c r="C2221" s="228"/>
      <c r="D2221" s="220" t="s">
        <v>155</v>
      </c>
      <c r="E2221" s="229" t="s">
        <v>19</v>
      </c>
      <c r="F2221" s="230" t="s">
        <v>2338</v>
      </c>
      <c r="G2221" s="228"/>
      <c r="H2221" s="229" t="s">
        <v>19</v>
      </c>
      <c r="I2221" s="231"/>
      <c r="J2221" s="228"/>
      <c r="K2221" s="228"/>
      <c r="L2221" s="232"/>
      <c r="M2221" s="233"/>
      <c r="N2221" s="234"/>
      <c r="O2221" s="234"/>
      <c r="P2221" s="234"/>
      <c r="Q2221" s="234"/>
      <c r="R2221" s="234"/>
      <c r="S2221" s="234"/>
      <c r="T2221" s="235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T2221" s="236" t="s">
        <v>155</v>
      </c>
      <c r="AU2221" s="236" t="s">
        <v>81</v>
      </c>
      <c r="AV2221" s="13" t="s">
        <v>79</v>
      </c>
      <c r="AW2221" s="13" t="s">
        <v>33</v>
      </c>
      <c r="AX2221" s="13" t="s">
        <v>71</v>
      </c>
      <c r="AY2221" s="236" t="s">
        <v>141</v>
      </c>
    </row>
    <row r="2222" spans="1:51" s="14" customFormat="1" ht="12">
      <c r="A2222" s="14"/>
      <c r="B2222" s="237"/>
      <c r="C2222" s="238"/>
      <c r="D2222" s="220" t="s">
        <v>155</v>
      </c>
      <c r="E2222" s="239" t="s">
        <v>19</v>
      </c>
      <c r="F2222" s="240" t="s">
        <v>2339</v>
      </c>
      <c r="G2222" s="238"/>
      <c r="H2222" s="241">
        <v>10.5</v>
      </c>
      <c r="I2222" s="242"/>
      <c r="J2222" s="238"/>
      <c r="K2222" s="238"/>
      <c r="L2222" s="243"/>
      <c r="M2222" s="244"/>
      <c r="N2222" s="245"/>
      <c r="O2222" s="245"/>
      <c r="P2222" s="245"/>
      <c r="Q2222" s="245"/>
      <c r="R2222" s="245"/>
      <c r="S2222" s="245"/>
      <c r="T2222" s="246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T2222" s="247" t="s">
        <v>155</v>
      </c>
      <c r="AU2222" s="247" t="s">
        <v>81</v>
      </c>
      <c r="AV2222" s="14" t="s">
        <v>81</v>
      </c>
      <c r="AW2222" s="14" t="s">
        <v>33</v>
      </c>
      <c r="AX2222" s="14" t="s">
        <v>71</v>
      </c>
      <c r="AY2222" s="247" t="s">
        <v>141</v>
      </c>
    </row>
    <row r="2223" spans="1:51" s="15" customFormat="1" ht="12">
      <c r="A2223" s="15"/>
      <c r="B2223" s="258"/>
      <c r="C2223" s="259"/>
      <c r="D2223" s="220" t="s">
        <v>155</v>
      </c>
      <c r="E2223" s="260" t="s">
        <v>19</v>
      </c>
      <c r="F2223" s="261" t="s">
        <v>188</v>
      </c>
      <c r="G2223" s="259"/>
      <c r="H2223" s="262">
        <v>37.448</v>
      </c>
      <c r="I2223" s="263"/>
      <c r="J2223" s="259"/>
      <c r="K2223" s="259"/>
      <c r="L2223" s="264"/>
      <c r="M2223" s="265"/>
      <c r="N2223" s="266"/>
      <c r="O2223" s="266"/>
      <c r="P2223" s="266"/>
      <c r="Q2223" s="266"/>
      <c r="R2223" s="266"/>
      <c r="S2223" s="266"/>
      <c r="T2223" s="267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T2223" s="268" t="s">
        <v>155</v>
      </c>
      <c r="AU2223" s="268" t="s">
        <v>81</v>
      </c>
      <c r="AV2223" s="15" t="s">
        <v>149</v>
      </c>
      <c r="AW2223" s="15" t="s">
        <v>33</v>
      </c>
      <c r="AX2223" s="15" t="s">
        <v>79</v>
      </c>
      <c r="AY2223" s="268" t="s">
        <v>141</v>
      </c>
    </row>
    <row r="2224" spans="1:65" s="2" customFormat="1" ht="16.5" customHeight="1">
      <c r="A2224" s="41"/>
      <c r="B2224" s="42"/>
      <c r="C2224" s="207" t="s">
        <v>2340</v>
      </c>
      <c r="D2224" s="207" t="s">
        <v>144</v>
      </c>
      <c r="E2224" s="208" t="s">
        <v>2341</v>
      </c>
      <c r="F2224" s="209" t="s">
        <v>2342</v>
      </c>
      <c r="G2224" s="210" t="s">
        <v>221</v>
      </c>
      <c r="H2224" s="211">
        <v>37.448</v>
      </c>
      <c r="I2224" s="212"/>
      <c r="J2224" s="213">
        <f>ROUND(I2224*H2224,2)</f>
        <v>0</v>
      </c>
      <c r="K2224" s="209" t="s">
        <v>148</v>
      </c>
      <c r="L2224" s="47"/>
      <c r="M2224" s="214" t="s">
        <v>19</v>
      </c>
      <c r="N2224" s="215" t="s">
        <v>42</v>
      </c>
      <c r="O2224" s="87"/>
      <c r="P2224" s="216">
        <f>O2224*H2224</f>
        <v>0</v>
      </c>
      <c r="Q2224" s="216">
        <v>0</v>
      </c>
      <c r="R2224" s="216">
        <f>Q2224*H2224</f>
        <v>0</v>
      </c>
      <c r="S2224" s="216">
        <v>0</v>
      </c>
      <c r="T2224" s="217">
        <f>S2224*H2224</f>
        <v>0</v>
      </c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R2224" s="218" t="s">
        <v>269</v>
      </c>
      <c r="AT2224" s="218" t="s">
        <v>144</v>
      </c>
      <c r="AU2224" s="218" t="s">
        <v>81</v>
      </c>
      <c r="AY2224" s="20" t="s">
        <v>141</v>
      </c>
      <c r="BE2224" s="219">
        <f>IF(N2224="základní",J2224,0)</f>
        <v>0</v>
      </c>
      <c r="BF2224" s="219">
        <f>IF(N2224="snížená",J2224,0)</f>
        <v>0</v>
      </c>
      <c r="BG2224" s="219">
        <f>IF(N2224="zákl. přenesená",J2224,0)</f>
        <v>0</v>
      </c>
      <c r="BH2224" s="219">
        <f>IF(N2224="sníž. přenesená",J2224,0)</f>
        <v>0</v>
      </c>
      <c r="BI2224" s="219">
        <f>IF(N2224="nulová",J2224,0)</f>
        <v>0</v>
      </c>
      <c r="BJ2224" s="20" t="s">
        <v>79</v>
      </c>
      <c r="BK2224" s="219">
        <f>ROUND(I2224*H2224,2)</f>
        <v>0</v>
      </c>
      <c r="BL2224" s="20" t="s">
        <v>269</v>
      </c>
      <c r="BM2224" s="218" t="s">
        <v>2343</v>
      </c>
    </row>
    <row r="2225" spans="1:47" s="2" customFormat="1" ht="12">
      <c r="A2225" s="41"/>
      <c r="B2225" s="42"/>
      <c r="C2225" s="43"/>
      <c r="D2225" s="220" t="s">
        <v>151</v>
      </c>
      <c r="E2225" s="43"/>
      <c r="F2225" s="221" t="s">
        <v>2344</v>
      </c>
      <c r="G2225" s="43"/>
      <c r="H2225" s="43"/>
      <c r="I2225" s="222"/>
      <c r="J2225" s="43"/>
      <c r="K2225" s="43"/>
      <c r="L2225" s="47"/>
      <c r="M2225" s="223"/>
      <c r="N2225" s="224"/>
      <c r="O2225" s="87"/>
      <c r="P2225" s="87"/>
      <c r="Q2225" s="87"/>
      <c r="R2225" s="87"/>
      <c r="S2225" s="87"/>
      <c r="T2225" s="88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T2225" s="20" t="s">
        <v>151</v>
      </c>
      <c r="AU2225" s="20" t="s">
        <v>81</v>
      </c>
    </row>
    <row r="2226" spans="1:47" s="2" customFormat="1" ht="12">
      <c r="A2226" s="41"/>
      <c r="B2226" s="42"/>
      <c r="C2226" s="43"/>
      <c r="D2226" s="225" t="s">
        <v>153</v>
      </c>
      <c r="E2226" s="43"/>
      <c r="F2226" s="226" t="s">
        <v>2345</v>
      </c>
      <c r="G2226" s="43"/>
      <c r="H2226" s="43"/>
      <c r="I2226" s="222"/>
      <c r="J2226" s="43"/>
      <c r="K2226" s="43"/>
      <c r="L2226" s="47"/>
      <c r="M2226" s="223"/>
      <c r="N2226" s="224"/>
      <c r="O2226" s="87"/>
      <c r="P2226" s="87"/>
      <c r="Q2226" s="87"/>
      <c r="R2226" s="87"/>
      <c r="S2226" s="87"/>
      <c r="T2226" s="88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T2226" s="20" t="s">
        <v>153</v>
      </c>
      <c r="AU2226" s="20" t="s">
        <v>81</v>
      </c>
    </row>
    <row r="2227" spans="1:51" s="13" customFormat="1" ht="12">
      <c r="A2227" s="13"/>
      <c r="B2227" s="227"/>
      <c r="C2227" s="228"/>
      <c r="D2227" s="220" t="s">
        <v>155</v>
      </c>
      <c r="E2227" s="229" t="s">
        <v>19</v>
      </c>
      <c r="F2227" s="230" t="s">
        <v>2333</v>
      </c>
      <c r="G2227" s="228"/>
      <c r="H2227" s="229" t="s">
        <v>19</v>
      </c>
      <c r="I2227" s="231"/>
      <c r="J2227" s="228"/>
      <c r="K2227" s="228"/>
      <c r="L2227" s="232"/>
      <c r="M2227" s="233"/>
      <c r="N2227" s="234"/>
      <c r="O2227" s="234"/>
      <c r="P2227" s="234"/>
      <c r="Q2227" s="234"/>
      <c r="R2227" s="234"/>
      <c r="S2227" s="234"/>
      <c r="T2227" s="235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36" t="s">
        <v>155</v>
      </c>
      <c r="AU2227" s="236" t="s">
        <v>81</v>
      </c>
      <c r="AV2227" s="13" t="s">
        <v>79</v>
      </c>
      <c r="AW2227" s="13" t="s">
        <v>33</v>
      </c>
      <c r="AX2227" s="13" t="s">
        <v>71</v>
      </c>
      <c r="AY2227" s="236" t="s">
        <v>141</v>
      </c>
    </row>
    <row r="2228" spans="1:51" s="13" customFormat="1" ht="12">
      <c r="A2228" s="13"/>
      <c r="B2228" s="227"/>
      <c r="C2228" s="228"/>
      <c r="D2228" s="220" t="s">
        <v>155</v>
      </c>
      <c r="E2228" s="229" t="s">
        <v>19</v>
      </c>
      <c r="F2228" s="230" t="s">
        <v>2334</v>
      </c>
      <c r="G2228" s="228"/>
      <c r="H2228" s="229" t="s">
        <v>19</v>
      </c>
      <c r="I2228" s="231"/>
      <c r="J2228" s="228"/>
      <c r="K2228" s="228"/>
      <c r="L2228" s="232"/>
      <c r="M2228" s="233"/>
      <c r="N2228" s="234"/>
      <c r="O2228" s="234"/>
      <c r="P2228" s="234"/>
      <c r="Q2228" s="234"/>
      <c r="R2228" s="234"/>
      <c r="S2228" s="234"/>
      <c r="T2228" s="235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36" t="s">
        <v>155</v>
      </c>
      <c r="AU2228" s="236" t="s">
        <v>81</v>
      </c>
      <c r="AV2228" s="13" t="s">
        <v>79</v>
      </c>
      <c r="AW2228" s="13" t="s">
        <v>33</v>
      </c>
      <c r="AX2228" s="13" t="s">
        <v>71</v>
      </c>
      <c r="AY2228" s="236" t="s">
        <v>141</v>
      </c>
    </row>
    <row r="2229" spans="1:51" s="14" customFormat="1" ht="12">
      <c r="A2229" s="14"/>
      <c r="B2229" s="237"/>
      <c r="C2229" s="238"/>
      <c r="D2229" s="220" t="s">
        <v>155</v>
      </c>
      <c r="E2229" s="239" t="s">
        <v>19</v>
      </c>
      <c r="F2229" s="240" t="s">
        <v>2335</v>
      </c>
      <c r="G2229" s="238"/>
      <c r="H2229" s="241">
        <v>13.648</v>
      </c>
      <c r="I2229" s="242"/>
      <c r="J2229" s="238"/>
      <c r="K2229" s="238"/>
      <c r="L2229" s="243"/>
      <c r="M2229" s="244"/>
      <c r="N2229" s="245"/>
      <c r="O2229" s="245"/>
      <c r="P2229" s="245"/>
      <c r="Q2229" s="245"/>
      <c r="R2229" s="245"/>
      <c r="S2229" s="245"/>
      <c r="T2229" s="246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47" t="s">
        <v>155</v>
      </c>
      <c r="AU2229" s="247" t="s">
        <v>81</v>
      </c>
      <c r="AV2229" s="14" t="s">
        <v>81</v>
      </c>
      <c r="AW2229" s="14" t="s">
        <v>33</v>
      </c>
      <c r="AX2229" s="14" t="s">
        <v>71</v>
      </c>
      <c r="AY2229" s="247" t="s">
        <v>141</v>
      </c>
    </row>
    <row r="2230" spans="1:51" s="14" customFormat="1" ht="12">
      <c r="A2230" s="14"/>
      <c r="B2230" s="237"/>
      <c r="C2230" s="238"/>
      <c r="D2230" s="220" t="s">
        <v>155</v>
      </c>
      <c r="E2230" s="239" t="s">
        <v>19</v>
      </c>
      <c r="F2230" s="240" t="s">
        <v>2336</v>
      </c>
      <c r="G2230" s="238"/>
      <c r="H2230" s="241">
        <v>13.3</v>
      </c>
      <c r="I2230" s="242"/>
      <c r="J2230" s="238"/>
      <c r="K2230" s="238"/>
      <c r="L2230" s="243"/>
      <c r="M2230" s="244"/>
      <c r="N2230" s="245"/>
      <c r="O2230" s="245"/>
      <c r="P2230" s="245"/>
      <c r="Q2230" s="245"/>
      <c r="R2230" s="245"/>
      <c r="S2230" s="245"/>
      <c r="T2230" s="246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47" t="s">
        <v>155</v>
      </c>
      <c r="AU2230" s="247" t="s">
        <v>81</v>
      </c>
      <c r="AV2230" s="14" t="s">
        <v>81</v>
      </c>
      <c r="AW2230" s="14" t="s">
        <v>33</v>
      </c>
      <c r="AX2230" s="14" t="s">
        <v>71</v>
      </c>
      <c r="AY2230" s="247" t="s">
        <v>141</v>
      </c>
    </row>
    <row r="2231" spans="1:51" s="13" customFormat="1" ht="12">
      <c r="A2231" s="13"/>
      <c r="B2231" s="227"/>
      <c r="C2231" s="228"/>
      <c r="D2231" s="220" t="s">
        <v>155</v>
      </c>
      <c r="E2231" s="229" t="s">
        <v>19</v>
      </c>
      <c r="F2231" s="230" t="s">
        <v>2337</v>
      </c>
      <c r="G2231" s="228"/>
      <c r="H2231" s="229" t="s">
        <v>19</v>
      </c>
      <c r="I2231" s="231"/>
      <c r="J2231" s="228"/>
      <c r="K2231" s="228"/>
      <c r="L2231" s="232"/>
      <c r="M2231" s="233"/>
      <c r="N2231" s="234"/>
      <c r="O2231" s="234"/>
      <c r="P2231" s="234"/>
      <c r="Q2231" s="234"/>
      <c r="R2231" s="234"/>
      <c r="S2231" s="234"/>
      <c r="T2231" s="235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T2231" s="236" t="s">
        <v>155</v>
      </c>
      <c r="AU2231" s="236" t="s">
        <v>81</v>
      </c>
      <c r="AV2231" s="13" t="s">
        <v>79</v>
      </c>
      <c r="AW2231" s="13" t="s">
        <v>33</v>
      </c>
      <c r="AX2231" s="13" t="s">
        <v>71</v>
      </c>
      <c r="AY2231" s="236" t="s">
        <v>141</v>
      </c>
    </row>
    <row r="2232" spans="1:51" s="13" customFormat="1" ht="12">
      <c r="A2232" s="13"/>
      <c r="B2232" s="227"/>
      <c r="C2232" s="228"/>
      <c r="D2232" s="220" t="s">
        <v>155</v>
      </c>
      <c r="E2232" s="229" t="s">
        <v>19</v>
      </c>
      <c r="F2232" s="230" t="s">
        <v>2338</v>
      </c>
      <c r="G2232" s="228"/>
      <c r="H2232" s="229" t="s">
        <v>19</v>
      </c>
      <c r="I2232" s="231"/>
      <c r="J2232" s="228"/>
      <c r="K2232" s="228"/>
      <c r="L2232" s="232"/>
      <c r="M2232" s="233"/>
      <c r="N2232" s="234"/>
      <c r="O2232" s="234"/>
      <c r="P2232" s="234"/>
      <c r="Q2232" s="234"/>
      <c r="R2232" s="234"/>
      <c r="S2232" s="234"/>
      <c r="T2232" s="235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36" t="s">
        <v>155</v>
      </c>
      <c r="AU2232" s="236" t="s">
        <v>81</v>
      </c>
      <c r="AV2232" s="13" t="s">
        <v>79</v>
      </c>
      <c r="AW2232" s="13" t="s">
        <v>33</v>
      </c>
      <c r="AX2232" s="13" t="s">
        <v>71</v>
      </c>
      <c r="AY2232" s="236" t="s">
        <v>141</v>
      </c>
    </row>
    <row r="2233" spans="1:51" s="14" customFormat="1" ht="12">
      <c r="A2233" s="14"/>
      <c r="B2233" s="237"/>
      <c r="C2233" s="238"/>
      <c r="D2233" s="220" t="s">
        <v>155</v>
      </c>
      <c r="E2233" s="239" t="s">
        <v>19</v>
      </c>
      <c r="F2233" s="240" t="s">
        <v>2339</v>
      </c>
      <c r="G2233" s="238"/>
      <c r="H2233" s="241">
        <v>10.5</v>
      </c>
      <c r="I2233" s="242"/>
      <c r="J2233" s="238"/>
      <c r="K2233" s="238"/>
      <c r="L2233" s="243"/>
      <c r="M2233" s="244"/>
      <c r="N2233" s="245"/>
      <c r="O2233" s="245"/>
      <c r="P2233" s="245"/>
      <c r="Q2233" s="245"/>
      <c r="R2233" s="245"/>
      <c r="S2233" s="245"/>
      <c r="T2233" s="246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47" t="s">
        <v>155</v>
      </c>
      <c r="AU2233" s="247" t="s">
        <v>81</v>
      </c>
      <c r="AV2233" s="14" t="s">
        <v>81</v>
      </c>
      <c r="AW2233" s="14" t="s">
        <v>33</v>
      </c>
      <c r="AX2233" s="14" t="s">
        <v>71</v>
      </c>
      <c r="AY2233" s="247" t="s">
        <v>141</v>
      </c>
    </row>
    <row r="2234" spans="1:51" s="15" customFormat="1" ht="12">
      <c r="A2234" s="15"/>
      <c r="B2234" s="258"/>
      <c r="C2234" s="259"/>
      <c r="D2234" s="220" t="s">
        <v>155</v>
      </c>
      <c r="E2234" s="260" t="s">
        <v>19</v>
      </c>
      <c r="F2234" s="261" t="s">
        <v>188</v>
      </c>
      <c r="G2234" s="259"/>
      <c r="H2234" s="262">
        <v>37.448</v>
      </c>
      <c r="I2234" s="263"/>
      <c r="J2234" s="259"/>
      <c r="K2234" s="259"/>
      <c r="L2234" s="264"/>
      <c r="M2234" s="265"/>
      <c r="N2234" s="266"/>
      <c r="O2234" s="266"/>
      <c r="P2234" s="266"/>
      <c r="Q2234" s="266"/>
      <c r="R2234" s="266"/>
      <c r="S2234" s="266"/>
      <c r="T2234" s="267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T2234" s="268" t="s">
        <v>155</v>
      </c>
      <c r="AU2234" s="268" t="s">
        <v>81</v>
      </c>
      <c r="AV2234" s="15" t="s">
        <v>149</v>
      </c>
      <c r="AW2234" s="15" t="s">
        <v>33</v>
      </c>
      <c r="AX2234" s="15" t="s">
        <v>79</v>
      </c>
      <c r="AY2234" s="268" t="s">
        <v>141</v>
      </c>
    </row>
    <row r="2235" spans="1:65" s="2" customFormat="1" ht="24.15" customHeight="1">
      <c r="A2235" s="41"/>
      <c r="B2235" s="42"/>
      <c r="C2235" s="207" t="s">
        <v>2346</v>
      </c>
      <c r="D2235" s="207" t="s">
        <v>144</v>
      </c>
      <c r="E2235" s="208" t="s">
        <v>2347</v>
      </c>
      <c r="F2235" s="209" t="s">
        <v>2348</v>
      </c>
      <c r="G2235" s="210" t="s">
        <v>221</v>
      </c>
      <c r="H2235" s="211">
        <v>37.448</v>
      </c>
      <c r="I2235" s="212"/>
      <c r="J2235" s="213">
        <f>ROUND(I2235*H2235,2)</f>
        <v>0</v>
      </c>
      <c r="K2235" s="209" t="s">
        <v>148</v>
      </c>
      <c r="L2235" s="47"/>
      <c r="M2235" s="214" t="s">
        <v>19</v>
      </c>
      <c r="N2235" s="215" t="s">
        <v>42</v>
      </c>
      <c r="O2235" s="87"/>
      <c r="P2235" s="216">
        <f>O2235*H2235</f>
        <v>0</v>
      </c>
      <c r="Q2235" s="216">
        <v>0.0002</v>
      </c>
      <c r="R2235" s="216">
        <f>Q2235*H2235</f>
        <v>0.007489600000000001</v>
      </c>
      <c r="S2235" s="216">
        <v>0</v>
      </c>
      <c r="T2235" s="217">
        <f>S2235*H2235</f>
        <v>0</v>
      </c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R2235" s="218" t="s">
        <v>269</v>
      </c>
      <c r="AT2235" s="218" t="s">
        <v>144</v>
      </c>
      <c r="AU2235" s="218" t="s">
        <v>81</v>
      </c>
      <c r="AY2235" s="20" t="s">
        <v>141</v>
      </c>
      <c r="BE2235" s="219">
        <f>IF(N2235="základní",J2235,0)</f>
        <v>0</v>
      </c>
      <c r="BF2235" s="219">
        <f>IF(N2235="snížená",J2235,0)</f>
        <v>0</v>
      </c>
      <c r="BG2235" s="219">
        <f>IF(N2235="zákl. přenesená",J2235,0)</f>
        <v>0</v>
      </c>
      <c r="BH2235" s="219">
        <f>IF(N2235="sníž. přenesená",J2235,0)</f>
        <v>0</v>
      </c>
      <c r="BI2235" s="219">
        <f>IF(N2235="nulová",J2235,0)</f>
        <v>0</v>
      </c>
      <c r="BJ2235" s="20" t="s">
        <v>79</v>
      </c>
      <c r="BK2235" s="219">
        <f>ROUND(I2235*H2235,2)</f>
        <v>0</v>
      </c>
      <c r="BL2235" s="20" t="s">
        <v>269</v>
      </c>
      <c r="BM2235" s="218" t="s">
        <v>2349</v>
      </c>
    </row>
    <row r="2236" spans="1:47" s="2" customFormat="1" ht="12">
      <c r="A2236" s="41"/>
      <c r="B2236" s="42"/>
      <c r="C2236" s="43"/>
      <c r="D2236" s="220" t="s">
        <v>151</v>
      </c>
      <c r="E2236" s="43"/>
      <c r="F2236" s="221" t="s">
        <v>2350</v>
      </c>
      <c r="G2236" s="43"/>
      <c r="H2236" s="43"/>
      <c r="I2236" s="222"/>
      <c r="J2236" s="43"/>
      <c r="K2236" s="43"/>
      <c r="L2236" s="47"/>
      <c r="M2236" s="223"/>
      <c r="N2236" s="224"/>
      <c r="O2236" s="87"/>
      <c r="P2236" s="87"/>
      <c r="Q2236" s="87"/>
      <c r="R2236" s="87"/>
      <c r="S2236" s="87"/>
      <c r="T2236" s="88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T2236" s="20" t="s">
        <v>151</v>
      </c>
      <c r="AU2236" s="20" t="s">
        <v>81</v>
      </c>
    </row>
    <row r="2237" spans="1:47" s="2" customFormat="1" ht="12">
      <c r="A2237" s="41"/>
      <c r="B2237" s="42"/>
      <c r="C2237" s="43"/>
      <c r="D2237" s="225" t="s">
        <v>153</v>
      </c>
      <c r="E2237" s="43"/>
      <c r="F2237" s="226" t="s">
        <v>2351</v>
      </c>
      <c r="G2237" s="43"/>
      <c r="H2237" s="43"/>
      <c r="I2237" s="222"/>
      <c r="J2237" s="43"/>
      <c r="K2237" s="43"/>
      <c r="L2237" s="47"/>
      <c r="M2237" s="223"/>
      <c r="N2237" s="224"/>
      <c r="O2237" s="87"/>
      <c r="P2237" s="87"/>
      <c r="Q2237" s="87"/>
      <c r="R2237" s="87"/>
      <c r="S2237" s="87"/>
      <c r="T2237" s="88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T2237" s="20" t="s">
        <v>153</v>
      </c>
      <c r="AU2237" s="20" t="s">
        <v>81</v>
      </c>
    </row>
    <row r="2238" spans="1:51" s="13" customFormat="1" ht="12">
      <c r="A2238" s="13"/>
      <c r="B2238" s="227"/>
      <c r="C2238" s="228"/>
      <c r="D2238" s="220" t="s">
        <v>155</v>
      </c>
      <c r="E2238" s="229" t="s">
        <v>19</v>
      </c>
      <c r="F2238" s="230" t="s">
        <v>2333</v>
      </c>
      <c r="G2238" s="228"/>
      <c r="H2238" s="229" t="s">
        <v>19</v>
      </c>
      <c r="I2238" s="231"/>
      <c r="J2238" s="228"/>
      <c r="K2238" s="228"/>
      <c r="L2238" s="232"/>
      <c r="M2238" s="233"/>
      <c r="N2238" s="234"/>
      <c r="O2238" s="234"/>
      <c r="P2238" s="234"/>
      <c r="Q2238" s="234"/>
      <c r="R2238" s="234"/>
      <c r="S2238" s="234"/>
      <c r="T2238" s="235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36" t="s">
        <v>155</v>
      </c>
      <c r="AU2238" s="236" t="s">
        <v>81</v>
      </c>
      <c r="AV2238" s="13" t="s">
        <v>79</v>
      </c>
      <c r="AW2238" s="13" t="s">
        <v>33</v>
      </c>
      <c r="AX2238" s="13" t="s">
        <v>71</v>
      </c>
      <c r="AY2238" s="236" t="s">
        <v>141</v>
      </c>
    </row>
    <row r="2239" spans="1:51" s="13" customFormat="1" ht="12">
      <c r="A2239" s="13"/>
      <c r="B2239" s="227"/>
      <c r="C2239" s="228"/>
      <c r="D2239" s="220" t="s">
        <v>155</v>
      </c>
      <c r="E2239" s="229" t="s">
        <v>19</v>
      </c>
      <c r="F2239" s="230" t="s">
        <v>2334</v>
      </c>
      <c r="G2239" s="228"/>
      <c r="H2239" s="229" t="s">
        <v>19</v>
      </c>
      <c r="I2239" s="231"/>
      <c r="J2239" s="228"/>
      <c r="K2239" s="228"/>
      <c r="L2239" s="232"/>
      <c r="M2239" s="233"/>
      <c r="N2239" s="234"/>
      <c r="O2239" s="234"/>
      <c r="P2239" s="234"/>
      <c r="Q2239" s="234"/>
      <c r="R2239" s="234"/>
      <c r="S2239" s="234"/>
      <c r="T2239" s="235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T2239" s="236" t="s">
        <v>155</v>
      </c>
      <c r="AU2239" s="236" t="s">
        <v>81</v>
      </c>
      <c r="AV2239" s="13" t="s">
        <v>79</v>
      </c>
      <c r="AW2239" s="13" t="s">
        <v>33</v>
      </c>
      <c r="AX2239" s="13" t="s">
        <v>71</v>
      </c>
      <c r="AY2239" s="236" t="s">
        <v>141</v>
      </c>
    </row>
    <row r="2240" spans="1:51" s="14" customFormat="1" ht="12">
      <c r="A2240" s="14"/>
      <c r="B2240" s="237"/>
      <c r="C2240" s="238"/>
      <c r="D2240" s="220" t="s">
        <v>155</v>
      </c>
      <c r="E2240" s="239" t="s">
        <v>19</v>
      </c>
      <c r="F2240" s="240" t="s">
        <v>2335</v>
      </c>
      <c r="G2240" s="238"/>
      <c r="H2240" s="241">
        <v>13.648</v>
      </c>
      <c r="I2240" s="242"/>
      <c r="J2240" s="238"/>
      <c r="K2240" s="238"/>
      <c r="L2240" s="243"/>
      <c r="M2240" s="244"/>
      <c r="N2240" s="245"/>
      <c r="O2240" s="245"/>
      <c r="P2240" s="245"/>
      <c r="Q2240" s="245"/>
      <c r="R2240" s="245"/>
      <c r="S2240" s="245"/>
      <c r="T2240" s="246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47" t="s">
        <v>155</v>
      </c>
      <c r="AU2240" s="247" t="s">
        <v>81</v>
      </c>
      <c r="AV2240" s="14" t="s">
        <v>81</v>
      </c>
      <c r="AW2240" s="14" t="s">
        <v>33</v>
      </c>
      <c r="AX2240" s="14" t="s">
        <v>71</v>
      </c>
      <c r="AY2240" s="247" t="s">
        <v>141</v>
      </c>
    </row>
    <row r="2241" spans="1:51" s="14" customFormat="1" ht="12">
      <c r="A2241" s="14"/>
      <c r="B2241" s="237"/>
      <c r="C2241" s="238"/>
      <c r="D2241" s="220" t="s">
        <v>155</v>
      </c>
      <c r="E2241" s="239" t="s">
        <v>19</v>
      </c>
      <c r="F2241" s="240" t="s">
        <v>2336</v>
      </c>
      <c r="G2241" s="238"/>
      <c r="H2241" s="241">
        <v>13.3</v>
      </c>
      <c r="I2241" s="242"/>
      <c r="J2241" s="238"/>
      <c r="K2241" s="238"/>
      <c r="L2241" s="243"/>
      <c r="M2241" s="244"/>
      <c r="N2241" s="245"/>
      <c r="O2241" s="245"/>
      <c r="P2241" s="245"/>
      <c r="Q2241" s="245"/>
      <c r="R2241" s="245"/>
      <c r="S2241" s="245"/>
      <c r="T2241" s="246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47" t="s">
        <v>155</v>
      </c>
      <c r="AU2241" s="247" t="s">
        <v>81</v>
      </c>
      <c r="AV2241" s="14" t="s">
        <v>81</v>
      </c>
      <c r="AW2241" s="14" t="s">
        <v>33</v>
      </c>
      <c r="AX2241" s="14" t="s">
        <v>71</v>
      </c>
      <c r="AY2241" s="247" t="s">
        <v>141</v>
      </c>
    </row>
    <row r="2242" spans="1:51" s="13" customFormat="1" ht="12">
      <c r="A2242" s="13"/>
      <c r="B2242" s="227"/>
      <c r="C2242" s="228"/>
      <c r="D2242" s="220" t="s">
        <v>155</v>
      </c>
      <c r="E2242" s="229" t="s">
        <v>19</v>
      </c>
      <c r="F2242" s="230" t="s">
        <v>2337</v>
      </c>
      <c r="G2242" s="228"/>
      <c r="H2242" s="229" t="s">
        <v>19</v>
      </c>
      <c r="I2242" s="231"/>
      <c r="J2242" s="228"/>
      <c r="K2242" s="228"/>
      <c r="L2242" s="232"/>
      <c r="M2242" s="233"/>
      <c r="N2242" s="234"/>
      <c r="O2242" s="234"/>
      <c r="P2242" s="234"/>
      <c r="Q2242" s="234"/>
      <c r="R2242" s="234"/>
      <c r="S2242" s="234"/>
      <c r="T2242" s="235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36" t="s">
        <v>155</v>
      </c>
      <c r="AU2242" s="236" t="s">
        <v>81</v>
      </c>
      <c r="AV2242" s="13" t="s">
        <v>79</v>
      </c>
      <c r="AW2242" s="13" t="s">
        <v>33</v>
      </c>
      <c r="AX2242" s="13" t="s">
        <v>71</v>
      </c>
      <c r="AY2242" s="236" t="s">
        <v>141</v>
      </c>
    </row>
    <row r="2243" spans="1:51" s="13" customFormat="1" ht="12">
      <c r="A2243" s="13"/>
      <c r="B2243" s="227"/>
      <c r="C2243" s="228"/>
      <c r="D2243" s="220" t="s">
        <v>155</v>
      </c>
      <c r="E2243" s="229" t="s">
        <v>19</v>
      </c>
      <c r="F2243" s="230" t="s">
        <v>2352</v>
      </c>
      <c r="G2243" s="228"/>
      <c r="H2243" s="229" t="s">
        <v>19</v>
      </c>
      <c r="I2243" s="231"/>
      <c r="J2243" s="228"/>
      <c r="K2243" s="228"/>
      <c r="L2243" s="232"/>
      <c r="M2243" s="233"/>
      <c r="N2243" s="234"/>
      <c r="O2243" s="234"/>
      <c r="P2243" s="234"/>
      <c r="Q2243" s="234"/>
      <c r="R2243" s="234"/>
      <c r="S2243" s="234"/>
      <c r="T2243" s="235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36" t="s">
        <v>155</v>
      </c>
      <c r="AU2243" s="236" t="s">
        <v>81</v>
      </c>
      <c r="AV2243" s="13" t="s">
        <v>79</v>
      </c>
      <c r="AW2243" s="13" t="s">
        <v>33</v>
      </c>
      <c r="AX2243" s="13" t="s">
        <v>71</v>
      </c>
      <c r="AY2243" s="236" t="s">
        <v>141</v>
      </c>
    </row>
    <row r="2244" spans="1:51" s="14" customFormat="1" ht="12">
      <c r="A2244" s="14"/>
      <c r="B2244" s="237"/>
      <c r="C2244" s="238"/>
      <c r="D2244" s="220" t="s">
        <v>155</v>
      </c>
      <c r="E2244" s="239" t="s">
        <v>19</v>
      </c>
      <c r="F2244" s="240" t="s">
        <v>2339</v>
      </c>
      <c r="G2244" s="238"/>
      <c r="H2244" s="241">
        <v>10.5</v>
      </c>
      <c r="I2244" s="242"/>
      <c r="J2244" s="238"/>
      <c r="K2244" s="238"/>
      <c r="L2244" s="243"/>
      <c r="M2244" s="244"/>
      <c r="N2244" s="245"/>
      <c r="O2244" s="245"/>
      <c r="P2244" s="245"/>
      <c r="Q2244" s="245"/>
      <c r="R2244" s="245"/>
      <c r="S2244" s="245"/>
      <c r="T2244" s="246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47" t="s">
        <v>155</v>
      </c>
      <c r="AU2244" s="247" t="s">
        <v>81</v>
      </c>
      <c r="AV2244" s="14" t="s">
        <v>81</v>
      </c>
      <c r="AW2244" s="14" t="s">
        <v>33</v>
      </c>
      <c r="AX2244" s="14" t="s">
        <v>71</v>
      </c>
      <c r="AY2244" s="247" t="s">
        <v>141</v>
      </c>
    </row>
    <row r="2245" spans="1:51" s="15" customFormat="1" ht="12">
      <c r="A2245" s="15"/>
      <c r="B2245" s="258"/>
      <c r="C2245" s="259"/>
      <c r="D2245" s="220" t="s">
        <v>155</v>
      </c>
      <c r="E2245" s="260" t="s">
        <v>19</v>
      </c>
      <c r="F2245" s="261" t="s">
        <v>188</v>
      </c>
      <c r="G2245" s="259"/>
      <c r="H2245" s="262">
        <v>37.448</v>
      </c>
      <c r="I2245" s="263"/>
      <c r="J2245" s="259"/>
      <c r="K2245" s="259"/>
      <c r="L2245" s="264"/>
      <c r="M2245" s="265"/>
      <c r="N2245" s="266"/>
      <c r="O2245" s="266"/>
      <c r="P2245" s="266"/>
      <c r="Q2245" s="266"/>
      <c r="R2245" s="266"/>
      <c r="S2245" s="266"/>
      <c r="T2245" s="267"/>
      <c r="U2245" s="15"/>
      <c r="V2245" s="15"/>
      <c r="W2245" s="15"/>
      <c r="X2245" s="15"/>
      <c r="Y2245" s="15"/>
      <c r="Z2245" s="15"/>
      <c r="AA2245" s="15"/>
      <c r="AB2245" s="15"/>
      <c r="AC2245" s="15"/>
      <c r="AD2245" s="15"/>
      <c r="AE2245" s="15"/>
      <c r="AT2245" s="268" t="s">
        <v>155</v>
      </c>
      <c r="AU2245" s="268" t="s">
        <v>81</v>
      </c>
      <c r="AV2245" s="15" t="s">
        <v>149</v>
      </c>
      <c r="AW2245" s="15" t="s">
        <v>33</v>
      </c>
      <c r="AX2245" s="15" t="s">
        <v>79</v>
      </c>
      <c r="AY2245" s="268" t="s">
        <v>141</v>
      </c>
    </row>
    <row r="2246" spans="1:65" s="2" customFormat="1" ht="24.15" customHeight="1">
      <c r="A2246" s="41"/>
      <c r="B2246" s="42"/>
      <c r="C2246" s="207" t="s">
        <v>2353</v>
      </c>
      <c r="D2246" s="207" t="s">
        <v>144</v>
      </c>
      <c r="E2246" s="208" t="s">
        <v>2354</v>
      </c>
      <c r="F2246" s="209" t="s">
        <v>2355</v>
      </c>
      <c r="G2246" s="210" t="s">
        <v>221</v>
      </c>
      <c r="H2246" s="211">
        <v>37.448</v>
      </c>
      <c r="I2246" s="212"/>
      <c r="J2246" s="213">
        <f>ROUND(I2246*H2246,2)</f>
        <v>0</v>
      </c>
      <c r="K2246" s="209" t="s">
        <v>2196</v>
      </c>
      <c r="L2246" s="47"/>
      <c r="M2246" s="214" t="s">
        <v>19</v>
      </c>
      <c r="N2246" s="215" t="s">
        <v>42</v>
      </c>
      <c r="O2246" s="87"/>
      <c r="P2246" s="216">
        <f>O2246*H2246</f>
        <v>0</v>
      </c>
      <c r="Q2246" s="216">
        <v>0.00041</v>
      </c>
      <c r="R2246" s="216">
        <f>Q2246*H2246</f>
        <v>0.01535368</v>
      </c>
      <c r="S2246" s="216">
        <v>0</v>
      </c>
      <c r="T2246" s="217">
        <f>S2246*H2246</f>
        <v>0</v>
      </c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R2246" s="218" t="s">
        <v>269</v>
      </c>
      <c r="AT2246" s="218" t="s">
        <v>144</v>
      </c>
      <c r="AU2246" s="218" t="s">
        <v>81</v>
      </c>
      <c r="AY2246" s="20" t="s">
        <v>141</v>
      </c>
      <c r="BE2246" s="219">
        <f>IF(N2246="základní",J2246,0)</f>
        <v>0</v>
      </c>
      <c r="BF2246" s="219">
        <f>IF(N2246="snížená",J2246,0)</f>
        <v>0</v>
      </c>
      <c r="BG2246" s="219">
        <f>IF(N2246="zákl. přenesená",J2246,0)</f>
        <v>0</v>
      </c>
      <c r="BH2246" s="219">
        <f>IF(N2246="sníž. přenesená",J2246,0)</f>
        <v>0</v>
      </c>
      <c r="BI2246" s="219">
        <f>IF(N2246="nulová",J2246,0)</f>
        <v>0</v>
      </c>
      <c r="BJ2246" s="20" t="s">
        <v>79</v>
      </c>
      <c r="BK2246" s="219">
        <f>ROUND(I2246*H2246,2)</f>
        <v>0</v>
      </c>
      <c r="BL2246" s="20" t="s">
        <v>269</v>
      </c>
      <c r="BM2246" s="218" t="s">
        <v>2356</v>
      </c>
    </row>
    <row r="2247" spans="1:47" s="2" customFormat="1" ht="12">
      <c r="A2247" s="41"/>
      <c r="B2247" s="42"/>
      <c r="C2247" s="43"/>
      <c r="D2247" s="220" t="s">
        <v>151</v>
      </c>
      <c r="E2247" s="43"/>
      <c r="F2247" s="221" t="s">
        <v>2355</v>
      </c>
      <c r="G2247" s="43"/>
      <c r="H2247" s="43"/>
      <c r="I2247" s="222"/>
      <c r="J2247" s="43"/>
      <c r="K2247" s="43"/>
      <c r="L2247" s="47"/>
      <c r="M2247" s="223"/>
      <c r="N2247" s="224"/>
      <c r="O2247" s="87"/>
      <c r="P2247" s="87"/>
      <c r="Q2247" s="87"/>
      <c r="R2247" s="87"/>
      <c r="S2247" s="87"/>
      <c r="T2247" s="88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T2247" s="20" t="s">
        <v>151</v>
      </c>
      <c r="AU2247" s="20" t="s">
        <v>81</v>
      </c>
    </row>
    <row r="2248" spans="1:51" s="13" customFormat="1" ht="12">
      <c r="A2248" s="13"/>
      <c r="B2248" s="227"/>
      <c r="C2248" s="228"/>
      <c r="D2248" s="220" t="s">
        <v>155</v>
      </c>
      <c r="E2248" s="229" t="s">
        <v>19</v>
      </c>
      <c r="F2248" s="230" t="s">
        <v>2333</v>
      </c>
      <c r="G2248" s="228"/>
      <c r="H2248" s="229" t="s">
        <v>19</v>
      </c>
      <c r="I2248" s="231"/>
      <c r="J2248" s="228"/>
      <c r="K2248" s="228"/>
      <c r="L2248" s="232"/>
      <c r="M2248" s="233"/>
      <c r="N2248" s="234"/>
      <c r="O2248" s="234"/>
      <c r="P2248" s="234"/>
      <c r="Q2248" s="234"/>
      <c r="R2248" s="234"/>
      <c r="S2248" s="234"/>
      <c r="T2248" s="235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36" t="s">
        <v>155</v>
      </c>
      <c r="AU2248" s="236" t="s">
        <v>81</v>
      </c>
      <c r="AV2248" s="13" t="s">
        <v>79</v>
      </c>
      <c r="AW2248" s="13" t="s">
        <v>33</v>
      </c>
      <c r="AX2248" s="13" t="s">
        <v>71</v>
      </c>
      <c r="AY2248" s="236" t="s">
        <v>141</v>
      </c>
    </row>
    <row r="2249" spans="1:51" s="13" customFormat="1" ht="12">
      <c r="A2249" s="13"/>
      <c r="B2249" s="227"/>
      <c r="C2249" s="228"/>
      <c r="D2249" s="220" t="s">
        <v>155</v>
      </c>
      <c r="E2249" s="229" t="s">
        <v>19</v>
      </c>
      <c r="F2249" s="230" t="s">
        <v>2334</v>
      </c>
      <c r="G2249" s="228"/>
      <c r="H2249" s="229" t="s">
        <v>19</v>
      </c>
      <c r="I2249" s="231"/>
      <c r="J2249" s="228"/>
      <c r="K2249" s="228"/>
      <c r="L2249" s="232"/>
      <c r="M2249" s="233"/>
      <c r="N2249" s="234"/>
      <c r="O2249" s="234"/>
      <c r="P2249" s="234"/>
      <c r="Q2249" s="234"/>
      <c r="R2249" s="234"/>
      <c r="S2249" s="234"/>
      <c r="T2249" s="235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36" t="s">
        <v>155</v>
      </c>
      <c r="AU2249" s="236" t="s">
        <v>81</v>
      </c>
      <c r="AV2249" s="13" t="s">
        <v>79</v>
      </c>
      <c r="AW2249" s="13" t="s">
        <v>33</v>
      </c>
      <c r="AX2249" s="13" t="s">
        <v>71</v>
      </c>
      <c r="AY2249" s="236" t="s">
        <v>141</v>
      </c>
    </row>
    <row r="2250" spans="1:51" s="14" customFormat="1" ht="12">
      <c r="A2250" s="14"/>
      <c r="B2250" s="237"/>
      <c r="C2250" s="238"/>
      <c r="D2250" s="220" t="s">
        <v>155</v>
      </c>
      <c r="E2250" s="239" t="s">
        <v>19</v>
      </c>
      <c r="F2250" s="240" t="s">
        <v>2335</v>
      </c>
      <c r="G2250" s="238"/>
      <c r="H2250" s="241">
        <v>13.648</v>
      </c>
      <c r="I2250" s="242"/>
      <c r="J2250" s="238"/>
      <c r="K2250" s="238"/>
      <c r="L2250" s="243"/>
      <c r="M2250" s="244"/>
      <c r="N2250" s="245"/>
      <c r="O2250" s="245"/>
      <c r="P2250" s="245"/>
      <c r="Q2250" s="245"/>
      <c r="R2250" s="245"/>
      <c r="S2250" s="245"/>
      <c r="T2250" s="246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47" t="s">
        <v>155</v>
      </c>
      <c r="AU2250" s="247" t="s">
        <v>81</v>
      </c>
      <c r="AV2250" s="14" t="s">
        <v>81</v>
      </c>
      <c r="AW2250" s="14" t="s">
        <v>33</v>
      </c>
      <c r="AX2250" s="14" t="s">
        <v>71</v>
      </c>
      <c r="AY2250" s="247" t="s">
        <v>141</v>
      </c>
    </row>
    <row r="2251" spans="1:51" s="14" customFormat="1" ht="12">
      <c r="A2251" s="14"/>
      <c r="B2251" s="237"/>
      <c r="C2251" s="238"/>
      <c r="D2251" s="220" t="s">
        <v>155</v>
      </c>
      <c r="E2251" s="239" t="s">
        <v>19</v>
      </c>
      <c r="F2251" s="240" t="s">
        <v>2336</v>
      </c>
      <c r="G2251" s="238"/>
      <c r="H2251" s="241">
        <v>13.3</v>
      </c>
      <c r="I2251" s="242"/>
      <c r="J2251" s="238"/>
      <c r="K2251" s="238"/>
      <c r="L2251" s="243"/>
      <c r="M2251" s="244"/>
      <c r="N2251" s="245"/>
      <c r="O2251" s="245"/>
      <c r="P2251" s="245"/>
      <c r="Q2251" s="245"/>
      <c r="R2251" s="245"/>
      <c r="S2251" s="245"/>
      <c r="T2251" s="246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T2251" s="247" t="s">
        <v>155</v>
      </c>
      <c r="AU2251" s="247" t="s">
        <v>81</v>
      </c>
      <c r="AV2251" s="14" t="s">
        <v>81</v>
      </c>
      <c r="AW2251" s="14" t="s">
        <v>33</v>
      </c>
      <c r="AX2251" s="14" t="s">
        <v>71</v>
      </c>
      <c r="AY2251" s="247" t="s">
        <v>141</v>
      </c>
    </row>
    <row r="2252" spans="1:51" s="13" customFormat="1" ht="12">
      <c r="A2252" s="13"/>
      <c r="B2252" s="227"/>
      <c r="C2252" s="228"/>
      <c r="D2252" s="220" t="s">
        <v>155</v>
      </c>
      <c r="E2252" s="229" t="s">
        <v>19</v>
      </c>
      <c r="F2252" s="230" t="s">
        <v>2337</v>
      </c>
      <c r="G2252" s="228"/>
      <c r="H2252" s="229" t="s">
        <v>19</v>
      </c>
      <c r="I2252" s="231"/>
      <c r="J2252" s="228"/>
      <c r="K2252" s="228"/>
      <c r="L2252" s="232"/>
      <c r="M2252" s="233"/>
      <c r="N2252" s="234"/>
      <c r="O2252" s="234"/>
      <c r="P2252" s="234"/>
      <c r="Q2252" s="234"/>
      <c r="R2252" s="234"/>
      <c r="S2252" s="234"/>
      <c r="T2252" s="235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36" t="s">
        <v>155</v>
      </c>
      <c r="AU2252" s="236" t="s">
        <v>81</v>
      </c>
      <c r="AV2252" s="13" t="s">
        <v>79</v>
      </c>
      <c r="AW2252" s="13" t="s">
        <v>33</v>
      </c>
      <c r="AX2252" s="13" t="s">
        <v>71</v>
      </c>
      <c r="AY2252" s="236" t="s">
        <v>141</v>
      </c>
    </row>
    <row r="2253" spans="1:51" s="13" customFormat="1" ht="12">
      <c r="A2253" s="13"/>
      <c r="B2253" s="227"/>
      <c r="C2253" s="228"/>
      <c r="D2253" s="220" t="s">
        <v>155</v>
      </c>
      <c r="E2253" s="229" t="s">
        <v>19</v>
      </c>
      <c r="F2253" s="230" t="s">
        <v>2352</v>
      </c>
      <c r="G2253" s="228"/>
      <c r="H2253" s="229" t="s">
        <v>19</v>
      </c>
      <c r="I2253" s="231"/>
      <c r="J2253" s="228"/>
      <c r="K2253" s="228"/>
      <c r="L2253" s="232"/>
      <c r="M2253" s="233"/>
      <c r="N2253" s="234"/>
      <c r="O2253" s="234"/>
      <c r="P2253" s="234"/>
      <c r="Q2253" s="234"/>
      <c r="R2253" s="234"/>
      <c r="S2253" s="234"/>
      <c r="T2253" s="235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T2253" s="236" t="s">
        <v>155</v>
      </c>
      <c r="AU2253" s="236" t="s">
        <v>81</v>
      </c>
      <c r="AV2253" s="13" t="s">
        <v>79</v>
      </c>
      <c r="AW2253" s="13" t="s">
        <v>33</v>
      </c>
      <c r="AX2253" s="13" t="s">
        <v>71</v>
      </c>
      <c r="AY2253" s="236" t="s">
        <v>141</v>
      </c>
    </row>
    <row r="2254" spans="1:51" s="14" customFormat="1" ht="12">
      <c r="A2254" s="14"/>
      <c r="B2254" s="237"/>
      <c r="C2254" s="238"/>
      <c r="D2254" s="220" t="s">
        <v>155</v>
      </c>
      <c r="E2254" s="239" t="s">
        <v>19</v>
      </c>
      <c r="F2254" s="240" t="s">
        <v>2339</v>
      </c>
      <c r="G2254" s="238"/>
      <c r="H2254" s="241">
        <v>10.5</v>
      </c>
      <c r="I2254" s="242"/>
      <c r="J2254" s="238"/>
      <c r="K2254" s="238"/>
      <c r="L2254" s="243"/>
      <c r="M2254" s="244"/>
      <c r="N2254" s="245"/>
      <c r="O2254" s="245"/>
      <c r="P2254" s="245"/>
      <c r="Q2254" s="245"/>
      <c r="R2254" s="245"/>
      <c r="S2254" s="245"/>
      <c r="T2254" s="246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47" t="s">
        <v>155</v>
      </c>
      <c r="AU2254" s="247" t="s">
        <v>81</v>
      </c>
      <c r="AV2254" s="14" t="s">
        <v>81</v>
      </c>
      <c r="AW2254" s="14" t="s">
        <v>33</v>
      </c>
      <c r="AX2254" s="14" t="s">
        <v>71</v>
      </c>
      <c r="AY2254" s="247" t="s">
        <v>141</v>
      </c>
    </row>
    <row r="2255" spans="1:51" s="15" customFormat="1" ht="12">
      <c r="A2255" s="15"/>
      <c r="B2255" s="258"/>
      <c r="C2255" s="259"/>
      <c r="D2255" s="220" t="s">
        <v>155</v>
      </c>
      <c r="E2255" s="260" t="s">
        <v>19</v>
      </c>
      <c r="F2255" s="261" t="s">
        <v>188</v>
      </c>
      <c r="G2255" s="259"/>
      <c r="H2255" s="262">
        <v>37.448</v>
      </c>
      <c r="I2255" s="263"/>
      <c r="J2255" s="259"/>
      <c r="K2255" s="259"/>
      <c r="L2255" s="264"/>
      <c r="M2255" s="265"/>
      <c r="N2255" s="266"/>
      <c r="O2255" s="266"/>
      <c r="P2255" s="266"/>
      <c r="Q2255" s="266"/>
      <c r="R2255" s="266"/>
      <c r="S2255" s="266"/>
      <c r="T2255" s="267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T2255" s="268" t="s">
        <v>155</v>
      </c>
      <c r="AU2255" s="268" t="s">
        <v>81</v>
      </c>
      <c r="AV2255" s="15" t="s">
        <v>149</v>
      </c>
      <c r="AW2255" s="15" t="s">
        <v>33</v>
      </c>
      <c r="AX2255" s="15" t="s">
        <v>79</v>
      </c>
      <c r="AY2255" s="268" t="s">
        <v>141</v>
      </c>
    </row>
    <row r="2256" spans="1:65" s="2" customFormat="1" ht="21.75" customHeight="1">
      <c r="A2256" s="41"/>
      <c r="B2256" s="42"/>
      <c r="C2256" s="207" t="s">
        <v>2357</v>
      </c>
      <c r="D2256" s="207" t="s">
        <v>144</v>
      </c>
      <c r="E2256" s="208" t="s">
        <v>2358</v>
      </c>
      <c r="F2256" s="209" t="s">
        <v>2359</v>
      </c>
      <c r="G2256" s="210" t="s">
        <v>221</v>
      </c>
      <c r="H2256" s="211">
        <v>2.5</v>
      </c>
      <c r="I2256" s="212"/>
      <c r="J2256" s="213">
        <f>ROUND(I2256*H2256,2)</f>
        <v>0</v>
      </c>
      <c r="K2256" s="209" t="s">
        <v>148</v>
      </c>
      <c r="L2256" s="47"/>
      <c r="M2256" s="214" t="s">
        <v>19</v>
      </c>
      <c r="N2256" s="215" t="s">
        <v>42</v>
      </c>
      <c r="O2256" s="87"/>
      <c r="P2256" s="216">
        <f>O2256*H2256</f>
        <v>0</v>
      </c>
      <c r="Q2256" s="216">
        <v>0</v>
      </c>
      <c r="R2256" s="216">
        <f>Q2256*H2256</f>
        <v>0</v>
      </c>
      <c r="S2256" s="216">
        <v>0</v>
      </c>
      <c r="T2256" s="217">
        <f>S2256*H2256</f>
        <v>0</v>
      </c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R2256" s="218" t="s">
        <v>269</v>
      </c>
      <c r="AT2256" s="218" t="s">
        <v>144</v>
      </c>
      <c r="AU2256" s="218" t="s">
        <v>81</v>
      </c>
      <c r="AY2256" s="20" t="s">
        <v>141</v>
      </c>
      <c r="BE2256" s="219">
        <f>IF(N2256="základní",J2256,0)</f>
        <v>0</v>
      </c>
      <c r="BF2256" s="219">
        <f>IF(N2256="snížená",J2256,0)</f>
        <v>0</v>
      </c>
      <c r="BG2256" s="219">
        <f>IF(N2256="zákl. přenesená",J2256,0)</f>
        <v>0</v>
      </c>
      <c r="BH2256" s="219">
        <f>IF(N2256="sníž. přenesená",J2256,0)</f>
        <v>0</v>
      </c>
      <c r="BI2256" s="219">
        <f>IF(N2256="nulová",J2256,0)</f>
        <v>0</v>
      </c>
      <c r="BJ2256" s="20" t="s">
        <v>79</v>
      </c>
      <c r="BK2256" s="219">
        <f>ROUND(I2256*H2256,2)</f>
        <v>0</v>
      </c>
      <c r="BL2256" s="20" t="s">
        <v>269</v>
      </c>
      <c r="BM2256" s="218" t="s">
        <v>2360</v>
      </c>
    </row>
    <row r="2257" spans="1:47" s="2" customFormat="1" ht="12">
      <c r="A2257" s="41"/>
      <c r="B2257" s="42"/>
      <c r="C2257" s="43"/>
      <c r="D2257" s="220" t="s">
        <v>151</v>
      </c>
      <c r="E2257" s="43"/>
      <c r="F2257" s="221" t="s">
        <v>2361</v>
      </c>
      <c r="G2257" s="43"/>
      <c r="H2257" s="43"/>
      <c r="I2257" s="222"/>
      <c r="J2257" s="43"/>
      <c r="K2257" s="43"/>
      <c r="L2257" s="47"/>
      <c r="M2257" s="223"/>
      <c r="N2257" s="224"/>
      <c r="O2257" s="87"/>
      <c r="P2257" s="87"/>
      <c r="Q2257" s="87"/>
      <c r="R2257" s="87"/>
      <c r="S2257" s="87"/>
      <c r="T2257" s="88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T2257" s="20" t="s">
        <v>151</v>
      </c>
      <c r="AU2257" s="20" t="s">
        <v>81</v>
      </c>
    </row>
    <row r="2258" spans="1:47" s="2" customFormat="1" ht="12">
      <c r="A2258" s="41"/>
      <c r="B2258" s="42"/>
      <c r="C2258" s="43"/>
      <c r="D2258" s="225" t="s">
        <v>153</v>
      </c>
      <c r="E2258" s="43"/>
      <c r="F2258" s="226" t="s">
        <v>2362</v>
      </c>
      <c r="G2258" s="43"/>
      <c r="H2258" s="43"/>
      <c r="I2258" s="222"/>
      <c r="J2258" s="43"/>
      <c r="K2258" s="43"/>
      <c r="L2258" s="47"/>
      <c r="M2258" s="223"/>
      <c r="N2258" s="224"/>
      <c r="O2258" s="87"/>
      <c r="P2258" s="87"/>
      <c r="Q2258" s="87"/>
      <c r="R2258" s="87"/>
      <c r="S2258" s="87"/>
      <c r="T2258" s="88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T2258" s="20" t="s">
        <v>153</v>
      </c>
      <c r="AU2258" s="20" t="s">
        <v>81</v>
      </c>
    </row>
    <row r="2259" spans="1:51" s="13" customFormat="1" ht="12">
      <c r="A2259" s="13"/>
      <c r="B2259" s="227"/>
      <c r="C2259" s="228"/>
      <c r="D2259" s="220" t="s">
        <v>155</v>
      </c>
      <c r="E2259" s="229" t="s">
        <v>19</v>
      </c>
      <c r="F2259" s="230" t="s">
        <v>156</v>
      </c>
      <c r="G2259" s="228"/>
      <c r="H2259" s="229" t="s">
        <v>19</v>
      </c>
      <c r="I2259" s="231"/>
      <c r="J2259" s="228"/>
      <c r="K2259" s="228"/>
      <c r="L2259" s="232"/>
      <c r="M2259" s="233"/>
      <c r="N2259" s="234"/>
      <c r="O2259" s="234"/>
      <c r="P2259" s="234"/>
      <c r="Q2259" s="234"/>
      <c r="R2259" s="234"/>
      <c r="S2259" s="234"/>
      <c r="T2259" s="235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36" t="s">
        <v>155</v>
      </c>
      <c r="AU2259" s="236" t="s">
        <v>81</v>
      </c>
      <c r="AV2259" s="13" t="s">
        <v>79</v>
      </c>
      <c r="AW2259" s="13" t="s">
        <v>33</v>
      </c>
      <c r="AX2259" s="13" t="s">
        <v>71</v>
      </c>
      <c r="AY2259" s="236" t="s">
        <v>141</v>
      </c>
    </row>
    <row r="2260" spans="1:51" s="14" customFormat="1" ht="12">
      <c r="A2260" s="14"/>
      <c r="B2260" s="237"/>
      <c r="C2260" s="238"/>
      <c r="D2260" s="220" t="s">
        <v>155</v>
      </c>
      <c r="E2260" s="239" t="s">
        <v>19</v>
      </c>
      <c r="F2260" s="240" t="s">
        <v>1776</v>
      </c>
      <c r="G2260" s="238"/>
      <c r="H2260" s="241">
        <v>2.5</v>
      </c>
      <c r="I2260" s="242"/>
      <c r="J2260" s="238"/>
      <c r="K2260" s="238"/>
      <c r="L2260" s="243"/>
      <c r="M2260" s="244"/>
      <c r="N2260" s="245"/>
      <c r="O2260" s="245"/>
      <c r="P2260" s="245"/>
      <c r="Q2260" s="245"/>
      <c r="R2260" s="245"/>
      <c r="S2260" s="245"/>
      <c r="T2260" s="246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47" t="s">
        <v>155</v>
      </c>
      <c r="AU2260" s="247" t="s">
        <v>81</v>
      </c>
      <c r="AV2260" s="14" t="s">
        <v>81</v>
      </c>
      <c r="AW2260" s="14" t="s">
        <v>33</v>
      </c>
      <c r="AX2260" s="14" t="s">
        <v>79</v>
      </c>
      <c r="AY2260" s="247" t="s">
        <v>141</v>
      </c>
    </row>
    <row r="2261" spans="1:65" s="2" customFormat="1" ht="21.75" customHeight="1">
      <c r="A2261" s="41"/>
      <c r="B2261" s="42"/>
      <c r="C2261" s="207" t="s">
        <v>2363</v>
      </c>
      <c r="D2261" s="207" t="s">
        <v>144</v>
      </c>
      <c r="E2261" s="208" t="s">
        <v>2364</v>
      </c>
      <c r="F2261" s="209" t="s">
        <v>2365</v>
      </c>
      <c r="G2261" s="210" t="s">
        <v>221</v>
      </c>
      <c r="H2261" s="211">
        <v>2.5</v>
      </c>
      <c r="I2261" s="212"/>
      <c r="J2261" s="213">
        <f>ROUND(I2261*H2261,2)</f>
        <v>0</v>
      </c>
      <c r="K2261" s="209" t="s">
        <v>148</v>
      </c>
      <c r="L2261" s="47"/>
      <c r="M2261" s="214" t="s">
        <v>19</v>
      </c>
      <c r="N2261" s="215" t="s">
        <v>42</v>
      </c>
      <c r="O2261" s="87"/>
      <c r="P2261" s="216">
        <f>O2261*H2261</f>
        <v>0</v>
      </c>
      <c r="Q2261" s="216">
        <v>0.00038</v>
      </c>
      <c r="R2261" s="216">
        <f>Q2261*H2261</f>
        <v>0.0009500000000000001</v>
      </c>
      <c r="S2261" s="216">
        <v>0</v>
      </c>
      <c r="T2261" s="217">
        <f>S2261*H2261</f>
        <v>0</v>
      </c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R2261" s="218" t="s">
        <v>269</v>
      </c>
      <c r="AT2261" s="218" t="s">
        <v>144</v>
      </c>
      <c r="AU2261" s="218" t="s">
        <v>81</v>
      </c>
      <c r="AY2261" s="20" t="s">
        <v>141</v>
      </c>
      <c r="BE2261" s="219">
        <f>IF(N2261="základní",J2261,0)</f>
        <v>0</v>
      </c>
      <c r="BF2261" s="219">
        <f>IF(N2261="snížená",J2261,0)</f>
        <v>0</v>
      </c>
      <c r="BG2261" s="219">
        <f>IF(N2261="zákl. přenesená",J2261,0)</f>
        <v>0</v>
      </c>
      <c r="BH2261" s="219">
        <f>IF(N2261="sníž. přenesená",J2261,0)</f>
        <v>0</v>
      </c>
      <c r="BI2261" s="219">
        <f>IF(N2261="nulová",J2261,0)</f>
        <v>0</v>
      </c>
      <c r="BJ2261" s="20" t="s">
        <v>79</v>
      </c>
      <c r="BK2261" s="219">
        <f>ROUND(I2261*H2261,2)</f>
        <v>0</v>
      </c>
      <c r="BL2261" s="20" t="s">
        <v>269</v>
      </c>
      <c r="BM2261" s="218" t="s">
        <v>2366</v>
      </c>
    </row>
    <row r="2262" spans="1:47" s="2" customFormat="1" ht="12">
      <c r="A2262" s="41"/>
      <c r="B2262" s="42"/>
      <c r="C2262" s="43"/>
      <c r="D2262" s="220" t="s">
        <v>151</v>
      </c>
      <c r="E2262" s="43"/>
      <c r="F2262" s="221" t="s">
        <v>2367</v>
      </c>
      <c r="G2262" s="43"/>
      <c r="H2262" s="43"/>
      <c r="I2262" s="222"/>
      <c r="J2262" s="43"/>
      <c r="K2262" s="43"/>
      <c r="L2262" s="47"/>
      <c r="M2262" s="223"/>
      <c r="N2262" s="224"/>
      <c r="O2262" s="87"/>
      <c r="P2262" s="87"/>
      <c r="Q2262" s="87"/>
      <c r="R2262" s="87"/>
      <c r="S2262" s="87"/>
      <c r="T2262" s="88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T2262" s="20" t="s">
        <v>151</v>
      </c>
      <c r="AU2262" s="20" t="s">
        <v>81</v>
      </c>
    </row>
    <row r="2263" spans="1:47" s="2" customFormat="1" ht="12">
      <c r="A2263" s="41"/>
      <c r="B2263" s="42"/>
      <c r="C2263" s="43"/>
      <c r="D2263" s="225" t="s">
        <v>153</v>
      </c>
      <c r="E2263" s="43"/>
      <c r="F2263" s="226" t="s">
        <v>2368</v>
      </c>
      <c r="G2263" s="43"/>
      <c r="H2263" s="43"/>
      <c r="I2263" s="222"/>
      <c r="J2263" s="43"/>
      <c r="K2263" s="43"/>
      <c r="L2263" s="47"/>
      <c r="M2263" s="223"/>
      <c r="N2263" s="224"/>
      <c r="O2263" s="87"/>
      <c r="P2263" s="87"/>
      <c r="Q2263" s="87"/>
      <c r="R2263" s="87"/>
      <c r="S2263" s="87"/>
      <c r="T2263" s="88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T2263" s="20" t="s">
        <v>153</v>
      </c>
      <c r="AU2263" s="20" t="s">
        <v>81</v>
      </c>
    </row>
    <row r="2264" spans="1:51" s="13" customFormat="1" ht="12">
      <c r="A2264" s="13"/>
      <c r="B2264" s="227"/>
      <c r="C2264" s="228"/>
      <c r="D2264" s="220" t="s">
        <v>155</v>
      </c>
      <c r="E2264" s="229" t="s">
        <v>19</v>
      </c>
      <c r="F2264" s="230" t="s">
        <v>156</v>
      </c>
      <c r="G2264" s="228"/>
      <c r="H2264" s="229" t="s">
        <v>19</v>
      </c>
      <c r="I2264" s="231"/>
      <c r="J2264" s="228"/>
      <c r="K2264" s="228"/>
      <c r="L2264" s="232"/>
      <c r="M2264" s="233"/>
      <c r="N2264" s="234"/>
      <c r="O2264" s="234"/>
      <c r="P2264" s="234"/>
      <c r="Q2264" s="234"/>
      <c r="R2264" s="234"/>
      <c r="S2264" s="234"/>
      <c r="T2264" s="235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T2264" s="236" t="s">
        <v>155</v>
      </c>
      <c r="AU2264" s="236" t="s">
        <v>81</v>
      </c>
      <c r="AV2264" s="13" t="s">
        <v>79</v>
      </c>
      <c r="AW2264" s="13" t="s">
        <v>33</v>
      </c>
      <c r="AX2264" s="13" t="s">
        <v>71</v>
      </c>
      <c r="AY2264" s="236" t="s">
        <v>141</v>
      </c>
    </row>
    <row r="2265" spans="1:51" s="14" customFormat="1" ht="12">
      <c r="A2265" s="14"/>
      <c r="B2265" s="237"/>
      <c r="C2265" s="238"/>
      <c r="D2265" s="220" t="s">
        <v>155</v>
      </c>
      <c r="E2265" s="239" t="s">
        <v>19</v>
      </c>
      <c r="F2265" s="240" t="s">
        <v>1776</v>
      </c>
      <c r="G2265" s="238"/>
      <c r="H2265" s="241">
        <v>2.5</v>
      </c>
      <c r="I2265" s="242"/>
      <c r="J2265" s="238"/>
      <c r="K2265" s="238"/>
      <c r="L2265" s="243"/>
      <c r="M2265" s="244"/>
      <c r="N2265" s="245"/>
      <c r="O2265" s="245"/>
      <c r="P2265" s="245"/>
      <c r="Q2265" s="245"/>
      <c r="R2265" s="245"/>
      <c r="S2265" s="245"/>
      <c r="T2265" s="246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47" t="s">
        <v>155</v>
      </c>
      <c r="AU2265" s="247" t="s">
        <v>81</v>
      </c>
      <c r="AV2265" s="14" t="s">
        <v>81</v>
      </c>
      <c r="AW2265" s="14" t="s">
        <v>33</v>
      </c>
      <c r="AX2265" s="14" t="s">
        <v>79</v>
      </c>
      <c r="AY2265" s="247" t="s">
        <v>141</v>
      </c>
    </row>
    <row r="2266" spans="1:63" s="12" customFormat="1" ht="22.8" customHeight="1">
      <c r="A2266" s="12"/>
      <c r="B2266" s="191"/>
      <c r="C2266" s="192"/>
      <c r="D2266" s="193" t="s">
        <v>70</v>
      </c>
      <c r="E2266" s="205" t="s">
        <v>2369</v>
      </c>
      <c r="F2266" s="205" t="s">
        <v>2370</v>
      </c>
      <c r="G2266" s="192"/>
      <c r="H2266" s="192"/>
      <c r="I2266" s="195"/>
      <c r="J2266" s="206">
        <f>BK2266</f>
        <v>0</v>
      </c>
      <c r="K2266" s="192"/>
      <c r="L2266" s="197"/>
      <c r="M2266" s="198"/>
      <c r="N2266" s="199"/>
      <c r="O2266" s="199"/>
      <c r="P2266" s="200">
        <f>SUM(P2267:P2436)</f>
        <v>0</v>
      </c>
      <c r="Q2266" s="199"/>
      <c r="R2266" s="200">
        <f>SUM(R2267:R2436)</f>
        <v>1.43776056</v>
      </c>
      <c r="S2266" s="199"/>
      <c r="T2266" s="201">
        <f>SUM(T2267:T2436)</f>
        <v>0.20567186</v>
      </c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R2266" s="202" t="s">
        <v>81</v>
      </c>
      <c r="AT2266" s="203" t="s">
        <v>70</v>
      </c>
      <c r="AU2266" s="203" t="s">
        <v>79</v>
      </c>
      <c r="AY2266" s="202" t="s">
        <v>141</v>
      </c>
      <c r="BK2266" s="204">
        <f>SUM(BK2267:BK2436)</f>
        <v>0</v>
      </c>
    </row>
    <row r="2267" spans="1:65" s="2" customFormat="1" ht="16.5" customHeight="1">
      <c r="A2267" s="41"/>
      <c r="B2267" s="42"/>
      <c r="C2267" s="207" t="s">
        <v>2371</v>
      </c>
      <c r="D2267" s="207" t="s">
        <v>144</v>
      </c>
      <c r="E2267" s="208" t="s">
        <v>2372</v>
      </c>
      <c r="F2267" s="209" t="s">
        <v>2373</v>
      </c>
      <c r="G2267" s="210" t="s">
        <v>221</v>
      </c>
      <c r="H2267" s="211">
        <v>607.292</v>
      </c>
      <c r="I2267" s="212"/>
      <c r="J2267" s="213">
        <f>ROUND(I2267*H2267,2)</f>
        <v>0</v>
      </c>
      <c r="K2267" s="209" t="s">
        <v>148</v>
      </c>
      <c r="L2267" s="47"/>
      <c r="M2267" s="214" t="s">
        <v>19</v>
      </c>
      <c r="N2267" s="215" t="s">
        <v>42</v>
      </c>
      <c r="O2267" s="87"/>
      <c r="P2267" s="216">
        <f>O2267*H2267</f>
        <v>0</v>
      </c>
      <c r="Q2267" s="216">
        <v>0</v>
      </c>
      <c r="R2267" s="216">
        <f>Q2267*H2267</f>
        <v>0</v>
      </c>
      <c r="S2267" s="216">
        <v>0</v>
      </c>
      <c r="T2267" s="217">
        <f>S2267*H2267</f>
        <v>0</v>
      </c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R2267" s="218" t="s">
        <v>269</v>
      </c>
      <c r="AT2267" s="218" t="s">
        <v>144</v>
      </c>
      <c r="AU2267" s="218" t="s">
        <v>81</v>
      </c>
      <c r="AY2267" s="20" t="s">
        <v>141</v>
      </c>
      <c r="BE2267" s="219">
        <f>IF(N2267="základní",J2267,0)</f>
        <v>0</v>
      </c>
      <c r="BF2267" s="219">
        <f>IF(N2267="snížená",J2267,0)</f>
        <v>0</v>
      </c>
      <c r="BG2267" s="219">
        <f>IF(N2267="zákl. přenesená",J2267,0)</f>
        <v>0</v>
      </c>
      <c r="BH2267" s="219">
        <f>IF(N2267="sníž. přenesená",J2267,0)</f>
        <v>0</v>
      </c>
      <c r="BI2267" s="219">
        <f>IF(N2267="nulová",J2267,0)</f>
        <v>0</v>
      </c>
      <c r="BJ2267" s="20" t="s">
        <v>79</v>
      </c>
      <c r="BK2267" s="219">
        <f>ROUND(I2267*H2267,2)</f>
        <v>0</v>
      </c>
      <c r="BL2267" s="20" t="s">
        <v>269</v>
      </c>
      <c r="BM2267" s="218" t="s">
        <v>2374</v>
      </c>
    </row>
    <row r="2268" spans="1:47" s="2" customFormat="1" ht="12">
      <c r="A2268" s="41"/>
      <c r="B2268" s="42"/>
      <c r="C2268" s="43"/>
      <c r="D2268" s="220" t="s">
        <v>151</v>
      </c>
      <c r="E2268" s="43"/>
      <c r="F2268" s="221" t="s">
        <v>2375</v>
      </c>
      <c r="G2268" s="43"/>
      <c r="H2268" s="43"/>
      <c r="I2268" s="222"/>
      <c r="J2268" s="43"/>
      <c r="K2268" s="43"/>
      <c r="L2268" s="47"/>
      <c r="M2268" s="223"/>
      <c r="N2268" s="224"/>
      <c r="O2268" s="87"/>
      <c r="P2268" s="87"/>
      <c r="Q2268" s="87"/>
      <c r="R2268" s="87"/>
      <c r="S2268" s="87"/>
      <c r="T2268" s="88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T2268" s="20" t="s">
        <v>151</v>
      </c>
      <c r="AU2268" s="20" t="s">
        <v>81</v>
      </c>
    </row>
    <row r="2269" spans="1:47" s="2" customFormat="1" ht="12">
      <c r="A2269" s="41"/>
      <c r="B2269" s="42"/>
      <c r="C2269" s="43"/>
      <c r="D2269" s="225" t="s">
        <v>153</v>
      </c>
      <c r="E2269" s="43"/>
      <c r="F2269" s="226" t="s">
        <v>2376</v>
      </c>
      <c r="G2269" s="43"/>
      <c r="H2269" s="43"/>
      <c r="I2269" s="222"/>
      <c r="J2269" s="43"/>
      <c r="K2269" s="43"/>
      <c r="L2269" s="47"/>
      <c r="M2269" s="223"/>
      <c r="N2269" s="224"/>
      <c r="O2269" s="87"/>
      <c r="P2269" s="87"/>
      <c r="Q2269" s="87"/>
      <c r="R2269" s="87"/>
      <c r="S2269" s="87"/>
      <c r="T2269" s="88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T2269" s="20" t="s">
        <v>153</v>
      </c>
      <c r="AU2269" s="20" t="s">
        <v>81</v>
      </c>
    </row>
    <row r="2270" spans="1:51" s="13" customFormat="1" ht="12">
      <c r="A2270" s="13"/>
      <c r="B2270" s="227"/>
      <c r="C2270" s="228"/>
      <c r="D2270" s="220" t="s">
        <v>155</v>
      </c>
      <c r="E2270" s="229" t="s">
        <v>19</v>
      </c>
      <c r="F2270" s="230" t="s">
        <v>156</v>
      </c>
      <c r="G2270" s="228"/>
      <c r="H2270" s="229" t="s">
        <v>19</v>
      </c>
      <c r="I2270" s="231"/>
      <c r="J2270" s="228"/>
      <c r="K2270" s="228"/>
      <c r="L2270" s="232"/>
      <c r="M2270" s="233"/>
      <c r="N2270" s="234"/>
      <c r="O2270" s="234"/>
      <c r="P2270" s="234"/>
      <c r="Q2270" s="234"/>
      <c r="R2270" s="234"/>
      <c r="S2270" s="234"/>
      <c r="T2270" s="235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T2270" s="236" t="s">
        <v>155</v>
      </c>
      <c r="AU2270" s="236" t="s">
        <v>81</v>
      </c>
      <c r="AV2270" s="13" t="s">
        <v>79</v>
      </c>
      <c r="AW2270" s="13" t="s">
        <v>33</v>
      </c>
      <c r="AX2270" s="13" t="s">
        <v>71</v>
      </c>
      <c r="AY2270" s="236" t="s">
        <v>141</v>
      </c>
    </row>
    <row r="2271" spans="1:51" s="13" customFormat="1" ht="12">
      <c r="A2271" s="13"/>
      <c r="B2271" s="227"/>
      <c r="C2271" s="228"/>
      <c r="D2271" s="220" t="s">
        <v>155</v>
      </c>
      <c r="E2271" s="229" t="s">
        <v>19</v>
      </c>
      <c r="F2271" s="230" t="s">
        <v>436</v>
      </c>
      <c r="G2271" s="228"/>
      <c r="H2271" s="229" t="s">
        <v>19</v>
      </c>
      <c r="I2271" s="231"/>
      <c r="J2271" s="228"/>
      <c r="K2271" s="228"/>
      <c r="L2271" s="232"/>
      <c r="M2271" s="233"/>
      <c r="N2271" s="234"/>
      <c r="O2271" s="234"/>
      <c r="P2271" s="234"/>
      <c r="Q2271" s="234"/>
      <c r="R2271" s="234"/>
      <c r="S2271" s="234"/>
      <c r="T2271" s="235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6" t="s">
        <v>155</v>
      </c>
      <c r="AU2271" s="236" t="s">
        <v>81</v>
      </c>
      <c r="AV2271" s="13" t="s">
        <v>79</v>
      </c>
      <c r="AW2271" s="13" t="s">
        <v>33</v>
      </c>
      <c r="AX2271" s="13" t="s">
        <v>71</v>
      </c>
      <c r="AY2271" s="236" t="s">
        <v>141</v>
      </c>
    </row>
    <row r="2272" spans="1:51" s="14" customFormat="1" ht="12">
      <c r="A2272" s="14"/>
      <c r="B2272" s="237"/>
      <c r="C2272" s="238"/>
      <c r="D2272" s="220" t="s">
        <v>155</v>
      </c>
      <c r="E2272" s="239" t="s">
        <v>19</v>
      </c>
      <c r="F2272" s="240" t="s">
        <v>437</v>
      </c>
      <c r="G2272" s="238"/>
      <c r="H2272" s="241">
        <v>27.612</v>
      </c>
      <c r="I2272" s="242"/>
      <c r="J2272" s="238"/>
      <c r="K2272" s="238"/>
      <c r="L2272" s="243"/>
      <c r="M2272" s="244"/>
      <c r="N2272" s="245"/>
      <c r="O2272" s="245"/>
      <c r="P2272" s="245"/>
      <c r="Q2272" s="245"/>
      <c r="R2272" s="245"/>
      <c r="S2272" s="245"/>
      <c r="T2272" s="246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47" t="s">
        <v>155</v>
      </c>
      <c r="AU2272" s="247" t="s">
        <v>81</v>
      </c>
      <c r="AV2272" s="14" t="s">
        <v>81</v>
      </c>
      <c r="AW2272" s="14" t="s">
        <v>33</v>
      </c>
      <c r="AX2272" s="14" t="s">
        <v>71</v>
      </c>
      <c r="AY2272" s="247" t="s">
        <v>141</v>
      </c>
    </row>
    <row r="2273" spans="1:51" s="14" customFormat="1" ht="12">
      <c r="A2273" s="14"/>
      <c r="B2273" s="237"/>
      <c r="C2273" s="238"/>
      <c r="D2273" s="220" t="s">
        <v>155</v>
      </c>
      <c r="E2273" s="239" t="s">
        <v>19</v>
      </c>
      <c r="F2273" s="240" t="s">
        <v>438</v>
      </c>
      <c r="G2273" s="238"/>
      <c r="H2273" s="241">
        <v>7.59</v>
      </c>
      <c r="I2273" s="242"/>
      <c r="J2273" s="238"/>
      <c r="K2273" s="238"/>
      <c r="L2273" s="243"/>
      <c r="M2273" s="244"/>
      <c r="N2273" s="245"/>
      <c r="O2273" s="245"/>
      <c r="P2273" s="245"/>
      <c r="Q2273" s="245"/>
      <c r="R2273" s="245"/>
      <c r="S2273" s="245"/>
      <c r="T2273" s="246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T2273" s="247" t="s">
        <v>155</v>
      </c>
      <c r="AU2273" s="247" t="s">
        <v>81</v>
      </c>
      <c r="AV2273" s="14" t="s">
        <v>81</v>
      </c>
      <c r="AW2273" s="14" t="s">
        <v>33</v>
      </c>
      <c r="AX2273" s="14" t="s">
        <v>71</v>
      </c>
      <c r="AY2273" s="247" t="s">
        <v>141</v>
      </c>
    </row>
    <row r="2274" spans="1:51" s="14" customFormat="1" ht="12">
      <c r="A2274" s="14"/>
      <c r="B2274" s="237"/>
      <c r="C2274" s="238"/>
      <c r="D2274" s="220" t="s">
        <v>155</v>
      </c>
      <c r="E2274" s="239" t="s">
        <v>19</v>
      </c>
      <c r="F2274" s="240" t="s">
        <v>439</v>
      </c>
      <c r="G2274" s="238"/>
      <c r="H2274" s="241">
        <v>35.105</v>
      </c>
      <c r="I2274" s="242"/>
      <c r="J2274" s="238"/>
      <c r="K2274" s="238"/>
      <c r="L2274" s="243"/>
      <c r="M2274" s="244"/>
      <c r="N2274" s="245"/>
      <c r="O2274" s="245"/>
      <c r="P2274" s="245"/>
      <c r="Q2274" s="245"/>
      <c r="R2274" s="245"/>
      <c r="S2274" s="245"/>
      <c r="T2274" s="246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47" t="s">
        <v>155</v>
      </c>
      <c r="AU2274" s="247" t="s">
        <v>81</v>
      </c>
      <c r="AV2274" s="14" t="s">
        <v>81</v>
      </c>
      <c r="AW2274" s="14" t="s">
        <v>33</v>
      </c>
      <c r="AX2274" s="14" t="s">
        <v>71</v>
      </c>
      <c r="AY2274" s="247" t="s">
        <v>141</v>
      </c>
    </row>
    <row r="2275" spans="1:51" s="14" customFormat="1" ht="12">
      <c r="A2275" s="14"/>
      <c r="B2275" s="237"/>
      <c r="C2275" s="238"/>
      <c r="D2275" s="220" t="s">
        <v>155</v>
      </c>
      <c r="E2275" s="239" t="s">
        <v>19</v>
      </c>
      <c r="F2275" s="240" t="s">
        <v>440</v>
      </c>
      <c r="G2275" s="238"/>
      <c r="H2275" s="241">
        <v>11.055</v>
      </c>
      <c r="I2275" s="242"/>
      <c r="J2275" s="238"/>
      <c r="K2275" s="238"/>
      <c r="L2275" s="243"/>
      <c r="M2275" s="244"/>
      <c r="N2275" s="245"/>
      <c r="O2275" s="245"/>
      <c r="P2275" s="245"/>
      <c r="Q2275" s="245"/>
      <c r="R2275" s="245"/>
      <c r="S2275" s="245"/>
      <c r="T2275" s="246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47" t="s">
        <v>155</v>
      </c>
      <c r="AU2275" s="247" t="s">
        <v>81</v>
      </c>
      <c r="AV2275" s="14" t="s">
        <v>81</v>
      </c>
      <c r="AW2275" s="14" t="s">
        <v>33</v>
      </c>
      <c r="AX2275" s="14" t="s">
        <v>71</v>
      </c>
      <c r="AY2275" s="247" t="s">
        <v>141</v>
      </c>
    </row>
    <row r="2276" spans="1:51" s="14" customFormat="1" ht="12">
      <c r="A2276" s="14"/>
      <c r="B2276" s="237"/>
      <c r="C2276" s="238"/>
      <c r="D2276" s="220" t="s">
        <v>155</v>
      </c>
      <c r="E2276" s="239" t="s">
        <v>19</v>
      </c>
      <c r="F2276" s="240" t="s">
        <v>441</v>
      </c>
      <c r="G2276" s="238"/>
      <c r="H2276" s="241">
        <v>24.701</v>
      </c>
      <c r="I2276" s="242"/>
      <c r="J2276" s="238"/>
      <c r="K2276" s="238"/>
      <c r="L2276" s="243"/>
      <c r="M2276" s="244"/>
      <c r="N2276" s="245"/>
      <c r="O2276" s="245"/>
      <c r="P2276" s="245"/>
      <c r="Q2276" s="245"/>
      <c r="R2276" s="245"/>
      <c r="S2276" s="245"/>
      <c r="T2276" s="246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47" t="s">
        <v>155</v>
      </c>
      <c r="AU2276" s="247" t="s">
        <v>81</v>
      </c>
      <c r="AV2276" s="14" t="s">
        <v>81</v>
      </c>
      <c r="AW2276" s="14" t="s">
        <v>33</v>
      </c>
      <c r="AX2276" s="14" t="s">
        <v>71</v>
      </c>
      <c r="AY2276" s="247" t="s">
        <v>141</v>
      </c>
    </row>
    <row r="2277" spans="1:51" s="14" customFormat="1" ht="12">
      <c r="A2277" s="14"/>
      <c r="B2277" s="237"/>
      <c r="C2277" s="238"/>
      <c r="D2277" s="220" t="s">
        <v>155</v>
      </c>
      <c r="E2277" s="239" t="s">
        <v>19</v>
      </c>
      <c r="F2277" s="240" t="s">
        <v>442</v>
      </c>
      <c r="G2277" s="238"/>
      <c r="H2277" s="241">
        <v>38.679</v>
      </c>
      <c r="I2277" s="242"/>
      <c r="J2277" s="238"/>
      <c r="K2277" s="238"/>
      <c r="L2277" s="243"/>
      <c r="M2277" s="244"/>
      <c r="N2277" s="245"/>
      <c r="O2277" s="245"/>
      <c r="P2277" s="245"/>
      <c r="Q2277" s="245"/>
      <c r="R2277" s="245"/>
      <c r="S2277" s="245"/>
      <c r="T2277" s="246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T2277" s="247" t="s">
        <v>155</v>
      </c>
      <c r="AU2277" s="247" t="s">
        <v>81</v>
      </c>
      <c r="AV2277" s="14" t="s">
        <v>81</v>
      </c>
      <c r="AW2277" s="14" t="s">
        <v>33</v>
      </c>
      <c r="AX2277" s="14" t="s">
        <v>71</v>
      </c>
      <c r="AY2277" s="247" t="s">
        <v>141</v>
      </c>
    </row>
    <row r="2278" spans="1:51" s="14" customFormat="1" ht="12">
      <c r="A2278" s="14"/>
      <c r="B2278" s="237"/>
      <c r="C2278" s="238"/>
      <c r="D2278" s="220" t="s">
        <v>155</v>
      </c>
      <c r="E2278" s="239" t="s">
        <v>19</v>
      </c>
      <c r="F2278" s="240" t="s">
        <v>838</v>
      </c>
      <c r="G2278" s="238"/>
      <c r="H2278" s="241">
        <v>313.35</v>
      </c>
      <c r="I2278" s="242"/>
      <c r="J2278" s="238"/>
      <c r="K2278" s="238"/>
      <c r="L2278" s="243"/>
      <c r="M2278" s="244"/>
      <c r="N2278" s="245"/>
      <c r="O2278" s="245"/>
      <c r="P2278" s="245"/>
      <c r="Q2278" s="245"/>
      <c r="R2278" s="245"/>
      <c r="S2278" s="245"/>
      <c r="T2278" s="246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T2278" s="247" t="s">
        <v>155</v>
      </c>
      <c r="AU2278" s="247" t="s">
        <v>81</v>
      </c>
      <c r="AV2278" s="14" t="s">
        <v>81</v>
      </c>
      <c r="AW2278" s="14" t="s">
        <v>33</v>
      </c>
      <c r="AX2278" s="14" t="s">
        <v>71</v>
      </c>
      <c r="AY2278" s="247" t="s">
        <v>141</v>
      </c>
    </row>
    <row r="2279" spans="1:51" s="14" customFormat="1" ht="12">
      <c r="A2279" s="14"/>
      <c r="B2279" s="237"/>
      <c r="C2279" s="238"/>
      <c r="D2279" s="220" t="s">
        <v>155</v>
      </c>
      <c r="E2279" s="239" t="s">
        <v>19</v>
      </c>
      <c r="F2279" s="240" t="s">
        <v>839</v>
      </c>
      <c r="G2279" s="238"/>
      <c r="H2279" s="241">
        <v>135.9</v>
      </c>
      <c r="I2279" s="242"/>
      <c r="J2279" s="238"/>
      <c r="K2279" s="238"/>
      <c r="L2279" s="243"/>
      <c r="M2279" s="244"/>
      <c r="N2279" s="245"/>
      <c r="O2279" s="245"/>
      <c r="P2279" s="245"/>
      <c r="Q2279" s="245"/>
      <c r="R2279" s="245"/>
      <c r="S2279" s="245"/>
      <c r="T2279" s="246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T2279" s="247" t="s">
        <v>155</v>
      </c>
      <c r="AU2279" s="247" t="s">
        <v>81</v>
      </c>
      <c r="AV2279" s="14" t="s">
        <v>81</v>
      </c>
      <c r="AW2279" s="14" t="s">
        <v>33</v>
      </c>
      <c r="AX2279" s="14" t="s">
        <v>71</v>
      </c>
      <c r="AY2279" s="247" t="s">
        <v>141</v>
      </c>
    </row>
    <row r="2280" spans="1:51" s="14" customFormat="1" ht="12">
      <c r="A2280" s="14"/>
      <c r="B2280" s="237"/>
      <c r="C2280" s="238"/>
      <c r="D2280" s="220" t="s">
        <v>155</v>
      </c>
      <c r="E2280" s="239" t="s">
        <v>19</v>
      </c>
      <c r="F2280" s="240" t="s">
        <v>469</v>
      </c>
      <c r="G2280" s="238"/>
      <c r="H2280" s="241">
        <v>13.3</v>
      </c>
      <c r="I2280" s="242"/>
      <c r="J2280" s="238"/>
      <c r="K2280" s="238"/>
      <c r="L2280" s="243"/>
      <c r="M2280" s="244"/>
      <c r="N2280" s="245"/>
      <c r="O2280" s="245"/>
      <c r="P2280" s="245"/>
      <c r="Q2280" s="245"/>
      <c r="R2280" s="245"/>
      <c r="S2280" s="245"/>
      <c r="T2280" s="246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47" t="s">
        <v>155</v>
      </c>
      <c r="AU2280" s="247" t="s">
        <v>81</v>
      </c>
      <c r="AV2280" s="14" t="s">
        <v>81</v>
      </c>
      <c r="AW2280" s="14" t="s">
        <v>33</v>
      </c>
      <c r="AX2280" s="14" t="s">
        <v>71</v>
      </c>
      <c r="AY2280" s="247" t="s">
        <v>141</v>
      </c>
    </row>
    <row r="2281" spans="1:51" s="15" customFormat="1" ht="12">
      <c r="A2281" s="15"/>
      <c r="B2281" s="258"/>
      <c r="C2281" s="259"/>
      <c r="D2281" s="220" t="s">
        <v>155</v>
      </c>
      <c r="E2281" s="260" t="s">
        <v>19</v>
      </c>
      <c r="F2281" s="261" t="s">
        <v>188</v>
      </c>
      <c r="G2281" s="259"/>
      <c r="H2281" s="262">
        <v>607.292</v>
      </c>
      <c r="I2281" s="263"/>
      <c r="J2281" s="259"/>
      <c r="K2281" s="259"/>
      <c r="L2281" s="264"/>
      <c r="M2281" s="265"/>
      <c r="N2281" s="266"/>
      <c r="O2281" s="266"/>
      <c r="P2281" s="266"/>
      <c r="Q2281" s="266"/>
      <c r="R2281" s="266"/>
      <c r="S2281" s="266"/>
      <c r="T2281" s="267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T2281" s="268" t="s">
        <v>155</v>
      </c>
      <c r="AU2281" s="268" t="s">
        <v>81</v>
      </c>
      <c r="AV2281" s="15" t="s">
        <v>149</v>
      </c>
      <c r="AW2281" s="15" t="s">
        <v>33</v>
      </c>
      <c r="AX2281" s="15" t="s">
        <v>79</v>
      </c>
      <c r="AY2281" s="268" t="s">
        <v>141</v>
      </c>
    </row>
    <row r="2282" spans="1:65" s="2" customFormat="1" ht="16.5" customHeight="1">
      <c r="A2282" s="41"/>
      <c r="B2282" s="42"/>
      <c r="C2282" s="207" t="s">
        <v>2377</v>
      </c>
      <c r="D2282" s="207" t="s">
        <v>144</v>
      </c>
      <c r="E2282" s="208" t="s">
        <v>2378</v>
      </c>
      <c r="F2282" s="209" t="s">
        <v>2379</v>
      </c>
      <c r="G2282" s="210" t="s">
        <v>221</v>
      </c>
      <c r="H2282" s="211">
        <v>607.292</v>
      </c>
      <c r="I2282" s="212"/>
      <c r="J2282" s="213">
        <f>ROUND(I2282*H2282,2)</f>
        <v>0</v>
      </c>
      <c r="K2282" s="209" t="s">
        <v>148</v>
      </c>
      <c r="L2282" s="47"/>
      <c r="M2282" s="214" t="s">
        <v>19</v>
      </c>
      <c r="N2282" s="215" t="s">
        <v>42</v>
      </c>
      <c r="O2282" s="87"/>
      <c r="P2282" s="216">
        <f>O2282*H2282</f>
        <v>0</v>
      </c>
      <c r="Q2282" s="216">
        <v>0.001</v>
      </c>
      <c r="R2282" s="216">
        <f>Q2282*H2282</f>
        <v>0.607292</v>
      </c>
      <c r="S2282" s="216">
        <v>0.00031</v>
      </c>
      <c r="T2282" s="217">
        <f>S2282*H2282</f>
        <v>0.18826052000000001</v>
      </c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R2282" s="218" t="s">
        <v>269</v>
      </c>
      <c r="AT2282" s="218" t="s">
        <v>144</v>
      </c>
      <c r="AU2282" s="218" t="s">
        <v>81</v>
      </c>
      <c r="AY2282" s="20" t="s">
        <v>141</v>
      </c>
      <c r="BE2282" s="219">
        <f>IF(N2282="základní",J2282,0)</f>
        <v>0</v>
      </c>
      <c r="BF2282" s="219">
        <f>IF(N2282="snížená",J2282,0)</f>
        <v>0</v>
      </c>
      <c r="BG2282" s="219">
        <f>IF(N2282="zákl. přenesená",J2282,0)</f>
        <v>0</v>
      </c>
      <c r="BH2282" s="219">
        <f>IF(N2282="sníž. přenesená",J2282,0)</f>
        <v>0</v>
      </c>
      <c r="BI2282" s="219">
        <f>IF(N2282="nulová",J2282,0)</f>
        <v>0</v>
      </c>
      <c r="BJ2282" s="20" t="s">
        <v>79</v>
      </c>
      <c r="BK2282" s="219">
        <f>ROUND(I2282*H2282,2)</f>
        <v>0</v>
      </c>
      <c r="BL2282" s="20" t="s">
        <v>269</v>
      </c>
      <c r="BM2282" s="218" t="s">
        <v>2380</v>
      </c>
    </row>
    <row r="2283" spans="1:47" s="2" customFormat="1" ht="12">
      <c r="A2283" s="41"/>
      <c r="B2283" s="42"/>
      <c r="C2283" s="43"/>
      <c r="D2283" s="220" t="s">
        <v>151</v>
      </c>
      <c r="E2283" s="43"/>
      <c r="F2283" s="221" t="s">
        <v>2381</v>
      </c>
      <c r="G2283" s="43"/>
      <c r="H2283" s="43"/>
      <c r="I2283" s="222"/>
      <c r="J2283" s="43"/>
      <c r="K2283" s="43"/>
      <c r="L2283" s="47"/>
      <c r="M2283" s="223"/>
      <c r="N2283" s="224"/>
      <c r="O2283" s="87"/>
      <c r="P2283" s="87"/>
      <c r="Q2283" s="87"/>
      <c r="R2283" s="87"/>
      <c r="S2283" s="87"/>
      <c r="T2283" s="88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T2283" s="20" t="s">
        <v>151</v>
      </c>
      <c r="AU2283" s="20" t="s">
        <v>81</v>
      </c>
    </row>
    <row r="2284" spans="1:47" s="2" customFormat="1" ht="12">
      <c r="A2284" s="41"/>
      <c r="B2284" s="42"/>
      <c r="C2284" s="43"/>
      <c r="D2284" s="225" t="s">
        <v>153</v>
      </c>
      <c r="E2284" s="43"/>
      <c r="F2284" s="226" t="s">
        <v>2382</v>
      </c>
      <c r="G2284" s="43"/>
      <c r="H2284" s="43"/>
      <c r="I2284" s="222"/>
      <c r="J2284" s="43"/>
      <c r="K2284" s="43"/>
      <c r="L2284" s="47"/>
      <c r="M2284" s="223"/>
      <c r="N2284" s="224"/>
      <c r="O2284" s="87"/>
      <c r="P2284" s="87"/>
      <c r="Q2284" s="87"/>
      <c r="R2284" s="87"/>
      <c r="S2284" s="87"/>
      <c r="T2284" s="88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T2284" s="20" t="s">
        <v>153</v>
      </c>
      <c r="AU2284" s="20" t="s">
        <v>81</v>
      </c>
    </row>
    <row r="2285" spans="1:51" s="13" customFormat="1" ht="12">
      <c r="A2285" s="13"/>
      <c r="B2285" s="227"/>
      <c r="C2285" s="228"/>
      <c r="D2285" s="220" t="s">
        <v>155</v>
      </c>
      <c r="E2285" s="229" t="s">
        <v>19</v>
      </c>
      <c r="F2285" s="230" t="s">
        <v>156</v>
      </c>
      <c r="G2285" s="228"/>
      <c r="H2285" s="229" t="s">
        <v>19</v>
      </c>
      <c r="I2285" s="231"/>
      <c r="J2285" s="228"/>
      <c r="K2285" s="228"/>
      <c r="L2285" s="232"/>
      <c r="M2285" s="233"/>
      <c r="N2285" s="234"/>
      <c r="O2285" s="234"/>
      <c r="P2285" s="234"/>
      <c r="Q2285" s="234"/>
      <c r="R2285" s="234"/>
      <c r="S2285" s="234"/>
      <c r="T2285" s="235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36" t="s">
        <v>155</v>
      </c>
      <c r="AU2285" s="236" t="s">
        <v>81</v>
      </c>
      <c r="AV2285" s="13" t="s">
        <v>79</v>
      </c>
      <c r="AW2285" s="13" t="s">
        <v>33</v>
      </c>
      <c r="AX2285" s="13" t="s">
        <v>71</v>
      </c>
      <c r="AY2285" s="236" t="s">
        <v>141</v>
      </c>
    </row>
    <row r="2286" spans="1:51" s="13" customFormat="1" ht="12">
      <c r="A2286" s="13"/>
      <c r="B2286" s="227"/>
      <c r="C2286" s="228"/>
      <c r="D2286" s="220" t="s">
        <v>155</v>
      </c>
      <c r="E2286" s="229" t="s">
        <v>19</v>
      </c>
      <c r="F2286" s="230" t="s">
        <v>837</v>
      </c>
      <c r="G2286" s="228"/>
      <c r="H2286" s="229" t="s">
        <v>19</v>
      </c>
      <c r="I2286" s="231"/>
      <c r="J2286" s="228"/>
      <c r="K2286" s="228"/>
      <c r="L2286" s="232"/>
      <c r="M2286" s="233"/>
      <c r="N2286" s="234"/>
      <c r="O2286" s="234"/>
      <c r="P2286" s="234"/>
      <c r="Q2286" s="234"/>
      <c r="R2286" s="234"/>
      <c r="S2286" s="234"/>
      <c r="T2286" s="235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36" t="s">
        <v>155</v>
      </c>
      <c r="AU2286" s="236" t="s">
        <v>81</v>
      </c>
      <c r="AV2286" s="13" t="s">
        <v>79</v>
      </c>
      <c r="AW2286" s="13" t="s">
        <v>33</v>
      </c>
      <c r="AX2286" s="13" t="s">
        <v>71</v>
      </c>
      <c r="AY2286" s="236" t="s">
        <v>141</v>
      </c>
    </row>
    <row r="2287" spans="1:51" s="14" customFormat="1" ht="12">
      <c r="A2287" s="14"/>
      <c r="B2287" s="237"/>
      <c r="C2287" s="238"/>
      <c r="D2287" s="220" t="s">
        <v>155</v>
      </c>
      <c r="E2287" s="239" t="s">
        <v>19</v>
      </c>
      <c r="F2287" s="240" t="s">
        <v>437</v>
      </c>
      <c r="G2287" s="238"/>
      <c r="H2287" s="241">
        <v>27.612</v>
      </c>
      <c r="I2287" s="242"/>
      <c r="J2287" s="238"/>
      <c r="K2287" s="238"/>
      <c r="L2287" s="243"/>
      <c r="M2287" s="244"/>
      <c r="N2287" s="245"/>
      <c r="O2287" s="245"/>
      <c r="P2287" s="245"/>
      <c r="Q2287" s="245"/>
      <c r="R2287" s="245"/>
      <c r="S2287" s="245"/>
      <c r="T2287" s="246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47" t="s">
        <v>155</v>
      </c>
      <c r="AU2287" s="247" t="s">
        <v>81</v>
      </c>
      <c r="AV2287" s="14" t="s">
        <v>81</v>
      </c>
      <c r="AW2287" s="14" t="s">
        <v>33</v>
      </c>
      <c r="AX2287" s="14" t="s">
        <v>71</v>
      </c>
      <c r="AY2287" s="247" t="s">
        <v>141</v>
      </c>
    </row>
    <row r="2288" spans="1:51" s="14" customFormat="1" ht="12">
      <c r="A2288" s="14"/>
      <c r="B2288" s="237"/>
      <c r="C2288" s="238"/>
      <c r="D2288" s="220" t="s">
        <v>155</v>
      </c>
      <c r="E2288" s="239" t="s">
        <v>19</v>
      </c>
      <c r="F2288" s="240" t="s">
        <v>438</v>
      </c>
      <c r="G2288" s="238"/>
      <c r="H2288" s="241">
        <v>7.59</v>
      </c>
      <c r="I2288" s="242"/>
      <c r="J2288" s="238"/>
      <c r="K2288" s="238"/>
      <c r="L2288" s="243"/>
      <c r="M2288" s="244"/>
      <c r="N2288" s="245"/>
      <c r="O2288" s="245"/>
      <c r="P2288" s="245"/>
      <c r="Q2288" s="245"/>
      <c r="R2288" s="245"/>
      <c r="S2288" s="245"/>
      <c r="T2288" s="246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47" t="s">
        <v>155</v>
      </c>
      <c r="AU2288" s="247" t="s">
        <v>81</v>
      </c>
      <c r="AV2288" s="14" t="s">
        <v>81</v>
      </c>
      <c r="AW2288" s="14" t="s">
        <v>33</v>
      </c>
      <c r="AX2288" s="14" t="s">
        <v>71</v>
      </c>
      <c r="AY2288" s="247" t="s">
        <v>141</v>
      </c>
    </row>
    <row r="2289" spans="1:51" s="14" customFormat="1" ht="12">
      <c r="A2289" s="14"/>
      <c r="B2289" s="237"/>
      <c r="C2289" s="238"/>
      <c r="D2289" s="220" t="s">
        <v>155</v>
      </c>
      <c r="E2289" s="239" t="s">
        <v>19</v>
      </c>
      <c r="F2289" s="240" t="s">
        <v>439</v>
      </c>
      <c r="G2289" s="238"/>
      <c r="H2289" s="241">
        <v>35.105</v>
      </c>
      <c r="I2289" s="242"/>
      <c r="J2289" s="238"/>
      <c r="K2289" s="238"/>
      <c r="L2289" s="243"/>
      <c r="M2289" s="244"/>
      <c r="N2289" s="245"/>
      <c r="O2289" s="245"/>
      <c r="P2289" s="245"/>
      <c r="Q2289" s="245"/>
      <c r="R2289" s="245"/>
      <c r="S2289" s="245"/>
      <c r="T2289" s="246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47" t="s">
        <v>155</v>
      </c>
      <c r="AU2289" s="247" t="s">
        <v>81</v>
      </c>
      <c r="AV2289" s="14" t="s">
        <v>81</v>
      </c>
      <c r="AW2289" s="14" t="s">
        <v>33</v>
      </c>
      <c r="AX2289" s="14" t="s">
        <v>71</v>
      </c>
      <c r="AY2289" s="247" t="s">
        <v>141</v>
      </c>
    </row>
    <row r="2290" spans="1:51" s="14" customFormat="1" ht="12">
      <c r="A2290" s="14"/>
      <c r="B2290" s="237"/>
      <c r="C2290" s="238"/>
      <c r="D2290" s="220" t="s">
        <v>155</v>
      </c>
      <c r="E2290" s="239" t="s">
        <v>19</v>
      </c>
      <c r="F2290" s="240" t="s">
        <v>440</v>
      </c>
      <c r="G2290" s="238"/>
      <c r="H2290" s="241">
        <v>11.055</v>
      </c>
      <c r="I2290" s="242"/>
      <c r="J2290" s="238"/>
      <c r="K2290" s="238"/>
      <c r="L2290" s="243"/>
      <c r="M2290" s="244"/>
      <c r="N2290" s="245"/>
      <c r="O2290" s="245"/>
      <c r="P2290" s="245"/>
      <c r="Q2290" s="245"/>
      <c r="R2290" s="245"/>
      <c r="S2290" s="245"/>
      <c r="T2290" s="246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T2290" s="247" t="s">
        <v>155</v>
      </c>
      <c r="AU2290" s="247" t="s">
        <v>81</v>
      </c>
      <c r="AV2290" s="14" t="s">
        <v>81</v>
      </c>
      <c r="AW2290" s="14" t="s">
        <v>33</v>
      </c>
      <c r="AX2290" s="14" t="s">
        <v>71</v>
      </c>
      <c r="AY2290" s="247" t="s">
        <v>141</v>
      </c>
    </row>
    <row r="2291" spans="1:51" s="14" customFormat="1" ht="12">
      <c r="A2291" s="14"/>
      <c r="B2291" s="237"/>
      <c r="C2291" s="238"/>
      <c r="D2291" s="220" t="s">
        <v>155</v>
      </c>
      <c r="E2291" s="239" t="s">
        <v>19</v>
      </c>
      <c r="F2291" s="240" t="s">
        <v>441</v>
      </c>
      <c r="G2291" s="238"/>
      <c r="H2291" s="241">
        <v>24.701</v>
      </c>
      <c r="I2291" s="242"/>
      <c r="J2291" s="238"/>
      <c r="K2291" s="238"/>
      <c r="L2291" s="243"/>
      <c r="M2291" s="244"/>
      <c r="N2291" s="245"/>
      <c r="O2291" s="245"/>
      <c r="P2291" s="245"/>
      <c r="Q2291" s="245"/>
      <c r="R2291" s="245"/>
      <c r="S2291" s="245"/>
      <c r="T2291" s="246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T2291" s="247" t="s">
        <v>155</v>
      </c>
      <c r="AU2291" s="247" t="s">
        <v>81</v>
      </c>
      <c r="AV2291" s="14" t="s">
        <v>81</v>
      </c>
      <c r="AW2291" s="14" t="s">
        <v>33</v>
      </c>
      <c r="AX2291" s="14" t="s">
        <v>71</v>
      </c>
      <c r="AY2291" s="247" t="s">
        <v>141</v>
      </c>
    </row>
    <row r="2292" spans="1:51" s="14" customFormat="1" ht="12">
      <c r="A2292" s="14"/>
      <c r="B2292" s="237"/>
      <c r="C2292" s="238"/>
      <c r="D2292" s="220" t="s">
        <v>155</v>
      </c>
      <c r="E2292" s="239" t="s">
        <v>19</v>
      </c>
      <c r="F2292" s="240" t="s">
        <v>442</v>
      </c>
      <c r="G2292" s="238"/>
      <c r="H2292" s="241">
        <v>38.679</v>
      </c>
      <c r="I2292" s="242"/>
      <c r="J2292" s="238"/>
      <c r="K2292" s="238"/>
      <c r="L2292" s="243"/>
      <c r="M2292" s="244"/>
      <c r="N2292" s="245"/>
      <c r="O2292" s="245"/>
      <c r="P2292" s="245"/>
      <c r="Q2292" s="245"/>
      <c r="R2292" s="245"/>
      <c r="S2292" s="245"/>
      <c r="T2292" s="246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47" t="s">
        <v>155</v>
      </c>
      <c r="AU2292" s="247" t="s">
        <v>81</v>
      </c>
      <c r="AV2292" s="14" t="s">
        <v>81</v>
      </c>
      <c r="AW2292" s="14" t="s">
        <v>33</v>
      </c>
      <c r="AX2292" s="14" t="s">
        <v>71</v>
      </c>
      <c r="AY2292" s="247" t="s">
        <v>141</v>
      </c>
    </row>
    <row r="2293" spans="1:51" s="14" customFormat="1" ht="12">
      <c r="A2293" s="14"/>
      <c r="B2293" s="237"/>
      <c r="C2293" s="238"/>
      <c r="D2293" s="220" t="s">
        <v>155</v>
      </c>
      <c r="E2293" s="239" t="s">
        <v>19</v>
      </c>
      <c r="F2293" s="240" t="s">
        <v>838</v>
      </c>
      <c r="G2293" s="238"/>
      <c r="H2293" s="241">
        <v>313.35</v>
      </c>
      <c r="I2293" s="242"/>
      <c r="J2293" s="238"/>
      <c r="K2293" s="238"/>
      <c r="L2293" s="243"/>
      <c r="M2293" s="244"/>
      <c r="N2293" s="245"/>
      <c r="O2293" s="245"/>
      <c r="P2293" s="245"/>
      <c r="Q2293" s="245"/>
      <c r="R2293" s="245"/>
      <c r="S2293" s="245"/>
      <c r="T2293" s="246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T2293" s="247" t="s">
        <v>155</v>
      </c>
      <c r="AU2293" s="247" t="s">
        <v>81</v>
      </c>
      <c r="AV2293" s="14" t="s">
        <v>81</v>
      </c>
      <c r="AW2293" s="14" t="s">
        <v>33</v>
      </c>
      <c r="AX2293" s="14" t="s">
        <v>71</v>
      </c>
      <c r="AY2293" s="247" t="s">
        <v>141</v>
      </c>
    </row>
    <row r="2294" spans="1:51" s="14" customFormat="1" ht="12">
      <c r="A2294" s="14"/>
      <c r="B2294" s="237"/>
      <c r="C2294" s="238"/>
      <c r="D2294" s="220" t="s">
        <v>155</v>
      </c>
      <c r="E2294" s="239" t="s">
        <v>19</v>
      </c>
      <c r="F2294" s="240" t="s">
        <v>839</v>
      </c>
      <c r="G2294" s="238"/>
      <c r="H2294" s="241">
        <v>135.9</v>
      </c>
      <c r="I2294" s="242"/>
      <c r="J2294" s="238"/>
      <c r="K2294" s="238"/>
      <c r="L2294" s="243"/>
      <c r="M2294" s="244"/>
      <c r="N2294" s="245"/>
      <c r="O2294" s="245"/>
      <c r="P2294" s="245"/>
      <c r="Q2294" s="245"/>
      <c r="R2294" s="245"/>
      <c r="S2294" s="245"/>
      <c r="T2294" s="246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T2294" s="247" t="s">
        <v>155</v>
      </c>
      <c r="AU2294" s="247" t="s">
        <v>81</v>
      </c>
      <c r="AV2294" s="14" t="s">
        <v>81</v>
      </c>
      <c r="AW2294" s="14" t="s">
        <v>33</v>
      </c>
      <c r="AX2294" s="14" t="s">
        <v>71</v>
      </c>
      <c r="AY2294" s="247" t="s">
        <v>141</v>
      </c>
    </row>
    <row r="2295" spans="1:51" s="14" customFormat="1" ht="12">
      <c r="A2295" s="14"/>
      <c r="B2295" s="237"/>
      <c r="C2295" s="238"/>
      <c r="D2295" s="220" t="s">
        <v>155</v>
      </c>
      <c r="E2295" s="239" t="s">
        <v>19</v>
      </c>
      <c r="F2295" s="240" t="s">
        <v>469</v>
      </c>
      <c r="G2295" s="238"/>
      <c r="H2295" s="241">
        <v>13.3</v>
      </c>
      <c r="I2295" s="242"/>
      <c r="J2295" s="238"/>
      <c r="K2295" s="238"/>
      <c r="L2295" s="243"/>
      <c r="M2295" s="244"/>
      <c r="N2295" s="245"/>
      <c r="O2295" s="245"/>
      <c r="P2295" s="245"/>
      <c r="Q2295" s="245"/>
      <c r="R2295" s="245"/>
      <c r="S2295" s="245"/>
      <c r="T2295" s="246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T2295" s="247" t="s">
        <v>155</v>
      </c>
      <c r="AU2295" s="247" t="s">
        <v>81</v>
      </c>
      <c r="AV2295" s="14" t="s">
        <v>81</v>
      </c>
      <c r="AW2295" s="14" t="s">
        <v>33</v>
      </c>
      <c r="AX2295" s="14" t="s">
        <v>71</v>
      </c>
      <c r="AY2295" s="247" t="s">
        <v>141</v>
      </c>
    </row>
    <row r="2296" spans="1:51" s="15" customFormat="1" ht="12">
      <c r="A2296" s="15"/>
      <c r="B2296" s="258"/>
      <c r="C2296" s="259"/>
      <c r="D2296" s="220" t="s">
        <v>155</v>
      </c>
      <c r="E2296" s="260" t="s">
        <v>19</v>
      </c>
      <c r="F2296" s="261" t="s">
        <v>188</v>
      </c>
      <c r="G2296" s="259"/>
      <c r="H2296" s="262">
        <v>607.292</v>
      </c>
      <c r="I2296" s="263"/>
      <c r="J2296" s="259"/>
      <c r="K2296" s="259"/>
      <c r="L2296" s="264"/>
      <c r="M2296" s="265"/>
      <c r="N2296" s="266"/>
      <c r="O2296" s="266"/>
      <c r="P2296" s="266"/>
      <c r="Q2296" s="266"/>
      <c r="R2296" s="266"/>
      <c r="S2296" s="266"/>
      <c r="T2296" s="267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T2296" s="268" t="s">
        <v>155</v>
      </c>
      <c r="AU2296" s="268" t="s">
        <v>81</v>
      </c>
      <c r="AV2296" s="15" t="s">
        <v>149</v>
      </c>
      <c r="AW2296" s="15" t="s">
        <v>33</v>
      </c>
      <c r="AX2296" s="15" t="s">
        <v>79</v>
      </c>
      <c r="AY2296" s="268" t="s">
        <v>141</v>
      </c>
    </row>
    <row r="2297" spans="1:65" s="2" customFormat="1" ht="16.5" customHeight="1">
      <c r="A2297" s="41"/>
      <c r="B2297" s="42"/>
      <c r="C2297" s="207" t="s">
        <v>2383</v>
      </c>
      <c r="D2297" s="207" t="s">
        <v>144</v>
      </c>
      <c r="E2297" s="208" t="s">
        <v>2384</v>
      </c>
      <c r="F2297" s="209" t="s">
        <v>2385</v>
      </c>
      <c r="G2297" s="210" t="s">
        <v>221</v>
      </c>
      <c r="H2297" s="211">
        <v>328.3</v>
      </c>
      <c r="I2297" s="212"/>
      <c r="J2297" s="213">
        <f>ROUND(I2297*H2297,2)</f>
        <v>0</v>
      </c>
      <c r="K2297" s="209" t="s">
        <v>148</v>
      </c>
      <c r="L2297" s="47"/>
      <c r="M2297" s="214" t="s">
        <v>19</v>
      </c>
      <c r="N2297" s="215" t="s">
        <v>42</v>
      </c>
      <c r="O2297" s="87"/>
      <c r="P2297" s="216">
        <f>O2297*H2297</f>
        <v>0</v>
      </c>
      <c r="Q2297" s="216">
        <v>0</v>
      </c>
      <c r="R2297" s="216">
        <f>Q2297*H2297</f>
        <v>0</v>
      </c>
      <c r="S2297" s="216">
        <v>3E-05</v>
      </c>
      <c r="T2297" s="217">
        <f>S2297*H2297</f>
        <v>0.009849</v>
      </c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R2297" s="218" t="s">
        <v>269</v>
      </c>
      <c r="AT2297" s="218" t="s">
        <v>144</v>
      </c>
      <c r="AU2297" s="218" t="s">
        <v>81</v>
      </c>
      <c r="AY2297" s="20" t="s">
        <v>141</v>
      </c>
      <c r="BE2297" s="219">
        <f>IF(N2297="základní",J2297,0)</f>
        <v>0</v>
      </c>
      <c r="BF2297" s="219">
        <f>IF(N2297="snížená",J2297,0)</f>
        <v>0</v>
      </c>
      <c r="BG2297" s="219">
        <f>IF(N2297="zákl. přenesená",J2297,0)</f>
        <v>0</v>
      </c>
      <c r="BH2297" s="219">
        <f>IF(N2297="sníž. přenesená",J2297,0)</f>
        <v>0</v>
      </c>
      <c r="BI2297" s="219">
        <f>IF(N2297="nulová",J2297,0)</f>
        <v>0</v>
      </c>
      <c r="BJ2297" s="20" t="s">
        <v>79</v>
      </c>
      <c r="BK2297" s="219">
        <f>ROUND(I2297*H2297,2)</f>
        <v>0</v>
      </c>
      <c r="BL2297" s="20" t="s">
        <v>269</v>
      </c>
      <c r="BM2297" s="218" t="s">
        <v>2386</v>
      </c>
    </row>
    <row r="2298" spans="1:47" s="2" customFormat="1" ht="12">
      <c r="A2298" s="41"/>
      <c r="B2298" s="42"/>
      <c r="C2298" s="43"/>
      <c r="D2298" s="220" t="s">
        <v>151</v>
      </c>
      <c r="E2298" s="43"/>
      <c r="F2298" s="221" t="s">
        <v>2387</v>
      </c>
      <c r="G2298" s="43"/>
      <c r="H2298" s="43"/>
      <c r="I2298" s="222"/>
      <c r="J2298" s="43"/>
      <c r="K2298" s="43"/>
      <c r="L2298" s="47"/>
      <c r="M2298" s="223"/>
      <c r="N2298" s="224"/>
      <c r="O2298" s="87"/>
      <c r="P2298" s="87"/>
      <c r="Q2298" s="87"/>
      <c r="R2298" s="87"/>
      <c r="S2298" s="87"/>
      <c r="T2298" s="88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T2298" s="20" t="s">
        <v>151</v>
      </c>
      <c r="AU2298" s="20" t="s">
        <v>81</v>
      </c>
    </row>
    <row r="2299" spans="1:47" s="2" customFormat="1" ht="12">
      <c r="A2299" s="41"/>
      <c r="B2299" s="42"/>
      <c r="C2299" s="43"/>
      <c r="D2299" s="225" t="s">
        <v>153</v>
      </c>
      <c r="E2299" s="43"/>
      <c r="F2299" s="226" t="s">
        <v>2388</v>
      </c>
      <c r="G2299" s="43"/>
      <c r="H2299" s="43"/>
      <c r="I2299" s="222"/>
      <c r="J2299" s="43"/>
      <c r="K2299" s="43"/>
      <c r="L2299" s="47"/>
      <c r="M2299" s="223"/>
      <c r="N2299" s="224"/>
      <c r="O2299" s="87"/>
      <c r="P2299" s="87"/>
      <c r="Q2299" s="87"/>
      <c r="R2299" s="87"/>
      <c r="S2299" s="87"/>
      <c r="T2299" s="88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T2299" s="20" t="s">
        <v>153</v>
      </c>
      <c r="AU2299" s="20" t="s">
        <v>81</v>
      </c>
    </row>
    <row r="2300" spans="1:51" s="13" customFormat="1" ht="12">
      <c r="A2300" s="13"/>
      <c r="B2300" s="227"/>
      <c r="C2300" s="228"/>
      <c r="D2300" s="220" t="s">
        <v>155</v>
      </c>
      <c r="E2300" s="229" t="s">
        <v>19</v>
      </c>
      <c r="F2300" s="230" t="s">
        <v>497</v>
      </c>
      <c r="G2300" s="228"/>
      <c r="H2300" s="229" t="s">
        <v>19</v>
      </c>
      <c r="I2300" s="231"/>
      <c r="J2300" s="228"/>
      <c r="K2300" s="228"/>
      <c r="L2300" s="232"/>
      <c r="M2300" s="233"/>
      <c r="N2300" s="234"/>
      <c r="O2300" s="234"/>
      <c r="P2300" s="234"/>
      <c r="Q2300" s="234"/>
      <c r="R2300" s="234"/>
      <c r="S2300" s="234"/>
      <c r="T2300" s="235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36" t="s">
        <v>155</v>
      </c>
      <c r="AU2300" s="236" t="s">
        <v>81</v>
      </c>
      <c r="AV2300" s="13" t="s">
        <v>79</v>
      </c>
      <c r="AW2300" s="13" t="s">
        <v>33</v>
      </c>
      <c r="AX2300" s="13" t="s">
        <v>71</v>
      </c>
      <c r="AY2300" s="236" t="s">
        <v>141</v>
      </c>
    </row>
    <row r="2301" spans="1:51" s="13" customFormat="1" ht="12">
      <c r="A2301" s="13"/>
      <c r="B2301" s="227"/>
      <c r="C2301" s="228"/>
      <c r="D2301" s="220" t="s">
        <v>155</v>
      </c>
      <c r="E2301" s="229" t="s">
        <v>19</v>
      </c>
      <c r="F2301" s="230" t="s">
        <v>498</v>
      </c>
      <c r="G2301" s="228"/>
      <c r="H2301" s="229" t="s">
        <v>19</v>
      </c>
      <c r="I2301" s="231"/>
      <c r="J2301" s="228"/>
      <c r="K2301" s="228"/>
      <c r="L2301" s="232"/>
      <c r="M2301" s="233"/>
      <c r="N2301" s="234"/>
      <c r="O2301" s="234"/>
      <c r="P2301" s="234"/>
      <c r="Q2301" s="234"/>
      <c r="R2301" s="234"/>
      <c r="S2301" s="234"/>
      <c r="T2301" s="235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36" t="s">
        <v>155</v>
      </c>
      <c r="AU2301" s="236" t="s">
        <v>81</v>
      </c>
      <c r="AV2301" s="13" t="s">
        <v>79</v>
      </c>
      <c r="AW2301" s="13" t="s">
        <v>33</v>
      </c>
      <c r="AX2301" s="13" t="s">
        <v>71</v>
      </c>
      <c r="AY2301" s="236" t="s">
        <v>141</v>
      </c>
    </row>
    <row r="2302" spans="1:51" s="14" customFormat="1" ht="12">
      <c r="A2302" s="14"/>
      <c r="B2302" s="237"/>
      <c r="C2302" s="238"/>
      <c r="D2302" s="220" t="s">
        <v>155</v>
      </c>
      <c r="E2302" s="239" t="s">
        <v>19</v>
      </c>
      <c r="F2302" s="240" t="s">
        <v>499</v>
      </c>
      <c r="G2302" s="238"/>
      <c r="H2302" s="241">
        <v>228.2</v>
      </c>
      <c r="I2302" s="242"/>
      <c r="J2302" s="238"/>
      <c r="K2302" s="238"/>
      <c r="L2302" s="243"/>
      <c r="M2302" s="244"/>
      <c r="N2302" s="245"/>
      <c r="O2302" s="245"/>
      <c r="P2302" s="245"/>
      <c r="Q2302" s="245"/>
      <c r="R2302" s="245"/>
      <c r="S2302" s="245"/>
      <c r="T2302" s="246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47" t="s">
        <v>155</v>
      </c>
      <c r="AU2302" s="247" t="s">
        <v>81</v>
      </c>
      <c r="AV2302" s="14" t="s">
        <v>81</v>
      </c>
      <c r="AW2302" s="14" t="s">
        <v>33</v>
      </c>
      <c r="AX2302" s="14" t="s">
        <v>71</v>
      </c>
      <c r="AY2302" s="247" t="s">
        <v>141</v>
      </c>
    </row>
    <row r="2303" spans="1:51" s="14" customFormat="1" ht="12">
      <c r="A2303" s="14"/>
      <c r="B2303" s="237"/>
      <c r="C2303" s="238"/>
      <c r="D2303" s="220" t="s">
        <v>155</v>
      </c>
      <c r="E2303" s="239" t="s">
        <v>19</v>
      </c>
      <c r="F2303" s="240" t="s">
        <v>500</v>
      </c>
      <c r="G2303" s="238"/>
      <c r="H2303" s="241">
        <v>85.1</v>
      </c>
      <c r="I2303" s="242"/>
      <c r="J2303" s="238"/>
      <c r="K2303" s="238"/>
      <c r="L2303" s="243"/>
      <c r="M2303" s="244"/>
      <c r="N2303" s="245"/>
      <c r="O2303" s="245"/>
      <c r="P2303" s="245"/>
      <c r="Q2303" s="245"/>
      <c r="R2303" s="245"/>
      <c r="S2303" s="245"/>
      <c r="T2303" s="246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T2303" s="247" t="s">
        <v>155</v>
      </c>
      <c r="AU2303" s="247" t="s">
        <v>81</v>
      </c>
      <c r="AV2303" s="14" t="s">
        <v>81</v>
      </c>
      <c r="AW2303" s="14" t="s">
        <v>33</v>
      </c>
      <c r="AX2303" s="14" t="s">
        <v>71</v>
      </c>
      <c r="AY2303" s="247" t="s">
        <v>141</v>
      </c>
    </row>
    <row r="2304" spans="1:51" s="14" customFormat="1" ht="12">
      <c r="A2304" s="14"/>
      <c r="B2304" s="237"/>
      <c r="C2304" s="238"/>
      <c r="D2304" s="220" t="s">
        <v>155</v>
      </c>
      <c r="E2304" s="239" t="s">
        <v>19</v>
      </c>
      <c r="F2304" s="240" t="s">
        <v>501</v>
      </c>
      <c r="G2304" s="238"/>
      <c r="H2304" s="241">
        <v>15</v>
      </c>
      <c r="I2304" s="242"/>
      <c r="J2304" s="238"/>
      <c r="K2304" s="238"/>
      <c r="L2304" s="243"/>
      <c r="M2304" s="244"/>
      <c r="N2304" s="245"/>
      <c r="O2304" s="245"/>
      <c r="P2304" s="245"/>
      <c r="Q2304" s="245"/>
      <c r="R2304" s="245"/>
      <c r="S2304" s="245"/>
      <c r="T2304" s="246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T2304" s="247" t="s">
        <v>155</v>
      </c>
      <c r="AU2304" s="247" t="s">
        <v>81</v>
      </c>
      <c r="AV2304" s="14" t="s">
        <v>81</v>
      </c>
      <c r="AW2304" s="14" t="s">
        <v>33</v>
      </c>
      <c r="AX2304" s="14" t="s">
        <v>71</v>
      </c>
      <c r="AY2304" s="247" t="s">
        <v>141</v>
      </c>
    </row>
    <row r="2305" spans="1:51" s="15" customFormat="1" ht="12">
      <c r="A2305" s="15"/>
      <c r="B2305" s="258"/>
      <c r="C2305" s="259"/>
      <c r="D2305" s="220" t="s">
        <v>155</v>
      </c>
      <c r="E2305" s="260" t="s">
        <v>19</v>
      </c>
      <c r="F2305" s="261" t="s">
        <v>188</v>
      </c>
      <c r="G2305" s="259"/>
      <c r="H2305" s="262">
        <v>328.3</v>
      </c>
      <c r="I2305" s="263"/>
      <c r="J2305" s="259"/>
      <c r="K2305" s="259"/>
      <c r="L2305" s="264"/>
      <c r="M2305" s="265"/>
      <c r="N2305" s="266"/>
      <c r="O2305" s="266"/>
      <c r="P2305" s="266"/>
      <c r="Q2305" s="266"/>
      <c r="R2305" s="266"/>
      <c r="S2305" s="266"/>
      <c r="T2305" s="267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T2305" s="268" t="s">
        <v>155</v>
      </c>
      <c r="AU2305" s="268" t="s">
        <v>81</v>
      </c>
      <c r="AV2305" s="15" t="s">
        <v>149</v>
      </c>
      <c r="AW2305" s="15" t="s">
        <v>33</v>
      </c>
      <c r="AX2305" s="15" t="s">
        <v>79</v>
      </c>
      <c r="AY2305" s="268" t="s">
        <v>141</v>
      </c>
    </row>
    <row r="2306" spans="1:65" s="2" customFormat="1" ht="21.75" customHeight="1">
      <c r="A2306" s="41"/>
      <c r="B2306" s="42"/>
      <c r="C2306" s="207" t="s">
        <v>2389</v>
      </c>
      <c r="D2306" s="207" t="s">
        <v>144</v>
      </c>
      <c r="E2306" s="208" t="s">
        <v>2390</v>
      </c>
      <c r="F2306" s="209" t="s">
        <v>2391</v>
      </c>
      <c r="G2306" s="210" t="s">
        <v>221</v>
      </c>
      <c r="H2306" s="211">
        <v>252.078</v>
      </c>
      <c r="I2306" s="212"/>
      <c r="J2306" s="213">
        <f>ROUND(I2306*H2306,2)</f>
        <v>0</v>
      </c>
      <c r="K2306" s="209" t="s">
        <v>148</v>
      </c>
      <c r="L2306" s="47"/>
      <c r="M2306" s="214" t="s">
        <v>19</v>
      </c>
      <c r="N2306" s="215" t="s">
        <v>42</v>
      </c>
      <c r="O2306" s="87"/>
      <c r="P2306" s="216">
        <f>O2306*H2306</f>
        <v>0</v>
      </c>
      <c r="Q2306" s="216">
        <v>0</v>
      </c>
      <c r="R2306" s="216">
        <f>Q2306*H2306</f>
        <v>0</v>
      </c>
      <c r="S2306" s="216">
        <v>3E-05</v>
      </c>
      <c r="T2306" s="217">
        <f>S2306*H2306</f>
        <v>0.00756234</v>
      </c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R2306" s="218" t="s">
        <v>269</v>
      </c>
      <c r="AT2306" s="218" t="s">
        <v>144</v>
      </c>
      <c r="AU2306" s="218" t="s">
        <v>81</v>
      </c>
      <c r="AY2306" s="20" t="s">
        <v>141</v>
      </c>
      <c r="BE2306" s="219">
        <f>IF(N2306="základní",J2306,0)</f>
        <v>0</v>
      </c>
      <c r="BF2306" s="219">
        <f>IF(N2306="snížená",J2306,0)</f>
        <v>0</v>
      </c>
      <c r="BG2306" s="219">
        <f>IF(N2306="zákl. přenesená",J2306,0)</f>
        <v>0</v>
      </c>
      <c r="BH2306" s="219">
        <f>IF(N2306="sníž. přenesená",J2306,0)</f>
        <v>0</v>
      </c>
      <c r="BI2306" s="219">
        <f>IF(N2306="nulová",J2306,0)</f>
        <v>0</v>
      </c>
      <c r="BJ2306" s="20" t="s">
        <v>79</v>
      </c>
      <c r="BK2306" s="219">
        <f>ROUND(I2306*H2306,2)</f>
        <v>0</v>
      </c>
      <c r="BL2306" s="20" t="s">
        <v>269</v>
      </c>
      <c r="BM2306" s="218" t="s">
        <v>2392</v>
      </c>
    </row>
    <row r="2307" spans="1:47" s="2" customFormat="1" ht="12">
      <c r="A2307" s="41"/>
      <c r="B2307" s="42"/>
      <c r="C2307" s="43"/>
      <c r="D2307" s="220" t="s">
        <v>151</v>
      </c>
      <c r="E2307" s="43"/>
      <c r="F2307" s="221" t="s">
        <v>2393</v>
      </c>
      <c r="G2307" s="43"/>
      <c r="H2307" s="43"/>
      <c r="I2307" s="222"/>
      <c r="J2307" s="43"/>
      <c r="K2307" s="43"/>
      <c r="L2307" s="47"/>
      <c r="M2307" s="223"/>
      <c r="N2307" s="224"/>
      <c r="O2307" s="87"/>
      <c r="P2307" s="87"/>
      <c r="Q2307" s="87"/>
      <c r="R2307" s="87"/>
      <c r="S2307" s="87"/>
      <c r="T2307" s="88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T2307" s="20" t="s">
        <v>151</v>
      </c>
      <c r="AU2307" s="20" t="s">
        <v>81</v>
      </c>
    </row>
    <row r="2308" spans="1:47" s="2" customFormat="1" ht="12">
      <c r="A2308" s="41"/>
      <c r="B2308" s="42"/>
      <c r="C2308" s="43"/>
      <c r="D2308" s="225" t="s">
        <v>153</v>
      </c>
      <c r="E2308" s="43"/>
      <c r="F2308" s="226" t="s">
        <v>2394</v>
      </c>
      <c r="G2308" s="43"/>
      <c r="H2308" s="43"/>
      <c r="I2308" s="222"/>
      <c r="J2308" s="43"/>
      <c r="K2308" s="43"/>
      <c r="L2308" s="47"/>
      <c r="M2308" s="223"/>
      <c r="N2308" s="224"/>
      <c r="O2308" s="87"/>
      <c r="P2308" s="87"/>
      <c r="Q2308" s="87"/>
      <c r="R2308" s="87"/>
      <c r="S2308" s="87"/>
      <c r="T2308" s="88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T2308" s="20" t="s">
        <v>153</v>
      </c>
      <c r="AU2308" s="20" t="s">
        <v>81</v>
      </c>
    </row>
    <row r="2309" spans="1:51" s="13" customFormat="1" ht="12">
      <c r="A2309" s="13"/>
      <c r="B2309" s="227"/>
      <c r="C2309" s="228"/>
      <c r="D2309" s="220" t="s">
        <v>155</v>
      </c>
      <c r="E2309" s="229" t="s">
        <v>19</v>
      </c>
      <c r="F2309" s="230" t="s">
        <v>508</v>
      </c>
      <c r="G2309" s="228"/>
      <c r="H2309" s="229" t="s">
        <v>19</v>
      </c>
      <c r="I2309" s="231"/>
      <c r="J2309" s="228"/>
      <c r="K2309" s="228"/>
      <c r="L2309" s="232"/>
      <c r="M2309" s="233"/>
      <c r="N2309" s="234"/>
      <c r="O2309" s="234"/>
      <c r="P2309" s="234"/>
      <c r="Q2309" s="234"/>
      <c r="R2309" s="234"/>
      <c r="S2309" s="234"/>
      <c r="T2309" s="235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36" t="s">
        <v>155</v>
      </c>
      <c r="AU2309" s="236" t="s">
        <v>81</v>
      </c>
      <c r="AV2309" s="13" t="s">
        <v>79</v>
      </c>
      <c r="AW2309" s="13" t="s">
        <v>33</v>
      </c>
      <c r="AX2309" s="13" t="s">
        <v>71</v>
      </c>
      <c r="AY2309" s="236" t="s">
        <v>141</v>
      </c>
    </row>
    <row r="2310" spans="1:51" s="14" customFormat="1" ht="12">
      <c r="A2310" s="14"/>
      <c r="B2310" s="237"/>
      <c r="C2310" s="238"/>
      <c r="D2310" s="220" t="s">
        <v>155</v>
      </c>
      <c r="E2310" s="239" t="s">
        <v>19</v>
      </c>
      <c r="F2310" s="240" t="s">
        <v>509</v>
      </c>
      <c r="G2310" s="238"/>
      <c r="H2310" s="241">
        <v>80.81</v>
      </c>
      <c r="I2310" s="242"/>
      <c r="J2310" s="238"/>
      <c r="K2310" s="238"/>
      <c r="L2310" s="243"/>
      <c r="M2310" s="244"/>
      <c r="N2310" s="245"/>
      <c r="O2310" s="245"/>
      <c r="P2310" s="245"/>
      <c r="Q2310" s="245"/>
      <c r="R2310" s="245"/>
      <c r="S2310" s="245"/>
      <c r="T2310" s="246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T2310" s="247" t="s">
        <v>155</v>
      </c>
      <c r="AU2310" s="247" t="s">
        <v>81</v>
      </c>
      <c r="AV2310" s="14" t="s">
        <v>81</v>
      </c>
      <c r="AW2310" s="14" t="s">
        <v>33</v>
      </c>
      <c r="AX2310" s="14" t="s">
        <v>71</v>
      </c>
      <c r="AY2310" s="247" t="s">
        <v>141</v>
      </c>
    </row>
    <row r="2311" spans="1:51" s="14" customFormat="1" ht="12">
      <c r="A2311" s="14"/>
      <c r="B2311" s="237"/>
      <c r="C2311" s="238"/>
      <c r="D2311" s="220" t="s">
        <v>155</v>
      </c>
      <c r="E2311" s="239" t="s">
        <v>19</v>
      </c>
      <c r="F2311" s="240" t="s">
        <v>510</v>
      </c>
      <c r="G2311" s="238"/>
      <c r="H2311" s="241">
        <v>171.268</v>
      </c>
      <c r="I2311" s="242"/>
      <c r="J2311" s="238"/>
      <c r="K2311" s="238"/>
      <c r="L2311" s="243"/>
      <c r="M2311" s="244"/>
      <c r="N2311" s="245"/>
      <c r="O2311" s="245"/>
      <c r="P2311" s="245"/>
      <c r="Q2311" s="245"/>
      <c r="R2311" s="245"/>
      <c r="S2311" s="245"/>
      <c r="T2311" s="246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T2311" s="247" t="s">
        <v>155</v>
      </c>
      <c r="AU2311" s="247" t="s">
        <v>81</v>
      </c>
      <c r="AV2311" s="14" t="s">
        <v>81</v>
      </c>
      <c r="AW2311" s="14" t="s">
        <v>33</v>
      </c>
      <c r="AX2311" s="14" t="s">
        <v>71</v>
      </c>
      <c r="AY2311" s="247" t="s">
        <v>141</v>
      </c>
    </row>
    <row r="2312" spans="1:51" s="15" customFormat="1" ht="12">
      <c r="A2312" s="15"/>
      <c r="B2312" s="258"/>
      <c r="C2312" s="259"/>
      <c r="D2312" s="220" t="s">
        <v>155</v>
      </c>
      <c r="E2312" s="260" t="s">
        <v>19</v>
      </c>
      <c r="F2312" s="261" t="s">
        <v>188</v>
      </c>
      <c r="G2312" s="259"/>
      <c r="H2312" s="262">
        <v>252.078</v>
      </c>
      <c r="I2312" s="263"/>
      <c r="J2312" s="259"/>
      <c r="K2312" s="259"/>
      <c r="L2312" s="264"/>
      <c r="M2312" s="265"/>
      <c r="N2312" s="266"/>
      <c r="O2312" s="266"/>
      <c r="P2312" s="266"/>
      <c r="Q2312" s="266"/>
      <c r="R2312" s="266"/>
      <c r="S2312" s="266"/>
      <c r="T2312" s="267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T2312" s="268" t="s">
        <v>155</v>
      </c>
      <c r="AU2312" s="268" t="s">
        <v>81</v>
      </c>
      <c r="AV2312" s="15" t="s">
        <v>149</v>
      </c>
      <c r="AW2312" s="15" t="s">
        <v>33</v>
      </c>
      <c r="AX2312" s="15" t="s">
        <v>79</v>
      </c>
      <c r="AY2312" s="268" t="s">
        <v>141</v>
      </c>
    </row>
    <row r="2313" spans="1:65" s="2" customFormat="1" ht="16.5" customHeight="1">
      <c r="A2313" s="41"/>
      <c r="B2313" s="42"/>
      <c r="C2313" s="248" t="s">
        <v>2395</v>
      </c>
      <c r="D2313" s="248" t="s">
        <v>172</v>
      </c>
      <c r="E2313" s="249" t="s">
        <v>2396</v>
      </c>
      <c r="F2313" s="250" t="s">
        <v>2397</v>
      </c>
      <c r="G2313" s="251" t="s">
        <v>221</v>
      </c>
      <c r="H2313" s="252">
        <v>609.397</v>
      </c>
      <c r="I2313" s="253"/>
      <c r="J2313" s="254">
        <f>ROUND(I2313*H2313,2)</f>
        <v>0</v>
      </c>
      <c r="K2313" s="250" t="s">
        <v>148</v>
      </c>
      <c r="L2313" s="255"/>
      <c r="M2313" s="256" t="s">
        <v>19</v>
      </c>
      <c r="N2313" s="257" t="s">
        <v>42</v>
      </c>
      <c r="O2313" s="87"/>
      <c r="P2313" s="216">
        <f>O2313*H2313</f>
        <v>0</v>
      </c>
      <c r="Q2313" s="216">
        <v>0</v>
      </c>
      <c r="R2313" s="216">
        <f>Q2313*H2313</f>
        <v>0</v>
      </c>
      <c r="S2313" s="216">
        <v>0</v>
      </c>
      <c r="T2313" s="217">
        <f>S2313*H2313</f>
        <v>0</v>
      </c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R2313" s="218" t="s">
        <v>382</v>
      </c>
      <c r="AT2313" s="218" t="s">
        <v>172</v>
      </c>
      <c r="AU2313" s="218" t="s">
        <v>81</v>
      </c>
      <c r="AY2313" s="20" t="s">
        <v>141</v>
      </c>
      <c r="BE2313" s="219">
        <f>IF(N2313="základní",J2313,0)</f>
        <v>0</v>
      </c>
      <c r="BF2313" s="219">
        <f>IF(N2313="snížená",J2313,0)</f>
        <v>0</v>
      </c>
      <c r="BG2313" s="219">
        <f>IF(N2313="zákl. přenesená",J2313,0)</f>
        <v>0</v>
      </c>
      <c r="BH2313" s="219">
        <f>IF(N2313="sníž. přenesená",J2313,0)</f>
        <v>0</v>
      </c>
      <c r="BI2313" s="219">
        <f>IF(N2313="nulová",J2313,0)</f>
        <v>0</v>
      </c>
      <c r="BJ2313" s="20" t="s">
        <v>79</v>
      </c>
      <c r="BK2313" s="219">
        <f>ROUND(I2313*H2313,2)</f>
        <v>0</v>
      </c>
      <c r="BL2313" s="20" t="s">
        <v>269</v>
      </c>
      <c r="BM2313" s="218" t="s">
        <v>2398</v>
      </c>
    </row>
    <row r="2314" spans="1:47" s="2" customFormat="1" ht="12">
      <c r="A2314" s="41"/>
      <c r="B2314" s="42"/>
      <c r="C2314" s="43"/>
      <c r="D2314" s="220" t="s">
        <v>151</v>
      </c>
      <c r="E2314" s="43"/>
      <c r="F2314" s="221" t="s">
        <v>2397</v>
      </c>
      <c r="G2314" s="43"/>
      <c r="H2314" s="43"/>
      <c r="I2314" s="222"/>
      <c r="J2314" s="43"/>
      <c r="K2314" s="43"/>
      <c r="L2314" s="47"/>
      <c r="M2314" s="223"/>
      <c r="N2314" s="224"/>
      <c r="O2314" s="87"/>
      <c r="P2314" s="87"/>
      <c r="Q2314" s="87"/>
      <c r="R2314" s="87"/>
      <c r="S2314" s="87"/>
      <c r="T2314" s="88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T2314" s="20" t="s">
        <v>151</v>
      </c>
      <c r="AU2314" s="20" t="s">
        <v>81</v>
      </c>
    </row>
    <row r="2315" spans="1:51" s="14" customFormat="1" ht="12">
      <c r="A2315" s="14"/>
      <c r="B2315" s="237"/>
      <c r="C2315" s="238"/>
      <c r="D2315" s="220" t="s">
        <v>155</v>
      </c>
      <c r="E2315" s="239" t="s">
        <v>19</v>
      </c>
      <c r="F2315" s="240" t="s">
        <v>2399</v>
      </c>
      <c r="G2315" s="238"/>
      <c r="H2315" s="241">
        <v>580.378</v>
      </c>
      <c r="I2315" s="242"/>
      <c r="J2315" s="238"/>
      <c r="K2315" s="238"/>
      <c r="L2315" s="243"/>
      <c r="M2315" s="244"/>
      <c r="N2315" s="245"/>
      <c r="O2315" s="245"/>
      <c r="P2315" s="245"/>
      <c r="Q2315" s="245"/>
      <c r="R2315" s="245"/>
      <c r="S2315" s="245"/>
      <c r="T2315" s="246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T2315" s="247" t="s">
        <v>155</v>
      </c>
      <c r="AU2315" s="247" t="s">
        <v>81</v>
      </c>
      <c r="AV2315" s="14" t="s">
        <v>81</v>
      </c>
      <c r="AW2315" s="14" t="s">
        <v>33</v>
      </c>
      <c r="AX2315" s="14" t="s">
        <v>79</v>
      </c>
      <c r="AY2315" s="247" t="s">
        <v>141</v>
      </c>
    </row>
    <row r="2316" spans="1:51" s="14" customFormat="1" ht="12">
      <c r="A2316" s="14"/>
      <c r="B2316" s="237"/>
      <c r="C2316" s="238"/>
      <c r="D2316" s="220" t="s">
        <v>155</v>
      </c>
      <c r="E2316" s="238"/>
      <c r="F2316" s="240" t="s">
        <v>2400</v>
      </c>
      <c r="G2316" s="238"/>
      <c r="H2316" s="241">
        <v>609.397</v>
      </c>
      <c r="I2316" s="242"/>
      <c r="J2316" s="238"/>
      <c r="K2316" s="238"/>
      <c r="L2316" s="243"/>
      <c r="M2316" s="244"/>
      <c r="N2316" s="245"/>
      <c r="O2316" s="245"/>
      <c r="P2316" s="245"/>
      <c r="Q2316" s="245"/>
      <c r="R2316" s="245"/>
      <c r="S2316" s="245"/>
      <c r="T2316" s="246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T2316" s="247" t="s">
        <v>155</v>
      </c>
      <c r="AU2316" s="247" t="s">
        <v>81</v>
      </c>
      <c r="AV2316" s="14" t="s">
        <v>81</v>
      </c>
      <c r="AW2316" s="14" t="s">
        <v>4</v>
      </c>
      <c r="AX2316" s="14" t="s">
        <v>79</v>
      </c>
      <c r="AY2316" s="247" t="s">
        <v>141</v>
      </c>
    </row>
    <row r="2317" spans="1:65" s="2" customFormat="1" ht="24.15" customHeight="1">
      <c r="A2317" s="41"/>
      <c r="B2317" s="42"/>
      <c r="C2317" s="207" t="s">
        <v>2401</v>
      </c>
      <c r="D2317" s="207" t="s">
        <v>144</v>
      </c>
      <c r="E2317" s="208" t="s">
        <v>2402</v>
      </c>
      <c r="F2317" s="209" t="s">
        <v>2403</v>
      </c>
      <c r="G2317" s="210" t="s">
        <v>221</v>
      </c>
      <c r="H2317" s="211">
        <v>1729.715</v>
      </c>
      <c r="I2317" s="212"/>
      <c r="J2317" s="213">
        <f>ROUND(I2317*H2317,2)</f>
        <v>0</v>
      </c>
      <c r="K2317" s="209" t="s">
        <v>148</v>
      </c>
      <c r="L2317" s="47"/>
      <c r="M2317" s="214" t="s">
        <v>19</v>
      </c>
      <c r="N2317" s="215" t="s">
        <v>42</v>
      </c>
      <c r="O2317" s="87"/>
      <c r="P2317" s="216">
        <f>O2317*H2317</f>
        <v>0</v>
      </c>
      <c r="Q2317" s="216">
        <v>0.0002</v>
      </c>
      <c r="R2317" s="216">
        <f>Q2317*H2317</f>
        <v>0.345943</v>
      </c>
      <c r="S2317" s="216">
        <v>0</v>
      </c>
      <c r="T2317" s="217">
        <f>S2317*H2317</f>
        <v>0</v>
      </c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R2317" s="218" t="s">
        <v>269</v>
      </c>
      <c r="AT2317" s="218" t="s">
        <v>144</v>
      </c>
      <c r="AU2317" s="218" t="s">
        <v>81</v>
      </c>
      <c r="AY2317" s="20" t="s">
        <v>141</v>
      </c>
      <c r="BE2317" s="219">
        <f>IF(N2317="základní",J2317,0)</f>
        <v>0</v>
      </c>
      <c r="BF2317" s="219">
        <f>IF(N2317="snížená",J2317,0)</f>
        <v>0</v>
      </c>
      <c r="BG2317" s="219">
        <f>IF(N2317="zákl. přenesená",J2317,0)</f>
        <v>0</v>
      </c>
      <c r="BH2317" s="219">
        <f>IF(N2317="sníž. přenesená",J2317,0)</f>
        <v>0</v>
      </c>
      <c r="BI2317" s="219">
        <f>IF(N2317="nulová",J2317,0)</f>
        <v>0</v>
      </c>
      <c r="BJ2317" s="20" t="s">
        <v>79</v>
      </c>
      <c r="BK2317" s="219">
        <f>ROUND(I2317*H2317,2)</f>
        <v>0</v>
      </c>
      <c r="BL2317" s="20" t="s">
        <v>269</v>
      </c>
      <c r="BM2317" s="218" t="s">
        <v>2404</v>
      </c>
    </row>
    <row r="2318" spans="1:47" s="2" customFormat="1" ht="12">
      <c r="A2318" s="41"/>
      <c r="B2318" s="42"/>
      <c r="C2318" s="43"/>
      <c r="D2318" s="220" t="s">
        <v>151</v>
      </c>
      <c r="E2318" s="43"/>
      <c r="F2318" s="221" t="s">
        <v>2405</v>
      </c>
      <c r="G2318" s="43"/>
      <c r="H2318" s="43"/>
      <c r="I2318" s="222"/>
      <c r="J2318" s="43"/>
      <c r="K2318" s="43"/>
      <c r="L2318" s="47"/>
      <c r="M2318" s="223"/>
      <c r="N2318" s="224"/>
      <c r="O2318" s="87"/>
      <c r="P2318" s="87"/>
      <c r="Q2318" s="87"/>
      <c r="R2318" s="87"/>
      <c r="S2318" s="87"/>
      <c r="T2318" s="88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T2318" s="20" t="s">
        <v>151</v>
      </c>
      <c r="AU2318" s="20" t="s">
        <v>81</v>
      </c>
    </row>
    <row r="2319" spans="1:47" s="2" customFormat="1" ht="12">
      <c r="A2319" s="41"/>
      <c r="B2319" s="42"/>
      <c r="C2319" s="43"/>
      <c r="D2319" s="225" t="s">
        <v>153</v>
      </c>
      <c r="E2319" s="43"/>
      <c r="F2319" s="226" t="s">
        <v>2406</v>
      </c>
      <c r="G2319" s="43"/>
      <c r="H2319" s="43"/>
      <c r="I2319" s="222"/>
      <c r="J2319" s="43"/>
      <c r="K2319" s="43"/>
      <c r="L2319" s="47"/>
      <c r="M2319" s="223"/>
      <c r="N2319" s="224"/>
      <c r="O2319" s="87"/>
      <c r="P2319" s="87"/>
      <c r="Q2319" s="87"/>
      <c r="R2319" s="87"/>
      <c r="S2319" s="87"/>
      <c r="T2319" s="88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T2319" s="20" t="s">
        <v>153</v>
      </c>
      <c r="AU2319" s="20" t="s">
        <v>81</v>
      </c>
    </row>
    <row r="2320" spans="1:51" s="13" customFormat="1" ht="12">
      <c r="A2320" s="13"/>
      <c r="B2320" s="227"/>
      <c r="C2320" s="228"/>
      <c r="D2320" s="220" t="s">
        <v>155</v>
      </c>
      <c r="E2320" s="229" t="s">
        <v>19</v>
      </c>
      <c r="F2320" s="230" t="s">
        <v>156</v>
      </c>
      <c r="G2320" s="228"/>
      <c r="H2320" s="229" t="s">
        <v>19</v>
      </c>
      <c r="I2320" s="231"/>
      <c r="J2320" s="228"/>
      <c r="K2320" s="228"/>
      <c r="L2320" s="232"/>
      <c r="M2320" s="233"/>
      <c r="N2320" s="234"/>
      <c r="O2320" s="234"/>
      <c r="P2320" s="234"/>
      <c r="Q2320" s="234"/>
      <c r="R2320" s="234"/>
      <c r="S2320" s="234"/>
      <c r="T2320" s="235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T2320" s="236" t="s">
        <v>155</v>
      </c>
      <c r="AU2320" s="236" t="s">
        <v>81</v>
      </c>
      <c r="AV2320" s="13" t="s">
        <v>79</v>
      </c>
      <c r="AW2320" s="13" t="s">
        <v>33</v>
      </c>
      <c r="AX2320" s="13" t="s">
        <v>71</v>
      </c>
      <c r="AY2320" s="236" t="s">
        <v>141</v>
      </c>
    </row>
    <row r="2321" spans="1:51" s="13" customFormat="1" ht="12">
      <c r="A2321" s="13"/>
      <c r="B2321" s="227"/>
      <c r="C2321" s="228"/>
      <c r="D2321" s="220" t="s">
        <v>155</v>
      </c>
      <c r="E2321" s="229" t="s">
        <v>19</v>
      </c>
      <c r="F2321" s="230" t="s">
        <v>2407</v>
      </c>
      <c r="G2321" s="228"/>
      <c r="H2321" s="229" t="s">
        <v>19</v>
      </c>
      <c r="I2321" s="231"/>
      <c r="J2321" s="228"/>
      <c r="K2321" s="228"/>
      <c r="L2321" s="232"/>
      <c r="M2321" s="233"/>
      <c r="N2321" s="234"/>
      <c r="O2321" s="234"/>
      <c r="P2321" s="234"/>
      <c r="Q2321" s="234"/>
      <c r="R2321" s="234"/>
      <c r="S2321" s="234"/>
      <c r="T2321" s="235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36" t="s">
        <v>155</v>
      </c>
      <c r="AU2321" s="236" t="s">
        <v>81</v>
      </c>
      <c r="AV2321" s="13" t="s">
        <v>79</v>
      </c>
      <c r="AW2321" s="13" t="s">
        <v>33</v>
      </c>
      <c r="AX2321" s="13" t="s">
        <v>71</v>
      </c>
      <c r="AY2321" s="236" t="s">
        <v>141</v>
      </c>
    </row>
    <row r="2322" spans="1:51" s="14" customFormat="1" ht="12">
      <c r="A2322" s="14"/>
      <c r="B2322" s="237"/>
      <c r="C2322" s="238"/>
      <c r="D2322" s="220" t="s">
        <v>155</v>
      </c>
      <c r="E2322" s="239" t="s">
        <v>19</v>
      </c>
      <c r="F2322" s="240" t="s">
        <v>2408</v>
      </c>
      <c r="G2322" s="238"/>
      <c r="H2322" s="241">
        <v>56.434</v>
      </c>
      <c r="I2322" s="242"/>
      <c r="J2322" s="238"/>
      <c r="K2322" s="238"/>
      <c r="L2322" s="243"/>
      <c r="M2322" s="244"/>
      <c r="N2322" s="245"/>
      <c r="O2322" s="245"/>
      <c r="P2322" s="245"/>
      <c r="Q2322" s="245"/>
      <c r="R2322" s="245"/>
      <c r="S2322" s="245"/>
      <c r="T2322" s="246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47" t="s">
        <v>155</v>
      </c>
      <c r="AU2322" s="247" t="s">
        <v>81</v>
      </c>
      <c r="AV2322" s="14" t="s">
        <v>81</v>
      </c>
      <c r="AW2322" s="14" t="s">
        <v>33</v>
      </c>
      <c r="AX2322" s="14" t="s">
        <v>71</v>
      </c>
      <c r="AY2322" s="247" t="s">
        <v>141</v>
      </c>
    </row>
    <row r="2323" spans="1:51" s="14" customFormat="1" ht="12">
      <c r="A2323" s="14"/>
      <c r="B2323" s="237"/>
      <c r="C2323" s="238"/>
      <c r="D2323" s="220" t="s">
        <v>155</v>
      </c>
      <c r="E2323" s="239" t="s">
        <v>19</v>
      </c>
      <c r="F2323" s="240" t="s">
        <v>2409</v>
      </c>
      <c r="G2323" s="238"/>
      <c r="H2323" s="241">
        <v>68.624</v>
      </c>
      <c r="I2323" s="242"/>
      <c r="J2323" s="238"/>
      <c r="K2323" s="238"/>
      <c r="L2323" s="243"/>
      <c r="M2323" s="244"/>
      <c r="N2323" s="245"/>
      <c r="O2323" s="245"/>
      <c r="P2323" s="245"/>
      <c r="Q2323" s="245"/>
      <c r="R2323" s="245"/>
      <c r="S2323" s="245"/>
      <c r="T2323" s="246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T2323" s="247" t="s">
        <v>155</v>
      </c>
      <c r="AU2323" s="247" t="s">
        <v>81</v>
      </c>
      <c r="AV2323" s="14" t="s">
        <v>81</v>
      </c>
      <c r="AW2323" s="14" t="s">
        <v>33</v>
      </c>
      <c r="AX2323" s="14" t="s">
        <v>71</v>
      </c>
      <c r="AY2323" s="247" t="s">
        <v>141</v>
      </c>
    </row>
    <row r="2324" spans="1:51" s="14" customFormat="1" ht="12">
      <c r="A2324" s="14"/>
      <c r="B2324" s="237"/>
      <c r="C2324" s="238"/>
      <c r="D2324" s="220" t="s">
        <v>155</v>
      </c>
      <c r="E2324" s="239" t="s">
        <v>19</v>
      </c>
      <c r="F2324" s="240" t="s">
        <v>2410</v>
      </c>
      <c r="G2324" s="238"/>
      <c r="H2324" s="241">
        <v>4.83</v>
      </c>
      <c r="I2324" s="242"/>
      <c r="J2324" s="238"/>
      <c r="K2324" s="238"/>
      <c r="L2324" s="243"/>
      <c r="M2324" s="244"/>
      <c r="N2324" s="245"/>
      <c r="O2324" s="245"/>
      <c r="P2324" s="245"/>
      <c r="Q2324" s="245"/>
      <c r="R2324" s="245"/>
      <c r="S2324" s="245"/>
      <c r="T2324" s="246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47" t="s">
        <v>155</v>
      </c>
      <c r="AU2324" s="247" t="s">
        <v>81</v>
      </c>
      <c r="AV2324" s="14" t="s">
        <v>81</v>
      </c>
      <c r="AW2324" s="14" t="s">
        <v>33</v>
      </c>
      <c r="AX2324" s="14" t="s">
        <v>71</v>
      </c>
      <c r="AY2324" s="247" t="s">
        <v>141</v>
      </c>
    </row>
    <row r="2325" spans="1:51" s="14" customFormat="1" ht="12">
      <c r="A2325" s="14"/>
      <c r="B2325" s="237"/>
      <c r="C2325" s="238"/>
      <c r="D2325" s="220" t="s">
        <v>155</v>
      </c>
      <c r="E2325" s="239" t="s">
        <v>19</v>
      </c>
      <c r="F2325" s="240" t="s">
        <v>2411</v>
      </c>
      <c r="G2325" s="238"/>
      <c r="H2325" s="241">
        <v>45.993</v>
      </c>
      <c r="I2325" s="242"/>
      <c r="J2325" s="238"/>
      <c r="K2325" s="238"/>
      <c r="L2325" s="243"/>
      <c r="M2325" s="244"/>
      <c r="N2325" s="245"/>
      <c r="O2325" s="245"/>
      <c r="P2325" s="245"/>
      <c r="Q2325" s="245"/>
      <c r="R2325" s="245"/>
      <c r="S2325" s="245"/>
      <c r="T2325" s="246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T2325" s="247" t="s">
        <v>155</v>
      </c>
      <c r="AU2325" s="247" t="s">
        <v>81</v>
      </c>
      <c r="AV2325" s="14" t="s">
        <v>81</v>
      </c>
      <c r="AW2325" s="14" t="s">
        <v>33</v>
      </c>
      <c r="AX2325" s="14" t="s">
        <v>71</v>
      </c>
      <c r="AY2325" s="247" t="s">
        <v>141</v>
      </c>
    </row>
    <row r="2326" spans="1:51" s="14" customFormat="1" ht="12">
      <c r="A2326" s="14"/>
      <c r="B2326" s="237"/>
      <c r="C2326" s="238"/>
      <c r="D2326" s="220" t="s">
        <v>155</v>
      </c>
      <c r="E2326" s="239" t="s">
        <v>19</v>
      </c>
      <c r="F2326" s="240" t="s">
        <v>2412</v>
      </c>
      <c r="G2326" s="238"/>
      <c r="H2326" s="241">
        <v>32.714</v>
      </c>
      <c r="I2326" s="242"/>
      <c r="J2326" s="238"/>
      <c r="K2326" s="238"/>
      <c r="L2326" s="243"/>
      <c r="M2326" s="244"/>
      <c r="N2326" s="245"/>
      <c r="O2326" s="245"/>
      <c r="P2326" s="245"/>
      <c r="Q2326" s="245"/>
      <c r="R2326" s="245"/>
      <c r="S2326" s="245"/>
      <c r="T2326" s="246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T2326" s="247" t="s">
        <v>155</v>
      </c>
      <c r="AU2326" s="247" t="s">
        <v>81</v>
      </c>
      <c r="AV2326" s="14" t="s">
        <v>81</v>
      </c>
      <c r="AW2326" s="14" t="s">
        <v>33</v>
      </c>
      <c r="AX2326" s="14" t="s">
        <v>71</v>
      </c>
      <c r="AY2326" s="247" t="s">
        <v>141</v>
      </c>
    </row>
    <row r="2327" spans="1:51" s="14" customFormat="1" ht="12">
      <c r="A2327" s="14"/>
      <c r="B2327" s="237"/>
      <c r="C2327" s="238"/>
      <c r="D2327" s="220" t="s">
        <v>155</v>
      </c>
      <c r="E2327" s="239" t="s">
        <v>19</v>
      </c>
      <c r="F2327" s="240" t="s">
        <v>2413</v>
      </c>
      <c r="G2327" s="238"/>
      <c r="H2327" s="241">
        <v>51.337</v>
      </c>
      <c r="I2327" s="242"/>
      <c r="J2327" s="238"/>
      <c r="K2327" s="238"/>
      <c r="L2327" s="243"/>
      <c r="M2327" s="244"/>
      <c r="N2327" s="245"/>
      <c r="O2327" s="245"/>
      <c r="P2327" s="245"/>
      <c r="Q2327" s="245"/>
      <c r="R2327" s="245"/>
      <c r="S2327" s="245"/>
      <c r="T2327" s="246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T2327" s="247" t="s">
        <v>155</v>
      </c>
      <c r="AU2327" s="247" t="s">
        <v>81</v>
      </c>
      <c r="AV2327" s="14" t="s">
        <v>81</v>
      </c>
      <c r="AW2327" s="14" t="s">
        <v>33</v>
      </c>
      <c r="AX2327" s="14" t="s">
        <v>71</v>
      </c>
      <c r="AY2327" s="247" t="s">
        <v>141</v>
      </c>
    </row>
    <row r="2328" spans="1:51" s="14" customFormat="1" ht="12">
      <c r="A2328" s="14"/>
      <c r="B2328" s="237"/>
      <c r="C2328" s="238"/>
      <c r="D2328" s="220" t="s">
        <v>155</v>
      </c>
      <c r="E2328" s="239" t="s">
        <v>19</v>
      </c>
      <c r="F2328" s="240" t="s">
        <v>2414</v>
      </c>
      <c r="G2328" s="238"/>
      <c r="H2328" s="241">
        <v>3.71</v>
      </c>
      <c r="I2328" s="242"/>
      <c r="J2328" s="238"/>
      <c r="K2328" s="238"/>
      <c r="L2328" s="243"/>
      <c r="M2328" s="244"/>
      <c r="N2328" s="245"/>
      <c r="O2328" s="245"/>
      <c r="P2328" s="245"/>
      <c r="Q2328" s="245"/>
      <c r="R2328" s="245"/>
      <c r="S2328" s="245"/>
      <c r="T2328" s="246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47" t="s">
        <v>155</v>
      </c>
      <c r="AU2328" s="247" t="s">
        <v>81</v>
      </c>
      <c r="AV2328" s="14" t="s">
        <v>81</v>
      </c>
      <c r="AW2328" s="14" t="s">
        <v>33</v>
      </c>
      <c r="AX2328" s="14" t="s">
        <v>71</v>
      </c>
      <c r="AY2328" s="247" t="s">
        <v>141</v>
      </c>
    </row>
    <row r="2329" spans="1:51" s="14" customFormat="1" ht="12">
      <c r="A2329" s="14"/>
      <c r="B2329" s="237"/>
      <c r="C2329" s="238"/>
      <c r="D2329" s="220" t="s">
        <v>155</v>
      </c>
      <c r="E2329" s="239" t="s">
        <v>19</v>
      </c>
      <c r="F2329" s="240" t="s">
        <v>2415</v>
      </c>
      <c r="G2329" s="238"/>
      <c r="H2329" s="241">
        <v>3.78</v>
      </c>
      <c r="I2329" s="242"/>
      <c r="J2329" s="238"/>
      <c r="K2329" s="238"/>
      <c r="L2329" s="243"/>
      <c r="M2329" s="244"/>
      <c r="N2329" s="245"/>
      <c r="O2329" s="245"/>
      <c r="P2329" s="245"/>
      <c r="Q2329" s="245"/>
      <c r="R2329" s="245"/>
      <c r="S2329" s="245"/>
      <c r="T2329" s="246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T2329" s="247" t="s">
        <v>155</v>
      </c>
      <c r="AU2329" s="247" t="s">
        <v>81</v>
      </c>
      <c r="AV2329" s="14" t="s">
        <v>81</v>
      </c>
      <c r="AW2329" s="14" t="s">
        <v>33</v>
      </c>
      <c r="AX2329" s="14" t="s">
        <v>71</v>
      </c>
      <c r="AY2329" s="247" t="s">
        <v>141</v>
      </c>
    </row>
    <row r="2330" spans="1:51" s="14" customFormat="1" ht="12">
      <c r="A2330" s="14"/>
      <c r="B2330" s="237"/>
      <c r="C2330" s="238"/>
      <c r="D2330" s="220" t="s">
        <v>155</v>
      </c>
      <c r="E2330" s="239" t="s">
        <v>19</v>
      </c>
      <c r="F2330" s="240" t="s">
        <v>2416</v>
      </c>
      <c r="G2330" s="238"/>
      <c r="H2330" s="241">
        <v>4.69</v>
      </c>
      <c r="I2330" s="242"/>
      <c r="J2330" s="238"/>
      <c r="K2330" s="238"/>
      <c r="L2330" s="243"/>
      <c r="M2330" s="244"/>
      <c r="N2330" s="245"/>
      <c r="O2330" s="245"/>
      <c r="P2330" s="245"/>
      <c r="Q2330" s="245"/>
      <c r="R2330" s="245"/>
      <c r="S2330" s="245"/>
      <c r="T2330" s="246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T2330" s="247" t="s">
        <v>155</v>
      </c>
      <c r="AU2330" s="247" t="s">
        <v>81</v>
      </c>
      <c r="AV2330" s="14" t="s">
        <v>81</v>
      </c>
      <c r="AW2330" s="14" t="s">
        <v>33</v>
      </c>
      <c r="AX2330" s="14" t="s">
        <v>71</v>
      </c>
      <c r="AY2330" s="247" t="s">
        <v>141</v>
      </c>
    </row>
    <row r="2331" spans="1:51" s="14" customFormat="1" ht="12">
      <c r="A2331" s="14"/>
      <c r="B2331" s="237"/>
      <c r="C2331" s="238"/>
      <c r="D2331" s="220" t="s">
        <v>155</v>
      </c>
      <c r="E2331" s="239" t="s">
        <v>19</v>
      </c>
      <c r="F2331" s="240" t="s">
        <v>2417</v>
      </c>
      <c r="G2331" s="238"/>
      <c r="H2331" s="241">
        <v>73.297</v>
      </c>
      <c r="I2331" s="242"/>
      <c r="J2331" s="238"/>
      <c r="K2331" s="238"/>
      <c r="L2331" s="243"/>
      <c r="M2331" s="244"/>
      <c r="N2331" s="245"/>
      <c r="O2331" s="245"/>
      <c r="P2331" s="245"/>
      <c r="Q2331" s="245"/>
      <c r="R2331" s="245"/>
      <c r="S2331" s="245"/>
      <c r="T2331" s="246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T2331" s="247" t="s">
        <v>155</v>
      </c>
      <c r="AU2331" s="247" t="s">
        <v>81</v>
      </c>
      <c r="AV2331" s="14" t="s">
        <v>81</v>
      </c>
      <c r="AW2331" s="14" t="s">
        <v>33</v>
      </c>
      <c r="AX2331" s="14" t="s">
        <v>71</v>
      </c>
      <c r="AY2331" s="247" t="s">
        <v>141</v>
      </c>
    </row>
    <row r="2332" spans="1:51" s="14" customFormat="1" ht="12">
      <c r="A2332" s="14"/>
      <c r="B2332" s="237"/>
      <c r="C2332" s="238"/>
      <c r="D2332" s="220" t="s">
        <v>155</v>
      </c>
      <c r="E2332" s="239" t="s">
        <v>19</v>
      </c>
      <c r="F2332" s="240" t="s">
        <v>2418</v>
      </c>
      <c r="G2332" s="238"/>
      <c r="H2332" s="241">
        <v>24.568</v>
      </c>
      <c r="I2332" s="242"/>
      <c r="J2332" s="238"/>
      <c r="K2332" s="238"/>
      <c r="L2332" s="243"/>
      <c r="M2332" s="244"/>
      <c r="N2332" s="245"/>
      <c r="O2332" s="245"/>
      <c r="P2332" s="245"/>
      <c r="Q2332" s="245"/>
      <c r="R2332" s="245"/>
      <c r="S2332" s="245"/>
      <c r="T2332" s="246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T2332" s="247" t="s">
        <v>155</v>
      </c>
      <c r="AU2332" s="247" t="s">
        <v>81</v>
      </c>
      <c r="AV2332" s="14" t="s">
        <v>81</v>
      </c>
      <c r="AW2332" s="14" t="s">
        <v>33</v>
      </c>
      <c r="AX2332" s="14" t="s">
        <v>71</v>
      </c>
      <c r="AY2332" s="247" t="s">
        <v>141</v>
      </c>
    </row>
    <row r="2333" spans="1:51" s="14" customFormat="1" ht="12">
      <c r="A2333" s="14"/>
      <c r="B2333" s="237"/>
      <c r="C2333" s="238"/>
      <c r="D2333" s="220" t="s">
        <v>155</v>
      </c>
      <c r="E2333" s="239" t="s">
        <v>19</v>
      </c>
      <c r="F2333" s="240" t="s">
        <v>2419</v>
      </c>
      <c r="G2333" s="238"/>
      <c r="H2333" s="241">
        <v>7.91</v>
      </c>
      <c r="I2333" s="242"/>
      <c r="J2333" s="238"/>
      <c r="K2333" s="238"/>
      <c r="L2333" s="243"/>
      <c r="M2333" s="244"/>
      <c r="N2333" s="245"/>
      <c r="O2333" s="245"/>
      <c r="P2333" s="245"/>
      <c r="Q2333" s="245"/>
      <c r="R2333" s="245"/>
      <c r="S2333" s="245"/>
      <c r="T2333" s="246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T2333" s="247" t="s">
        <v>155</v>
      </c>
      <c r="AU2333" s="247" t="s">
        <v>81</v>
      </c>
      <c r="AV2333" s="14" t="s">
        <v>81</v>
      </c>
      <c r="AW2333" s="14" t="s">
        <v>33</v>
      </c>
      <c r="AX2333" s="14" t="s">
        <v>71</v>
      </c>
      <c r="AY2333" s="247" t="s">
        <v>141</v>
      </c>
    </row>
    <row r="2334" spans="1:51" s="14" customFormat="1" ht="12">
      <c r="A2334" s="14"/>
      <c r="B2334" s="237"/>
      <c r="C2334" s="238"/>
      <c r="D2334" s="220" t="s">
        <v>155</v>
      </c>
      <c r="E2334" s="239" t="s">
        <v>19</v>
      </c>
      <c r="F2334" s="240" t="s">
        <v>2420</v>
      </c>
      <c r="G2334" s="238"/>
      <c r="H2334" s="241">
        <v>5.98</v>
      </c>
      <c r="I2334" s="242"/>
      <c r="J2334" s="238"/>
      <c r="K2334" s="238"/>
      <c r="L2334" s="243"/>
      <c r="M2334" s="244"/>
      <c r="N2334" s="245"/>
      <c r="O2334" s="245"/>
      <c r="P2334" s="245"/>
      <c r="Q2334" s="245"/>
      <c r="R2334" s="245"/>
      <c r="S2334" s="245"/>
      <c r="T2334" s="246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T2334" s="247" t="s">
        <v>155</v>
      </c>
      <c r="AU2334" s="247" t="s">
        <v>81</v>
      </c>
      <c r="AV2334" s="14" t="s">
        <v>81</v>
      </c>
      <c r="AW2334" s="14" t="s">
        <v>33</v>
      </c>
      <c r="AX2334" s="14" t="s">
        <v>71</v>
      </c>
      <c r="AY2334" s="247" t="s">
        <v>141</v>
      </c>
    </row>
    <row r="2335" spans="1:51" s="14" customFormat="1" ht="12">
      <c r="A2335" s="14"/>
      <c r="B2335" s="237"/>
      <c r="C2335" s="238"/>
      <c r="D2335" s="220" t="s">
        <v>155</v>
      </c>
      <c r="E2335" s="239" t="s">
        <v>19</v>
      </c>
      <c r="F2335" s="240" t="s">
        <v>2421</v>
      </c>
      <c r="G2335" s="238"/>
      <c r="H2335" s="241">
        <v>91.242</v>
      </c>
      <c r="I2335" s="242"/>
      <c r="J2335" s="238"/>
      <c r="K2335" s="238"/>
      <c r="L2335" s="243"/>
      <c r="M2335" s="244"/>
      <c r="N2335" s="245"/>
      <c r="O2335" s="245"/>
      <c r="P2335" s="245"/>
      <c r="Q2335" s="245"/>
      <c r="R2335" s="245"/>
      <c r="S2335" s="245"/>
      <c r="T2335" s="246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T2335" s="247" t="s">
        <v>155</v>
      </c>
      <c r="AU2335" s="247" t="s">
        <v>81</v>
      </c>
      <c r="AV2335" s="14" t="s">
        <v>81</v>
      </c>
      <c r="AW2335" s="14" t="s">
        <v>33</v>
      </c>
      <c r="AX2335" s="14" t="s">
        <v>71</v>
      </c>
      <c r="AY2335" s="247" t="s">
        <v>141</v>
      </c>
    </row>
    <row r="2336" spans="1:51" s="14" customFormat="1" ht="12">
      <c r="A2336" s="14"/>
      <c r="B2336" s="237"/>
      <c r="C2336" s="238"/>
      <c r="D2336" s="220" t="s">
        <v>155</v>
      </c>
      <c r="E2336" s="239" t="s">
        <v>19</v>
      </c>
      <c r="F2336" s="240" t="s">
        <v>2422</v>
      </c>
      <c r="G2336" s="238"/>
      <c r="H2336" s="241">
        <v>2.84</v>
      </c>
      <c r="I2336" s="242"/>
      <c r="J2336" s="238"/>
      <c r="K2336" s="238"/>
      <c r="L2336" s="243"/>
      <c r="M2336" s="244"/>
      <c r="N2336" s="245"/>
      <c r="O2336" s="245"/>
      <c r="P2336" s="245"/>
      <c r="Q2336" s="245"/>
      <c r="R2336" s="245"/>
      <c r="S2336" s="245"/>
      <c r="T2336" s="246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T2336" s="247" t="s">
        <v>155</v>
      </c>
      <c r="AU2336" s="247" t="s">
        <v>81</v>
      </c>
      <c r="AV2336" s="14" t="s">
        <v>81</v>
      </c>
      <c r="AW2336" s="14" t="s">
        <v>33</v>
      </c>
      <c r="AX2336" s="14" t="s">
        <v>71</v>
      </c>
      <c r="AY2336" s="247" t="s">
        <v>141</v>
      </c>
    </row>
    <row r="2337" spans="1:51" s="14" customFormat="1" ht="12">
      <c r="A2337" s="14"/>
      <c r="B2337" s="237"/>
      <c r="C2337" s="238"/>
      <c r="D2337" s="220" t="s">
        <v>155</v>
      </c>
      <c r="E2337" s="239" t="s">
        <v>19</v>
      </c>
      <c r="F2337" s="240" t="s">
        <v>2423</v>
      </c>
      <c r="G2337" s="238"/>
      <c r="H2337" s="241">
        <v>38</v>
      </c>
      <c r="I2337" s="242"/>
      <c r="J2337" s="238"/>
      <c r="K2337" s="238"/>
      <c r="L2337" s="243"/>
      <c r="M2337" s="244"/>
      <c r="N2337" s="245"/>
      <c r="O2337" s="245"/>
      <c r="P2337" s="245"/>
      <c r="Q2337" s="245"/>
      <c r="R2337" s="245"/>
      <c r="S2337" s="245"/>
      <c r="T2337" s="246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T2337" s="247" t="s">
        <v>155</v>
      </c>
      <c r="AU2337" s="247" t="s">
        <v>81</v>
      </c>
      <c r="AV2337" s="14" t="s">
        <v>81</v>
      </c>
      <c r="AW2337" s="14" t="s">
        <v>33</v>
      </c>
      <c r="AX2337" s="14" t="s">
        <v>71</v>
      </c>
      <c r="AY2337" s="247" t="s">
        <v>141</v>
      </c>
    </row>
    <row r="2338" spans="1:51" s="14" customFormat="1" ht="12">
      <c r="A2338" s="14"/>
      <c r="B2338" s="237"/>
      <c r="C2338" s="238"/>
      <c r="D2338" s="220" t="s">
        <v>155</v>
      </c>
      <c r="E2338" s="239" t="s">
        <v>19</v>
      </c>
      <c r="F2338" s="240" t="s">
        <v>2424</v>
      </c>
      <c r="G2338" s="238"/>
      <c r="H2338" s="241">
        <v>5.04</v>
      </c>
      <c r="I2338" s="242"/>
      <c r="J2338" s="238"/>
      <c r="K2338" s="238"/>
      <c r="L2338" s="243"/>
      <c r="M2338" s="244"/>
      <c r="N2338" s="245"/>
      <c r="O2338" s="245"/>
      <c r="P2338" s="245"/>
      <c r="Q2338" s="245"/>
      <c r="R2338" s="245"/>
      <c r="S2338" s="245"/>
      <c r="T2338" s="246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T2338" s="247" t="s">
        <v>155</v>
      </c>
      <c r="AU2338" s="247" t="s">
        <v>81</v>
      </c>
      <c r="AV2338" s="14" t="s">
        <v>81</v>
      </c>
      <c r="AW2338" s="14" t="s">
        <v>33</v>
      </c>
      <c r="AX2338" s="14" t="s">
        <v>71</v>
      </c>
      <c r="AY2338" s="247" t="s">
        <v>141</v>
      </c>
    </row>
    <row r="2339" spans="1:51" s="14" customFormat="1" ht="12">
      <c r="A2339" s="14"/>
      <c r="B2339" s="237"/>
      <c r="C2339" s="238"/>
      <c r="D2339" s="220" t="s">
        <v>155</v>
      </c>
      <c r="E2339" s="239" t="s">
        <v>19</v>
      </c>
      <c r="F2339" s="240" t="s">
        <v>2425</v>
      </c>
      <c r="G2339" s="238"/>
      <c r="H2339" s="241">
        <v>19.43</v>
      </c>
      <c r="I2339" s="242"/>
      <c r="J2339" s="238"/>
      <c r="K2339" s="238"/>
      <c r="L2339" s="243"/>
      <c r="M2339" s="244"/>
      <c r="N2339" s="245"/>
      <c r="O2339" s="245"/>
      <c r="P2339" s="245"/>
      <c r="Q2339" s="245"/>
      <c r="R2339" s="245"/>
      <c r="S2339" s="245"/>
      <c r="T2339" s="246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T2339" s="247" t="s">
        <v>155</v>
      </c>
      <c r="AU2339" s="247" t="s">
        <v>81</v>
      </c>
      <c r="AV2339" s="14" t="s">
        <v>81</v>
      </c>
      <c r="AW2339" s="14" t="s">
        <v>33</v>
      </c>
      <c r="AX2339" s="14" t="s">
        <v>71</v>
      </c>
      <c r="AY2339" s="247" t="s">
        <v>141</v>
      </c>
    </row>
    <row r="2340" spans="1:51" s="14" customFormat="1" ht="12">
      <c r="A2340" s="14"/>
      <c r="B2340" s="237"/>
      <c r="C2340" s="238"/>
      <c r="D2340" s="220" t="s">
        <v>155</v>
      </c>
      <c r="E2340" s="239" t="s">
        <v>19</v>
      </c>
      <c r="F2340" s="240" t="s">
        <v>2426</v>
      </c>
      <c r="G2340" s="238"/>
      <c r="H2340" s="241">
        <v>5.25</v>
      </c>
      <c r="I2340" s="242"/>
      <c r="J2340" s="238"/>
      <c r="K2340" s="238"/>
      <c r="L2340" s="243"/>
      <c r="M2340" s="244"/>
      <c r="N2340" s="245"/>
      <c r="O2340" s="245"/>
      <c r="P2340" s="245"/>
      <c r="Q2340" s="245"/>
      <c r="R2340" s="245"/>
      <c r="S2340" s="245"/>
      <c r="T2340" s="246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T2340" s="247" t="s">
        <v>155</v>
      </c>
      <c r="AU2340" s="247" t="s">
        <v>81</v>
      </c>
      <c r="AV2340" s="14" t="s">
        <v>81</v>
      </c>
      <c r="AW2340" s="14" t="s">
        <v>33</v>
      </c>
      <c r="AX2340" s="14" t="s">
        <v>71</v>
      </c>
      <c r="AY2340" s="247" t="s">
        <v>141</v>
      </c>
    </row>
    <row r="2341" spans="1:51" s="14" customFormat="1" ht="12">
      <c r="A2341" s="14"/>
      <c r="B2341" s="237"/>
      <c r="C2341" s="238"/>
      <c r="D2341" s="220" t="s">
        <v>155</v>
      </c>
      <c r="E2341" s="239" t="s">
        <v>19</v>
      </c>
      <c r="F2341" s="240" t="s">
        <v>2427</v>
      </c>
      <c r="G2341" s="238"/>
      <c r="H2341" s="241">
        <v>5.11</v>
      </c>
      <c r="I2341" s="242"/>
      <c r="J2341" s="238"/>
      <c r="K2341" s="238"/>
      <c r="L2341" s="243"/>
      <c r="M2341" s="244"/>
      <c r="N2341" s="245"/>
      <c r="O2341" s="245"/>
      <c r="P2341" s="245"/>
      <c r="Q2341" s="245"/>
      <c r="R2341" s="245"/>
      <c r="S2341" s="245"/>
      <c r="T2341" s="246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47" t="s">
        <v>155</v>
      </c>
      <c r="AU2341" s="247" t="s">
        <v>81</v>
      </c>
      <c r="AV2341" s="14" t="s">
        <v>81</v>
      </c>
      <c r="AW2341" s="14" t="s">
        <v>33</v>
      </c>
      <c r="AX2341" s="14" t="s">
        <v>71</v>
      </c>
      <c r="AY2341" s="247" t="s">
        <v>141</v>
      </c>
    </row>
    <row r="2342" spans="1:51" s="14" customFormat="1" ht="12">
      <c r="A2342" s="14"/>
      <c r="B2342" s="237"/>
      <c r="C2342" s="238"/>
      <c r="D2342" s="220" t="s">
        <v>155</v>
      </c>
      <c r="E2342" s="239" t="s">
        <v>19</v>
      </c>
      <c r="F2342" s="240" t="s">
        <v>2428</v>
      </c>
      <c r="G2342" s="238"/>
      <c r="H2342" s="241">
        <v>121.763</v>
      </c>
      <c r="I2342" s="242"/>
      <c r="J2342" s="238"/>
      <c r="K2342" s="238"/>
      <c r="L2342" s="243"/>
      <c r="M2342" s="244"/>
      <c r="N2342" s="245"/>
      <c r="O2342" s="245"/>
      <c r="P2342" s="245"/>
      <c r="Q2342" s="245"/>
      <c r="R2342" s="245"/>
      <c r="S2342" s="245"/>
      <c r="T2342" s="246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T2342" s="247" t="s">
        <v>155</v>
      </c>
      <c r="AU2342" s="247" t="s">
        <v>81</v>
      </c>
      <c r="AV2342" s="14" t="s">
        <v>81</v>
      </c>
      <c r="AW2342" s="14" t="s">
        <v>33</v>
      </c>
      <c r="AX2342" s="14" t="s">
        <v>71</v>
      </c>
      <c r="AY2342" s="247" t="s">
        <v>141</v>
      </c>
    </row>
    <row r="2343" spans="1:51" s="14" customFormat="1" ht="12">
      <c r="A2343" s="14"/>
      <c r="B2343" s="237"/>
      <c r="C2343" s="238"/>
      <c r="D2343" s="220" t="s">
        <v>155</v>
      </c>
      <c r="E2343" s="239" t="s">
        <v>19</v>
      </c>
      <c r="F2343" s="240" t="s">
        <v>2429</v>
      </c>
      <c r="G2343" s="238"/>
      <c r="H2343" s="241">
        <v>5.32</v>
      </c>
      <c r="I2343" s="242"/>
      <c r="J2343" s="238"/>
      <c r="K2343" s="238"/>
      <c r="L2343" s="243"/>
      <c r="M2343" s="244"/>
      <c r="N2343" s="245"/>
      <c r="O2343" s="245"/>
      <c r="P2343" s="245"/>
      <c r="Q2343" s="245"/>
      <c r="R2343" s="245"/>
      <c r="S2343" s="245"/>
      <c r="T2343" s="246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T2343" s="247" t="s">
        <v>155</v>
      </c>
      <c r="AU2343" s="247" t="s">
        <v>81</v>
      </c>
      <c r="AV2343" s="14" t="s">
        <v>81</v>
      </c>
      <c r="AW2343" s="14" t="s">
        <v>33</v>
      </c>
      <c r="AX2343" s="14" t="s">
        <v>71</v>
      </c>
      <c r="AY2343" s="247" t="s">
        <v>141</v>
      </c>
    </row>
    <row r="2344" spans="1:51" s="14" customFormat="1" ht="12">
      <c r="A2344" s="14"/>
      <c r="B2344" s="237"/>
      <c r="C2344" s="238"/>
      <c r="D2344" s="220" t="s">
        <v>155</v>
      </c>
      <c r="E2344" s="239" t="s">
        <v>19</v>
      </c>
      <c r="F2344" s="240" t="s">
        <v>2430</v>
      </c>
      <c r="G2344" s="238"/>
      <c r="H2344" s="241">
        <v>12.11</v>
      </c>
      <c r="I2344" s="242"/>
      <c r="J2344" s="238"/>
      <c r="K2344" s="238"/>
      <c r="L2344" s="243"/>
      <c r="M2344" s="244"/>
      <c r="N2344" s="245"/>
      <c r="O2344" s="245"/>
      <c r="P2344" s="245"/>
      <c r="Q2344" s="245"/>
      <c r="R2344" s="245"/>
      <c r="S2344" s="245"/>
      <c r="T2344" s="246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T2344" s="247" t="s">
        <v>155</v>
      </c>
      <c r="AU2344" s="247" t="s">
        <v>81</v>
      </c>
      <c r="AV2344" s="14" t="s">
        <v>81</v>
      </c>
      <c r="AW2344" s="14" t="s">
        <v>33</v>
      </c>
      <c r="AX2344" s="14" t="s">
        <v>71</v>
      </c>
      <c r="AY2344" s="247" t="s">
        <v>141</v>
      </c>
    </row>
    <row r="2345" spans="1:51" s="14" customFormat="1" ht="12">
      <c r="A2345" s="14"/>
      <c r="B2345" s="237"/>
      <c r="C2345" s="238"/>
      <c r="D2345" s="220" t="s">
        <v>155</v>
      </c>
      <c r="E2345" s="239" t="s">
        <v>19</v>
      </c>
      <c r="F2345" s="240" t="s">
        <v>2431</v>
      </c>
      <c r="G2345" s="238"/>
      <c r="H2345" s="241">
        <v>27.35</v>
      </c>
      <c r="I2345" s="242"/>
      <c r="J2345" s="238"/>
      <c r="K2345" s="238"/>
      <c r="L2345" s="243"/>
      <c r="M2345" s="244"/>
      <c r="N2345" s="245"/>
      <c r="O2345" s="245"/>
      <c r="P2345" s="245"/>
      <c r="Q2345" s="245"/>
      <c r="R2345" s="245"/>
      <c r="S2345" s="245"/>
      <c r="T2345" s="246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T2345" s="247" t="s">
        <v>155</v>
      </c>
      <c r="AU2345" s="247" t="s">
        <v>81</v>
      </c>
      <c r="AV2345" s="14" t="s">
        <v>81</v>
      </c>
      <c r="AW2345" s="14" t="s">
        <v>33</v>
      </c>
      <c r="AX2345" s="14" t="s">
        <v>71</v>
      </c>
      <c r="AY2345" s="247" t="s">
        <v>141</v>
      </c>
    </row>
    <row r="2346" spans="1:51" s="14" customFormat="1" ht="12">
      <c r="A2346" s="14"/>
      <c r="B2346" s="237"/>
      <c r="C2346" s="238"/>
      <c r="D2346" s="220" t="s">
        <v>155</v>
      </c>
      <c r="E2346" s="239" t="s">
        <v>19</v>
      </c>
      <c r="F2346" s="240" t="s">
        <v>2432</v>
      </c>
      <c r="G2346" s="238"/>
      <c r="H2346" s="241">
        <v>3.92</v>
      </c>
      <c r="I2346" s="242"/>
      <c r="J2346" s="238"/>
      <c r="K2346" s="238"/>
      <c r="L2346" s="243"/>
      <c r="M2346" s="244"/>
      <c r="N2346" s="245"/>
      <c r="O2346" s="245"/>
      <c r="P2346" s="245"/>
      <c r="Q2346" s="245"/>
      <c r="R2346" s="245"/>
      <c r="S2346" s="245"/>
      <c r="T2346" s="246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T2346" s="247" t="s">
        <v>155</v>
      </c>
      <c r="AU2346" s="247" t="s">
        <v>81</v>
      </c>
      <c r="AV2346" s="14" t="s">
        <v>81</v>
      </c>
      <c r="AW2346" s="14" t="s">
        <v>33</v>
      </c>
      <c r="AX2346" s="14" t="s">
        <v>71</v>
      </c>
      <c r="AY2346" s="247" t="s">
        <v>141</v>
      </c>
    </row>
    <row r="2347" spans="1:51" s="14" customFormat="1" ht="12">
      <c r="A2347" s="14"/>
      <c r="B2347" s="237"/>
      <c r="C2347" s="238"/>
      <c r="D2347" s="220" t="s">
        <v>155</v>
      </c>
      <c r="E2347" s="239" t="s">
        <v>19</v>
      </c>
      <c r="F2347" s="240" t="s">
        <v>2433</v>
      </c>
      <c r="G2347" s="238"/>
      <c r="H2347" s="241">
        <v>3.22</v>
      </c>
      <c r="I2347" s="242"/>
      <c r="J2347" s="238"/>
      <c r="K2347" s="238"/>
      <c r="L2347" s="243"/>
      <c r="M2347" s="244"/>
      <c r="N2347" s="245"/>
      <c r="O2347" s="245"/>
      <c r="P2347" s="245"/>
      <c r="Q2347" s="245"/>
      <c r="R2347" s="245"/>
      <c r="S2347" s="245"/>
      <c r="T2347" s="246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T2347" s="247" t="s">
        <v>155</v>
      </c>
      <c r="AU2347" s="247" t="s">
        <v>81</v>
      </c>
      <c r="AV2347" s="14" t="s">
        <v>81</v>
      </c>
      <c r="AW2347" s="14" t="s">
        <v>33</v>
      </c>
      <c r="AX2347" s="14" t="s">
        <v>71</v>
      </c>
      <c r="AY2347" s="247" t="s">
        <v>141</v>
      </c>
    </row>
    <row r="2348" spans="1:51" s="14" customFormat="1" ht="12">
      <c r="A2348" s="14"/>
      <c r="B2348" s="237"/>
      <c r="C2348" s="238"/>
      <c r="D2348" s="220" t="s">
        <v>155</v>
      </c>
      <c r="E2348" s="239" t="s">
        <v>19</v>
      </c>
      <c r="F2348" s="240" t="s">
        <v>2434</v>
      </c>
      <c r="G2348" s="238"/>
      <c r="H2348" s="241">
        <v>328.193</v>
      </c>
      <c r="I2348" s="242"/>
      <c r="J2348" s="238"/>
      <c r="K2348" s="238"/>
      <c r="L2348" s="243"/>
      <c r="M2348" s="244"/>
      <c r="N2348" s="245"/>
      <c r="O2348" s="245"/>
      <c r="P2348" s="245"/>
      <c r="Q2348" s="245"/>
      <c r="R2348" s="245"/>
      <c r="S2348" s="245"/>
      <c r="T2348" s="246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T2348" s="247" t="s">
        <v>155</v>
      </c>
      <c r="AU2348" s="247" t="s">
        <v>81</v>
      </c>
      <c r="AV2348" s="14" t="s">
        <v>81</v>
      </c>
      <c r="AW2348" s="14" t="s">
        <v>33</v>
      </c>
      <c r="AX2348" s="14" t="s">
        <v>71</v>
      </c>
      <c r="AY2348" s="247" t="s">
        <v>141</v>
      </c>
    </row>
    <row r="2349" spans="1:51" s="14" customFormat="1" ht="12">
      <c r="A2349" s="14"/>
      <c r="B2349" s="237"/>
      <c r="C2349" s="238"/>
      <c r="D2349" s="220" t="s">
        <v>155</v>
      </c>
      <c r="E2349" s="239" t="s">
        <v>19</v>
      </c>
      <c r="F2349" s="240" t="s">
        <v>2435</v>
      </c>
      <c r="G2349" s="238"/>
      <c r="H2349" s="241">
        <v>5.04</v>
      </c>
      <c r="I2349" s="242"/>
      <c r="J2349" s="238"/>
      <c r="K2349" s="238"/>
      <c r="L2349" s="243"/>
      <c r="M2349" s="244"/>
      <c r="N2349" s="245"/>
      <c r="O2349" s="245"/>
      <c r="P2349" s="245"/>
      <c r="Q2349" s="245"/>
      <c r="R2349" s="245"/>
      <c r="S2349" s="245"/>
      <c r="T2349" s="246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47" t="s">
        <v>155</v>
      </c>
      <c r="AU2349" s="247" t="s">
        <v>81</v>
      </c>
      <c r="AV2349" s="14" t="s">
        <v>81</v>
      </c>
      <c r="AW2349" s="14" t="s">
        <v>33</v>
      </c>
      <c r="AX2349" s="14" t="s">
        <v>71</v>
      </c>
      <c r="AY2349" s="247" t="s">
        <v>141</v>
      </c>
    </row>
    <row r="2350" spans="1:51" s="14" customFormat="1" ht="12">
      <c r="A2350" s="14"/>
      <c r="B2350" s="237"/>
      <c r="C2350" s="238"/>
      <c r="D2350" s="220" t="s">
        <v>155</v>
      </c>
      <c r="E2350" s="239" t="s">
        <v>19</v>
      </c>
      <c r="F2350" s="240" t="s">
        <v>2436</v>
      </c>
      <c r="G2350" s="238"/>
      <c r="H2350" s="241">
        <v>4.9</v>
      </c>
      <c r="I2350" s="242"/>
      <c r="J2350" s="238"/>
      <c r="K2350" s="238"/>
      <c r="L2350" s="243"/>
      <c r="M2350" s="244"/>
      <c r="N2350" s="245"/>
      <c r="O2350" s="245"/>
      <c r="P2350" s="245"/>
      <c r="Q2350" s="245"/>
      <c r="R2350" s="245"/>
      <c r="S2350" s="245"/>
      <c r="T2350" s="246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T2350" s="247" t="s">
        <v>155</v>
      </c>
      <c r="AU2350" s="247" t="s">
        <v>81</v>
      </c>
      <c r="AV2350" s="14" t="s">
        <v>81</v>
      </c>
      <c r="AW2350" s="14" t="s">
        <v>33</v>
      </c>
      <c r="AX2350" s="14" t="s">
        <v>71</v>
      </c>
      <c r="AY2350" s="247" t="s">
        <v>141</v>
      </c>
    </row>
    <row r="2351" spans="1:51" s="14" customFormat="1" ht="12">
      <c r="A2351" s="14"/>
      <c r="B2351" s="237"/>
      <c r="C2351" s="238"/>
      <c r="D2351" s="220" t="s">
        <v>155</v>
      </c>
      <c r="E2351" s="239" t="s">
        <v>19</v>
      </c>
      <c r="F2351" s="240" t="s">
        <v>2437</v>
      </c>
      <c r="G2351" s="238"/>
      <c r="H2351" s="241">
        <v>27.12</v>
      </c>
      <c r="I2351" s="242"/>
      <c r="J2351" s="238"/>
      <c r="K2351" s="238"/>
      <c r="L2351" s="243"/>
      <c r="M2351" s="244"/>
      <c r="N2351" s="245"/>
      <c r="O2351" s="245"/>
      <c r="P2351" s="245"/>
      <c r="Q2351" s="245"/>
      <c r="R2351" s="245"/>
      <c r="S2351" s="245"/>
      <c r="T2351" s="246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47" t="s">
        <v>155</v>
      </c>
      <c r="AU2351" s="247" t="s">
        <v>81</v>
      </c>
      <c r="AV2351" s="14" t="s">
        <v>81</v>
      </c>
      <c r="AW2351" s="14" t="s">
        <v>33</v>
      </c>
      <c r="AX2351" s="14" t="s">
        <v>71</v>
      </c>
      <c r="AY2351" s="247" t="s">
        <v>141</v>
      </c>
    </row>
    <row r="2352" spans="1:51" s="14" customFormat="1" ht="12">
      <c r="A2352" s="14"/>
      <c r="B2352" s="237"/>
      <c r="C2352" s="238"/>
      <c r="D2352" s="220" t="s">
        <v>155</v>
      </c>
      <c r="E2352" s="239" t="s">
        <v>19</v>
      </c>
      <c r="F2352" s="240" t="s">
        <v>2438</v>
      </c>
      <c r="G2352" s="238"/>
      <c r="H2352" s="241">
        <v>313.35</v>
      </c>
      <c r="I2352" s="242"/>
      <c r="J2352" s="238"/>
      <c r="K2352" s="238"/>
      <c r="L2352" s="243"/>
      <c r="M2352" s="244"/>
      <c r="N2352" s="245"/>
      <c r="O2352" s="245"/>
      <c r="P2352" s="245"/>
      <c r="Q2352" s="245"/>
      <c r="R2352" s="245"/>
      <c r="S2352" s="245"/>
      <c r="T2352" s="246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T2352" s="247" t="s">
        <v>155</v>
      </c>
      <c r="AU2352" s="247" t="s">
        <v>81</v>
      </c>
      <c r="AV2352" s="14" t="s">
        <v>81</v>
      </c>
      <c r="AW2352" s="14" t="s">
        <v>33</v>
      </c>
      <c r="AX2352" s="14" t="s">
        <v>71</v>
      </c>
      <c r="AY2352" s="247" t="s">
        <v>141</v>
      </c>
    </row>
    <row r="2353" spans="1:51" s="14" customFormat="1" ht="12">
      <c r="A2353" s="14"/>
      <c r="B2353" s="237"/>
      <c r="C2353" s="238"/>
      <c r="D2353" s="220" t="s">
        <v>155</v>
      </c>
      <c r="E2353" s="239" t="s">
        <v>19</v>
      </c>
      <c r="F2353" s="240" t="s">
        <v>2439</v>
      </c>
      <c r="G2353" s="238"/>
      <c r="H2353" s="241">
        <v>313.35</v>
      </c>
      <c r="I2353" s="242"/>
      <c r="J2353" s="238"/>
      <c r="K2353" s="238"/>
      <c r="L2353" s="243"/>
      <c r="M2353" s="244"/>
      <c r="N2353" s="245"/>
      <c r="O2353" s="245"/>
      <c r="P2353" s="245"/>
      <c r="Q2353" s="245"/>
      <c r="R2353" s="245"/>
      <c r="S2353" s="245"/>
      <c r="T2353" s="246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47" t="s">
        <v>155</v>
      </c>
      <c r="AU2353" s="247" t="s">
        <v>81</v>
      </c>
      <c r="AV2353" s="14" t="s">
        <v>81</v>
      </c>
      <c r="AW2353" s="14" t="s">
        <v>33</v>
      </c>
      <c r="AX2353" s="14" t="s">
        <v>71</v>
      </c>
      <c r="AY2353" s="247" t="s">
        <v>141</v>
      </c>
    </row>
    <row r="2354" spans="1:51" s="14" customFormat="1" ht="12">
      <c r="A2354" s="14"/>
      <c r="B2354" s="237"/>
      <c r="C2354" s="238"/>
      <c r="D2354" s="220" t="s">
        <v>155</v>
      </c>
      <c r="E2354" s="239" t="s">
        <v>19</v>
      </c>
      <c r="F2354" s="240" t="s">
        <v>469</v>
      </c>
      <c r="G2354" s="238"/>
      <c r="H2354" s="241">
        <v>13.3</v>
      </c>
      <c r="I2354" s="242"/>
      <c r="J2354" s="238"/>
      <c r="K2354" s="238"/>
      <c r="L2354" s="243"/>
      <c r="M2354" s="244"/>
      <c r="N2354" s="245"/>
      <c r="O2354" s="245"/>
      <c r="P2354" s="245"/>
      <c r="Q2354" s="245"/>
      <c r="R2354" s="245"/>
      <c r="S2354" s="245"/>
      <c r="T2354" s="246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T2354" s="247" t="s">
        <v>155</v>
      </c>
      <c r="AU2354" s="247" t="s">
        <v>81</v>
      </c>
      <c r="AV2354" s="14" t="s">
        <v>81</v>
      </c>
      <c r="AW2354" s="14" t="s">
        <v>33</v>
      </c>
      <c r="AX2354" s="14" t="s">
        <v>71</v>
      </c>
      <c r="AY2354" s="247" t="s">
        <v>141</v>
      </c>
    </row>
    <row r="2355" spans="1:51" s="15" customFormat="1" ht="12">
      <c r="A2355" s="15"/>
      <c r="B2355" s="258"/>
      <c r="C2355" s="259"/>
      <c r="D2355" s="220" t="s">
        <v>155</v>
      </c>
      <c r="E2355" s="260" t="s">
        <v>19</v>
      </c>
      <c r="F2355" s="261" t="s">
        <v>188</v>
      </c>
      <c r="G2355" s="259"/>
      <c r="H2355" s="262">
        <v>1729.715</v>
      </c>
      <c r="I2355" s="263"/>
      <c r="J2355" s="259"/>
      <c r="K2355" s="259"/>
      <c r="L2355" s="264"/>
      <c r="M2355" s="265"/>
      <c r="N2355" s="266"/>
      <c r="O2355" s="266"/>
      <c r="P2355" s="266"/>
      <c r="Q2355" s="266"/>
      <c r="R2355" s="266"/>
      <c r="S2355" s="266"/>
      <c r="T2355" s="267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T2355" s="268" t="s">
        <v>155</v>
      </c>
      <c r="AU2355" s="268" t="s">
        <v>81</v>
      </c>
      <c r="AV2355" s="15" t="s">
        <v>149</v>
      </c>
      <c r="AW2355" s="15" t="s">
        <v>33</v>
      </c>
      <c r="AX2355" s="15" t="s">
        <v>79</v>
      </c>
      <c r="AY2355" s="268" t="s">
        <v>141</v>
      </c>
    </row>
    <row r="2356" spans="1:65" s="2" customFormat="1" ht="33" customHeight="1">
      <c r="A2356" s="41"/>
      <c r="B2356" s="42"/>
      <c r="C2356" s="207" t="s">
        <v>2440</v>
      </c>
      <c r="D2356" s="207" t="s">
        <v>144</v>
      </c>
      <c r="E2356" s="208" t="s">
        <v>2441</v>
      </c>
      <c r="F2356" s="209" t="s">
        <v>2442</v>
      </c>
      <c r="G2356" s="210" t="s">
        <v>221</v>
      </c>
      <c r="H2356" s="211">
        <v>1807.677</v>
      </c>
      <c r="I2356" s="212"/>
      <c r="J2356" s="213">
        <f>ROUND(I2356*H2356,2)</f>
        <v>0</v>
      </c>
      <c r="K2356" s="209" t="s">
        <v>148</v>
      </c>
      <c r="L2356" s="47"/>
      <c r="M2356" s="214" t="s">
        <v>19</v>
      </c>
      <c r="N2356" s="215" t="s">
        <v>42</v>
      </c>
      <c r="O2356" s="87"/>
      <c r="P2356" s="216">
        <f>O2356*H2356</f>
        <v>0</v>
      </c>
      <c r="Q2356" s="216">
        <v>0.00026</v>
      </c>
      <c r="R2356" s="216">
        <f>Q2356*H2356</f>
        <v>0.46999601999999996</v>
      </c>
      <c r="S2356" s="216">
        <v>0</v>
      </c>
      <c r="T2356" s="217">
        <f>S2356*H2356</f>
        <v>0</v>
      </c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R2356" s="218" t="s">
        <v>269</v>
      </c>
      <c r="AT2356" s="218" t="s">
        <v>144</v>
      </c>
      <c r="AU2356" s="218" t="s">
        <v>81</v>
      </c>
      <c r="AY2356" s="20" t="s">
        <v>141</v>
      </c>
      <c r="BE2356" s="219">
        <f>IF(N2356="základní",J2356,0)</f>
        <v>0</v>
      </c>
      <c r="BF2356" s="219">
        <f>IF(N2356="snížená",J2356,0)</f>
        <v>0</v>
      </c>
      <c r="BG2356" s="219">
        <f>IF(N2356="zákl. přenesená",J2356,0)</f>
        <v>0</v>
      </c>
      <c r="BH2356" s="219">
        <f>IF(N2356="sníž. přenesená",J2356,0)</f>
        <v>0</v>
      </c>
      <c r="BI2356" s="219">
        <f>IF(N2356="nulová",J2356,0)</f>
        <v>0</v>
      </c>
      <c r="BJ2356" s="20" t="s">
        <v>79</v>
      </c>
      <c r="BK2356" s="219">
        <f>ROUND(I2356*H2356,2)</f>
        <v>0</v>
      </c>
      <c r="BL2356" s="20" t="s">
        <v>269</v>
      </c>
      <c r="BM2356" s="218" t="s">
        <v>2443</v>
      </c>
    </row>
    <row r="2357" spans="1:47" s="2" customFormat="1" ht="12">
      <c r="A2357" s="41"/>
      <c r="B2357" s="42"/>
      <c r="C2357" s="43"/>
      <c r="D2357" s="220" t="s">
        <v>151</v>
      </c>
      <c r="E2357" s="43"/>
      <c r="F2357" s="221" t="s">
        <v>2444</v>
      </c>
      <c r="G2357" s="43"/>
      <c r="H2357" s="43"/>
      <c r="I2357" s="222"/>
      <c r="J2357" s="43"/>
      <c r="K2357" s="43"/>
      <c r="L2357" s="47"/>
      <c r="M2357" s="223"/>
      <c r="N2357" s="224"/>
      <c r="O2357" s="87"/>
      <c r="P2357" s="87"/>
      <c r="Q2357" s="87"/>
      <c r="R2357" s="87"/>
      <c r="S2357" s="87"/>
      <c r="T2357" s="88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T2357" s="20" t="s">
        <v>151</v>
      </c>
      <c r="AU2357" s="20" t="s">
        <v>81</v>
      </c>
    </row>
    <row r="2358" spans="1:47" s="2" customFormat="1" ht="12">
      <c r="A2358" s="41"/>
      <c r="B2358" s="42"/>
      <c r="C2358" s="43"/>
      <c r="D2358" s="225" t="s">
        <v>153</v>
      </c>
      <c r="E2358" s="43"/>
      <c r="F2358" s="226" t="s">
        <v>2445</v>
      </c>
      <c r="G2358" s="43"/>
      <c r="H2358" s="43"/>
      <c r="I2358" s="222"/>
      <c r="J2358" s="43"/>
      <c r="K2358" s="43"/>
      <c r="L2358" s="47"/>
      <c r="M2358" s="223"/>
      <c r="N2358" s="224"/>
      <c r="O2358" s="87"/>
      <c r="P2358" s="87"/>
      <c r="Q2358" s="87"/>
      <c r="R2358" s="87"/>
      <c r="S2358" s="87"/>
      <c r="T2358" s="88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T2358" s="20" t="s">
        <v>153</v>
      </c>
      <c r="AU2358" s="20" t="s">
        <v>81</v>
      </c>
    </row>
    <row r="2359" spans="1:51" s="13" customFormat="1" ht="12">
      <c r="A2359" s="13"/>
      <c r="B2359" s="227"/>
      <c r="C2359" s="228"/>
      <c r="D2359" s="220" t="s">
        <v>155</v>
      </c>
      <c r="E2359" s="229" t="s">
        <v>19</v>
      </c>
      <c r="F2359" s="230" t="s">
        <v>156</v>
      </c>
      <c r="G2359" s="228"/>
      <c r="H2359" s="229" t="s">
        <v>19</v>
      </c>
      <c r="I2359" s="231"/>
      <c r="J2359" s="228"/>
      <c r="K2359" s="228"/>
      <c r="L2359" s="232"/>
      <c r="M2359" s="233"/>
      <c r="N2359" s="234"/>
      <c r="O2359" s="234"/>
      <c r="P2359" s="234"/>
      <c r="Q2359" s="234"/>
      <c r="R2359" s="234"/>
      <c r="S2359" s="234"/>
      <c r="T2359" s="235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T2359" s="236" t="s">
        <v>155</v>
      </c>
      <c r="AU2359" s="236" t="s">
        <v>81</v>
      </c>
      <c r="AV2359" s="13" t="s">
        <v>79</v>
      </c>
      <c r="AW2359" s="13" t="s">
        <v>33</v>
      </c>
      <c r="AX2359" s="13" t="s">
        <v>71</v>
      </c>
      <c r="AY2359" s="236" t="s">
        <v>141</v>
      </c>
    </row>
    <row r="2360" spans="1:51" s="13" customFormat="1" ht="12">
      <c r="A2360" s="13"/>
      <c r="B2360" s="227"/>
      <c r="C2360" s="228"/>
      <c r="D2360" s="220" t="s">
        <v>155</v>
      </c>
      <c r="E2360" s="229" t="s">
        <v>19</v>
      </c>
      <c r="F2360" s="230" t="s">
        <v>2407</v>
      </c>
      <c r="G2360" s="228"/>
      <c r="H2360" s="229" t="s">
        <v>19</v>
      </c>
      <c r="I2360" s="231"/>
      <c r="J2360" s="228"/>
      <c r="K2360" s="228"/>
      <c r="L2360" s="232"/>
      <c r="M2360" s="233"/>
      <c r="N2360" s="234"/>
      <c r="O2360" s="234"/>
      <c r="P2360" s="234"/>
      <c r="Q2360" s="234"/>
      <c r="R2360" s="234"/>
      <c r="S2360" s="234"/>
      <c r="T2360" s="235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36" t="s">
        <v>155</v>
      </c>
      <c r="AU2360" s="236" t="s">
        <v>81</v>
      </c>
      <c r="AV2360" s="13" t="s">
        <v>79</v>
      </c>
      <c r="AW2360" s="13" t="s">
        <v>33</v>
      </c>
      <c r="AX2360" s="13" t="s">
        <v>71</v>
      </c>
      <c r="AY2360" s="236" t="s">
        <v>141</v>
      </c>
    </row>
    <row r="2361" spans="1:51" s="14" customFormat="1" ht="12">
      <c r="A2361" s="14"/>
      <c r="B2361" s="237"/>
      <c r="C2361" s="238"/>
      <c r="D2361" s="220" t="s">
        <v>155</v>
      </c>
      <c r="E2361" s="239" t="s">
        <v>19</v>
      </c>
      <c r="F2361" s="240" t="s">
        <v>2446</v>
      </c>
      <c r="G2361" s="238"/>
      <c r="H2361" s="241">
        <v>70.075</v>
      </c>
      <c r="I2361" s="242"/>
      <c r="J2361" s="238"/>
      <c r="K2361" s="238"/>
      <c r="L2361" s="243"/>
      <c r="M2361" s="244"/>
      <c r="N2361" s="245"/>
      <c r="O2361" s="245"/>
      <c r="P2361" s="245"/>
      <c r="Q2361" s="245"/>
      <c r="R2361" s="245"/>
      <c r="S2361" s="245"/>
      <c r="T2361" s="246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47" t="s">
        <v>155</v>
      </c>
      <c r="AU2361" s="247" t="s">
        <v>81</v>
      </c>
      <c r="AV2361" s="14" t="s">
        <v>81</v>
      </c>
      <c r="AW2361" s="14" t="s">
        <v>33</v>
      </c>
      <c r="AX2361" s="14" t="s">
        <v>71</v>
      </c>
      <c r="AY2361" s="247" t="s">
        <v>141</v>
      </c>
    </row>
    <row r="2362" spans="1:51" s="14" customFormat="1" ht="12">
      <c r="A2362" s="14"/>
      <c r="B2362" s="237"/>
      <c r="C2362" s="238"/>
      <c r="D2362" s="220" t="s">
        <v>155</v>
      </c>
      <c r="E2362" s="239" t="s">
        <v>19</v>
      </c>
      <c r="F2362" s="240" t="s">
        <v>2447</v>
      </c>
      <c r="G2362" s="238"/>
      <c r="H2362" s="241">
        <v>70.2</v>
      </c>
      <c r="I2362" s="242"/>
      <c r="J2362" s="238"/>
      <c r="K2362" s="238"/>
      <c r="L2362" s="243"/>
      <c r="M2362" s="244"/>
      <c r="N2362" s="245"/>
      <c r="O2362" s="245"/>
      <c r="P2362" s="245"/>
      <c r="Q2362" s="245"/>
      <c r="R2362" s="245"/>
      <c r="S2362" s="245"/>
      <c r="T2362" s="246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T2362" s="247" t="s">
        <v>155</v>
      </c>
      <c r="AU2362" s="247" t="s">
        <v>81</v>
      </c>
      <c r="AV2362" s="14" t="s">
        <v>81</v>
      </c>
      <c r="AW2362" s="14" t="s">
        <v>33</v>
      </c>
      <c r="AX2362" s="14" t="s">
        <v>71</v>
      </c>
      <c r="AY2362" s="247" t="s">
        <v>141</v>
      </c>
    </row>
    <row r="2363" spans="1:51" s="14" customFormat="1" ht="12">
      <c r="A2363" s="14"/>
      <c r="B2363" s="237"/>
      <c r="C2363" s="238"/>
      <c r="D2363" s="220" t="s">
        <v>155</v>
      </c>
      <c r="E2363" s="239" t="s">
        <v>19</v>
      </c>
      <c r="F2363" s="240" t="s">
        <v>2410</v>
      </c>
      <c r="G2363" s="238"/>
      <c r="H2363" s="241">
        <v>4.83</v>
      </c>
      <c r="I2363" s="242"/>
      <c r="J2363" s="238"/>
      <c r="K2363" s="238"/>
      <c r="L2363" s="243"/>
      <c r="M2363" s="244"/>
      <c r="N2363" s="245"/>
      <c r="O2363" s="245"/>
      <c r="P2363" s="245"/>
      <c r="Q2363" s="245"/>
      <c r="R2363" s="245"/>
      <c r="S2363" s="245"/>
      <c r="T2363" s="246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T2363" s="247" t="s">
        <v>155</v>
      </c>
      <c r="AU2363" s="247" t="s">
        <v>81</v>
      </c>
      <c r="AV2363" s="14" t="s">
        <v>81</v>
      </c>
      <c r="AW2363" s="14" t="s">
        <v>33</v>
      </c>
      <c r="AX2363" s="14" t="s">
        <v>71</v>
      </c>
      <c r="AY2363" s="247" t="s">
        <v>141</v>
      </c>
    </row>
    <row r="2364" spans="1:51" s="14" customFormat="1" ht="12">
      <c r="A2364" s="14"/>
      <c r="B2364" s="237"/>
      <c r="C2364" s="238"/>
      <c r="D2364" s="220" t="s">
        <v>155</v>
      </c>
      <c r="E2364" s="239" t="s">
        <v>19</v>
      </c>
      <c r="F2364" s="240" t="s">
        <v>2448</v>
      </c>
      <c r="G2364" s="238"/>
      <c r="H2364" s="241">
        <v>53.29</v>
      </c>
      <c r="I2364" s="242"/>
      <c r="J2364" s="238"/>
      <c r="K2364" s="238"/>
      <c r="L2364" s="243"/>
      <c r="M2364" s="244"/>
      <c r="N2364" s="245"/>
      <c r="O2364" s="245"/>
      <c r="P2364" s="245"/>
      <c r="Q2364" s="245"/>
      <c r="R2364" s="245"/>
      <c r="S2364" s="245"/>
      <c r="T2364" s="246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T2364" s="247" t="s">
        <v>155</v>
      </c>
      <c r="AU2364" s="247" t="s">
        <v>81</v>
      </c>
      <c r="AV2364" s="14" t="s">
        <v>81</v>
      </c>
      <c r="AW2364" s="14" t="s">
        <v>33</v>
      </c>
      <c r="AX2364" s="14" t="s">
        <v>71</v>
      </c>
      <c r="AY2364" s="247" t="s">
        <v>141</v>
      </c>
    </row>
    <row r="2365" spans="1:51" s="14" customFormat="1" ht="12">
      <c r="A2365" s="14"/>
      <c r="B2365" s="237"/>
      <c r="C2365" s="238"/>
      <c r="D2365" s="220" t="s">
        <v>155</v>
      </c>
      <c r="E2365" s="239" t="s">
        <v>19</v>
      </c>
      <c r="F2365" s="240" t="s">
        <v>2449</v>
      </c>
      <c r="G2365" s="238"/>
      <c r="H2365" s="241">
        <v>34.881</v>
      </c>
      <c r="I2365" s="242"/>
      <c r="J2365" s="238"/>
      <c r="K2365" s="238"/>
      <c r="L2365" s="243"/>
      <c r="M2365" s="244"/>
      <c r="N2365" s="245"/>
      <c r="O2365" s="245"/>
      <c r="P2365" s="245"/>
      <c r="Q2365" s="245"/>
      <c r="R2365" s="245"/>
      <c r="S2365" s="245"/>
      <c r="T2365" s="246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47" t="s">
        <v>155</v>
      </c>
      <c r="AU2365" s="247" t="s">
        <v>81</v>
      </c>
      <c r="AV2365" s="14" t="s">
        <v>81</v>
      </c>
      <c r="AW2365" s="14" t="s">
        <v>33</v>
      </c>
      <c r="AX2365" s="14" t="s">
        <v>71</v>
      </c>
      <c r="AY2365" s="247" t="s">
        <v>141</v>
      </c>
    </row>
    <row r="2366" spans="1:51" s="14" customFormat="1" ht="12">
      <c r="A2366" s="14"/>
      <c r="B2366" s="237"/>
      <c r="C2366" s="238"/>
      <c r="D2366" s="220" t="s">
        <v>155</v>
      </c>
      <c r="E2366" s="239" t="s">
        <v>19</v>
      </c>
      <c r="F2366" s="240" t="s">
        <v>2450</v>
      </c>
      <c r="G2366" s="238"/>
      <c r="H2366" s="241">
        <v>62.37</v>
      </c>
      <c r="I2366" s="242"/>
      <c r="J2366" s="238"/>
      <c r="K2366" s="238"/>
      <c r="L2366" s="243"/>
      <c r="M2366" s="244"/>
      <c r="N2366" s="245"/>
      <c r="O2366" s="245"/>
      <c r="P2366" s="245"/>
      <c r="Q2366" s="245"/>
      <c r="R2366" s="245"/>
      <c r="S2366" s="245"/>
      <c r="T2366" s="246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T2366" s="247" t="s">
        <v>155</v>
      </c>
      <c r="AU2366" s="247" t="s">
        <v>81</v>
      </c>
      <c r="AV2366" s="14" t="s">
        <v>81</v>
      </c>
      <c r="AW2366" s="14" t="s">
        <v>33</v>
      </c>
      <c r="AX2366" s="14" t="s">
        <v>71</v>
      </c>
      <c r="AY2366" s="247" t="s">
        <v>141</v>
      </c>
    </row>
    <row r="2367" spans="1:51" s="14" customFormat="1" ht="12">
      <c r="A2367" s="14"/>
      <c r="B2367" s="237"/>
      <c r="C2367" s="238"/>
      <c r="D2367" s="220" t="s">
        <v>155</v>
      </c>
      <c r="E2367" s="239" t="s">
        <v>19</v>
      </c>
      <c r="F2367" s="240" t="s">
        <v>2414</v>
      </c>
      <c r="G2367" s="238"/>
      <c r="H2367" s="241">
        <v>3.71</v>
      </c>
      <c r="I2367" s="242"/>
      <c r="J2367" s="238"/>
      <c r="K2367" s="238"/>
      <c r="L2367" s="243"/>
      <c r="M2367" s="244"/>
      <c r="N2367" s="245"/>
      <c r="O2367" s="245"/>
      <c r="P2367" s="245"/>
      <c r="Q2367" s="245"/>
      <c r="R2367" s="245"/>
      <c r="S2367" s="245"/>
      <c r="T2367" s="246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T2367" s="247" t="s">
        <v>155</v>
      </c>
      <c r="AU2367" s="247" t="s">
        <v>81</v>
      </c>
      <c r="AV2367" s="14" t="s">
        <v>81</v>
      </c>
      <c r="AW2367" s="14" t="s">
        <v>33</v>
      </c>
      <c r="AX2367" s="14" t="s">
        <v>71</v>
      </c>
      <c r="AY2367" s="247" t="s">
        <v>141</v>
      </c>
    </row>
    <row r="2368" spans="1:51" s="14" customFormat="1" ht="12">
      <c r="A2368" s="14"/>
      <c r="B2368" s="237"/>
      <c r="C2368" s="238"/>
      <c r="D2368" s="220" t="s">
        <v>155</v>
      </c>
      <c r="E2368" s="239" t="s">
        <v>19</v>
      </c>
      <c r="F2368" s="240" t="s">
        <v>2415</v>
      </c>
      <c r="G2368" s="238"/>
      <c r="H2368" s="241">
        <v>3.78</v>
      </c>
      <c r="I2368" s="242"/>
      <c r="J2368" s="238"/>
      <c r="K2368" s="238"/>
      <c r="L2368" s="243"/>
      <c r="M2368" s="244"/>
      <c r="N2368" s="245"/>
      <c r="O2368" s="245"/>
      <c r="P2368" s="245"/>
      <c r="Q2368" s="245"/>
      <c r="R2368" s="245"/>
      <c r="S2368" s="245"/>
      <c r="T2368" s="246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T2368" s="247" t="s">
        <v>155</v>
      </c>
      <c r="AU2368" s="247" t="s">
        <v>81</v>
      </c>
      <c r="AV2368" s="14" t="s">
        <v>81</v>
      </c>
      <c r="AW2368" s="14" t="s">
        <v>33</v>
      </c>
      <c r="AX2368" s="14" t="s">
        <v>71</v>
      </c>
      <c r="AY2368" s="247" t="s">
        <v>141</v>
      </c>
    </row>
    <row r="2369" spans="1:51" s="14" customFormat="1" ht="12">
      <c r="A2369" s="14"/>
      <c r="B2369" s="237"/>
      <c r="C2369" s="238"/>
      <c r="D2369" s="220" t="s">
        <v>155</v>
      </c>
      <c r="E2369" s="239" t="s">
        <v>19</v>
      </c>
      <c r="F2369" s="240" t="s">
        <v>2416</v>
      </c>
      <c r="G2369" s="238"/>
      <c r="H2369" s="241">
        <v>4.69</v>
      </c>
      <c r="I2369" s="242"/>
      <c r="J2369" s="238"/>
      <c r="K2369" s="238"/>
      <c r="L2369" s="243"/>
      <c r="M2369" s="244"/>
      <c r="N2369" s="245"/>
      <c r="O2369" s="245"/>
      <c r="P2369" s="245"/>
      <c r="Q2369" s="245"/>
      <c r="R2369" s="245"/>
      <c r="S2369" s="245"/>
      <c r="T2369" s="246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T2369" s="247" t="s">
        <v>155</v>
      </c>
      <c r="AU2369" s="247" t="s">
        <v>81</v>
      </c>
      <c r="AV2369" s="14" t="s">
        <v>81</v>
      </c>
      <c r="AW2369" s="14" t="s">
        <v>33</v>
      </c>
      <c r="AX2369" s="14" t="s">
        <v>71</v>
      </c>
      <c r="AY2369" s="247" t="s">
        <v>141</v>
      </c>
    </row>
    <row r="2370" spans="1:51" s="14" customFormat="1" ht="12">
      <c r="A2370" s="14"/>
      <c r="B2370" s="237"/>
      <c r="C2370" s="238"/>
      <c r="D2370" s="220" t="s">
        <v>155</v>
      </c>
      <c r="E2370" s="239" t="s">
        <v>19</v>
      </c>
      <c r="F2370" s="240" t="s">
        <v>2451</v>
      </c>
      <c r="G2370" s="238"/>
      <c r="H2370" s="241">
        <v>83.155</v>
      </c>
      <c r="I2370" s="242"/>
      <c r="J2370" s="238"/>
      <c r="K2370" s="238"/>
      <c r="L2370" s="243"/>
      <c r="M2370" s="244"/>
      <c r="N2370" s="245"/>
      <c r="O2370" s="245"/>
      <c r="P2370" s="245"/>
      <c r="Q2370" s="245"/>
      <c r="R2370" s="245"/>
      <c r="S2370" s="245"/>
      <c r="T2370" s="246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T2370" s="247" t="s">
        <v>155</v>
      </c>
      <c r="AU2370" s="247" t="s">
        <v>81</v>
      </c>
      <c r="AV2370" s="14" t="s">
        <v>81</v>
      </c>
      <c r="AW2370" s="14" t="s">
        <v>33</v>
      </c>
      <c r="AX2370" s="14" t="s">
        <v>71</v>
      </c>
      <c r="AY2370" s="247" t="s">
        <v>141</v>
      </c>
    </row>
    <row r="2371" spans="1:51" s="14" customFormat="1" ht="12">
      <c r="A2371" s="14"/>
      <c r="B2371" s="237"/>
      <c r="C2371" s="238"/>
      <c r="D2371" s="220" t="s">
        <v>155</v>
      </c>
      <c r="E2371" s="239" t="s">
        <v>19</v>
      </c>
      <c r="F2371" s="240" t="s">
        <v>2452</v>
      </c>
      <c r="G2371" s="238"/>
      <c r="H2371" s="241">
        <v>27.72</v>
      </c>
      <c r="I2371" s="242"/>
      <c r="J2371" s="238"/>
      <c r="K2371" s="238"/>
      <c r="L2371" s="243"/>
      <c r="M2371" s="244"/>
      <c r="N2371" s="245"/>
      <c r="O2371" s="245"/>
      <c r="P2371" s="245"/>
      <c r="Q2371" s="245"/>
      <c r="R2371" s="245"/>
      <c r="S2371" s="245"/>
      <c r="T2371" s="246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T2371" s="247" t="s">
        <v>155</v>
      </c>
      <c r="AU2371" s="247" t="s">
        <v>81</v>
      </c>
      <c r="AV2371" s="14" t="s">
        <v>81</v>
      </c>
      <c r="AW2371" s="14" t="s">
        <v>33</v>
      </c>
      <c r="AX2371" s="14" t="s">
        <v>71</v>
      </c>
      <c r="AY2371" s="247" t="s">
        <v>141</v>
      </c>
    </row>
    <row r="2372" spans="1:51" s="14" customFormat="1" ht="12">
      <c r="A2372" s="14"/>
      <c r="B2372" s="237"/>
      <c r="C2372" s="238"/>
      <c r="D2372" s="220" t="s">
        <v>155</v>
      </c>
      <c r="E2372" s="239" t="s">
        <v>19</v>
      </c>
      <c r="F2372" s="240" t="s">
        <v>2419</v>
      </c>
      <c r="G2372" s="238"/>
      <c r="H2372" s="241">
        <v>7.91</v>
      </c>
      <c r="I2372" s="242"/>
      <c r="J2372" s="238"/>
      <c r="K2372" s="238"/>
      <c r="L2372" s="243"/>
      <c r="M2372" s="244"/>
      <c r="N2372" s="245"/>
      <c r="O2372" s="245"/>
      <c r="P2372" s="245"/>
      <c r="Q2372" s="245"/>
      <c r="R2372" s="245"/>
      <c r="S2372" s="245"/>
      <c r="T2372" s="246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T2372" s="247" t="s">
        <v>155</v>
      </c>
      <c r="AU2372" s="247" t="s">
        <v>81</v>
      </c>
      <c r="AV2372" s="14" t="s">
        <v>81</v>
      </c>
      <c r="AW2372" s="14" t="s">
        <v>33</v>
      </c>
      <c r="AX2372" s="14" t="s">
        <v>71</v>
      </c>
      <c r="AY2372" s="247" t="s">
        <v>141</v>
      </c>
    </row>
    <row r="2373" spans="1:51" s="14" customFormat="1" ht="12">
      <c r="A2373" s="14"/>
      <c r="B2373" s="237"/>
      <c r="C2373" s="238"/>
      <c r="D2373" s="220" t="s">
        <v>155</v>
      </c>
      <c r="E2373" s="239" t="s">
        <v>19</v>
      </c>
      <c r="F2373" s="240" t="s">
        <v>2420</v>
      </c>
      <c r="G2373" s="238"/>
      <c r="H2373" s="241">
        <v>5.98</v>
      </c>
      <c r="I2373" s="242"/>
      <c r="J2373" s="238"/>
      <c r="K2373" s="238"/>
      <c r="L2373" s="243"/>
      <c r="M2373" s="244"/>
      <c r="N2373" s="245"/>
      <c r="O2373" s="245"/>
      <c r="P2373" s="245"/>
      <c r="Q2373" s="245"/>
      <c r="R2373" s="245"/>
      <c r="S2373" s="245"/>
      <c r="T2373" s="246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47" t="s">
        <v>155</v>
      </c>
      <c r="AU2373" s="247" t="s">
        <v>81</v>
      </c>
      <c r="AV2373" s="14" t="s">
        <v>81</v>
      </c>
      <c r="AW2373" s="14" t="s">
        <v>33</v>
      </c>
      <c r="AX2373" s="14" t="s">
        <v>71</v>
      </c>
      <c r="AY2373" s="247" t="s">
        <v>141</v>
      </c>
    </row>
    <row r="2374" spans="1:51" s="14" customFormat="1" ht="12">
      <c r="A2374" s="14"/>
      <c r="B2374" s="237"/>
      <c r="C2374" s="238"/>
      <c r="D2374" s="220" t="s">
        <v>155</v>
      </c>
      <c r="E2374" s="239" t="s">
        <v>19</v>
      </c>
      <c r="F2374" s="240" t="s">
        <v>2453</v>
      </c>
      <c r="G2374" s="238"/>
      <c r="H2374" s="241">
        <v>120.48</v>
      </c>
      <c r="I2374" s="242"/>
      <c r="J2374" s="238"/>
      <c r="K2374" s="238"/>
      <c r="L2374" s="243"/>
      <c r="M2374" s="244"/>
      <c r="N2374" s="245"/>
      <c r="O2374" s="245"/>
      <c r="P2374" s="245"/>
      <c r="Q2374" s="245"/>
      <c r="R2374" s="245"/>
      <c r="S2374" s="245"/>
      <c r="T2374" s="246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T2374" s="247" t="s">
        <v>155</v>
      </c>
      <c r="AU2374" s="247" t="s">
        <v>81</v>
      </c>
      <c r="AV2374" s="14" t="s">
        <v>81</v>
      </c>
      <c r="AW2374" s="14" t="s">
        <v>33</v>
      </c>
      <c r="AX2374" s="14" t="s">
        <v>71</v>
      </c>
      <c r="AY2374" s="247" t="s">
        <v>141</v>
      </c>
    </row>
    <row r="2375" spans="1:51" s="14" customFormat="1" ht="12">
      <c r="A2375" s="14"/>
      <c r="B2375" s="237"/>
      <c r="C2375" s="238"/>
      <c r="D2375" s="220" t="s">
        <v>155</v>
      </c>
      <c r="E2375" s="239" t="s">
        <v>19</v>
      </c>
      <c r="F2375" s="240" t="s">
        <v>2422</v>
      </c>
      <c r="G2375" s="238"/>
      <c r="H2375" s="241">
        <v>2.84</v>
      </c>
      <c r="I2375" s="242"/>
      <c r="J2375" s="238"/>
      <c r="K2375" s="238"/>
      <c r="L2375" s="243"/>
      <c r="M2375" s="244"/>
      <c r="N2375" s="245"/>
      <c r="O2375" s="245"/>
      <c r="P2375" s="245"/>
      <c r="Q2375" s="245"/>
      <c r="R2375" s="245"/>
      <c r="S2375" s="245"/>
      <c r="T2375" s="246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T2375" s="247" t="s">
        <v>155</v>
      </c>
      <c r="AU2375" s="247" t="s">
        <v>81</v>
      </c>
      <c r="AV2375" s="14" t="s">
        <v>81</v>
      </c>
      <c r="AW2375" s="14" t="s">
        <v>33</v>
      </c>
      <c r="AX2375" s="14" t="s">
        <v>71</v>
      </c>
      <c r="AY2375" s="247" t="s">
        <v>141</v>
      </c>
    </row>
    <row r="2376" spans="1:51" s="14" customFormat="1" ht="12">
      <c r="A2376" s="14"/>
      <c r="B2376" s="237"/>
      <c r="C2376" s="238"/>
      <c r="D2376" s="220" t="s">
        <v>155</v>
      </c>
      <c r="E2376" s="239" t="s">
        <v>19</v>
      </c>
      <c r="F2376" s="240" t="s">
        <v>2423</v>
      </c>
      <c r="G2376" s="238"/>
      <c r="H2376" s="241">
        <v>38</v>
      </c>
      <c r="I2376" s="242"/>
      <c r="J2376" s="238"/>
      <c r="K2376" s="238"/>
      <c r="L2376" s="243"/>
      <c r="M2376" s="244"/>
      <c r="N2376" s="245"/>
      <c r="O2376" s="245"/>
      <c r="P2376" s="245"/>
      <c r="Q2376" s="245"/>
      <c r="R2376" s="245"/>
      <c r="S2376" s="245"/>
      <c r="T2376" s="246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47" t="s">
        <v>155</v>
      </c>
      <c r="AU2376" s="247" t="s">
        <v>81</v>
      </c>
      <c r="AV2376" s="14" t="s">
        <v>81</v>
      </c>
      <c r="AW2376" s="14" t="s">
        <v>33</v>
      </c>
      <c r="AX2376" s="14" t="s">
        <v>71</v>
      </c>
      <c r="AY2376" s="247" t="s">
        <v>141</v>
      </c>
    </row>
    <row r="2377" spans="1:51" s="14" customFormat="1" ht="12">
      <c r="A2377" s="14"/>
      <c r="B2377" s="237"/>
      <c r="C2377" s="238"/>
      <c r="D2377" s="220" t="s">
        <v>155</v>
      </c>
      <c r="E2377" s="239" t="s">
        <v>19</v>
      </c>
      <c r="F2377" s="240" t="s">
        <v>2424</v>
      </c>
      <c r="G2377" s="238"/>
      <c r="H2377" s="241">
        <v>5.04</v>
      </c>
      <c r="I2377" s="242"/>
      <c r="J2377" s="238"/>
      <c r="K2377" s="238"/>
      <c r="L2377" s="243"/>
      <c r="M2377" s="244"/>
      <c r="N2377" s="245"/>
      <c r="O2377" s="245"/>
      <c r="P2377" s="245"/>
      <c r="Q2377" s="245"/>
      <c r="R2377" s="245"/>
      <c r="S2377" s="245"/>
      <c r="T2377" s="246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T2377" s="247" t="s">
        <v>155</v>
      </c>
      <c r="AU2377" s="247" t="s">
        <v>81</v>
      </c>
      <c r="AV2377" s="14" t="s">
        <v>81</v>
      </c>
      <c r="AW2377" s="14" t="s">
        <v>33</v>
      </c>
      <c r="AX2377" s="14" t="s">
        <v>71</v>
      </c>
      <c r="AY2377" s="247" t="s">
        <v>141</v>
      </c>
    </row>
    <row r="2378" spans="1:51" s="14" customFormat="1" ht="12">
      <c r="A2378" s="14"/>
      <c r="B2378" s="237"/>
      <c r="C2378" s="238"/>
      <c r="D2378" s="220" t="s">
        <v>155</v>
      </c>
      <c r="E2378" s="239" t="s">
        <v>19</v>
      </c>
      <c r="F2378" s="240" t="s">
        <v>2425</v>
      </c>
      <c r="G2378" s="238"/>
      <c r="H2378" s="241">
        <v>19.43</v>
      </c>
      <c r="I2378" s="242"/>
      <c r="J2378" s="238"/>
      <c r="K2378" s="238"/>
      <c r="L2378" s="243"/>
      <c r="M2378" s="244"/>
      <c r="N2378" s="245"/>
      <c r="O2378" s="245"/>
      <c r="P2378" s="245"/>
      <c r="Q2378" s="245"/>
      <c r="R2378" s="245"/>
      <c r="S2378" s="245"/>
      <c r="T2378" s="246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T2378" s="247" t="s">
        <v>155</v>
      </c>
      <c r="AU2378" s="247" t="s">
        <v>81</v>
      </c>
      <c r="AV2378" s="14" t="s">
        <v>81</v>
      </c>
      <c r="AW2378" s="14" t="s">
        <v>33</v>
      </c>
      <c r="AX2378" s="14" t="s">
        <v>71</v>
      </c>
      <c r="AY2378" s="247" t="s">
        <v>141</v>
      </c>
    </row>
    <row r="2379" spans="1:51" s="14" customFormat="1" ht="12">
      <c r="A2379" s="14"/>
      <c r="B2379" s="237"/>
      <c r="C2379" s="238"/>
      <c r="D2379" s="220" t="s">
        <v>155</v>
      </c>
      <c r="E2379" s="239" t="s">
        <v>19</v>
      </c>
      <c r="F2379" s="240" t="s">
        <v>2426</v>
      </c>
      <c r="G2379" s="238"/>
      <c r="H2379" s="241">
        <v>5.25</v>
      </c>
      <c r="I2379" s="242"/>
      <c r="J2379" s="238"/>
      <c r="K2379" s="238"/>
      <c r="L2379" s="243"/>
      <c r="M2379" s="244"/>
      <c r="N2379" s="245"/>
      <c r="O2379" s="245"/>
      <c r="P2379" s="245"/>
      <c r="Q2379" s="245"/>
      <c r="R2379" s="245"/>
      <c r="S2379" s="245"/>
      <c r="T2379" s="246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T2379" s="247" t="s">
        <v>155</v>
      </c>
      <c r="AU2379" s="247" t="s">
        <v>81</v>
      </c>
      <c r="AV2379" s="14" t="s">
        <v>81</v>
      </c>
      <c r="AW2379" s="14" t="s">
        <v>33</v>
      </c>
      <c r="AX2379" s="14" t="s">
        <v>71</v>
      </c>
      <c r="AY2379" s="247" t="s">
        <v>141</v>
      </c>
    </row>
    <row r="2380" spans="1:51" s="14" customFormat="1" ht="12">
      <c r="A2380" s="14"/>
      <c r="B2380" s="237"/>
      <c r="C2380" s="238"/>
      <c r="D2380" s="220" t="s">
        <v>155</v>
      </c>
      <c r="E2380" s="239" t="s">
        <v>19</v>
      </c>
      <c r="F2380" s="240" t="s">
        <v>2427</v>
      </c>
      <c r="G2380" s="238"/>
      <c r="H2380" s="241">
        <v>5.11</v>
      </c>
      <c r="I2380" s="242"/>
      <c r="J2380" s="238"/>
      <c r="K2380" s="238"/>
      <c r="L2380" s="243"/>
      <c r="M2380" s="244"/>
      <c r="N2380" s="245"/>
      <c r="O2380" s="245"/>
      <c r="P2380" s="245"/>
      <c r="Q2380" s="245"/>
      <c r="R2380" s="245"/>
      <c r="S2380" s="245"/>
      <c r="T2380" s="246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T2380" s="247" t="s">
        <v>155</v>
      </c>
      <c r="AU2380" s="247" t="s">
        <v>81</v>
      </c>
      <c r="AV2380" s="14" t="s">
        <v>81</v>
      </c>
      <c r="AW2380" s="14" t="s">
        <v>33</v>
      </c>
      <c r="AX2380" s="14" t="s">
        <v>71</v>
      </c>
      <c r="AY2380" s="247" t="s">
        <v>141</v>
      </c>
    </row>
    <row r="2381" spans="1:51" s="14" customFormat="1" ht="12">
      <c r="A2381" s="14"/>
      <c r="B2381" s="237"/>
      <c r="C2381" s="238"/>
      <c r="D2381" s="220" t="s">
        <v>155</v>
      </c>
      <c r="E2381" s="239" t="s">
        <v>19</v>
      </c>
      <c r="F2381" s="240" t="s">
        <v>2428</v>
      </c>
      <c r="G2381" s="238"/>
      <c r="H2381" s="241">
        <v>121.763</v>
      </c>
      <c r="I2381" s="242"/>
      <c r="J2381" s="238"/>
      <c r="K2381" s="238"/>
      <c r="L2381" s="243"/>
      <c r="M2381" s="244"/>
      <c r="N2381" s="245"/>
      <c r="O2381" s="245"/>
      <c r="P2381" s="245"/>
      <c r="Q2381" s="245"/>
      <c r="R2381" s="245"/>
      <c r="S2381" s="245"/>
      <c r="T2381" s="246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T2381" s="247" t="s">
        <v>155</v>
      </c>
      <c r="AU2381" s="247" t="s">
        <v>81</v>
      </c>
      <c r="AV2381" s="14" t="s">
        <v>81</v>
      </c>
      <c r="AW2381" s="14" t="s">
        <v>33</v>
      </c>
      <c r="AX2381" s="14" t="s">
        <v>71</v>
      </c>
      <c r="AY2381" s="247" t="s">
        <v>141</v>
      </c>
    </row>
    <row r="2382" spans="1:51" s="14" customFormat="1" ht="12">
      <c r="A2382" s="14"/>
      <c r="B2382" s="237"/>
      <c r="C2382" s="238"/>
      <c r="D2382" s="220" t="s">
        <v>155</v>
      </c>
      <c r="E2382" s="239" t="s">
        <v>19</v>
      </c>
      <c r="F2382" s="240" t="s">
        <v>2429</v>
      </c>
      <c r="G2382" s="238"/>
      <c r="H2382" s="241">
        <v>5.32</v>
      </c>
      <c r="I2382" s="242"/>
      <c r="J2382" s="238"/>
      <c r="K2382" s="238"/>
      <c r="L2382" s="243"/>
      <c r="M2382" s="244"/>
      <c r="N2382" s="245"/>
      <c r="O2382" s="245"/>
      <c r="P2382" s="245"/>
      <c r="Q2382" s="245"/>
      <c r="R2382" s="245"/>
      <c r="S2382" s="245"/>
      <c r="T2382" s="246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T2382" s="247" t="s">
        <v>155</v>
      </c>
      <c r="AU2382" s="247" t="s">
        <v>81</v>
      </c>
      <c r="AV2382" s="14" t="s">
        <v>81</v>
      </c>
      <c r="AW2382" s="14" t="s">
        <v>33</v>
      </c>
      <c r="AX2382" s="14" t="s">
        <v>71</v>
      </c>
      <c r="AY2382" s="247" t="s">
        <v>141</v>
      </c>
    </row>
    <row r="2383" spans="1:51" s="14" customFormat="1" ht="12">
      <c r="A2383" s="14"/>
      <c r="B2383" s="237"/>
      <c r="C2383" s="238"/>
      <c r="D2383" s="220" t="s">
        <v>155</v>
      </c>
      <c r="E2383" s="239" t="s">
        <v>19</v>
      </c>
      <c r="F2383" s="240" t="s">
        <v>2430</v>
      </c>
      <c r="G2383" s="238"/>
      <c r="H2383" s="241">
        <v>12.11</v>
      </c>
      <c r="I2383" s="242"/>
      <c r="J2383" s="238"/>
      <c r="K2383" s="238"/>
      <c r="L2383" s="243"/>
      <c r="M2383" s="244"/>
      <c r="N2383" s="245"/>
      <c r="O2383" s="245"/>
      <c r="P2383" s="245"/>
      <c r="Q2383" s="245"/>
      <c r="R2383" s="245"/>
      <c r="S2383" s="245"/>
      <c r="T2383" s="246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T2383" s="247" t="s">
        <v>155</v>
      </c>
      <c r="AU2383" s="247" t="s">
        <v>81</v>
      </c>
      <c r="AV2383" s="14" t="s">
        <v>81</v>
      </c>
      <c r="AW2383" s="14" t="s">
        <v>33</v>
      </c>
      <c r="AX2383" s="14" t="s">
        <v>71</v>
      </c>
      <c r="AY2383" s="247" t="s">
        <v>141</v>
      </c>
    </row>
    <row r="2384" spans="1:51" s="14" customFormat="1" ht="12">
      <c r="A2384" s="14"/>
      <c r="B2384" s="237"/>
      <c r="C2384" s="238"/>
      <c r="D2384" s="220" t="s">
        <v>155</v>
      </c>
      <c r="E2384" s="239" t="s">
        <v>19</v>
      </c>
      <c r="F2384" s="240" t="s">
        <v>2431</v>
      </c>
      <c r="G2384" s="238"/>
      <c r="H2384" s="241">
        <v>27.35</v>
      </c>
      <c r="I2384" s="242"/>
      <c r="J2384" s="238"/>
      <c r="K2384" s="238"/>
      <c r="L2384" s="243"/>
      <c r="M2384" s="244"/>
      <c r="N2384" s="245"/>
      <c r="O2384" s="245"/>
      <c r="P2384" s="245"/>
      <c r="Q2384" s="245"/>
      <c r="R2384" s="245"/>
      <c r="S2384" s="245"/>
      <c r="T2384" s="246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47" t="s">
        <v>155</v>
      </c>
      <c r="AU2384" s="247" t="s">
        <v>81</v>
      </c>
      <c r="AV2384" s="14" t="s">
        <v>81</v>
      </c>
      <c r="AW2384" s="14" t="s">
        <v>33</v>
      </c>
      <c r="AX2384" s="14" t="s">
        <v>71</v>
      </c>
      <c r="AY2384" s="247" t="s">
        <v>141</v>
      </c>
    </row>
    <row r="2385" spans="1:51" s="14" customFormat="1" ht="12">
      <c r="A2385" s="14"/>
      <c r="B2385" s="237"/>
      <c r="C2385" s="238"/>
      <c r="D2385" s="220" t="s">
        <v>155</v>
      </c>
      <c r="E2385" s="239" t="s">
        <v>19</v>
      </c>
      <c r="F2385" s="240" t="s">
        <v>2432</v>
      </c>
      <c r="G2385" s="238"/>
      <c r="H2385" s="241">
        <v>3.92</v>
      </c>
      <c r="I2385" s="242"/>
      <c r="J2385" s="238"/>
      <c r="K2385" s="238"/>
      <c r="L2385" s="243"/>
      <c r="M2385" s="244"/>
      <c r="N2385" s="245"/>
      <c r="O2385" s="245"/>
      <c r="P2385" s="245"/>
      <c r="Q2385" s="245"/>
      <c r="R2385" s="245"/>
      <c r="S2385" s="245"/>
      <c r="T2385" s="246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T2385" s="247" t="s">
        <v>155</v>
      </c>
      <c r="AU2385" s="247" t="s">
        <v>81</v>
      </c>
      <c r="AV2385" s="14" t="s">
        <v>81</v>
      </c>
      <c r="AW2385" s="14" t="s">
        <v>33</v>
      </c>
      <c r="AX2385" s="14" t="s">
        <v>71</v>
      </c>
      <c r="AY2385" s="247" t="s">
        <v>141</v>
      </c>
    </row>
    <row r="2386" spans="1:51" s="14" customFormat="1" ht="12">
      <c r="A2386" s="14"/>
      <c r="B2386" s="237"/>
      <c r="C2386" s="238"/>
      <c r="D2386" s="220" t="s">
        <v>155</v>
      </c>
      <c r="E2386" s="239" t="s">
        <v>19</v>
      </c>
      <c r="F2386" s="240" t="s">
        <v>2433</v>
      </c>
      <c r="G2386" s="238"/>
      <c r="H2386" s="241">
        <v>3.22</v>
      </c>
      <c r="I2386" s="242"/>
      <c r="J2386" s="238"/>
      <c r="K2386" s="238"/>
      <c r="L2386" s="243"/>
      <c r="M2386" s="244"/>
      <c r="N2386" s="245"/>
      <c r="O2386" s="245"/>
      <c r="P2386" s="245"/>
      <c r="Q2386" s="245"/>
      <c r="R2386" s="245"/>
      <c r="S2386" s="245"/>
      <c r="T2386" s="246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47" t="s">
        <v>155</v>
      </c>
      <c r="AU2386" s="247" t="s">
        <v>81</v>
      </c>
      <c r="AV2386" s="14" t="s">
        <v>81</v>
      </c>
      <c r="AW2386" s="14" t="s">
        <v>33</v>
      </c>
      <c r="AX2386" s="14" t="s">
        <v>71</v>
      </c>
      <c r="AY2386" s="247" t="s">
        <v>141</v>
      </c>
    </row>
    <row r="2387" spans="1:51" s="14" customFormat="1" ht="12">
      <c r="A2387" s="14"/>
      <c r="B2387" s="237"/>
      <c r="C2387" s="238"/>
      <c r="D2387" s="220" t="s">
        <v>155</v>
      </c>
      <c r="E2387" s="239" t="s">
        <v>19</v>
      </c>
      <c r="F2387" s="240" t="s">
        <v>2434</v>
      </c>
      <c r="G2387" s="238"/>
      <c r="H2387" s="241">
        <v>328.193</v>
      </c>
      <c r="I2387" s="242"/>
      <c r="J2387" s="238"/>
      <c r="K2387" s="238"/>
      <c r="L2387" s="243"/>
      <c r="M2387" s="244"/>
      <c r="N2387" s="245"/>
      <c r="O2387" s="245"/>
      <c r="P2387" s="245"/>
      <c r="Q2387" s="245"/>
      <c r="R2387" s="245"/>
      <c r="S2387" s="245"/>
      <c r="T2387" s="246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T2387" s="247" t="s">
        <v>155</v>
      </c>
      <c r="AU2387" s="247" t="s">
        <v>81</v>
      </c>
      <c r="AV2387" s="14" t="s">
        <v>81</v>
      </c>
      <c r="AW2387" s="14" t="s">
        <v>33</v>
      </c>
      <c r="AX2387" s="14" t="s">
        <v>71</v>
      </c>
      <c r="AY2387" s="247" t="s">
        <v>141</v>
      </c>
    </row>
    <row r="2388" spans="1:51" s="14" customFormat="1" ht="12">
      <c r="A2388" s="14"/>
      <c r="B2388" s="237"/>
      <c r="C2388" s="238"/>
      <c r="D2388" s="220" t="s">
        <v>155</v>
      </c>
      <c r="E2388" s="239" t="s">
        <v>19</v>
      </c>
      <c r="F2388" s="240" t="s">
        <v>2435</v>
      </c>
      <c r="G2388" s="238"/>
      <c r="H2388" s="241">
        <v>5.04</v>
      </c>
      <c r="I2388" s="242"/>
      <c r="J2388" s="238"/>
      <c r="K2388" s="238"/>
      <c r="L2388" s="243"/>
      <c r="M2388" s="244"/>
      <c r="N2388" s="245"/>
      <c r="O2388" s="245"/>
      <c r="P2388" s="245"/>
      <c r="Q2388" s="245"/>
      <c r="R2388" s="245"/>
      <c r="S2388" s="245"/>
      <c r="T2388" s="246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47" t="s">
        <v>155</v>
      </c>
      <c r="AU2388" s="247" t="s">
        <v>81</v>
      </c>
      <c r="AV2388" s="14" t="s">
        <v>81</v>
      </c>
      <c r="AW2388" s="14" t="s">
        <v>33</v>
      </c>
      <c r="AX2388" s="14" t="s">
        <v>71</v>
      </c>
      <c r="AY2388" s="247" t="s">
        <v>141</v>
      </c>
    </row>
    <row r="2389" spans="1:51" s="14" customFormat="1" ht="12">
      <c r="A2389" s="14"/>
      <c r="B2389" s="237"/>
      <c r="C2389" s="238"/>
      <c r="D2389" s="220" t="s">
        <v>155</v>
      </c>
      <c r="E2389" s="239" t="s">
        <v>19</v>
      </c>
      <c r="F2389" s="240" t="s">
        <v>2436</v>
      </c>
      <c r="G2389" s="238"/>
      <c r="H2389" s="241">
        <v>4.9</v>
      </c>
      <c r="I2389" s="242"/>
      <c r="J2389" s="238"/>
      <c r="K2389" s="238"/>
      <c r="L2389" s="243"/>
      <c r="M2389" s="244"/>
      <c r="N2389" s="245"/>
      <c r="O2389" s="245"/>
      <c r="P2389" s="245"/>
      <c r="Q2389" s="245"/>
      <c r="R2389" s="245"/>
      <c r="S2389" s="245"/>
      <c r="T2389" s="246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T2389" s="247" t="s">
        <v>155</v>
      </c>
      <c r="AU2389" s="247" t="s">
        <v>81</v>
      </c>
      <c r="AV2389" s="14" t="s">
        <v>81</v>
      </c>
      <c r="AW2389" s="14" t="s">
        <v>33</v>
      </c>
      <c r="AX2389" s="14" t="s">
        <v>71</v>
      </c>
      <c r="AY2389" s="247" t="s">
        <v>141</v>
      </c>
    </row>
    <row r="2390" spans="1:51" s="14" customFormat="1" ht="12">
      <c r="A2390" s="14"/>
      <c r="B2390" s="237"/>
      <c r="C2390" s="238"/>
      <c r="D2390" s="220" t="s">
        <v>155</v>
      </c>
      <c r="E2390" s="239" t="s">
        <v>19</v>
      </c>
      <c r="F2390" s="240" t="s">
        <v>2437</v>
      </c>
      <c r="G2390" s="238"/>
      <c r="H2390" s="241">
        <v>27.12</v>
      </c>
      <c r="I2390" s="242"/>
      <c r="J2390" s="238"/>
      <c r="K2390" s="238"/>
      <c r="L2390" s="243"/>
      <c r="M2390" s="244"/>
      <c r="N2390" s="245"/>
      <c r="O2390" s="245"/>
      <c r="P2390" s="245"/>
      <c r="Q2390" s="245"/>
      <c r="R2390" s="245"/>
      <c r="S2390" s="245"/>
      <c r="T2390" s="246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T2390" s="247" t="s">
        <v>155</v>
      </c>
      <c r="AU2390" s="247" t="s">
        <v>81</v>
      </c>
      <c r="AV2390" s="14" t="s">
        <v>81</v>
      </c>
      <c r="AW2390" s="14" t="s">
        <v>33</v>
      </c>
      <c r="AX2390" s="14" t="s">
        <v>71</v>
      </c>
      <c r="AY2390" s="247" t="s">
        <v>141</v>
      </c>
    </row>
    <row r="2391" spans="1:51" s="14" customFormat="1" ht="12">
      <c r="A2391" s="14"/>
      <c r="B2391" s="237"/>
      <c r="C2391" s="238"/>
      <c r="D2391" s="220" t="s">
        <v>155</v>
      </c>
      <c r="E2391" s="239" t="s">
        <v>19</v>
      </c>
      <c r="F2391" s="240" t="s">
        <v>2438</v>
      </c>
      <c r="G2391" s="238"/>
      <c r="H2391" s="241">
        <v>313.35</v>
      </c>
      <c r="I2391" s="242"/>
      <c r="J2391" s="238"/>
      <c r="K2391" s="238"/>
      <c r="L2391" s="243"/>
      <c r="M2391" s="244"/>
      <c r="N2391" s="245"/>
      <c r="O2391" s="245"/>
      <c r="P2391" s="245"/>
      <c r="Q2391" s="245"/>
      <c r="R2391" s="245"/>
      <c r="S2391" s="245"/>
      <c r="T2391" s="246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T2391" s="247" t="s">
        <v>155</v>
      </c>
      <c r="AU2391" s="247" t="s">
        <v>81</v>
      </c>
      <c r="AV2391" s="14" t="s">
        <v>81</v>
      </c>
      <c r="AW2391" s="14" t="s">
        <v>33</v>
      </c>
      <c r="AX2391" s="14" t="s">
        <v>71</v>
      </c>
      <c r="AY2391" s="247" t="s">
        <v>141</v>
      </c>
    </row>
    <row r="2392" spans="1:51" s="14" customFormat="1" ht="12">
      <c r="A2392" s="14"/>
      <c r="B2392" s="237"/>
      <c r="C2392" s="238"/>
      <c r="D2392" s="220" t="s">
        <v>155</v>
      </c>
      <c r="E2392" s="239" t="s">
        <v>19</v>
      </c>
      <c r="F2392" s="240" t="s">
        <v>2439</v>
      </c>
      <c r="G2392" s="238"/>
      <c r="H2392" s="241">
        <v>313.35</v>
      </c>
      <c r="I2392" s="242"/>
      <c r="J2392" s="238"/>
      <c r="K2392" s="238"/>
      <c r="L2392" s="243"/>
      <c r="M2392" s="244"/>
      <c r="N2392" s="245"/>
      <c r="O2392" s="245"/>
      <c r="P2392" s="245"/>
      <c r="Q2392" s="245"/>
      <c r="R2392" s="245"/>
      <c r="S2392" s="245"/>
      <c r="T2392" s="246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T2392" s="247" t="s">
        <v>155</v>
      </c>
      <c r="AU2392" s="247" t="s">
        <v>81</v>
      </c>
      <c r="AV2392" s="14" t="s">
        <v>81</v>
      </c>
      <c r="AW2392" s="14" t="s">
        <v>33</v>
      </c>
      <c r="AX2392" s="14" t="s">
        <v>71</v>
      </c>
      <c r="AY2392" s="247" t="s">
        <v>141</v>
      </c>
    </row>
    <row r="2393" spans="1:51" s="14" customFormat="1" ht="12">
      <c r="A2393" s="14"/>
      <c r="B2393" s="237"/>
      <c r="C2393" s="238"/>
      <c r="D2393" s="220" t="s">
        <v>155</v>
      </c>
      <c r="E2393" s="239" t="s">
        <v>19</v>
      </c>
      <c r="F2393" s="240" t="s">
        <v>469</v>
      </c>
      <c r="G2393" s="238"/>
      <c r="H2393" s="241">
        <v>13.3</v>
      </c>
      <c r="I2393" s="242"/>
      <c r="J2393" s="238"/>
      <c r="K2393" s="238"/>
      <c r="L2393" s="243"/>
      <c r="M2393" s="244"/>
      <c r="N2393" s="245"/>
      <c r="O2393" s="245"/>
      <c r="P2393" s="245"/>
      <c r="Q2393" s="245"/>
      <c r="R2393" s="245"/>
      <c r="S2393" s="245"/>
      <c r="T2393" s="246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T2393" s="247" t="s">
        <v>155</v>
      </c>
      <c r="AU2393" s="247" t="s">
        <v>81</v>
      </c>
      <c r="AV2393" s="14" t="s">
        <v>81</v>
      </c>
      <c r="AW2393" s="14" t="s">
        <v>33</v>
      </c>
      <c r="AX2393" s="14" t="s">
        <v>71</v>
      </c>
      <c r="AY2393" s="247" t="s">
        <v>141</v>
      </c>
    </row>
    <row r="2394" spans="1:51" s="15" customFormat="1" ht="12">
      <c r="A2394" s="15"/>
      <c r="B2394" s="258"/>
      <c r="C2394" s="259"/>
      <c r="D2394" s="220" t="s">
        <v>155</v>
      </c>
      <c r="E2394" s="260" t="s">
        <v>19</v>
      </c>
      <c r="F2394" s="261" t="s">
        <v>188</v>
      </c>
      <c r="G2394" s="259"/>
      <c r="H2394" s="262">
        <v>1807.677</v>
      </c>
      <c r="I2394" s="263"/>
      <c r="J2394" s="259"/>
      <c r="K2394" s="259"/>
      <c r="L2394" s="264"/>
      <c r="M2394" s="265"/>
      <c r="N2394" s="266"/>
      <c r="O2394" s="266"/>
      <c r="P2394" s="266"/>
      <c r="Q2394" s="266"/>
      <c r="R2394" s="266"/>
      <c r="S2394" s="266"/>
      <c r="T2394" s="267"/>
      <c r="U2394" s="15"/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T2394" s="268" t="s">
        <v>155</v>
      </c>
      <c r="AU2394" s="268" t="s">
        <v>81</v>
      </c>
      <c r="AV2394" s="15" t="s">
        <v>149</v>
      </c>
      <c r="AW2394" s="15" t="s">
        <v>33</v>
      </c>
      <c r="AX2394" s="15" t="s">
        <v>79</v>
      </c>
      <c r="AY2394" s="268" t="s">
        <v>141</v>
      </c>
    </row>
    <row r="2395" spans="1:65" s="2" customFormat="1" ht="33" customHeight="1">
      <c r="A2395" s="41"/>
      <c r="B2395" s="42"/>
      <c r="C2395" s="207" t="s">
        <v>2454</v>
      </c>
      <c r="D2395" s="207" t="s">
        <v>144</v>
      </c>
      <c r="E2395" s="208" t="s">
        <v>2455</v>
      </c>
      <c r="F2395" s="209" t="s">
        <v>2456</v>
      </c>
      <c r="G2395" s="210" t="s">
        <v>256</v>
      </c>
      <c r="H2395" s="211">
        <v>66</v>
      </c>
      <c r="I2395" s="212"/>
      <c r="J2395" s="213">
        <f>ROUND(I2395*H2395,2)</f>
        <v>0</v>
      </c>
      <c r="K2395" s="209" t="s">
        <v>148</v>
      </c>
      <c r="L2395" s="47"/>
      <c r="M2395" s="214" t="s">
        <v>19</v>
      </c>
      <c r="N2395" s="215" t="s">
        <v>42</v>
      </c>
      <c r="O2395" s="87"/>
      <c r="P2395" s="216">
        <f>O2395*H2395</f>
        <v>0</v>
      </c>
      <c r="Q2395" s="216">
        <v>0</v>
      </c>
      <c r="R2395" s="216">
        <f>Q2395*H2395</f>
        <v>0</v>
      </c>
      <c r="S2395" s="216">
        <v>0</v>
      </c>
      <c r="T2395" s="217">
        <f>S2395*H2395</f>
        <v>0</v>
      </c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R2395" s="218" t="s">
        <v>269</v>
      </c>
      <c r="AT2395" s="218" t="s">
        <v>144</v>
      </c>
      <c r="AU2395" s="218" t="s">
        <v>81</v>
      </c>
      <c r="AY2395" s="20" t="s">
        <v>141</v>
      </c>
      <c r="BE2395" s="219">
        <f>IF(N2395="základní",J2395,0)</f>
        <v>0</v>
      </c>
      <c r="BF2395" s="219">
        <f>IF(N2395="snížená",J2395,0)</f>
        <v>0</v>
      </c>
      <c r="BG2395" s="219">
        <f>IF(N2395="zákl. přenesená",J2395,0)</f>
        <v>0</v>
      </c>
      <c r="BH2395" s="219">
        <f>IF(N2395="sníž. přenesená",J2395,0)</f>
        <v>0</v>
      </c>
      <c r="BI2395" s="219">
        <f>IF(N2395="nulová",J2395,0)</f>
        <v>0</v>
      </c>
      <c r="BJ2395" s="20" t="s">
        <v>79</v>
      </c>
      <c r="BK2395" s="219">
        <f>ROUND(I2395*H2395,2)</f>
        <v>0</v>
      </c>
      <c r="BL2395" s="20" t="s">
        <v>269</v>
      </c>
      <c r="BM2395" s="218" t="s">
        <v>2457</v>
      </c>
    </row>
    <row r="2396" spans="1:47" s="2" customFormat="1" ht="12">
      <c r="A2396" s="41"/>
      <c r="B2396" s="42"/>
      <c r="C2396" s="43"/>
      <c r="D2396" s="220" t="s">
        <v>151</v>
      </c>
      <c r="E2396" s="43"/>
      <c r="F2396" s="221" t="s">
        <v>2458</v>
      </c>
      <c r="G2396" s="43"/>
      <c r="H2396" s="43"/>
      <c r="I2396" s="222"/>
      <c r="J2396" s="43"/>
      <c r="K2396" s="43"/>
      <c r="L2396" s="47"/>
      <c r="M2396" s="223"/>
      <c r="N2396" s="224"/>
      <c r="O2396" s="87"/>
      <c r="P2396" s="87"/>
      <c r="Q2396" s="87"/>
      <c r="R2396" s="87"/>
      <c r="S2396" s="87"/>
      <c r="T2396" s="88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T2396" s="20" t="s">
        <v>151</v>
      </c>
      <c r="AU2396" s="20" t="s">
        <v>81</v>
      </c>
    </row>
    <row r="2397" spans="1:47" s="2" customFormat="1" ht="12">
      <c r="A2397" s="41"/>
      <c r="B2397" s="42"/>
      <c r="C2397" s="43"/>
      <c r="D2397" s="225" t="s">
        <v>153</v>
      </c>
      <c r="E2397" s="43"/>
      <c r="F2397" s="226" t="s">
        <v>2459</v>
      </c>
      <c r="G2397" s="43"/>
      <c r="H2397" s="43"/>
      <c r="I2397" s="222"/>
      <c r="J2397" s="43"/>
      <c r="K2397" s="43"/>
      <c r="L2397" s="47"/>
      <c r="M2397" s="223"/>
      <c r="N2397" s="224"/>
      <c r="O2397" s="87"/>
      <c r="P2397" s="87"/>
      <c r="Q2397" s="87"/>
      <c r="R2397" s="87"/>
      <c r="S2397" s="87"/>
      <c r="T2397" s="88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T2397" s="20" t="s">
        <v>153</v>
      </c>
      <c r="AU2397" s="20" t="s">
        <v>81</v>
      </c>
    </row>
    <row r="2398" spans="1:51" s="13" customFormat="1" ht="12">
      <c r="A2398" s="13"/>
      <c r="B2398" s="227"/>
      <c r="C2398" s="228"/>
      <c r="D2398" s="220" t="s">
        <v>155</v>
      </c>
      <c r="E2398" s="229" t="s">
        <v>19</v>
      </c>
      <c r="F2398" s="230" t="s">
        <v>225</v>
      </c>
      <c r="G2398" s="228"/>
      <c r="H2398" s="229" t="s">
        <v>19</v>
      </c>
      <c r="I2398" s="231"/>
      <c r="J2398" s="228"/>
      <c r="K2398" s="228"/>
      <c r="L2398" s="232"/>
      <c r="M2398" s="233"/>
      <c r="N2398" s="234"/>
      <c r="O2398" s="234"/>
      <c r="P2398" s="234"/>
      <c r="Q2398" s="234"/>
      <c r="R2398" s="234"/>
      <c r="S2398" s="234"/>
      <c r="T2398" s="235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T2398" s="236" t="s">
        <v>155</v>
      </c>
      <c r="AU2398" s="236" t="s">
        <v>81</v>
      </c>
      <c r="AV2398" s="13" t="s">
        <v>79</v>
      </c>
      <c r="AW2398" s="13" t="s">
        <v>33</v>
      </c>
      <c r="AX2398" s="13" t="s">
        <v>71</v>
      </c>
      <c r="AY2398" s="236" t="s">
        <v>141</v>
      </c>
    </row>
    <row r="2399" spans="1:51" s="14" customFormat="1" ht="12">
      <c r="A2399" s="14"/>
      <c r="B2399" s="237"/>
      <c r="C2399" s="238"/>
      <c r="D2399" s="220" t="s">
        <v>155</v>
      </c>
      <c r="E2399" s="239" t="s">
        <v>19</v>
      </c>
      <c r="F2399" s="240" t="s">
        <v>2460</v>
      </c>
      <c r="G2399" s="238"/>
      <c r="H2399" s="241">
        <v>66</v>
      </c>
      <c r="I2399" s="242"/>
      <c r="J2399" s="238"/>
      <c r="K2399" s="238"/>
      <c r="L2399" s="243"/>
      <c r="M2399" s="244"/>
      <c r="N2399" s="245"/>
      <c r="O2399" s="245"/>
      <c r="P2399" s="245"/>
      <c r="Q2399" s="245"/>
      <c r="R2399" s="245"/>
      <c r="S2399" s="245"/>
      <c r="T2399" s="246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  <c r="AE2399" s="14"/>
      <c r="AT2399" s="247" t="s">
        <v>155</v>
      </c>
      <c r="AU2399" s="247" t="s">
        <v>81</v>
      </c>
      <c r="AV2399" s="14" t="s">
        <v>81</v>
      </c>
      <c r="AW2399" s="14" t="s">
        <v>33</v>
      </c>
      <c r="AX2399" s="14" t="s">
        <v>79</v>
      </c>
      <c r="AY2399" s="247" t="s">
        <v>141</v>
      </c>
    </row>
    <row r="2400" spans="1:65" s="2" customFormat="1" ht="37.8" customHeight="1">
      <c r="A2400" s="41"/>
      <c r="B2400" s="42"/>
      <c r="C2400" s="207" t="s">
        <v>2461</v>
      </c>
      <c r="D2400" s="207" t="s">
        <v>144</v>
      </c>
      <c r="E2400" s="208" t="s">
        <v>2462</v>
      </c>
      <c r="F2400" s="209" t="s">
        <v>2463</v>
      </c>
      <c r="G2400" s="210" t="s">
        <v>221</v>
      </c>
      <c r="H2400" s="211">
        <v>726.477</v>
      </c>
      <c r="I2400" s="212"/>
      <c r="J2400" s="213">
        <f>ROUND(I2400*H2400,2)</f>
        <v>0</v>
      </c>
      <c r="K2400" s="209" t="s">
        <v>148</v>
      </c>
      <c r="L2400" s="47"/>
      <c r="M2400" s="214" t="s">
        <v>19</v>
      </c>
      <c r="N2400" s="215" t="s">
        <v>42</v>
      </c>
      <c r="O2400" s="87"/>
      <c r="P2400" s="216">
        <f>O2400*H2400</f>
        <v>0</v>
      </c>
      <c r="Q2400" s="216">
        <v>2E-05</v>
      </c>
      <c r="R2400" s="216">
        <f>Q2400*H2400</f>
        <v>0.01452954</v>
      </c>
      <c r="S2400" s="216">
        <v>0</v>
      </c>
      <c r="T2400" s="217">
        <f>S2400*H2400</f>
        <v>0</v>
      </c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R2400" s="218" t="s">
        <v>269</v>
      </c>
      <c r="AT2400" s="218" t="s">
        <v>144</v>
      </c>
      <c r="AU2400" s="218" t="s">
        <v>81</v>
      </c>
      <c r="AY2400" s="20" t="s">
        <v>141</v>
      </c>
      <c r="BE2400" s="219">
        <f>IF(N2400="základní",J2400,0)</f>
        <v>0</v>
      </c>
      <c r="BF2400" s="219">
        <f>IF(N2400="snížená",J2400,0)</f>
        <v>0</v>
      </c>
      <c r="BG2400" s="219">
        <f>IF(N2400="zákl. přenesená",J2400,0)</f>
        <v>0</v>
      </c>
      <c r="BH2400" s="219">
        <f>IF(N2400="sníž. přenesená",J2400,0)</f>
        <v>0</v>
      </c>
      <c r="BI2400" s="219">
        <f>IF(N2400="nulová",J2400,0)</f>
        <v>0</v>
      </c>
      <c r="BJ2400" s="20" t="s">
        <v>79</v>
      </c>
      <c r="BK2400" s="219">
        <f>ROUND(I2400*H2400,2)</f>
        <v>0</v>
      </c>
      <c r="BL2400" s="20" t="s">
        <v>269</v>
      </c>
      <c r="BM2400" s="218" t="s">
        <v>2464</v>
      </c>
    </row>
    <row r="2401" spans="1:47" s="2" customFormat="1" ht="12">
      <c r="A2401" s="41"/>
      <c r="B2401" s="42"/>
      <c r="C2401" s="43"/>
      <c r="D2401" s="220" t="s">
        <v>151</v>
      </c>
      <c r="E2401" s="43"/>
      <c r="F2401" s="221" t="s">
        <v>2465</v>
      </c>
      <c r="G2401" s="43"/>
      <c r="H2401" s="43"/>
      <c r="I2401" s="222"/>
      <c r="J2401" s="43"/>
      <c r="K2401" s="43"/>
      <c r="L2401" s="47"/>
      <c r="M2401" s="223"/>
      <c r="N2401" s="224"/>
      <c r="O2401" s="87"/>
      <c r="P2401" s="87"/>
      <c r="Q2401" s="87"/>
      <c r="R2401" s="87"/>
      <c r="S2401" s="87"/>
      <c r="T2401" s="88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T2401" s="20" t="s">
        <v>151</v>
      </c>
      <c r="AU2401" s="20" t="s">
        <v>81</v>
      </c>
    </row>
    <row r="2402" spans="1:47" s="2" customFormat="1" ht="12">
      <c r="A2402" s="41"/>
      <c r="B2402" s="42"/>
      <c r="C2402" s="43"/>
      <c r="D2402" s="225" t="s">
        <v>153</v>
      </c>
      <c r="E2402" s="43"/>
      <c r="F2402" s="226" t="s">
        <v>2466</v>
      </c>
      <c r="G2402" s="43"/>
      <c r="H2402" s="43"/>
      <c r="I2402" s="222"/>
      <c r="J2402" s="43"/>
      <c r="K2402" s="43"/>
      <c r="L2402" s="47"/>
      <c r="M2402" s="223"/>
      <c r="N2402" s="224"/>
      <c r="O2402" s="87"/>
      <c r="P2402" s="87"/>
      <c r="Q2402" s="87"/>
      <c r="R2402" s="87"/>
      <c r="S2402" s="87"/>
      <c r="T2402" s="88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T2402" s="20" t="s">
        <v>153</v>
      </c>
      <c r="AU2402" s="20" t="s">
        <v>81</v>
      </c>
    </row>
    <row r="2403" spans="1:51" s="13" customFormat="1" ht="12">
      <c r="A2403" s="13"/>
      <c r="B2403" s="227"/>
      <c r="C2403" s="228"/>
      <c r="D2403" s="220" t="s">
        <v>155</v>
      </c>
      <c r="E2403" s="229" t="s">
        <v>19</v>
      </c>
      <c r="F2403" s="230" t="s">
        <v>156</v>
      </c>
      <c r="G2403" s="228"/>
      <c r="H2403" s="229" t="s">
        <v>19</v>
      </c>
      <c r="I2403" s="231"/>
      <c r="J2403" s="228"/>
      <c r="K2403" s="228"/>
      <c r="L2403" s="232"/>
      <c r="M2403" s="233"/>
      <c r="N2403" s="234"/>
      <c r="O2403" s="234"/>
      <c r="P2403" s="234"/>
      <c r="Q2403" s="234"/>
      <c r="R2403" s="234"/>
      <c r="S2403" s="234"/>
      <c r="T2403" s="235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36" t="s">
        <v>155</v>
      </c>
      <c r="AU2403" s="236" t="s">
        <v>81</v>
      </c>
      <c r="AV2403" s="13" t="s">
        <v>79</v>
      </c>
      <c r="AW2403" s="13" t="s">
        <v>33</v>
      </c>
      <c r="AX2403" s="13" t="s">
        <v>71</v>
      </c>
      <c r="AY2403" s="236" t="s">
        <v>141</v>
      </c>
    </row>
    <row r="2404" spans="1:51" s="13" customFormat="1" ht="12">
      <c r="A2404" s="13"/>
      <c r="B2404" s="227"/>
      <c r="C2404" s="228"/>
      <c r="D2404" s="220" t="s">
        <v>155</v>
      </c>
      <c r="E2404" s="229" t="s">
        <v>19</v>
      </c>
      <c r="F2404" s="230" t="s">
        <v>2467</v>
      </c>
      <c r="G2404" s="228"/>
      <c r="H2404" s="229" t="s">
        <v>19</v>
      </c>
      <c r="I2404" s="231"/>
      <c r="J2404" s="228"/>
      <c r="K2404" s="228"/>
      <c r="L2404" s="232"/>
      <c r="M2404" s="233"/>
      <c r="N2404" s="234"/>
      <c r="O2404" s="234"/>
      <c r="P2404" s="234"/>
      <c r="Q2404" s="234"/>
      <c r="R2404" s="234"/>
      <c r="S2404" s="234"/>
      <c r="T2404" s="235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T2404" s="236" t="s">
        <v>155</v>
      </c>
      <c r="AU2404" s="236" t="s">
        <v>81</v>
      </c>
      <c r="AV2404" s="13" t="s">
        <v>79</v>
      </c>
      <c r="AW2404" s="13" t="s">
        <v>33</v>
      </c>
      <c r="AX2404" s="13" t="s">
        <v>71</v>
      </c>
      <c r="AY2404" s="236" t="s">
        <v>141</v>
      </c>
    </row>
    <row r="2405" spans="1:51" s="14" customFormat="1" ht="12">
      <c r="A2405" s="14"/>
      <c r="B2405" s="237"/>
      <c r="C2405" s="238"/>
      <c r="D2405" s="220" t="s">
        <v>155</v>
      </c>
      <c r="E2405" s="239" t="s">
        <v>19</v>
      </c>
      <c r="F2405" s="240" t="s">
        <v>2408</v>
      </c>
      <c r="G2405" s="238"/>
      <c r="H2405" s="241">
        <v>56.434</v>
      </c>
      <c r="I2405" s="242"/>
      <c r="J2405" s="238"/>
      <c r="K2405" s="238"/>
      <c r="L2405" s="243"/>
      <c r="M2405" s="244"/>
      <c r="N2405" s="245"/>
      <c r="O2405" s="245"/>
      <c r="P2405" s="245"/>
      <c r="Q2405" s="245"/>
      <c r="R2405" s="245"/>
      <c r="S2405" s="245"/>
      <c r="T2405" s="246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T2405" s="247" t="s">
        <v>155</v>
      </c>
      <c r="AU2405" s="247" t="s">
        <v>81</v>
      </c>
      <c r="AV2405" s="14" t="s">
        <v>81</v>
      </c>
      <c r="AW2405" s="14" t="s">
        <v>33</v>
      </c>
      <c r="AX2405" s="14" t="s">
        <v>71</v>
      </c>
      <c r="AY2405" s="247" t="s">
        <v>141</v>
      </c>
    </row>
    <row r="2406" spans="1:51" s="14" customFormat="1" ht="12">
      <c r="A2406" s="14"/>
      <c r="B2406" s="237"/>
      <c r="C2406" s="238"/>
      <c r="D2406" s="220" t="s">
        <v>155</v>
      </c>
      <c r="E2406" s="239" t="s">
        <v>19</v>
      </c>
      <c r="F2406" s="240" t="s">
        <v>2409</v>
      </c>
      <c r="G2406" s="238"/>
      <c r="H2406" s="241">
        <v>68.624</v>
      </c>
      <c r="I2406" s="242"/>
      <c r="J2406" s="238"/>
      <c r="K2406" s="238"/>
      <c r="L2406" s="243"/>
      <c r="M2406" s="244"/>
      <c r="N2406" s="245"/>
      <c r="O2406" s="245"/>
      <c r="P2406" s="245"/>
      <c r="Q2406" s="245"/>
      <c r="R2406" s="245"/>
      <c r="S2406" s="245"/>
      <c r="T2406" s="246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47" t="s">
        <v>155</v>
      </c>
      <c r="AU2406" s="247" t="s">
        <v>81</v>
      </c>
      <c r="AV2406" s="14" t="s">
        <v>81</v>
      </c>
      <c r="AW2406" s="14" t="s">
        <v>33</v>
      </c>
      <c r="AX2406" s="14" t="s">
        <v>71</v>
      </c>
      <c r="AY2406" s="247" t="s">
        <v>141</v>
      </c>
    </row>
    <row r="2407" spans="1:51" s="14" customFormat="1" ht="12">
      <c r="A2407" s="14"/>
      <c r="B2407" s="237"/>
      <c r="C2407" s="238"/>
      <c r="D2407" s="220" t="s">
        <v>155</v>
      </c>
      <c r="E2407" s="239" t="s">
        <v>19</v>
      </c>
      <c r="F2407" s="240" t="s">
        <v>2410</v>
      </c>
      <c r="G2407" s="238"/>
      <c r="H2407" s="241">
        <v>4.83</v>
      </c>
      <c r="I2407" s="242"/>
      <c r="J2407" s="238"/>
      <c r="K2407" s="238"/>
      <c r="L2407" s="243"/>
      <c r="M2407" s="244"/>
      <c r="N2407" s="245"/>
      <c r="O2407" s="245"/>
      <c r="P2407" s="245"/>
      <c r="Q2407" s="245"/>
      <c r="R2407" s="245"/>
      <c r="S2407" s="245"/>
      <c r="T2407" s="246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T2407" s="247" t="s">
        <v>155</v>
      </c>
      <c r="AU2407" s="247" t="s">
        <v>81</v>
      </c>
      <c r="AV2407" s="14" t="s">
        <v>81</v>
      </c>
      <c r="AW2407" s="14" t="s">
        <v>33</v>
      </c>
      <c r="AX2407" s="14" t="s">
        <v>71</v>
      </c>
      <c r="AY2407" s="247" t="s">
        <v>141</v>
      </c>
    </row>
    <row r="2408" spans="1:51" s="14" customFormat="1" ht="12">
      <c r="A2408" s="14"/>
      <c r="B2408" s="237"/>
      <c r="C2408" s="238"/>
      <c r="D2408" s="220" t="s">
        <v>155</v>
      </c>
      <c r="E2408" s="239" t="s">
        <v>19</v>
      </c>
      <c r="F2408" s="240" t="s">
        <v>2411</v>
      </c>
      <c r="G2408" s="238"/>
      <c r="H2408" s="241">
        <v>45.993</v>
      </c>
      <c r="I2408" s="242"/>
      <c r="J2408" s="238"/>
      <c r="K2408" s="238"/>
      <c r="L2408" s="243"/>
      <c r="M2408" s="244"/>
      <c r="N2408" s="245"/>
      <c r="O2408" s="245"/>
      <c r="P2408" s="245"/>
      <c r="Q2408" s="245"/>
      <c r="R2408" s="245"/>
      <c r="S2408" s="245"/>
      <c r="T2408" s="246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T2408" s="247" t="s">
        <v>155</v>
      </c>
      <c r="AU2408" s="247" t="s">
        <v>81</v>
      </c>
      <c r="AV2408" s="14" t="s">
        <v>81</v>
      </c>
      <c r="AW2408" s="14" t="s">
        <v>33</v>
      </c>
      <c r="AX2408" s="14" t="s">
        <v>71</v>
      </c>
      <c r="AY2408" s="247" t="s">
        <v>141</v>
      </c>
    </row>
    <row r="2409" spans="1:51" s="14" customFormat="1" ht="12">
      <c r="A2409" s="14"/>
      <c r="B2409" s="237"/>
      <c r="C2409" s="238"/>
      <c r="D2409" s="220" t="s">
        <v>155</v>
      </c>
      <c r="E2409" s="239" t="s">
        <v>19</v>
      </c>
      <c r="F2409" s="240" t="s">
        <v>2412</v>
      </c>
      <c r="G2409" s="238"/>
      <c r="H2409" s="241">
        <v>32.714</v>
      </c>
      <c r="I2409" s="242"/>
      <c r="J2409" s="238"/>
      <c r="K2409" s="238"/>
      <c r="L2409" s="243"/>
      <c r="M2409" s="244"/>
      <c r="N2409" s="245"/>
      <c r="O2409" s="245"/>
      <c r="P2409" s="245"/>
      <c r="Q2409" s="245"/>
      <c r="R2409" s="245"/>
      <c r="S2409" s="245"/>
      <c r="T2409" s="246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T2409" s="247" t="s">
        <v>155</v>
      </c>
      <c r="AU2409" s="247" t="s">
        <v>81</v>
      </c>
      <c r="AV2409" s="14" t="s">
        <v>81</v>
      </c>
      <c r="AW2409" s="14" t="s">
        <v>33</v>
      </c>
      <c r="AX2409" s="14" t="s">
        <v>71</v>
      </c>
      <c r="AY2409" s="247" t="s">
        <v>141</v>
      </c>
    </row>
    <row r="2410" spans="1:51" s="14" customFormat="1" ht="12">
      <c r="A2410" s="14"/>
      <c r="B2410" s="237"/>
      <c r="C2410" s="238"/>
      <c r="D2410" s="220" t="s">
        <v>155</v>
      </c>
      <c r="E2410" s="239" t="s">
        <v>19</v>
      </c>
      <c r="F2410" s="240" t="s">
        <v>2413</v>
      </c>
      <c r="G2410" s="238"/>
      <c r="H2410" s="241">
        <v>51.337</v>
      </c>
      <c r="I2410" s="242"/>
      <c r="J2410" s="238"/>
      <c r="K2410" s="238"/>
      <c r="L2410" s="243"/>
      <c r="M2410" s="244"/>
      <c r="N2410" s="245"/>
      <c r="O2410" s="245"/>
      <c r="P2410" s="245"/>
      <c r="Q2410" s="245"/>
      <c r="R2410" s="245"/>
      <c r="S2410" s="245"/>
      <c r="T2410" s="246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47" t="s">
        <v>155</v>
      </c>
      <c r="AU2410" s="247" t="s">
        <v>81</v>
      </c>
      <c r="AV2410" s="14" t="s">
        <v>81</v>
      </c>
      <c r="AW2410" s="14" t="s">
        <v>33</v>
      </c>
      <c r="AX2410" s="14" t="s">
        <v>71</v>
      </c>
      <c r="AY2410" s="247" t="s">
        <v>141</v>
      </c>
    </row>
    <row r="2411" spans="1:51" s="14" customFormat="1" ht="12">
      <c r="A2411" s="14"/>
      <c r="B2411" s="237"/>
      <c r="C2411" s="238"/>
      <c r="D2411" s="220" t="s">
        <v>155</v>
      </c>
      <c r="E2411" s="239" t="s">
        <v>19</v>
      </c>
      <c r="F2411" s="240" t="s">
        <v>2414</v>
      </c>
      <c r="G2411" s="238"/>
      <c r="H2411" s="241">
        <v>3.71</v>
      </c>
      <c r="I2411" s="242"/>
      <c r="J2411" s="238"/>
      <c r="K2411" s="238"/>
      <c r="L2411" s="243"/>
      <c r="M2411" s="244"/>
      <c r="N2411" s="245"/>
      <c r="O2411" s="245"/>
      <c r="P2411" s="245"/>
      <c r="Q2411" s="245"/>
      <c r="R2411" s="245"/>
      <c r="S2411" s="245"/>
      <c r="T2411" s="246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T2411" s="247" t="s">
        <v>155</v>
      </c>
      <c r="AU2411" s="247" t="s">
        <v>81</v>
      </c>
      <c r="AV2411" s="14" t="s">
        <v>81</v>
      </c>
      <c r="AW2411" s="14" t="s">
        <v>33</v>
      </c>
      <c r="AX2411" s="14" t="s">
        <v>71</v>
      </c>
      <c r="AY2411" s="247" t="s">
        <v>141</v>
      </c>
    </row>
    <row r="2412" spans="1:51" s="14" customFormat="1" ht="12">
      <c r="A2412" s="14"/>
      <c r="B2412" s="237"/>
      <c r="C2412" s="238"/>
      <c r="D2412" s="220" t="s">
        <v>155</v>
      </c>
      <c r="E2412" s="239" t="s">
        <v>19</v>
      </c>
      <c r="F2412" s="240" t="s">
        <v>2415</v>
      </c>
      <c r="G2412" s="238"/>
      <c r="H2412" s="241">
        <v>3.78</v>
      </c>
      <c r="I2412" s="242"/>
      <c r="J2412" s="238"/>
      <c r="K2412" s="238"/>
      <c r="L2412" s="243"/>
      <c r="M2412" s="244"/>
      <c r="N2412" s="245"/>
      <c r="O2412" s="245"/>
      <c r="P2412" s="245"/>
      <c r="Q2412" s="245"/>
      <c r="R2412" s="245"/>
      <c r="S2412" s="245"/>
      <c r="T2412" s="246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  <c r="AE2412" s="14"/>
      <c r="AT2412" s="247" t="s">
        <v>155</v>
      </c>
      <c r="AU2412" s="247" t="s">
        <v>81</v>
      </c>
      <c r="AV2412" s="14" t="s">
        <v>81</v>
      </c>
      <c r="AW2412" s="14" t="s">
        <v>33</v>
      </c>
      <c r="AX2412" s="14" t="s">
        <v>71</v>
      </c>
      <c r="AY2412" s="247" t="s">
        <v>141</v>
      </c>
    </row>
    <row r="2413" spans="1:51" s="14" customFormat="1" ht="12">
      <c r="A2413" s="14"/>
      <c r="B2413" s="237"/>
      <c r="C2413" s="238"/>
      <c r="D2413" s="220" t="s">
        <v>155</v>
      </c>
      <c r="E2413" s="239" t="s">
        <v>19</v>
      </c>
      <c r="F2413" s="240" t="s">
        <v>2416</v>
      </c>
      <c r="G2413" s="238"/>
      <c r="H2413" s="241">
        <v>4.69</v>
      </c>
      <c r="I2413" s="242"/>
      <c r="J2413" s="238"/>
      <c r="K2413" s="238"/>
      <c r="L2413" s="243"/>
      <c r="M2413" s="244"/>
      <c r="N2413" s="245"/>
      <c r="O2413" s="245"/>
      <c r="P2413" s="245"/>
      <c r="Q2413" s="245"/>
      <c r="R2413" s="245"/>
      <c r="S2413" s="245"/>
      <c r="T2413" s="246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T2413" s="247" t="s">
        <v>155</v>
      </c>
      <c r="AU2413" s="247" t="s">
        <v>81</v>
      </c>
      <c r="AV2413" s="14" t="s">
        <v>81</v>
      </c>
      <c r="AW2413" s="14" t="s">
        <v>33</v>
      </c>
      <c r="AX2413" s="14" t="s">
        <v>71</v>
      </c>
      <c r="AY2413" s="247" t="s">
        <v>141</v>
      </c>
    </row>
    <row r="2414" spans="1:51" s="14" customFormat="1" ht="12">
      <c r="A2414" s="14"/>
      <c r="B2414" s="237"/>
      <c r="C2414" s="238"/>
      <c r="D2414" s="220" t="s">
        <v>155</v>
      </c>
      <c r="E2414" s="239" t="s">
        <v>19</v>
      </c>
      <c r="F2414" s="240" t="s">
        <v>2417</v>
      </c>
      <c r="G2414" s="238"/>
      <c r="H2414" s="241">
        <v>73.297</v>
      </c>
      <c r="I2414" s="242"/>
      <c r="J2414" s="238"/>
      <c r="K2414" s="238"/>
      <c r="L2414" s="243"/>
      <c r="M2414" s="244"/>
      <c r="N2414" s="245"/>
      <c r="O2414" s="245"/>
      <c r="P2414" s="245"/>
      <c r="Q2414" s="245"/>
      <c r="R2414" s="245"/>
      <c r="S2414" s="245"/>
      <c r="T2414" s="246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T2414" s="247" t="s">
        <v>155</v>
      </c>
      <c r="AU2414" s="247" t="s">
        <v>81</v>
      </c>
      <c r="AV2414" s="14" t="s">
        <v>81</v>
      </c>
      <c r="AW2414" s="14" t="s">
        <v>33</v>
      </c>
      <c r="AX2414" s="14" t="s">
        <v>71</v>
      </c>
      <c r="AY2414" s="247" t="s">
        <v>141</v>
      </c>
    </row>
    <row r="2415" spans="1:51" s="14" customFormat="1" ht="12">
      <c r="A2415" s="14"/>
      <c r="B2415" s="237"/>
      <c r="C2415" s="238"/>
      <c r="D2415" s="220" t="s">
        <v>155</v>
      </c>
      <c r="E2415" s="239" t="s">
        <v>19</v>
      </c>
      <c r="F2415" s="240" t="s">
        <v>2418</v>
      </c>
      <c r="G2415" s="238"/>
      <c r="H2415" s="241">
        <v>24.568</v>
      </c>
      <c r="I2415" s="242"/>
      <c r="J2415" s="238"/>
      <c r="K2415" s="238"/>
      <c r="L2415" s="243"/>
      <c r="M2415" s="244"/>
      <c r="N2415" s="245"/>
      <c r="O2415" s="245"/>
      <c r="P2415" s="245"/>
      <c r="Q2415" s="245"/>
      <c r="R2415" s="245"/>
      <c r="S2415" s="245"/>
      <c r="T2415" s="246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T2415" s="247" t="s">
        <v>155</v>
      </c>
      <c r="AU2415" s="247" t="s">
        <v>81</v>
      </c>
      <c r="AV2415" s="14" t="s">
        <v>81</v>
      </c>
      <c r="AW2415" s="14" t="s">
        <v>33</v>
      </c>
      <c r="AX2415" s="14" t="s">
        <v>71</v>
      </c>
      <c r="AY2415" s="247" t="s">
        <v>141</v>
      </c>
    </row>
    <row r="2416" spans="1:51" s="14" customFormat="1" ht="12">
      <c r="A2416" s="14"/>
      <c r="B2416" s="237"/>
      <c r="C2416" s="238"/>
      <c r="D2416" s="220" t="s">
        <v>155</v>
      </c>
      <c r="E2416" s="239" t="s">
        <v>19</v>
      </c>
      <c r="F2416" s="240" t="s">
        <v>2419</v>
      </c>
      <c r="G2416" s="238"/>
      <c r="H2416" s="241">
        <v>7.91</v>
      </c>
      <c r="I2416" s="242"/>
      <c r="J2416" s="238"/>
      <c r="K2416" s="238"/>
      <c r="L2416" s="243"/>
      <c r="M2416" s="244"/>
      <c r="N2416" s="245"/>
      <c r="O2416" s="245"/>
      <c r="P2416" s="245"/>
      <c r="Q2416" s="245"/>
      <c r="R2416" s="245"/>
      <c r="S2416" s="245"/>
      <c r="T2416" s="246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T2416" s="247" t="s">
        <v>155</v>
      </c>
      <c r="AU2416" s="247" t="s">
        <v>81</v>
      </c>
      <c r="AV2416" s="14" t="s">
        <v>81</v>
      </c>
      <c r="AW2416" s="14" t="s">
        <v>33</v>
      </c>
      <c r="AX2416" s="14" t="s">
        <v>71</v>
      </c>
      <c r="AY2416" s="247" t="s">
        <v>141</v>
      </c>
    </row>
    <row r="2417" spans="1:51" s="14" customFormat="1" ht="12">
      <c r="A2417" s="14"/>
      <c r="B2417" s="237"/>
      <c r="C2417" s="238"/>
      <c r="D2417" s="220" t="s">
        <v>155</v>
      </c>
      <c r="E2417" s="239" t="s">
        <v>19</v>
      </c>
      <c r="F2417" s="240" t="s">
        <v>2420</v>
      </c>
      <c r="G2417" s="238"/>
      <c r="H2417" s="241">
        <v>5.98</v>
      </c>
      <c r="I2417" s="242"/>
      <c r="J2417" s="238"/>
      <c r="K2417" s="238"/>
      <c r="L2417" s="243"/>
      <c r="M2417" s="244"/>
      <c r="N2417" s="245"/>
      <c r="O2417" s="245"/>
      <c r="P2417" s="245"/>
      <c r="Q2417" s="245"/>
      <c r="R2417" s="245"/>
      <c r="S2417" s="245"/>
      <c r="T2417" s="246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T2417" s="247" t="s">
        <v>155</v>
      </c>
      <c r="AU2417" s="247" t="s">
        <v>81</v>
      </c>
      <c r="AV2417" s="14" t="s">
        <v>81</v>
      </c>
      <c r="AW2417" s="14" t="s">
        <v>33</v>
      </c>
      <c r="AX2417" s="14" t="s">
        <v>71</v>
      </c>
      <c r="AY2417" s="247" t="s">
        <v>141</v>
      </c>
    </row>
    <row r="2418" spans="1:51" s="14" customFormat="1" ht="12">
      <c r="A2418" s="14"/>
      <c r="B2418" s="237"/>
      <c r="C2418" s="238"/>
      <c r="D2418" s="220" t="s">
        <v>155</v>
      </c>
      <c r="E2418" s="239" t="s">
        <v>19</v>
      </c>
      <c r="F2418" s="240" t="s">
        <v>2421</v>
      </c>
      <c r="G2418" s="238"/>
      <c r="H2418" s="241">
        <v>91.242</v>
      </c>
      <c r="I2418" s="242"/>
      <c r="J2418" s="238"/>
      <c r="K2418" s="238"/>
      <c r="L2418" s="243"/>
      <c r="M2418" s="244"/>
      <c r="N2418" s="245"/>
      <c r="O2418" s="245"/>
      <c r="P2418" s="245"/>
      <c r="Q2418" s="245"/>
      <c r="R2418" s="245"/>
      <c r="S2418" s="245"/>
      <c r="T2418" s="246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T2418" s="247" t="s">
        <v>155</v>
      </c>
      <c r="AU2418" s="247" t="s">
        <v>81</v>
      </c>
      <c r="AV2418" s="14" t="s">
        <v>81</v>
      </c>
      <c r="AW2418" s="14" t="s">
        <v>33</v>
      </c>
      <c r="AX2418" s="14" t="s">
        <v>71</v>
      </c>
      <c r="AY2418" s="247" t="s">
        <v>141</v>
      </c>
    </row>
    <row r="2419" spans="1:51" s="14" customFormat="1" ht="12">
      <c r="A2419" s="14"/>
      <c r="B2419" s="237"/>
      <c r="C2419" s="238"/>
      <c r="D2419" s="220" t="s">
        <v>155</v>
      </c>
      <c r="E2419" s="239" t="s">
        <v>19</v>
      </c>
      <c r="F2419" s="240" t="s">
        <v>2422</v>
      </c>
      <c r="G2419" s="238"/>
      <c r="H2419" s="241">
        <v>2.84</v>
      </c>
      <c r="I2419" s="242"/>
      <c r="J2419" s="238"/>
      <c r="K2419" s="238"/>
      <c r="L2419" s="243"/>
      <c r="M2419" s="244"/>
      <c r="N2419" s="245"/>
      <c r="O2419" s="245"/>
      <c r="P2419" s="245"/>
      <c r="Q2419" s="245"/>
      <c r="R2419" s="245"/>
      <c r="S2419" s="245"/>
      <c r="T2419" s="246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  <c r="AE2419" s="14"/>
      <c r="AT2419" s="247" t="s">
        <v>155</v>
      </c>
      <c r="AU2419" s="247" t="s">
        <v>81</v>
      </c>
      <c r="AV2419" s="14" t="s">
        <v>81</v>
      </c>
      <c r="AW2419" s="14" t="s">
        <v>33</v>
      </c>
      <c r="AX2419" s="14" t="s">
        <v>71</v>
      </c>
      <c r="AY2419" s="247" t="s">
        <v>141</v>
      </c>
    </row>
    <row r="2420" spans="1:51" s="14" customFormat="1" ht="12">
      <c r="A2420" s="14"/>
      <c r="B2420" s="237"/>
      <c r="C2420" s="238"/>
      <c r="D2420" s="220" t="s">
        <v>155</v>
      </c>
      <c r="E2420" s="239" t="s">
        <v>19</v>
      </c>
      <c r="F2420" s="240" t="s">
        <v>2423</v>
      </c>
      <c r="G2420" s="238"/>
      <c r="H2420" s="241">
        <v>38</v>
      </c>
      <c r="I2420" s="242"/>
      <c r="J2420" s="238"/>
      <c r="K2420" s="238"/>
      <c r="L2420" s="243"/>
      <c r="M2420" s="244"/>
      <c r="N2420" s="245"/>
      <c r="O2420" s="245"/>
      <c r="P2420" s="245"/>
      <c r="Q2420" s="245"/>
      <c r="R2420" s="245"/>
      <c r="S2420" s="245"/>
      <c r="T2420" s="246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T2420" s="247" t="s">
        <v>155</v>
      </c>
      <c r="AU2420" s="247" t="s">
        <v>81</v>
      </c>
      <c r="AV2420" s="14" t="s">
        <v>81</v>
      </c>
      <c r="AW2420" s="14" t="s">
        <v>33</v>
      </c>
      <c r="AX2420" s="14" t="s">
        <v>71</v>
      </c>
      <c r="AY2420" s="247" t="s">
        <v>141</v>
      </c>
    </row>
    <row r="2421" spans="1:51" s="14" customFormat="1" ht="12">
      <c r="A2421" s="14"/>
      <c r="B2421" s="237"/>
      <c r="C2421" s="238"/>
      <c r="D2421" s="220" t="s">
        <v>155</v>
      </c>
      <c r="E2421" s="239" t="s">
        <v>19</v>
      </c>
      <c r="F2421" s="240" t="s">
        <v>2424</v>
      </c>
      <c r="G2421" s="238"/>
      <c r="H2421" s="241">
        <v>5.04</v>
      </c>
      <c r="I2421" s="242"/>
      <c r="J2421" s="238"/>
      <c r="K2421" s="238"/>
      <c r="L2421" s="243"/>
      <c r="M2421" s="244"/>
      <c r="N2421" s="245"/>
      <c r="O2421" s="245"/>
      <c r="P2421" s="245"/>
      <c r="Q2421" s="245"/>
      <c r="R2421" s="245"/>
      <c r="S2421" s="245"/>
      <c r="T2421" s="246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  <c r="AE2421" s="14"/>
      <c r="AT2421" s="247" t="s">
        <v>155</v>
      </c>
      <c r="AU2421" s="247" t="s">
        <v>81</v>
      </c>
      <c r="AV2421" s="14" t="s">
        <v>81</v>
      </c>
      <c r="AW2421" s="14" t="s">
        <v>33</v>
      </c>
      <c r="AX2421" s="14" t="s">
        <v>71</v>
      </c>
      <c r="AY2421" s="247" t="s">
        <v>141</v>
      </c>
    </row>
    <row r="2422" spans="1:51" s="14" customFormat="1" ht="12">
      <c r="A2422" s="14"/>
      <c r="B2422" s="237"/>
      <c r="C2422" s="238"/>
      <c r="D2422" s="220" t="s">
        <v>155</v>
      </c>
      <c r="E2422" s="239" t="s">
        <v>19</v>
      </c>
      <c r="F2422" s="240" t="s">
        <v>2425</v>
      </c>
      <c r="G2422" s="238"/>
      <c r="H2422" s="241">
        <v>19.43</v>
      </c>
      <c r="I2422" s="242"/>
      <c r="J2422" s="238"/>
      <c r="K2422" s="238"/>
      <c r="L2422" s="243"/>
      <c r="M2422" s="244"/>
      <c r="N2422" s="245"/>
      <c r="O2422" s="245"/>
      <c r="P2422" s="245"/>
      <c r="Q2422" s="245"/>
      <c r="R2422" s="245"/>
      <c r="S2422" s="245"/>
      <c r="T2422" s="246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T2422" s="247" t="s">
        <v>155</v>
      </c>
      <c r="AU2422" s="247" t="s">
        <v>81</v>
      </c>
      <c r="AV2422" s="14" t="s">
        <v>81</v>
      </c>
      <c r="AW2422" s="14" t="s">
        <v>33</v>
      </c>
      <c r="AX2422" s="14" t="s">
        <v>71</v>
      </c>
      <c r="AY2422" s="247" t="s">
        <v>141</v>
      </c>
    </row>
    <row r="2423" spans="1:51" s="14" customFormat="1" ht="12">
      <c r="A2423" s="14"/>
      <c r="B2423" s="237"/>
      <c r="C2423" s="238"/>
      <c r="D2423" s="220" t="s">
        <v>155</v>
      </c>
      <c r="E2423" s="239" t="s">
        <v>19</v>
      </c>
      <c r="F2423" s="240" t="s">
        <v>2426</v>
      </c>
      <c r="G2423" s="238"/>
      <c r="H2423" s="241">
        <v>5.25</v>
      </c>
      <c r="I2423" s="242"/>
      <c r="J2423" s="238"/>
      <c r="K2423" s="238"/>
      <c r="L2423" s="243"/>
      <c r="M2423" s="244"/>
      <c r="N2423" s="245"/>
      <c r="O2423" s="245"/>
      <c r="P2423" s="245"/>
      <c r="Q2423" s="245"/>
      <c r="R2423" s="245"/>
      <c r="S2423" s="245"/>
      <c r="T2423" s="246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T2423" s="247" t="s">
        <v>155</v>
      </c>
      <c r="AU2423" s="247" t="s">
        <v>81</v>
      </c>
      <c r="AV2423" s="14" t="s">
        <v>81</v>
      </c>
      <c r="AW2423" s="14" t="s">
        <v>33</v>
      </c>
      <c r="AX2423" s="14" t="s">
        <v>71</v>
      </c>
      <c r="AY2423" s="247" t="s">
        <v>141</v>
      </c>
    </row>
    <row r="2424" spans="1:51" s="14" customFormat="1" ht="12">
      <c r="A2424" s="14"/>
      <c r="B2424" s="237"/>
      <c r="C2424" s="238"/>
      <c r="D2424" s="220" t="s">
        <v>155</v>
      </c>
      <c r="E2424" s="239" t="s">
        <v>19</v>
      </c>
      <c r="F2424" s="240" t="s">
        <v>2427</v>
      </c>
      <c r="G2424" s="238"/>
      <c r="H2424" s="241">
        <v>5.11</v>
      </c>
      <c r="I2424" s="242"/>
      <c r="J2424" s="238"/>
      <c r="K2424" s="238"/>
      <c r="L2424" s="243"/>
      <c r="M2424" s="244"/>
      <c r="N2424" s="245"/>
      <c r="O2424" s="245"/>
      <c r="P2424" s="245"/>
      <c r="Q2424" s="245"/>
      <c r="R2424" s="245"/>
      <c r="S2424" s="245"/>
      <c r="T2424" s="246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47" t="s">
        <v>155</v>
      </c>
      <c r="AU2424" s="247" t="s">
        <v>81</v>
      </c>
      <c r="AV2424" s="14" t="s">
        <v>81</v>
      </c>
      <c r="AW2424" s="14" t="s">
        <v>33</v>
      </c>
      <c r="AX2424" s="14" t="s">
        <v>71</v>
      </c>
      <c r="AY2424" s="247" t="s">
        <v>141</v>
      </c>
    </row>
    <row r="2425" spans="1:51" s="14" customFormat="1" ht="12">
      <c r="A2425" s="14"/>
      <c r="B2425" s="237"/>
      <c r="C2425" s="238"/>
      <c r="D2425" s="220" t="s">
        <v>155</v>
      </c>
      <c r="E2425" s="239" t="s">
        <v>19</v>
      </c>
      <c r="F2425" s="240" t="s">
        <v>2428</v>
      </c>
      <c r="G2425" s="238"/>
      <c r="H2425" s="241">
        <v>121.763</v>
      </c>
      <c r="I2425" s="242"/>
      <c r="J2425" s="238"/>
      <c r="K2425" s="238"/>
      <c r="L2425" s="243"/>
      <c r="M2425" s="244"/>
      <c r="N2425" s="245"/>
      <c r="O2425" s="245"/>
      <c r="P2425" s="245"/>
      <c r="Q2425" s="245"/>
      <c r="R2425" s="245"/>
      <c r="S2425" s="245"/>
      <c r="T2425" s="246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T2425" s="247" t="s">
        <v>155</v>
      </c>
      <c r="AU2425" s="247" t="s">
        <v>81</v>
      </c>
      <c r="AV2425" s="14" t="s">
        <v>81</v>
      </c>
      <c r="AW2425" s="14" t="s">
        <v>33</v>
      </c>
      <c r="AX2425" s="14" t="s">
        <v>71</v>
      </c>
      <c r="AY2425" s="247" t="s">
        <v>141</v>
      </c>
    </row>
    <row r="2426" spans="1:51" s="14" customFormat="1" ht="12">
      <c r="A2426" s="14"/>
      <c r="B2426" s="237"/>
      <c r="C2426" s="238"/>
      <c r="D2426" s="220" t="s">
        <v>155</v>
      </c>
      <c r="E2426" s="239" t="s">
        <v>19</v>
      </c>
      <c r="F2426" s="240" t="s">
        <v>2429</v>
      </c>
      <c r="G2426" s="238"/>
      <c r="H2426" s="241">
        <v>5.32</v>
      </c>
      <c r="I2426" s="242"/>
      <c r="J2426" s="238"/>
      <c r="K2426" s="238"/>
      <c r="L2426" s="243"/>
      <c r="M2426" s="244"/>
      <c r="N2426" s="245"/>
      <c r="O2426" s="245"/>
      <c r="P2426" s="245"/>
      <c r="Q2426" s="245"/>
      <c r="R2426" s="245"/>
      <c r="S2426" s="245"/>
      <c r="T2426" s="246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47" t="s">
        <v>155</v>
      </c>
      <c r="AU2426" s="247" t="s">
        <v>81</v>
      </c>
      <c r="AV2426" s="14" t="s">
        <v>81</v>
      </c>
      <c r="AW2426" s="14" t="s">
        <v>33</v>
      </c>
      <c r="AX2426" s="14" t="s">
        <v>71</v>
      </c>
      <c r="AY2426" s="247" t="s">
        <v>141</v>
      </c>
    </row>
    <row r="2427" spans="1:51" s="14" customFormat="1" ht="12">
      <c r="A2427" s="14"/>
      <c r="B2427" s="237"/>
      <c r="C2427" s="238"/>
      <c r="D2427" s="220" t="s">
        <v>155</v>
      </c>
      <c r="E2427" s="239" t="s">
        <v>19</v>
      </c>
      <c r="F2427" s="240" t="s">
        <v>2430</v>
      </c>
      <c r="G2427" s="238"/>
      <c r="H2427" s="241">
        <v>12.11</v>
      </c>
      <c r="I2427" s="242"/>
      <c r="J2427" s="238"/>
      <c r="K2427" s="238"/>
      <c r="L2427" s="243"/>
      <c r="M2427" s="244"/>
      <c r="N2427" s="245"/>
      <c r="O2427" s="245"/>
      <c r="P2427" s="245"/>
      <c r="Q2427" s="245"/>
      <c r="R2427" s="245"/>
      <c r="S2427" s="245"/>
      <c r="T2427" s="246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T2427" s="247" t="s">
        <v>155</v>
      </c>
      <c r="AU2427" s="247" t="s">
        <v>81</v>
      </c>
      <c r="AV2427" s="14" t="s">
        <v>81</v>
      </c>
      <c r="AW2427" s="14" t="s">
        <v>33</v>
      </c>
      <c r="AX2427" s="14" t="s">
        <v>71</v>
      </c>
      <c r="AY2427" s="247" t="s">
        <v>141</v>
      </c>
    </row>
    <row r="2428" spans="1:51" s="14" customFormat="1" ht="12">
      <c r="A2428" s="14"/>
      <c r="B2428" s="237"/>
      <c r="C2428" s="238"/>
      <c r="D2428" s="220" t="s">
        <v>155</v>
      </c>
      <c r="E2428" s="239" t="s">
        <v>19</v>
      </c>
      <c r="F2428" s="240" t="s">
        <v>2431</v>
      </c>
      <c r="G2428" s="238"/>
      <c r="H2428" s="241">
        <v>27.35</v>
      </c>
      <c r="I2428" s="242"/>
      <c r="J2428" s="238"/>
      <c r="K2428" s="238"/>
      <c r="L2428" s="243"/>
      <c r="M2428" s="244"/>
      <c r="N2428" s="245"/>
      <c r="O2428" s="245"/>
      <c r="P2428" s="245"/>
      <c r="Q2428" s="245"/>
      <c r="R2428" s="245"/>
      <c r="S2428" s="245"/>
      <c r="T2428" s="246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47" t="s">
        <v>155</v>
      </c>
      <c r="AU2428" s="247" t="s">
        <v>81</v>
      </c>
      <c r="AV2428" s="14" t="s">
        <v>81</v>
      </c>
      <c r="AW2428" s="14" t="s">
        <v>33</v>
      </c>
      <c r="AX2428" s="14" t="s">
        <v>71</v>
      </c>
      <c r="AY2428" s="247" t="s">
        <v>141</v>
      </c>
    </row>
    <row r="2429" spans="1:51" s="14" customFormat="1" ht="12">
      <c r="A2429" s="14"/>
      <c r="B2429" s="237"/>
      <c r="C2429" s="238"/>
      <c r="D2429" s="220" t="s">
        <v>155</v>
      </c>
      <c r="E2429" s="239" t="s">
        <v>19</v>
      </c>
      <c r="F2429" s="240" t="s">
        <v>2432</v>
      </c>
      <c r="G2429" s="238"/>
      <c r="H2429" s="241">
        <v>3.92</v>
      </c>
      <c r="I2429" s="242"/>
      <c r="J2429" s="238"/>
      <c r="K2429" s="238"/>
      <c r="L2429" s="243"/>
      <c r="M2429" s="244"/>
      <c r="N2429" s="245"/>
      <c r="O2429" s="245"/>
      <c r="P2429" s="245"/>
      <c r="Q2429" s="245"/>
      <c r="R2429" s="245"/>
      <c r="S2429" s="245"/>
      <c r="T2429" s="246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T2429" s="247" t="s">
        <v>155</v>
      </c>
      <c r="AU2429" s="247" t="s">
        <v>81</v>
      </c>
      <c r="AV2429" s="14" t="s">
        <v>81</v>
      </c>
      <c r="AW2429" s="14" t="s">
        <v>33</v>
      </c>
      <c r="AX2429" s="14" t="s">
        <v>71</v>
      </c>
      <c r="AY2429" s="247" t="s">
        <v>141</v>
      </c>
    </row>
    <row r="2430" spans="1:51" s="14" customFormat="1" ht="12">
      <c r="A2430" s="14"/>
      <c r="B2430" s="237"/>
      <c r="C2430" s="238"/>
      <c r="D2430" s="220" t="s">
        <v>155</v>
      </c>
      <c r="E2430" s="239" t="s">
        <v>19</v>
      </c>
      <c r="F2430" s="240" t="s">
        <v>2433</v>
      </c>
      <c r="G2430" s="238"/>
      <c r="H2430" s="241">
        <v>3.22</v>
      </c>
      <c r="I2430" s="242"/>
      <c r="J2430" s="238"/>
      <c r="K2430" s="238"/>
      <c r="L2430" s="243"/>
      <c r="M2430" s="244"/>
      <c r="N2430" s="245"/>
      <c r="O2430" s="245"/>
      <c r="P2430" s="245"/>
      <c r="Q2430" s="245"/>
      <c r="R2430" s="245"/>
      <c r="S2430" s="245"/>
      <c r="T2430" s="246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  <c r="AE2430" s="14"/>
      <c r="AT2430" s="247" t="s">
        <v>155</v>
      </c>
      <c r="AU2430" s="247" t="s">
        <v>81</v>
      </c>
      <c r="AV2430" s="14" t="s">
        <v>81</v>
      </c>
      <c r="AW2430" s="14" t="s">
        <v>33</v>
      </c>
      <c r="AX2430" s="14" t="s">
        <v>71</v>
      </c>
      <c r="AY2430" s="247" t="s">
        <v>141</v>
      </c>
    </row>
    <row r="2431" spans="1:51" s="14" customFormat="1" ht="12">
      <c r="A2431" s="14"/>
      <c r="B2431" s="237"/>
      <c r="C2431" s="238"/>
      <c r="D2431" s="220" t="s">
        <v>155</v>
      </c>
      <c r="E2431" s="239" t="s">
        <v>19</v>
      </c>
      <c r="F2431" s="240" t="s">
        <v>2434</v>
      </c>
      <c r="G2431" s="238"/>
      <c r="H2431" s="241">
        <v>328.193</v>
      </c>
      <c r="I2431" s="242"/>
      <c r="J2431" s="238"/>
      <c r="K2431" s="238"/>
      <c r="L2431" s="243"/>
      <c r="M2431" s="244"/>
      <c r="N2431" s="245"/>
      <c r="O2431" s="245"/>
      <c r="P2431" s="245"/>
      <c r="Q2431" s="245"/>
      <c r="R2431" s="245"/>
      <c r="S2431" s="245"/>
      <c r="T2431" s="246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  <c r="AE2431" s="14"/>
      <c r="AT2431" s="247" t="s">
        <v>155</v>
      </c>
      <c r="AU2431" s="247" t="s">
        <v>81</v>
      </c>
      <c r="AV2431" s="14" t="s">
        <v>81</v>
      </c>
      <c r="AW2431" s="14" t="s">
        <v>33</v>
      </c>
      <c r="AX2431" s="14" t="s">
        <v>71</v>
      </c>
      <c r="AY2431" s="247" t="s">
        <v>141</v>
      </c>
    </row>
    <row r="2432" spans="1:51" s="14" customFormat="1" ht="12">
      <c r="A2432" s="14"/>
      <c r="B2432" s="237"/>
      <c r="C2432" s="238"/>
      <c r="D2432" s="220" t="s">
        <v>155</v>
      </c>
      <c r="E2432" s="239" t="s">
        <v>19</v>
      </c>
      <c r="F2432" s="240" t="s">
        <v>2435</v>
      </c>
      <c r="G2432" s="238"/>
      <c r="H2432" s="241">
        <v>5.04</v>
      </c>
      <c r="I2432" s="242"/>
      <c r="J2432" s="238"/>
      <c r="K2432" s="238"/>
      <c r="L2432" s="243"/>
      <c r="M2432" s="244"/>
      <c r="N2432" s="245"/>
      <c r="O2432" s="245"/>
      <c r="P2432" s="245"/>
      <c r="Q2432" s="245"/>
      <c r="R2432" s="245"/>
      <c r="S2432" s="245"/>
      <c r="T2432" s="246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T2432" s="247" t="s">
        <v>155</v>
      </c>
      <c r="AU2432" s="247" t="s">
        <v>81</v>
      </c>
      <c r="AV2432" s="14" t="s">
        <v>81</v>
      </c>
      <c r="AW2432" s="14" t="s">
        <v>33</v>
      </c>
      <c r="AX2432" s="14" t="s">
        <v>71</v>
      </c>
      <c r="AY2432" s="247" t="s">
        <v>141</v>
      </c>
    </row>
    <row r="2433" spans="1:51" s="14" customFormat="1" ht="12">
      <c r="A2433" s="14"/>
      <c r="B2433" s="237"/>
      <c r="C2433" s="238"/>
      <c r="D2433" s="220" t="s">
        <v>155</v>
      </c>
      <c r="E2433" s="239" t="s">
        <v>19</v>
      </c>
      <c r="F2433" s="240" t="s">
        <v>2436</v>
      </c>
      <c r="G2433" s="238"/>
      <c r="H2433" s="241">
        <v>4.9</v>
      </c>
      <c r="I2433" s="242"/>
      <c r="J2433" s="238"/>
      <c r="K2433" s="238"/>
      <c r="L2433" s="243"/>
      <c r="M2433" s="244"/>
      <c r="N2433" s="245"/>
      <c r="O2433" s="245"/>
      <c r="P2433" s="245"/>
      <c r="Q2433" s="245"/>
      <c r="R2433" s="245"/>
      <c r="S2433" s="245"/>
      <c r="T2433" s="246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T2433" s="247" t="s">
        <v>155</v>
      </c>
      <c r="AU2433" s="247" t="s">
        <v>81</v>
      </c>
      <c r="AV2433" s="14" t="s">
        <v>81</v>
      </c>
      <c r="AW2433" s="14" t="s">
        <v>33</v>
      </c>
      <c r="AX2433" s="14" t="s">
        <v>71</v>
      </c>
      <c r="AY2433" s="247" t="s">
        <v>141</v>
      </c>
    </row>
    <row r="2434" spans="1:51" s="14" customFormat="1" ht="12">
      <c r="A2434" s="14"/>
      <c r="B2434" s="237"/>
      <c r="C2434" s="238"/>
      <c r="D2434" s="220" t="s">
        <v>155</v>
      </c>
      <c r="E2434" s="239" t="s">
        <v>19</v>
      </c>
      <c r="F2434" s="240" t="s">
        <v>2437</v>
      </c>
      <c r="G2434" s="238"/>
      <c r="H2434" s="241">
        <v>27.12</v>
      </c>
      <c r="I2434" s="242"/>
      <c r="J2434" s="238"/>
      <c r="K2434" s="238"/>
      <c r="L2434" s="243"/>
      <c r="M2434" s="244"/>
      <c r="N2434" s="245"/>
      <c r="O2434" s="245"/>
      <c r="P2434" s="245"/>
      <c r="Q2434" s="245"/>
      <c r="R2434" s="245"/>
      <c r="S2434" s="245"/>
      <c r="T2434" s="246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T2434" s="247" t="s">
        <v>155</v>
      </c>
      <c r="AU2434" s="247" t="s">
        <v>81</v>
      </c>
      <c r="AV2434" s="14" t="s">
        <v>81</v>
      </c>
      <c r="AW2434" s="14" t="s">
        <v>33</v>
      </c>
      <c r="AX2434" s="14" t="s">
        <v>71</v>
      </c>
      <c r="AY2434" s="247" t="s">
        <v>141</v>
      </c>
    </row>
    <row r="2435" spans="1:51" s="16" customFormat="1" ht="12">
      <c r="A2435" s="16"/>
      <c r="B2435" s="269"/>
      <c r="C2435" s="270"/>
      <c r="D2435" s="220" t="s">
        <v>155</v>
      </c>
      <c r="E2435" s="271" t="s">
        <v>19</v>
      </c>
      <c r="F2435" s="272" t="s">
        <v>476</v>
      </c>
      <c r="G2435" s="270"/>
      <c r="H2435" s="273">
        <v>1089.715</v>
      </c>
      <c r="I2435" s="274"/>
      <c r="J2435" s="270"/>
      <c r="K2435" s="270"/>
      <c r="L2435" s="275"/>
      <c r="M2435" s="276"/>
      <c r="N2435" s="277"/>
      <c r="O2435" s="277"/>
      <c r="P2435" s="277"/>
      <c r="Q2435" s="277"/>
      <c r="R2435" s="277"/>
      <c r="S2435" s="277"/>
      <c r="T2435" s="278"/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T2435" s="279" t="s">
        <v>155</v>
      </c>
      <c r="AU2435" s="279" t="s">
        <v>81</v>
      </c>
      <c r="AV2435" s="16" t="s">
        <v>142</v>
      </c>
      <c r="AW2435" s="16" t="s">
        <v>33</v>
      </c>
      <c r="AX2435" s="16" t="s">
        <v>71</v>
      </c>
      <c r="AY2435" s="279" t="s">
        <v>141</v>
      </c>
    </row>
    <row r="2436" spans="1:51" s="14" customFormat="1" ht="12">
      <c r="A2436" s="14"/>
      <c r="B2436" s="237"/>
      <c r="C2436" s="238"/>
      <c r="D2436" s="220" t="s">
        <v>155</v>
      </c>
      <c r="E2436" s="239" t="s">
        <v>19</v>
      </c>
      <c r="F2436" s="240" t="s">
        <v>2468</v>
      </c>
      <c r="G2436" s="238"/>
      <c r="H2436" s="241">
        <v>726.477</v>
      </c>
      <c r="I2436" s="242"/>
      <c r="J2436" s="238"/>
      <c r="K2436" s="238"/>
      <c r="L2436" s="243"/>
      <c r="M2436" s="244"/>
      <c r="N2436" s="245"/>
      <c r="O2436" s="245"/>
      <c r="P2436" s="245"/>
      <c r="Q2436" s="245"/>
      <c r="R2436" s="245"/>
      <c r="S2436" s="245"/>
      <c r="T2436" s="246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T2436" s="247" t="s">
        <v>155</v>
      </c>
      <c r="AU2436" s="247" t="s">
        <v>81</v>
      </c>
      <c r="AV2436" s="14" t="s">
        <v>81</v>
      </c>
      <c r="AW2436" s="14" t="s">
        <v>33</v>
      </c>
      <c r="AX2436" s="14" t="s">
        <v>79</v>
      </c>
      <c r="AY2436" s="247" t="s">
        <v>141</v>
      </c>
    </row>
    <row r="2437" spans="1:63" s="12" customFormat="1" ht="22.8" customHeight="1">
      <c r="A2437" s="12"/>
      <c r="B2437" s="191"/>
      <c r="C2437" s="192"/>
      <c r="D2437" s="193" t="s">
        <v>70</v>
      </c>
      <c r="E2437" s="205" t="s">
        <v>2469</v>
      </c>
      <c r="F2437" s="205" t="s">
        <v>2470</v>
      </c>
      <c r="G2437" s="192"/>
      <c r="H2437" s="192"/>
      <c r="I2437" s="195"/>
      <c r="J2437" s="206">
        <f>BK2437</f>
        <v>0</v>
      </c>
      <c r="K2437" s="192"/>
      <c r="L2437" s="197"/>
      <c r="M2437" s="198"/>
      <c r="N2437" s="199"/>
      <c r="O2437" s="199"/>
      <c r="P2437" s="200">
        <f>SUM(P2438:P2456)</f>
        <v>0</v>
      </c>
      <c r="Q2437" s="199"/>
      <c r="R2437" s="200">
        <f>SUM(R2438:R2456)</f>
        <v>0.22411999999999999</v>
      </c>
      <c r="S2437" s="199"/>
      <c r="T2437" s="201">
        <f>SUM(T2438:T2456)</f>
        <v>0</v>
      </c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R2437" s="202" t="s">
        <v>81</v>
      </c>
      <c r="AT2437" s="203" t="s">
        <v>70</v>
      </c>
      <c r="AU2437" s="203" t="s">
        <v>79</v>
      </c>
      <c r="AY2437" s="202" t="s">
        <v>141</v>
      </c>
      <c r="BK2437" s="204">
        <f>SUM(BK2438:BK2456)</f>
        <v>0</v>
      </c>
    </row>
    <row r="2438" spans="1:65" s="2" customFormat="1" ht="24.15" customHeight="1">
      <c r="A2438" s="41"/>
      <c r="B2438" s="42"/>
      <c r="C2438" s="207" t="s">
        <v>2471</v>
      </c>
      <c r="D2438" s="207" t="s">
        <v>144</v>
      </c>
      <c r="E2438" s="208" t="s">
        <v>2472</v>
      </c>
      <c r="F2438" s="209" t="s">
        <v>2473</v>
      </c>
      <c r="G2438" s="210" t="s">
        <v>221</v>
      </c>
      <c r="H2438" s="211">
        <v>4.86</v>
      </c>
      <c r="I2438" s="212"/>
      <c r="J2438" s="213">
        <f>ROUND(I2438*H2438,2)</f>
        <v>0</v>
      </c>
      <c r="K2438" s="209" t="s">
        <v>292</v>
      </c>
      <c r="L2438" s="47"/>
      <c r="M2438" s="214" t="s">
        <v>19</v>
      </c>
      <c r="N2438" s="215" t="s">
        <v>42</v>
      </c>
      <c r="O2438" s="87"/>
      <c r="P2438" s="216">
        <f>O2438*H2438</f>
        <v>0</v>
      </c>
      <c r="Q2438" s="216">
        <v>0</v>
      </c>
      <c r="R2438" s="216">
        <f>Q2438*H2438</f>
        <v>0</v>
      </c>
      <c r="S2438" s="216">
        <v>0</v>
      </c>
      <c r="T2438" s="217">
        <f>S2438*H2438</f>
        <v>0</v>
      </c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R2438" s="218" t="s">
        <v>269</v>
      </c>
      <c r="AT2438" s="218" t="s">
        <v>144</v>
      </c>
      <c r="AU2438" s="218" t="s">
        <v>81</v>
      </c>
      <c r="AY2438" s="20" t="s">
        <v>141</v>
      </c>
      <c r="BE2438" s="219">
        <f>IF(N2438="základní",J2438,0)</f>
        <v>0</v>
      </c>
      <c r="BF2438" s="219">
        <f>IF(N2438="snížená",J2438,0)</f>
        <v>0</v>
      </c>
      <c r="BG2438" s="219">
        <f>IF(N2438="zákl. přenesená",J2438,0)</f>
        <v>0</v>
      </c>
      <c r="BH2438" s="219">
        <f>IF(N2438="sníž. přenesená",J2438,0)</f>
        <v>0</v>
      </c>
      <c r="BI2438" s="219">
        <f>IF(N2438="nulová",J2438,0)</f>
        <v>0</v>
      </c>
      <c r="BJ2438" s="20" t="s">
        <v>79</v>
      </c>
      <c r="BK2438" s="219">
        <f>ROUND(I2438*H2438,2)</f>
        <v>0</v>
      </c>
      <c r="BL2438" s="20" t="s">
        <v>269</v>
      </c>
      <c r="BM2438" s="218" t="s">
        <v>2474</v>
      </c>
    </row>
    <row r="2439" spans="1:47" s="2" customFormat="1" ht="12">
      <c r="A2439" s="41"/>
      <c r="B2439" s="42"/>
      <c r="C2439" s="43"/>
      <c r="D2439" s="220" t="s">
        <v>151</v>
      </c>
      <c r="E2439" s="43"/>
      <c r="F2439" s="221" t="s">
        <v>2473</v>
      </c>
      <c r="G2439" s="43"/>
      <c r="H2439" s="43"/>
      <c r="I2439" s="222"/>
      <c r="J2439" s="43"/>
      <c r="K2439" s="43"/>
      <c r="L2439" s="47"/>
      <c r="M2439" s="223"/>
      <c r="N2439" s="224"/>
      <c r="O2439" s="87"/>
      <c r="P2439" s="87"/>
      <c r="Q2439" s="87"/>
      <c r="R2439" s="87"/>
      <c r="S2439" s="87"/>
      <c r="T2439" s="88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T2439" s="20" t="s">
        <v>151</v>
      </c>
      <c r="AU2439" s="20" t="s">
        <v>81</v>
      </c>
    </row>
    <row r="2440" spans="1:51" s="13" customFormat="1" ht="12">
      <c r="A2440" s="13"/>
      <c r="B2440" s="227"/>
      <c r="C2440" s="228"/>
      <c r="D2440" s="220" t="s">
        <v>155</v>
      </c>
      <c r="E2440" s="229" t="s">
        <v>19</v>
      </c>
      <c r="F2440" s="230" t="s">
        <v>2475</v>
      </c>
      <c r="G2440" s="228"/>
      <c r="H2440" s="229" t="s">
        <v>19</v>
      </c>
      <c r="I2440" s="231"/>
      <c r="J2440" s="228"/>
      <c r="K2440" s="228"/>
      <c r="L2440" s="232"/>
      <c r="M2440" s="233"/>
      <c r="N2440" s="234"/>
      <c r="O2440" s="234"/>
      <c r="P2440" s="234"/>
      <c r="Q2440" s="234"/>
      <c r="R2440" s="234"/>
      <c r="S2440" s="234"/>
      <c r="T2440" s="235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T2440" s="236" t="s">
        <v>155</v>
      </c>
      <c r="AU2440" s="236" t="s">
        <v>81</v>
      </c>
      <c r="AV2440" s="13" t="s">
        <v>79</v>
      </c>
      <c r="AW2440" s="13" t="s">
        <v>33</v>
      </c>
      <c r="AX2440" s="13" t="s">
        <v>71</v>
      </c>
      <c r="AY2440" s="236" t="s">
        <v>141</v>
      </c>
    </row>
    <row r="2441" spans="1:51" s="14" customFormat="1" ht="12">
      <c r="A2441" s="14"/>
      <c r="B2441" s="237"/>
      <c r="C2441" s="238"/>
      <c r="D2441" s="220" t="s">
        <v>155</v>
      </c>
      <c r="E2441" s="239" t="s">
        <v>19</v>
      </c>
      <c r="F2441" s="240" t="s">
        <v>2476</v>
      </c>
      <c r="G2441" s="238"/>
      <c r="H2441" s="241">
        <v>4.86</v>
      </c>
      <c r="I2441" s="242"/>
      <c r="J2441" s="238"/>
      <c r="K2441" s="238"/>
      <c r="L2441" s="243"/>
      <c r="M2441" s="244"/>
      <c r="N2441" s="245"/>
      <c r="O2441" s="245"/>
      <c r="P2441" s="245"/>
      <c r="Q2441" s="245"/>
      <c r="R2441" s="245"/>
      <c r="S2441" s="245"/>
      <c r="T2441" s="246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T2441" s="247" t="s">
        <v>155</v>
      </c>
      <c r="AU2441" s="247" t="s">
        <v>81</v>
      </c>
      <c r="AV2441" s="14" t="s">
        <v>81</v>
      </c>
      <c r="AW2441" s="14" t="s">
        <v>33</v>
      </c>
      <c r="AX2441" s="14" t="s">
        <v>79</v>
      </c>
      <c r="AY2441" s="247" t="s">
        <v>141</v>
      </c>
    </row>
    <row r="2442" spans="1:65" s="2" customFormat="1" ht="33" customHeight="1">
      <c r="A2442" s="41"/>
      <c r="B2442" s="42"/>
      <c r="C2442" s="248" t="s">
        <v>2477</v>
      </c>
      <c r="D2442" s="248" t="s">
        <v>172</v>
      </c>
      <c r="E2442" s="249" t="s">
        <v>2478</v>
      </c>
      <c r="F2442" s="250" t="s">
        <v>2479</v>
      </c>
      <c r="G2442" s="251" t="s">
        <v>147</v>
      </c>
      <c r="H2442" s="252">
        <v>2</v>
      </c>
      <c r="I2442" s="253"/>
      <c r="J2442" s="254">
        <f>ROUND(I2442*H2442,2)</f>
        <v>0</v>
      </c>
      <c r="K2442" s="250" t="s">
        <v>292</v>
      </c>
      <c r="L2442" s="255"/>
      <c r="M2442" s="256" t="s">
        <v>19</v>
      </c>
      <c r="N2442" s="257" t="s">
        <v>42</v>
      </c>
      <c r="O2442" s="87"/>
      <c r="P2442" s="216">
        <f>O2442*H2442</f>
        <v>0</v>
      </c>
      <c r="Q2442" s="216">
        <v>0.00862</v>
      </c>
      <c r="R2442" s="216">
        <f>Q2442*H2442</f>
        <v>0.01724</v>
      </c>
      <c r="S2442" s="216">
        <v>0</v>
      </c>
      <c r="T2442" s="217">
        <f>S2442*H2442</f>
        <v>0</v>
      </c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R2442" s="218" t="s">
        <v>382</v>
      </c>
      <c r="AT2442" s="218" t="s">
        <v>172</v>
      </c>
      <c r="AU2442" s="218" t="s">
        <v>81</v>
      </c>
      <c r="AY2442" s="20" t="s">
        <v>141</v>
      </c>
      <c r="BE2442" s="219">
        <f>IF(N2442="základní",J2442,0)</f>
        <v>0</v>
      </c>
      <c r="BF2442" s="219">
        <f>IF(N2442="snížená",J2442,0)</f>
        <v>0</v>
      </c>
      <c r="BG2442" s="219">
        <f>IF(N2442="zákl. přenesená",J2442,0)</f>
        <v>0</v>
      </c>
      <c r="BH2442" s="219">
        <f>IF(N2442="sníž. přenesená",J2442,0)</f>
        <v>0</v>
      </c>
      <c r="BI2442" s="219">
        <f>IF(N2442="nulová",J2442,0)</f>
        <v>0</v>
      </c>
      <c r="BJ2442" s="20" t="s">
        <v>79</v>
      </c>
      <c r="BK2442" s="219">
        <f>ROUND(I2442*H2442,2)</f>
        <v>0</v>
      </c>
      <c r="BL2442" s="20" t="s">
        <v>269</v>
      </c>
      <c r="BM2442" s="218" t="s">
        <v>2480</v>
      </c>
    </row>
    <row r="2443" spans="1:47" s="2" customFormat="1" ht="12">
      <c r="A2443" s="41"/>
      <c r="B2443" s="42"/>
      <c r="C2443" s="43"/>
      <c r="D2443" s="220" t="s">
        <v>151</v>
      </c>
      <c r="E2443" s="43"/>
      <c r="F2443" s="221" t="s">
        <v>2479</v>
      </c>
      <c r="G2443" s="43"/>
      <c r="H2443" s="43"/>
      <c r="I2443" s="222"/>
      <c r="J2443" s="43"/>
      <c r="K2443" s="43"/>
      <c r="L2443" s="47"/>
      <c r="M2443" s="223"/>
      <c r="N2443" s="224"/>
      <c r="O2443" s="87"/>
      <c r="P2443" s="87"/>
      <c r="Q2443" s="87"/>
      <c r="R2443" s="87"/>
      <c r="S2443" s="87"/>
      <c r="T2443" s="88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T2443" s="20" t="s">
        <v>151</v>
      </c>
      <c r="AU2443" s="20" t="s">
        <v>81</v>
      </c>
    </row>
    <row r="2444" spans="1:51" s="13" customFormat="1" ht="12">
      <c r="A2444" s="13"/>
      <c r="B2444" s="227"/>
      <c r="C2444" s="228"/>
      <c r="D2444" s="220" t="s">
        <v>155</v>
      </c>
      <c r="E2444" s="229" t="s">
        <v>19</v>
      </c>
      <c r="F2444" s="230" t="s">
        <v>2481</v>
      </c>
      <c r="G2444" s="228"/>
      <c r="H2444" s="229" t="s">
        <v>19</v>
      </c>
      <c r="I2444" s="231"/>
      <c r="J2444" s="228"/>
      <c r="K2444" s="228"/>
      <c r="L2444" s="232"/>
      <c r="M2444" s="233"/>
      <c r="N2444" s="234"/>
      <c r="O2444" s="234"/>
      <c r="P2444" s="234"/>
      <c r="Q2444" s="234"/>
      <c r="R2444" s="234"/>
      <c r="S2444" s="234"/>
      <c r="T2444" s="235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36" t="s">
        <v>155</v>
      </c>
      <c r="AU2444" s="236" t="s">
        <v>81</v>
      </c>
      <c r="AV2444" s="13" t="s">
        <v>79</v>
      </c>
      <c r="AW2444" s="13" t="s">
        <v>33</v>
      </c>
      <c r="AX2444" s="13" t="s">
        <v>71</v>
      </c>
      <c r="AY2444" s="236" t="s">
        <v>141</v>
      </c>
    </row>
    <row r="2445" spans="1:51" s="14" customFormat="1" ht="12">
      <c r="A2445" s="14"/>
      <c r="B2445" s="237"/>
      <c r="C2445" s="238"/>
      <c r="D2445" s="220" t="s">
        <v>155</v>
      </c>
      <c r="E2445" s="239" t="s">
        <v>19</v>
      </c>
      <c r="F2445" s="240" t="s">
        <v>2482</v>
      </c>
      <c r="G2445" s="238"/>
      <c r="H2445" s="241">
        <v>2</v>
      </c>
      <c r="I2445" s="242"/>
      <c r="J2445" s="238"/>
      <c r="K2445" s="238"/>
      <c r="L2445" s="243"/>
      <c r="M2445" s="244"/>
      <c r="N2445" s="245"/>
      <c r="O2445" s="245"/>
      <c r="P2445" s="245"/>
      <c r="Q2445" s="245"/>
      <c r="R2445" s="245"/>
      <c r="S2445" s="245"/>
      <c r="T2445" s="246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  <c r="AE2445" s="14"/>
      <c r="AT2445" s="247" t="s">
        <v>155</v>
      </c>
      <c r="AU2445" s="247" t="s">
        <v>81</v>
      </c>
      <c r="AV2445" s="14" t="s">
        <v>81</v>
      </c>
      <c r="AW2445" s="14" t="s">
        <v>33</v>
      </c>
      <c r="AX2445" s="14" t="s">
        <v>79</v>
      </c>
      <c r="AY2445" s="247" t="s">
        <v>141</v>
      </c>
    </row>
    <row r="2446" spans="1:65" s="2" customFormat="1" ht="24.15" customHeight="1">
      <c r="A2446" s="41"/>
      <c r="B2446" s="42"/>
      <c r="C2446" s="207" t="s">
        <v>2483</v>
      </c>
      <c r="D2446" s="207" t="s">
        <v>144</v>
      </c>
      <c r="E2446" s="208" t="s">
        <v>2484</v>
      </c>
      <c r="F2446" s="209" t="s">
        <v>2485</v>
      </c>
      <c r="G2446" s="210" t="s">
        <v>221</v>
      </c>
      <c r="H2446" s="211">
        <v>58.32</v>
      </c>
      <c r="I2446" s="212"/>
      <c r="J2446" s="213">
        <f>ROUND(I2446*H2446,2)</f>
        <v>0</v>
      </c>
      <c r="K2446" s="209" t="s">
        <v>292</v>
      </c>
      <c r="L2446" s="47"/>
      <c r="M2446" s="214" t="s">
        <v>19</v>
      </c>
      <c r="N2446" s="215" t="s">
        <v>42</v>
      </c>
      <c r="O2446" s="87"/>
      <c r="P2446" s="216">
        <f>O2446*H2446</f>
        <v>0</v>
      </c>
      <c r="Q2446" s="216">
        <v>0</v>
      </c>
      <c r="R2446" s="216">
        <f>Q2446*H2446</f>
        <v>0</v>
      </c>
      <c r="S2446" s="216">
        <v>0</v>
      </c>
      <c r="T2446" s="217">
        <f>S2446*H2446</f>
        <v>0</v>
      </c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R2446" s="218" t="s">
        <v>269</v>
      </c>
      <c r="AT2446" s="218" t="s">
        <v>144</v>
      </c>
      <c r="AU2446" s="218" t="s">
        <v>81</v>
      </c>
      <c r="AY2446" s="20" t="s">
        <v>141</v>
      </c>
      <c r="BE2446" s="219">
        <f>IF(N2446="základní",J2446,0)</f>
        <v>0</v>
      </c>
      <c r="BF2446" s="219">
        <f>IF(N2446="snížená",J2446,0)</f>
        <v>0</v>
      </c>
      <c r="BG2446" s="219">
        <f>IF(N2446="zákl. přenesená",J2446,0)</f>
        <v>0</v>
      </c>
      <c r="BH2446" s="219">
        <f>IF(N2446="sníž. přenesená",J2446,0)</f>
        <v>0</v>
      </c>
      <c r="BI2446" s="219">
        <f>IF(N2446="nulová",J2446,0)</f>
        <v>0</v>
      </c>
      <c r="BJ2446" s="20" t="s">
        <v>79</v>
      </c>
      <c r="BK2446" s="219">
        <f>ROUND(I2446*H2446,2)</f>
        <v>0</v>
      </c>
      <c r="BL2446" s="20" t="s">
        <v>269</v>
      </c>
      <c r="BM2446" s="218" t="s">
        <v>2486</v>
      </c>
    </row>
    <row r="2447" spans="1:47" s="2" customFormat="1" ht="12">
      <c r="A2447" s="41"/>
      <c r="B2447" s="42"/>
      <c r="C2447" s="43"/>
      <c r="D2447" s="220" t="s">
        <v>151</v>
      </c>
      <c r="E2447" s="43"/>
      <c r="F2447" s="221" t="s">
        <v>2487</v>
      </c>
      <c r="G2447" s="43"/>
      <c r="H2447" s="43"/>
      <c r="I2447" s="222"/>
      <c r="J2447" s="43"/>
      <c r="K2447" s="43"/>
      <c r="L2447" s="47"/>
      <c r="M2447" s="223"/>
      <c r="N2447" s="224"/>
      <c r="O2447" s="87"/>
      <c r="P2447" s="87"/>
      <c r="Q2447" s="87"/>
      <c r="R2447" s="87"/>
      <c r="S2447" s="87"/>
      <c r="T2447" s="88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T2447" s="20" t="s">
        <v>151</v>
      </c>
      <c r="AU2447" s="20" t="s">
        <v>81</v>
      </c>
    </row>
    <row r="2448" spans="1:51" s="13" customFormat="1" ht="12">
      <c r="A2448" s="13"/>
      <c r="B2448" s="227"/>
      <c r="C2448" s="228"/>
      <c r="D2448" s="220" t="s">
        <v>155</v>
      </c>
      <c r="E2448" s="229" t="s">
        <v>19</v>
      </c>
      <c r="F2448" s="230" t="s">
        <v>2488</v>
      </c>
      <c r="G2448" s="228"/>
      <c r="H2448" s="229" t="s">
        <v>19</v>
      </c>
      <c r="I2448" s="231"/>
      <c r="J2448" s="228"/>
      <c r="K2448" s="228"/>
      <c r="L2448" s="232"/>
      <c r="M2448" s="233"/>
      <c r="N2448" s="234"/>
      <c r="O2448" s="234"/>
      <c r="P2448" s="234"/>
      <c r="Q2448" s="234"/>
      <c r="R2448" s="234"/>
      <c r="S2448" s="234"/>
      <c r="T2448" s="235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T2448" s="236" t="s">
        <v>155</v>
      </c>
      <c r="AU2448" s="236" t="s">
        <v>81</v>
      </c>
      <c r="AV2448" s="13" t="s">
        <v>79</v>
      </c>
      <c r="AW2448" s="13" t="s">
        <v>33</v>
      </c>
      <c r="AX2448" s="13" t="s">
        <v>71</v>
      </c>
      <c r="AY2448" s="236" t="s">
        <v>141</v>
      </c>
    </row>
    <row r="2449" spans="1:51" s="14" customFormat="1" ht="12">
      <c r="A2449" s="14"/>
      <c r="B2449" s="237"/>
      <c r="C2449" s="238"/>
      <c r="D2449" s="220" t="s">
        <v>155</v>
      </c>
      <c r="E2449" s="239" t="s">
        <v>19</v>
      </c>
      <c r="F2449" s="240" t="s">
        <v>2489</v>
      </c>
      <c r="G2449" s="238"/>
      <c r="H2449" s="241">
        <v>58.32</v>
      </c>
      <c r="I2449" s="242"/>
      <c r="J2449" s="238"/>
      <c r="K2449" s="238"/>
      <c r="L2449" s="243"/>
      <c r="M2449" s="244"/>
      <c r="N2449" s="245"/>
      <c r="O2449" s="245"/>
      <c r="P2449" s="245"/>
      <c r="Q2449" s="245"/>
      <c r="R2449" s="245"/>
      <c r="S2449" s="245"/>
      <c r="T2449" s="246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T2449" s="247" t="s">
        <v>155</v>
      </c>
      <c r="AU2449" s="247" t="s">
        <v>81</v>
      </c>
      <c r="AV2449" s="14" t="s">
        <v>81</v>
      </c>
      <c r="AW2449" s="14" t="s">
        <v>33</v>
      </c>
      <c r="AX2449" s="14" t="s">
        <v>79</v>
      </c>
      <c r="AY2449" s="247" t="s">
        <v>141</v>
      </c>
    </row>
    <row r="2450" spans="1:65" s="2" customFormat="1" ht="33" customHeight="1">
      <c r="A2450" s="41"/>
      <c r="B2450" s="42"/>
      <c r="C2450" s="248" t="s">
        <v>2490</v>
      </c>
      <c r="D2450" s="248" t="s">
        <v>172</v>
      </c>
      <c r="E2450" s="249" t="s">
        <v>2491</v>
      </c>
      <c r="F2450" s="250" t="s">
        <v>2492</v>
      </c>
      <c r="G2450" s="251" t="s">
        <v>147</v>
      </c>
      <c r="H2450" s="252">
        <v>24</v>
      </c>
      <c r="I2450" s="253"/>
      <c r="J2450" s="254">
        <f>ROUND(I2450*H2450,2)</f>
        <v>0</v>
      </c>
      <c r="K2450" s="250" t="s">
        <v>292</v>
      </c>
      <c r="L2450" s="255"/>
      <c r="M2450" s="256" t="s">
        <v>19</v>
      </c>
      <c r="N2450" s="257" t="s">
        <v>42</v>
      </c>
      <c r="O2450" s="87"/>
      <c r="P2450" s="216">
        <f>O2450*H2450</f>
        <v>0</v>
      </c>
      <c r="Q2450" s="216">
        <v>0.00862</v>
      </c>
      <c r="R2450" s="216">
        <f>Q2450*H2450</f>
        <v>0.20687999999999998</v>
      </c>
      <c r="S2450" s="216">
        <v>0</v>
      </c>
      <c r="T2450" s="217">
        <f>S2450*H2450</f>
        <v>0</v>
      </c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R2450" s="218" t="s">
        <v>382</v>
      </c>
      <c r="AT2450" s="218" t="s">
        <v>172</v>
      </c>
      <c r="AU2450" s="218" t="s">
        <v>81</v>
      </c>
      <c r="AY2450" s="20" t="s">
        <v>141</v>
      </c>
      <c r="BE2450" s="219">
        <f>IF(N2450="základní",J2450,0)</f>
        <v>0</v>
      </c>
      <c r="BF2450" s="219">
        <f>IF(N2450="snížená",J2450,0)</f>
        <v>0</v>
      </c>
      <c r="BG2450" s="219">
        <f>IF(N2450="zákl. přenesená",J2450,0)</f>
        <v>0</v>
      </c>
      <c r="BH2450" s="219">
        <f>IF(N2450="sníž. přenesená",J2450,0)</f>
        <v>0</v>
      </c>
      <c r="BI2450" s="219">
        <f>IF(N2450="nulová",J2450,0)</f>
        <v>0</v>
      </c>
      <c r="BJ2450" s="20" t="s">
        <v>79</v>
      </c>
      <c r="BK2450" s="219">
        <f>ROUND(I2450*H2450,2)</f>
        <v>0</v>
      </c>
      <c r="BL2450" s="20" t="s">
        <v>269</v>
      </c>
      <c r="BM2450" s="218" t="s">
        <v>2493</v>
      </c>
    </row>
    <row r="2451" spans="1:47" s="2" customFormat="1" ht="12">
      <c r="A2451" s="41"/>
      <c r="B2451" s="42"/>
      <c r="C2451" s="43"/>
      <c r="D2451" s="220" t="s">
        <v>151</v>
      </c>
      <c r="E2451" s="43"/>
      <c r="F2451" s="221" t="s">
        <v>2492</v>
      </c>
      <c r="G2451" s="43"/>
      <c r="H2451" s="43"/>
      <c r="I2451" s="222"/>
      <c r="J2451" s="43"/>
      <c r="K2451" s="43"/>
      <c r="L2451" s="47"/>
      <c r="M2451" s="223"/>
      <c r="N2451" s="224"/>
      <c r="O2451" s="87"/>
      <c r="P2451" s="87"/>
      <c r="Q2451" s="87"/>
      <c r="R2451" s="87"/>
      <c r="S2451" s="87"/>
      <c r="T2451" s="88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T2451" s="20" t="s">
        <v>151</v>
      </c>
      <c r="AU2451" s="20" t="s">
        <v>81</v>
      </c>
    </row>
    <row r="2452" spans="1:51" s="13" customFormat="1" ht="12">
      <c r="A2452" s="13"/>
      <c r="B2452" s="227"/>
      <c r="C2452" s="228"/>
      <c r="D2452" s="220" t="s">
        <v>155</v>
      </c>
      <c r="E2452" s="229" t="s">
        <v>19</v>
      </c>
      <c r="F2452" s="230" t="s">
        <v>2494</v>
      </c>
      <c r="G2452" s="228"/>
      <c r="H2452" s="229" t="s">
        <v>19</v>
      </c>
      <c r="I2452" s="231"/>
      <c r="J2452" s="228"/>
      <c r="K2452" s="228"/>
      <c r="L2452" s="232"/>
      <c r="M2452" s="233"/>
      <c r="N2452" s="234"/>
      <c r="O2452" s="234"/>
      <c r="P2452" s="234"/>
      <c r="Q2452" s="234"/>
      <c r="R2452" s="234"/>
      <c r="S2452" s="234"/>
      <c r="T2452" s="235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T2452" s="236" t="s">
        <v>155</v>
      </c>
      <c r="AU2452" s="236" t="s">
        <v>81</v>
      </c>
      <c r="AV2452" s="13" t="s">
        <v>79</v>
      </c>
      <c r="AW2452" s="13" t="s">
        <v>33</v>
      </c>
      <c r="AX2452" s="13" t="s">
        <v>71</v>
      </c>
      <c r="AY2452" s="236" t="s">
        <v>141</v>
      </c>
    </row>
    <row r="2453" spans="1:51" s="14" customFormat="1" ht="12">
      <c r="A2453" s="14"/>
      <c r="B2453" s="237"/>
      <c r="C2453" s="238"/>
      <c r="D2453" s="220" t="s">
        <v>155</v>
      </c>
      <c r="E2453" s="239" t="s">
        <v>19</v>
      </c>
      <c r="F2453" s="240" t="s">
        <v>2495</v>
      </c>
      <c r="G2453" s="238"/>
      <c r="H2453" s="241">
        <v>24</v>
      </c>
      <c r="I2453" s="242"/>
      <c r="J2453" s="238"/>
      <c r="K2453" s="238"/>
      <c r="L2453" s="243"/>
      <c r="M2453" s="244"/>
      <c r="N2453" s="245"/>
      <c r="O2453" s="245"/>
      <c r="P2453" s="245"/>
      <c r="Q2453" s="245"/>
      <c r="R2453" s="245"/>
      <c r="S2453" s="245"/>
      <c r="T2453" s="246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T2453" s="247" t="s">
        <v>155</v>
      </c>
      <c r="AU2453" s="247" t="s">
        <v>81</v>
      </c>
      <c r="AV2453" s="14" t="s">
        <v>81</v>
      </c>
      <c r="AW2453" s="14" t="s">
        <v>33</v>
      </c>
      <c r="AX2453" s="14" t="s">
        <v>79</v>
      </c>
      <c r="AY2453" s="247" t="s">
        <v>141</v>
      </c>
    </row>
    <row r="2454" spans="1:65" s="2" customFormat="1" ht="24.15" customHeight="1">
      <c r="A2454" s="41"/>
      <c r="B2454" s="42"/>
      <c r="C2454" s="207" t="s">
        <v>2496</v>
      </c>
      <c r="D2454" s="207" t="s">
        <v>144</v>
      </c>
      <c r="E2454" s="208" t="s">
        <v>2497</v>
      </c>
      <c r="F2454" s="209" t="s">
        <v>2498</v>
      </c>
      <c r="G2454" s="210" t="s">
        <v>1038</v>
      </c>
      <c r="H2454" s="280"/>
      <c r="I2454" s="212"/>
      <c r="J2454" s="213">
        <f>ROUND(I2454*H2454,2)</f>
        <v>0</v>
      </c>
      <c r="K2454" s="209" t="s">
        <v>148</v>
      </c>
      <c r="L2454" s="47"/>
      <c r="M2454" s="214" t="s">
        <v>19</v>
      </c>
      <c r="N2454" s="215" t="s">
        <v>42</v>
      </c>
      <c r="O2454" s="87"/>
      <c r="P2454" s="216">
        <f>O2454*H2454</f>
        <v>0</v>
      </c>
      <c r="Q2454" s="216">
        <v>0</v>
      </c>
      <c r="R2454" s="216">
        <f>Q2454*H2454</f>
        <v>0</v>
      </c>
      <c r="S2454" s="216">
        <v>0</v>
      </c>
      <c r="T2454" s="217">
        <f>S2454*H2454</f>
        <v>0</v>
      </c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R2454" s="218" t="s">
        <v>269</v>
      </c>
      <c r="AT2454" s="218" t="s">
        <v>144</v>
      </c>
      <c r="AU2454" s="218" t="s">
        <v>81</v>
      </c>
      <c r="AY2454" s="20" t="s">
        <v>141</v>
      </c>
      <c r="BE2454" s="219">
        <f>IF(N2454="základní",J2454,0)</f>
        <v>0</v>
      </c>
      <c r="BF2454" s="219">
        <f>IF(N2454="snížená",J2454,0)</f>
        <v>0</v>
      </c>
      <c r="BG2454" s="219">
        <f>IF(N2454="zákl. přenesená",J2454,0)</f>
        <v>0</v>
      </c>
      <c r="BH2454" s="219">
        <f>IF(N2454="sníž. přenesená",J2454,0)</f>
        <v>0</v>
      </c>
      <c r="BI2454" s="219">
        <f>IF(N2454="nulová",J2454,0)</f>
        <v>0</v>
      </c>
      <c r="BJ2454" s="20" t="s">
        <v>79</v>
      </c>
      <c r="BK2454" s="219">
        <f>ROUND(I2454*H2454,2)</f>
        <v>0</v>
      </c>
      <c r="BL2454" s="20" t="s">
        <v>269</v>
      </c>
      <c r="BM2454" s="218" t="s">
        <v>2499</v>
      </c>
    </row>
    <row r="2455" spans="1:47" s="2" customFormat="1" ht="12">
      <c r="A2455" s="41"/>
      <c r="B2455" s="42"/>
      <c r="C2455" s="43"/>
      <c r="D2455" s="220" t="s">
        <v>151</v>
      </c>
      <c r="E2455" s="43"/>
      <c r="F2455" s="221" t="s">
        <v>2500</v>
      </c>
      <c r="G2455" s="43"/>
      <c r="H2455" s="43"/>
      <c r="I2455" s="222"/>
      <c r="J2455" s="43"/>
      <c r="K2455" s="43"/>
      <c r="L2455" s="47"/>
      <c r="M2455" s="223"/>
      <c r="N2455" s="224"/>
      <c r="O2455" s="87"/>
      <c r="P2455" s="87"/>
      <c r="Q2455" s="87"/>
      <c r="R2455" s="87"/>
      <c r="S2455" s="87"/>
      <c r="T2455" s="88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T2455" s="20" t="s">
        <v>151</v>
      </c>
      <c r="AU2455" s="20" t="s">
        <v>81</v>
      </c>
    </row>
    <row r="2456" spans="1:47" s="2" customFormat="1" ht="12">
      <c r="A2456" s="41"/>
      <c r="B2456" s="42"/>
      <c r="C2456" s="43"/>
      <c r="D2456" s="225" t="s">
        <v>153</v>
      </c>
      <c r="E2456" s="43"/>
      <c r="F2456" s="226" t="s">
        <v>2501</v>
      </c>
      <c r="G2456" s="43"/>
      <c r="H2456" s="43"/>
      <c r="I2456" s="222"/>
      <c r="J2456" s="43"/>
      <c r="K2456" s="43"/>
      <c r="L2456" s="47"/>
      <c r="M2456" s="223"/>
      <c r="N2456" s="224"/>
      <c r="O2456" s="87"/>
      <c r="P2456" s="87"/>
      <c r="Q2456" s="87"/>
      <c r="R2456" s="87"/>
      <c r="S2456" s="87"/>
      <c r="T2456" s="88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T2456" s="20" t="s">
        <v>153</v>
      </c>
      <c r="AU2456" s="20" t="s">
        <v>81</v>
      </c>
    </row>
    <row r="2457" spans="1:63" s="12" customFormat="1" ht="22.8" customHeight="1">
      <c r="A2457" s="12"/>
      <c r="B2457" s="191"/>
      <c r="C2457" s="192"/>
      <c r="D2457" s="193" t="s">
        <v>70</v>
      </c>
      <c r="E2457" s="205" t="s">
        <v>2502</v>
      </c>
      <c r="F2457" s="205" t="s">
        <v>2503</v>
      </c>
      <c r="G2457" s="192"/>
      <c r="H2457" s="192"/>
      <c r="I2457" s="195"/>
      <c r="J2457" s="206">
        <f>BK2457</f>
        <v>0</v>
      </c>
      <c r="K2457" s="192"/>
      <c r="L2457" s="197"/>
      <c r="M2457" s="198"/>
      <c r="N2457" s="199"/>
      <c r="O2457" s="199"/>
      <c r="P2457" s="200">
        <f>SUM(P2458:P2514)</f>
        <v>0</v>
      </c>
      <c r="Q2457" s="199"/>
      <c r="R2457" s="200">
        <f>SUM(R2458:R2514)</f>
        <v>0</v>
      </c>
      <c r="S2457" s="199"/>
      <c r="T2457" s="201">
        <f>SUM(T2458:T2514)</f>
        <v>0</v>
      </c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R2457" s="202" t="s">
        <v>81</v>
      </c>
      <c r="AT2457" s="203" t="s">
        <v>70</v>
      </c>
      <c r="AU2457" s="203" t="s">
        <v>79</v>
      </c>
      <c r="AY2457" s="202" t="s">
        <v>141</v>
      </c>
      <c r="BK2457" s="204">
        <f>SUM(BK2458:BK2514)</f>
        <v>0</v>
      </c>
    </row>
    <row r="2458" spans="1:65" s="2" customFormat="1" ht="21.75" customHeight="1">
      <c r="A2458" s="41"/>
      <c r="B2458" s="42"/>
      <c r="C2458" s="207" t="s">
        <v>2504</v>
      </c>
      <c r="D2458" s="207" t="s">
        <v>144</v>
      </c>
      <c r="E2458" s="208" t="s">
        <v>2505</v>
      </c>
      <c r="F2458" s="209" t="s">
        <v>2506</v>
      </c>
      <c r="G2458" s="210" t="s">
        <v>147</v>
      </c>
      <c r="H2458" s="211">
        <v>1</v>
      </c>
      <c r="I2458" s="212"/>
      <c r="J2458" s="213">
        <f>ROUND(I2458*H2458,2)</f>
        <v>0</v>
      </c>
      <c r="K2458" s="209" t="s">
        <v>2507</v>
      </c>
      <c r="L2458" s="47"/>
      <c r="M2458" s="214" t="s">
        <v>19</v>
      </c>
      <c r="N2458" s="215" t="s">
        <v>42</v>
      </c>
      <c r="O2458" s="87"/>
      <c r="P2458" s="216">
        <f>O2458*H2458</f>
        <v>0</v>
      </c>
      <c r="Q2458" s="216">
        <v>0</v>
      </c>
      <c r="R2458" s="216">
        <f>Q2458*H2458</f>
        <v>0</v>
      </c>
      <c r="S2458" s="216">
        <v>0</v>
      </c>
      <c r="T2458" s="217">
        <f>S2458*H2458</f>
        <v>0</v>
      </c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R2458" s="218" t="s">
        <v>269</v>
      </c>
      <c r="AT2458" s="218" t="s">
        <v>144</v>
      </c>
      <c r="AU2458" s="218" t="s">
        <v>81</v>
      </c>
      <c r="AY2458" s="20" t="s">
        <v>141</v>
      </c>
      <c r="BE2458" s="219">
        <f>IF(N2458="základní",J2458,0)</f>
        <v>0</v>
      </c>
      <c r="BF2458" s="219">
        <f>IF(N2458="snížená",J2458,0)</f>
        <v>0</v>
      </c>
      <c r="BG2458" s="219">
        <f>IF(N2458="zákl. přenesená",J2458,0)</f>
        <v>0</v>
      </c>
      <c r="BH2458" s="219">
        <f>IF(N2458="sníž. přenesená",J2458,0)</f>
        <v>0</v>
      </c>
      <c r="BI2458" s="219">
        <f>IF(N2458="nulová",J2458,0)</f>
        <v>0</v>
      </c>
      <c r="BJ2458" s="20" t="s">
        <v>79</v>
      </c>
      <c r="BK2458" s="219">
        <f>ROUND(I2458*H2458,2)</f>
        <v>0</v>
      </c>
      <c r="BL2458" s="20" t="s">
        <v>269</v>
      </c>
      <c r="BM2458" s="218" t="s">
        <v>2508</v>
      </c>
    </row>
    <row r="2459" spans="1:47" s="2" customFormat="1" ht="12">
      <c r="A2459" s="41"/>
      <c r="B2459" s="42"/>
      <c r="C2459" s="43"/>
      <c r="D2459" s="220" t="s">
        <v>151</v>
      </c>
      <c r="E2459" s="43"/>
      <c r="F2459" s="221" t="s">
        <v>2506</v>
      </c>
      <c r="G2459" s="43"/>
      <c r="H2459" s="43"/>
      <c r="I2459" s="222"/>
      <c r="J2459" s="43"/>
      <c r="K2459" s="43"/>
      <c r="L2459" s="47"/>
      <c r="M2459" s="223"/>
      <c r="N2459" s="224"/>
      <c r="O2459" s="87"/>
      <c r="P2459" s="87"/>
      <c r="Q2459" s="87"/>
      <c r="R2459" s="87"/>
      <c r="S2459" s="87"/>
      <c r="T2459" s="88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T2459" s="20" t="s">
        <v>151</v>
      </c>
      <c r="AU2459" s="20" t="s">
        <v>81</v>
      </c>
    </row>
    <row r="2460" spans="1:65" s="2" customFormat="1" ht="16.5" customHeight="1">
      <c r="A2460" s="41"/>
      <c r="B2460" s="42"/>
      <c r="C2460" s="207" t="s">
        <v>2509</v>
      </c>
      <c r="D2460" s="207" t="s">
        <v>144</v>
      </c>
      <c r="E2460" s="208" t="s">
        <v>2510</v>
      </c>
      <c r="F2460" s="209" t="s">
        <v>2511</v>
      </c>
      <c r="G2460" s="210" t="s">
        <v>2512</v>
      </c>
      <c r="H2460" s="211">
        <v>200</v>
      </c>
      <c r="I2460" s="212"/>
      <c r="J2460" s="213">
        <f>ROUND(I2460*H2460,2)</f>
        <v>0</v>
      </c>
      <c r="K2460" s="209" t="s">
        <v>2507</v>
      </c>
      <c r="L2460" s="47"/>
      <c r="M2460" s="214" t="s">
        <v>19</v>
      </c>
      <c r="N2460" s="215" t="s">
        <v>42</v>
      </c>
      <c r="O2460" s="87"/>
      <c r="P2460" s="216">
        <f>O2460*H2460</f>
        <v>0</v>
      </c>
      <c r="Q2460" s="216">
        <v>0</v>
      </c>
      <c r="R2460" s="216">
        <f>Q2460*H2460</f>
        <v>0</v>
      </c>
      <c r="S2460" s="216">
        <v>0</v>
      </c>
      <c r="T2460" s="217">
        <f>S2460*H2460</f>
        <v>0</v>
      </c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R2460" s="218" t="s">
        <v>269</v>
      </c>
      <c r="AT2460" s="218" t="s">
        <v>144</v>
      </c>
      <c r="AU2460" s="218" t="s">
        <v>81</v>
      </c>
      <c r="AY2460" s="20" t="s">
        <v>141</v>
      </c>
      <c r="BE2460" s="219">
        <f>IF(N2460="základní",J2460,0)</f>
        <v>0</v>
      </c>
      <c r="BF2460" s="219">
        <f>IF(N2460="snížená",J2460,0)</f>
        <v>0</v>
      </c>
      <c r="BG2460" s="219">
        <f>IF(N2460="zákl. přenesená",J2460,0)</f>
        <v>0</v>
      </c>
      <c r="BH2460" s="219">
        <f>IF(N2460="sníž. přenesená",J2460,0)</f>
        <v>0</v>
      </c>
      <c r="BI2460" s="219">
        <f>IF(N2460="nulová",J2460,0)</f>
        <v>0</v>
      </c>
      <c r="BJ2460" s="20" t="s">
        <v>79</v>
      </c>
      <c r="BK2460" s="219">
        <f>ROUND(I2460*H2460,2)</f>
        <v>0</v>
      </c>
      <c r="BL2460" s="20" t="s">
        <v>269</v>
      </c>
      <c r="BM2460" s="218" t="s">
        <v>2513</v>
      </c>
    </row>
    <row r="2461" spans="1:47" s="2" customFormat="1" ht="12">
      <c r="A2461" s="41"/>
      <c r="B2461" s="42"/>
      <c r="C2461" s="43"/>
      <c r="D2461" s="220" t="s">
        <v>151</v>
      </c>
      <c r="E2461" s="43"/>
      <c r="F2461" s="221" t="s">
        <v>2511</v>
      </c>
      <c r="G2461" s="43"/>
      <c r="H2461" s="43"/>
      <c r="I2461" s="222"/>
      <c r="J2461" s="43"/>
      <c r="K2461" s="43"/>
      <c r="L2461" s="47"/>
      <c r="M2461" s="223"/>
      <c r="N2461" s="224"/>
      <c r="O2461" s="87"/>
      <c r="P2461" s="87"/>
      <c r="Q2461" s="87"/>
      <c r="R2461" s="87"/>
      <c r="S2461" s="87"/>
      <c r="T2461" s="88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T2461" s="20" t="s">
        <v>151</v>
      </c>
      <c r="AU2461" s="20" t="s">
        <v>81</v>
      </c>
    </row>
    <row r="2462" spans="1:51" s="14" customFormat="1" ht="12">
      <c r="A2462" s="14"/>
      <c r="B2462" s="237"/>
      <c r="C2462" s="238"/>
      <c r="D2462" s="220" t="s">
        <v>155</v>
      </c>
      <c r="E2462" s="239" t="s">
        <v>19</v>
      </c>
      <c r="F2462" s="240" t="s">
        <v>2514</v>
      </c>
      <c r="G2462" s="238"/>
      <c r="H2462" s="241">
        <v>200</v>
      </c>
      <c r="I2462" s="242"/>
      <c r="J2462" s="238"/>
      <c r="K2462" s="238"/>
      <c r="L2462" s="243"/>
      <c r="M2462" s="244"/>
      <c r="N2462" s="245"/>
      <c r="O2462" s="245"/>
      <c r="P2462" s="245"/>
      <c r="Q2462" s="245"/>
      <c r="R2462" s="245"/>
      <c r="S2462" s="245"/>
      <c r="T2462" s="246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47" t="s">
        <v>155</v>
      </c>
      <c r="AU2462" s="247" t="s">
        <v>81</v>
      </c>
      <c r="AV2462" s="14" t="s">
        <v>81</v>
      </c>
      <c r="AW2462" s="14" t="s">
        <v>33</v>
      </c>
      <c r="AX2462" s="14" t="s">
        <v>79</v>
      </c>
      <c r="AY2462" s="247" t="s">
        <v>141</v>
      </c>
    </row>
    <row r="2463" spans="1:51" s="13" customFormat="1" ht="12">
      <c r="A2463" s="13"/>
      <c r="B2463" s="227"/>
      <c r="C2463" s="228"/>
      <c r="D2463" s="220" t="s">
        <v>155</v>
      </c>
      <c r="E2463" s="229" t="s">
        <v>19</v>
      </c>
      <c r="F2463" s="230" t="s">
        <v>2515</v>
      </c>
      <c r="G2463" s="228"/>
      <c r="H2463" s="229" t="s">
        <v>19</v>
      </c>
      <c r="I2463" s="231"/>
      <c r="J2463" s="228"/>
      <c r="K2463" s="228"/>
      <c r="L2463" s="232"/>
      <c r="M2463" s="233"/>
      <c r="N2463" s="234"/>
      <c r="O2463" s="234"/>
      <c r="P2463" s="234"/>
      <c r="Q2463" s="234"/>
      <c r="R2463" s="234"/>
      <c r="S2463" s="234"/>
      <c r="T2463" s="235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T2463" s="236" t="s">
        <v>155</v>
      </c>
      <c r="AU2463" s="236" t="s">
        <v>81</v>
      </c>
      <c r="AV2463" s="13" t="s">
        <v>79</v>
      </c>
      <c r="AW2463" s="13" t="s">
        <v>33</v>
      </c>
      <c r="AX2463" s="13" t="s">
        <v>71</v>
      </c>
      <c r="AY2463" s="236" t="s">
        <v>141</v>
      </c>
    </row>
    <row r="2464" spans="1:51" s="13" customFormat="1" ht="12">
      <c r="A2464" s="13"/>
      <c r="B2464" s="227"/>
      <c r="C2464" s="228"/>
      <c r="D2464" s="220" t="s">
        <v>155</v>
      </c>
      <c r="E2464" s="229" t="s">
        <v>19</v>
      </c>
      <c r="F2464" s="230" t="s">
        <v>2516</v>
      </c>
      <c r="G2464" s="228"/>
      <c r="H2464" s="229" t="s">
        <v>19</v>
      </c>
      <c r="I2464" s="231"/>
      <c r="J2464" s="228"/>
      <c r="K2464" s="228"/>
      <c r="L2464" s="232"/>
      <c r="M2464" s="233"/>
      <c r="N2464" s="234"/>
      <c r="O2464" s="234"/>
      <c r="P2464" s="234"/>
      <c r="Q2464" s="234"/>
      <c r="R2464" s="234"/>
      <c r="S2464" s="234"/>
      <c r="T2464" s="235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T2464" s="236" t="s">
        <v>155</v>
      </c>
      <c r="AU2464" s="236" t="s">
        <v>81</v>
      </c>
      <c r="AV2464" s="13" t="s">
        <v>79</v>
      </c>
      <c r="AW2464" s="13" t="s">
        <v>33</v>
      </c>
      <c r="AX2464" s="13" t="s">
        <v>71</v>
      </c>
      <c r="AY2464" s="236" t="s">
        <v>141</v>
      </c>
    </row>
    <row r="2465" spans="1:51" s="13" customFormat="1" ht="12">
      <c r="A2465" s="13"/>
      <c r="B2465" s="227"/>
      <c r="C2465" s="228"/>
      <c r="D2465" s="220" t="s">
        <v>155</v>
      </c>
      <c r="E2465" s="229" t="s">
        <v>19</v>
      </c>
      <c r="F2465" s="230" t="s">
        <v>2517</v>
      </c>
      <c r="G2465" s="228"/>
      <c r="H2465" s="229" t="s">
        <v>19</v>
      </c>
      <c r="I2465" s="231"/>
      <c r="J2465" s="228"/>
      <c r="K2465" s="228"/>
      <c r="L2465" s="232"/>
      <c r="M2465" s="233"/>
      <c r="N2465" s="234"/>
      <c r="O2465" s="234"/>
      <c r="P2465" s="234"/>
      <c r="Q2465" s="234"/>
      <c r="R2465" s="234"/>
      <c r="S2465" s="234"/>
      <c r="T2465" s="235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T2465" s="236" t="s">
        <v>155</v>
      </c>
      <c r="AU2465" s="236" t="s">
        <v>81</v>
      </c>
      <c r="AV2465" s="13" t="s">
        <v>79</v>
      </c>
      <c r="AW2465" s="13" t="s">
        <v>33</v>
      </c>
      <c r="AX2465" s="13" t="s">
        <v>71</v>
      </c>
      <c r="AY2465" s="236" t="s">
        <v>141</v>
      </c>
    </row>
    <row r="2466" spans="1:51" s="13" customFormat="1" ht="12">
      <c r="A2466" s="13"/>
      <c r="B2466" s="227"/>
      <c r="C2466" s="228"/>
      <c r="D2466" s="220" t="s">
        <v>155</v>
      </c>
      <c r="E2466" s="229" t="s">
        <v>19</v>
      </c>
      <c r="F2466" s="230" t="s">
        <v>2518</v>
      </c>
      <c r="G2466" s="228"/>
      <c r="H2466" s="229" t="s">
        <v>19</v>
      </c>
      <c r="I2466" s="231"/>
      <c r="J2466" s="228"/>
      <c r="K2466" s="228"/>
      <c r="L2466" s="232"/>
      <c r="M2466" s="233"/>
      <c r="N2466" s="234"/>
      <c r="O2466" s="234"/>
      <c r="P2466" s="234"/>
      <c r="Q2466" s="234"/>
      <c r="R2466" s="234"/>
      <c r="S2466" s="234"/>
      <c r="T2466" s="235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36" t="s">
        <v>155</v>
      </c>
      <c r="AU2466" s="236" t="s">
        <v>81</v>
      </c>
      <c r="AV2466" s="13" t="s">
        <v>79</v>
      </c>
      <c r="AW2466" s="13" t="s">
        <v>33</v>
      </c>
      <c r="AX2466" s="13" t="s">
        <v>71</v>
      </c>
      <c r="AY2466" s="236" t="s">
        <v>141</v>
      </c>
    </row>
    <row r="2467" spans="1:65" s="2" customFormat="1" ht="21.75" customHeight="1">
      <c r="A2467" s="41"/>
      <c r="B2467" s="42"/>
      <c r="C2467" s="207" t="s">
        <v>2519</v>
      </c>
      <c r="D2467" s="207" t="s">
        <v>144</v>
      </c>
      <c r="E2467" s="208" t="s">
        <v>2520</v>
      </c>
      <c r="F2467" s="209" t="s">
        <v>2521</v>
      </c>
      <c r="G2467" s="210" t="s">
        <v>147</v>
      </c>
      <c r="H2467" s="211">
        <v>1</v>
      </c>
      <c r="I2467" s="212"/>
      <c r="J2467" s="213">
        <f>ROUND(I2467*H2467,2)</f>
        <v>0</v>
      </c>
      <c r="K2467" s="209" t="s">
        <v>2507</v>
      </c>
      <c r="L2467" s="47"/>
      <c r="M2467" s="214" t="s">
        <v>19</v>
      </c>
      <c r="N2467" s="215" t="s">
        <v>42</v>
      </c>
      <c r="O2467" s="87"/>
      <c r="P2467" s="216">
        <f>O2467*H2467</f>
        <v>0</v>
      </c>
      <c r="Q2467" s="216">
        <v>0</v>
      </c>
      <c r="R2467" s="216">
        <f>Q2467*H2467</f>
        <v>0</v>
      </c>
      <c r="S2467" s="216">
        <v>0</v>
      </c>
      <c r="T2467" s="217">
        <f>S2467*H2467</f>
        <v>0</v>
      </c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1"/>
      <c r="AE2467" s="41"/>
      <c r="AR2467" s="218" t="s">
        <v>269</v>
      </c>
      <c r="AT2467" s="218" t="s">
        <v>144</v>
      </c>
      <c r="AU2467" s="218" t="s">
        <v>81</v>
      </c>
      <c r="AY2467" s="20" t="s">
        <v>141</v>
      </c>
      <c r="BE2467" s="219">
        <f>IF(N2467="základní",J2467,0)</f>
        <v>0</v>
      </c>
      <c r="BF2467" s="219">
        <f>IF(N2467="snížená",J2467,0)</f>
        <v>0</v>
      </c>
      <c r="BG2467" s="219">
        <f>IF(N2467="zákl. přenesená",J2467,0)</f>
        <v>0</v>
      </c>
      <c r="BH2467" s="219">
        <f>IF(N2467="sníž. přenesená",J2467,0)</f>
        <v>0</v>
      </c>
      <c r="BI2467" s="219">
        <f>IF(N2467="nulová",J2467,0)</f>
        <v>0</v>
      </c>
      <c r="BJ2467" s="20" t="s">
        <v>79</v>
      </c>
      <c r="BK2467" s="219">
        <f>ROUND(I2467*H2467,2)</f>
        <v>0</v>
      </c>
      <c r="BL2467" s="20" t="s">
        <v>269</v>
      </c>
      <c r="BM2467" s="218" t="s">
        <v>2522</v>
      </c>
    </row>
    <row r="2468" spans="1:47" s="2" customFormat="1" ht="12">
      <c r="A2468" s="41"/>
      <c r="B2468" s="42"/>
      <c r="C2468" s="43"/>
      <c r="D2468" s="220" t="s">
        <v>151</v>
      </c>
      <c r="E2468" s="43"/>
      <c r="F2468" s="221" t="s">
        <v>2523</v>
      </c>
      <c r="G2468" s="43"/>
      <c r="H2468" s="43"/>
      <c r="I2468" s="222"/>
      <c r="J2468" s="43"/>
      <c r="K2468" s="43"/>
      <c r="L2468" s="47"/>
      <c r="M2468" s="223"/>
      <c r="N2468" s="224"/>
      <c r="O2468" s="87"/>
      <c r="P2468" s="87"/>
      <c r="Q2468" s="87"/>
      <c r="R2468" s="87"/>
      <c r="S2468" s="87"/>
      <c r="T2468" s="88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T2468" s="20" t="s">
        <v>151</v>
      </c>
      <c r="AU2468" s="20" t="s">
        <v>81</v>
      </c>
    </row>
    <row r="2469" spans="1:51" s="14" customFormat="1" ht="12">
      <c r="A2469" s="14"/>
      <c r="B2469" s="237"/>
      <c r="C2469" s="238"/>
      <c r="D2469" s="220" t="s">
        <v>155</v>
      </c>
      <c r="E2469" s="239" t="s">
        <v>19</v>
      </c>
      <c r="F2469" s="240" t="s">
        <v>2524</v>
      </c>
      <c r="G2469" s="238"/>
      <c r="H2469" s="241">
        <v>1</v>
      </c>
      <c r="I2469" s="242"/>
      <c r="J2469" s="238"/>
      <c r="K2469" s="238"/>
      <c r="L2469" s="243"/>
      <c r="M2469" s="244"/>
      <c r="N2469" s="245"/>
      <c r="O2469" s="245"/>
      <c r="P2469" s="245"/>
      <c r="Q2469" s="245"/>
      <c r="R2469" s="245"/>
      <c r="S2469" s="245"/>
      <c r="T2469" s="246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T2469" s="247" t="s">
        <v>155</v>
      </c>
      <c r="AU2469" s="247" t="s">
        <v>81</v>
      </c>
      <c r="AV2469" s="14" t="s">
        <v>81</v>
      </c>
      <c r="AW2469" s="14" t="s">
        <v>33</v>
      </c>
      <c r="AX2469" s="14" t="s">
        <v>79</v>
      </c>
      <c r="AY2469" s="247" t="s">
        <v>141</v>
      </c>
    </row>
    <row r="2470" spans="1:65" s="2" customFormat="1" ht="24.15" customHeight="1">
      <c r="A2470" s="41"/>
      <c r="B2470" s="42"/>
      <c r="C2470" s="207" t="s">
        <v>2525</v>
      </c>
      <c r="D2470" s="207" t="s">
        <v>144</v>
      </c>
      <c r="E2470" s="208" t="s">
        <v>2526</v>
      </c>
      <c r="F2470" s="209" t="s">
        <v>2527</v>
      </c>
      <c r="G2470" s="210" t="s">
        <v>147</v>
      </c>
      <c r="H2470" s="211">
        <v>1</v>
      </c>
      <c r="I2470" s="212"/>
      <c r="J2470" s="213">
        <f>ROUND(I2470*H2470,2)</f>
        <v>0</v>
      </c>
      <c r="K2470" s="209" t="s">
        <v>2507</v>
      </c>
      <c r="L2470" s="47"/>
      <c r="M2470" s="214" t="s">
        <v>19</v>
      </c>
      <c r="N2470" s="215" t="s">
        <v>42</v>
      </c>
      <c r="O2470" s="87"/>
      <c r="P2470" s="216">
        <f>O2470*H2470</f>
        <v>0</v>
      </c>
      <c r="Q2470" s="216">
        <v>0</v>
      </c>
      <c r="R2470" s="216">
        <f>Q2470*H2470</f>
        <v>0</v>
      </c>
      <c r="S2470" s="216">
        <v>0</v>
      </c>
      <c r="T2470" s="217">
        <f>S2470*H2470</f>
        <v>0</v>
      </c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R2470" s="218" t="s">
        <v>269</v>
      </c>
      <c r="AT2470" s="218" t="s">
        <v>144</v>
      </c>
      <c r="AU2470" s="218" t="s">
        <v>81</v>
      </c>
      <c r="AY2470" s="20" t="s">
        <v>141</v>
      </c>
      <c r="BE2470" s="219">
        <f>IF(N2470="základní",J2470,0)</f>
        <v>0</v>
      </c>
      <c r="BF2470" s="219">
        <f>IF(N2470="snížená",J2470,0)</f>
        <v>0</v>
      </c>
      <c r="BG2470" s="219">
        <f>IF(N2470="zákl. přenesená",J2470,0)</f>
        <v>0</v>
      </c>
      <c r="BH2470" s="219">
        <f>IF(N2470="sníž. přenesená",J2470,0)</f>
        <v>0</v>
      </c>
      <c r="BI2470" s="219">
        <f>IF(N2470="nulová",J2470,0)</f>
        <v>0</v>
      </c>
      <c r="BJ2470" s="20" t="s">
        <v>79</v>
      </c>
      <c r="BK2470" s="219">
        <f>ROUND(I2470*H2470,2)</f>
        <v>0</v>
      </c>
      <c r="BL2470" s="20" t="s">
        <v>269</v>
      </c>
      <c r="BM2470" s="218" t="s">
        <v>2528</v>
      </c>
    </row>
    <row r="2471" spans="1:47" s="2" customFormat="1" ht="12">
      <c r="A2471" s="41"/>
      <c r="B2471" s="42"/>
      <c r="C2471" s="43"/>
      <c r="D2471" s="220" t="s">
        <v>151</v>
      </c>
      <c r="E2471" s="43"/>
      <c r="F2471" s="221" t="s">
        <v>2529</v>
      </c>
      <c r="G2471" s="43"/>
      <c r="H2471" s="43"/>
      <c r="I2471" s="222"/>
      <c r="J2471" s="43"/>
      <c r="K2471" s="43"/>
      <c r="L2471" s="47"/>
      <c r="M2471" s="223"/>
      <c r="N2471" s="224"/>
      <c r="O2471" s="87"/>
      <c r="P2471" s="87"/>
      <c r="Q2471" s="87"/>
      <c r="R2471" s="87"/>
      <c r="S2471" s="87"/>
      <c r="T2471" s="88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T2471" s="20" t="s">
        <v>151</v>
      </c>
      <c r="AU2471" s="20" t="s">
        <v>81</v>
      </c>
    </row>
    <row r="2472" spans="1:51" s="14" customFormat="1" ht="12">
      <c r="A2472" s="14"/>
      <c r="B2472" s="237"/>
      <c r="C2472" s="238"/>
      <c r="D2472" s="220" t="s">
        <v>155</v>
      </c>
      <c r="E2472" s="239" t="s">
        <v>19</v>
      </c>
      <c r="F2472" s="240" t="s">
        <v>2524</v>
      </c>
      <c r="G2472" s="238"/>
      <c r="H2472" s="241">
        <v>1</v>
      </c>
      <c r="I2472" s="242"/>
      <c r="J2472" s="238"/>
      <c r="K2472" s="238"/>
      <c r="L2472" s="243"/>
      <c r="M2472" s="244"/>
      <c r="N2472" s="245"/>
      <c r="O2472" s="245"/>
      <c r="P2472" s="245"/>
      <c r="Q2472" s="245"/>
      <c r="R2472" s="245"/>
      <c r="S2472" s="245"/>
      <c r="T2472" s="246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T2472" s="247" t="s">
        <v>155</v>
      </c>
      <c r="AU2472" s="247" t="s">
        <v>81</v>
      </c>
      <c r="AV2472" s="14" t="s">
        <v>81</v>
      </c>
      <c r="AW2472" s="14" t="s">
        <v>33</v>
      </c>
      <c r="AX2472" s="14" t="s">
        <v>79</v>
      </c>
      <c r="AY2472" s="247" t="s">
        <v>141</v>
      </c>
    </row>
    <row r="2473" spans="1:65" s="2" customFormat="1" ht="44.25" customHeight="1">
      <c r="A2473" s="41"/>
      <c r="B2473" s="42"/>
      <c r="C2473" s="207" t="s">
        <v>2530</v>
      </c>
      <c r="D2473" s="207" t="s">
        <v>144</v>
      </c>
      <c r="E2473" s="208" t="s">
        <v>2531</v>
      </c>
      <c r="F2473" s="209" t="s">
        <v>2532</v>
      </c>
      <c r="G2473" s="210" t="s">
        <v>147</v>
      </c>
      <c r="H2473" s="211">
        <v>1</v>
      </c>
      <c r="I2473" s="212"/>
      <c r="J2473" s="213">
        <f>ROUND(I2473*H2473,2)</f>
        <v>0</v>
      </c>
      <c r="K2473" s="209" t="s">
        <v>2507</v>
      </c>
      <c r="L2473" s="47"/>
      <c r="M2473" s="214" t="s">
        <v>19</v>
      </c>
      <c r="N2473" s="215" t="s">
        <v>42</v>
      </c>
      <c r="O2473" s="87"/>
      <c r="P2473" s="216">
        <f>O2473*H2473</f>
        <v>0</v>
      </c>
      <c r="Q2473" s="216">
        <v>0</v>
      </c>
      <c r="R2473" s="216">
        <f>Q2473*H2473</f>
        <v>0</v>
      </c>
      <c r="S2473" s="216">
        <v>0</v>
      </c>
      <c r="T2473" s="217">
        <f>S2473*H2473</f>
        <v>0</v>
      </c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R2473" s="218" t="s">
        <v>269</v>
      </c>
      <c r="AT2473" s="218" t="s">
        <v>144</v>
      </c>
      <c r="AU2473" s="218" t="s">
        <v>81</v>
      </c>
      <c r="AY2473" s="20" t="s">
        <v>141</v>
      </c>
      <c r="BE2473" s="219">
        <f>IF(N2473="základní",J2473,0)</f>
        <v>0</v>
      </c>
      <c r="BF2473" s="219">
        <f>IF(N2473="snížená",J2473,0)</f>
        <v>0</v>
      </c>
      <c r="BG2473" s="219">
        <f>IF(N2473="zákl. přenesená",J2473,0)</f>
        <v>0</v>
      </c>
      <c r="BH2473" s="219">
        <f>IF(N2473="sníž. přenesená",J2473,0)</f>
        <v>0</v>
      </c>
      <c r="BI2473" s="219">
        <f>IF(N2473="nulová",J2473,0)</f>
        <v>0</v>
      </c>
      <c r="BJ2473" s="20" t="s">
        <v>79</v>
      </c>
      <c r="BK2473" s="219">
        <f>ROUND(I2473*H2473,2)</f>
        <v>0</v>
      </c>
      <c r="BL2473" s="20" t="s">
        <v>269</v>
      </c>
      <c r="BM2473" s="218" t="s">
        <v>2533</v>
      </c>
    </row>
    <row r="2474" spans="1:47" s="2" customFormat="1" ht="12">
      <c r="A2474" s="41"/>
      <c r="B2474" s="42"/>
      <c r="C2474" s="43"/>
      <c r="D2474" s="220" t="s">
        <v>151</v>
      </c>
      <c r="E2474" s="43"/>
      <c r="F2474" s="221" t="s">
        <v>2534</v>
      </c>
      <c r="G2474" s="43"/>
      <c r="H2474" s="43"/>
      <c r="I2474" s="222"/>
      <c r="J2474" s="43"/>
      <c r="K2474" s="43"/>
      <c r="L2474" s="47"/>
      <c r="M2474" s="223"/>
      <c r="N2474" s="224"/>
      <c r="O2474" s="87"/>
      <c r="P2474" s="87"/>
      <c r="Q2474" s="87"/>
      <c r="R2474" s="87"/>
      <c r="S2474" s="87"/>
      <c r="T2474" s="88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1"/>
      <c r="AE2474" s="41"/>
      <c r="AT2474" s="20" t="s">
        <v>151</v>
      </c>
      <c r="AU2474" s="20" t="s">
        <v>81</v>
      </c>
    </row>
    <row r="2475" spans="1:51" s="14" customFormat="1" ht="12">
      <c r="A2475" s="14"/>
      <c r="B2475" s="237"/>
      <c r="C2475" s="238"/>
      <c r="D2475" s="220" t="s">
        <v>155</v>
      </c>
      <c r="E2475" s="239" t="s">
        <v>19</v>
      </c>
      <c r="F2475" s="240" t="s">
        <v>2535</v>
      </c>
      <c r="G2475" s="238"/>
      <c r="H2475" s="241">
        <v>1</v>
      </c>
      <c r="I2475" s="242"/>
      <c r="J2475" s="238"/>
      <c r="K2475" s="238"/>
      <c r="L2475" s="243"/>
      <c r="M2475" s="244"/>
      <c r="N2475" s="245"/>
      <c r="O2475" s="245"/>
      <c r="P2475" s="245"/>
      <c r="Q2475" s="245"/>
      <c r="R2475" s="245"/>
      <c r="S2475" s="245"/>
      <c r="T2475" s="246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T2475" s="247" t="s">
        <v>155</v>
      </c>
      <c r="AU2475" s="247" t="s">
        <v>81</v>
      </c>
      <c r="AV2475" s="14" t="s">
        <v>81</v>
      </c>
      <c r="AW2475" s="14" t="s">
        <v>33</v>
      </c>
      <c r="AX2475" s="14" t="s">
        <v>79</v>
      </c>
      <c r="AY2475" s="247" t="s">
        <v>141</v>
      </c>
    </row>
    <row r="2476" spans="1:65" s="2" customFormat="1" ht="24.15" customHeight="1">
      <c r="A2476" s="41"/>
      <c r="B2476" s="42"/>
      <c r="C2476" s="207" t="s">
        <v>2536</v>
      </c>
      <c r="D2476" s="207" t="s">
        <v>144</v>
      </c>
      <c r="E2476" s="208" t="s">
        <v>2537</v>
      </c>
      <c r="F2476" s="209" t="s">
        <v>2538</v>
      </c>
      <c r="G2476" s="210" t="s">
        <v>147</v>
      </c>
      <c r="H2476" s="211">
        <v>1</v>
      </c>
      <c r="I2476" s="212"/>
      <c r="J2476" s="213">
        <f>ROUND(I2476*H2476,2)</f>
        <v>0</v>
      </c>
      <c r="K2476" s="209" t="s">
        <v>2507</v>
      </c>
      <c r="L2476" s="47"/>
      <c r="M2476" s="214" t="s">
        <v>19</v>
      </c>
      <c r="N2476" s="215" t="s">
        <v>42</v>
      </c>
      <c r="O2476" s="87"/>
      <c r="P2476" s="216">
        <f>O2476*H2476</f>
        <v>0</v>
      </c>
      <c r="Q2476" s="216">
        <v>0</v>
      </c>
      <c r="R2476" s="216">
        <f>Q2476*H2476</f>
        <v>0</v>
      </c>
      <c r="S2476" s="216">
        <v>0</v>
      </c>
      <c r="T2476" s="217">
        <f>S2476*H2476</f>
        <v>0</v>
      </c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1"/>
      <c r="AE2476" s="41"/>
      <c r="AR2476" s="218" t="s">
        <v>269</v>
      </c>
      <c r="AT2476" s="218" t="s">
        <v>144</v>
      </c>
      <c r="AU2476" s="218" t="s">
        <v>81</v>
      </c>
      <c r="AY2476" s="20" t="s">
        <v>141</v>
      </c>
      <c r="BE2476" s="219">
        <f>IF(N2476="základní",J2476,0)</f>
        <v>0</v>
      </c>
      <c r="BF2476" s="219">
        <f>IF(N2476="snížená",J2476,0)</f>
        <v>0</v>
      </c>
      <c r="BG2476" s="219">
        <f>IF(N2476="zákl. přenesená",J2476,0)</f>
        <v>0</v>
      </c>
      <c r="BH2476" s="219">
        <f>IF(N2476="sníž. přenesená",J2476,0)</f>
        <v>0</v>
      </c>
      <c r="BI2476" s="219">
        <f>IF(N2476="nulová",J2476,0)</f>
        <v>0</v>
      </c>
      <c r="BJ2476" s="20" t="s">
        <v>79</v>
      </c>
      <c r="BK2476" s="219">
        <f>ROUND(I2476*H2476,2)</f>
        <v>0</v>
      </c>
      <c r="BL2476" s="20" t="s">
        <v>269</v>
      </c>
      <c r="BM2476" s="218" t="s">
        <v>2539</v>
      </c>
    </row>
    <row r="2477" spans="1:47" s="2" customFormat="1" ht="12">
      <c r="A2477" s="41"/>
      <c r="B2477" s="42"/>
      <c r="C2477" s="43"/>
      <c r="D2477" s="220" t="s">
        <v>151</v>
      </c>
      <c r="E2477" s="43"/>
      <c r="F2477" s="221" t="s">
        <v>2538</v>
      </c>
      <c r="G2477" s="43"/>
      <c r="H2477" s="43"/>
      <c r="I2477" s="222"/>
      <c r="J2477" s="43"/>
      <c r="K2477" s="43"/>
      <c r="L2477" s="47"/>
      <c r="M2477" s="223"/>
      <c r="N2477" s="224"/>
      <c r="O2477" s="87"/>
      <c r="P2477" s="87"/>
      <c r="Q2477" s="87"/>
      <c r="R2477" s="87"/>
      <c r="S2477" s="87"/>
      <c r="T2477" s="88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T2477" s="20" t="s">
        <v>151</v>
      </c>
      <c r="AU2477" s="20" t="s">
        <v>81</v>
      </c>
    </row>
    <row r="2478" spans="1:65" s="2" customFormat="1" ht="37.8" customHeight="1">
      <c r="A2478" s="41"/>
      <c r="B2478" s="42"/>
      <c r="C2478" s="207" t="s">
        <v>2540</v>
      </c>
      <c r="D2478" s="207" t="s">
        <v>144</v>
      </c>
      <c r="E2478" s="208" t="s">
        <v>2541</v>
      </c>
      <c r="F2478" s="209" t="s">
        <v>2542</v>
      </c>
      <c r="G2478" s="210" t="s">
        <v>147</v>
      </c>
      <c r="H2478" s="211">
        <v>1</v>
      </c>
      <c r="I2478" s="212"/>
      <c r="J2478" s="213">
        <f>ROUND(I2478*H2478,2)</f>
        <v>0</v>
      </c>
      <c r="K2478" s="209" t="s">
        <v>2507</v>
      </c>
      <c r="L2478" s="47"/>
      <c r="M2478" s="214" t="s">
        <v>19</v>
      </c>
      <c r="N2478" s="215" t="s">
        <v>42</v>
      </c>
      <c r="O2478" s="87"/>
      <c r="P2478" s="216">
        <f>O2478*H2478</f>
        <v>0</v>
      </c>
      <c r="Q2478" s="216">
        <v>0</v>
      </c>
      <c r="R2478" s="216">
        <f>Q2478*H2478</f>
        <v>0</v>
      </c>
      <c r="S2478" s="216">
        <v>0</v>
      </c>
      <c r="T2478" s="217">
        <f>S2478*H2478</f>
        <v>0</v>
      </c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R2478" s="218" t="s">
        <v>269</v>
      </c>
      <c r="AT2478" s="218" t="s">
        <v>144</v>
      </c>
      <c r="AU2478" s="218" t="s">
        <v>81</v>
      </c>
      <c r="AY2478" s="20" t="s">
        <v>141</v>
      </c>
      <c r="BE2478" s="219">
        <f>IF(N2478="základní",J2478,0)</f>
        <v>0</v>
      </c>
      <c r="BF2478" s="219">
        <f>IF(N2478="snížená",J2478,0)</f>
        <v>0</v>
      </c>
      <c r="BG2478" s="219">
        <f>IF(N2478="zákl. přenesená",J2478,0)</f>
        <v>0</v>
      </c>
      <c r="BH2478" s="219">
        <f>IF(N2478="sníž. přenesená",J2478,0)</f>
        <v>0</v>
      </c>
      <c r="BI2478" s="219">
        <f>IF(N2478="nulová",J2478,0)</f>
        <v>0</v>
      </c>
      <c r="BJ2478" s="20" t="s">
        <v>79</v>
      </c>
      <c r="BK2478" s="219">
        <f>ROUND(I2478*H2478,2)</f>
        <v>0</v>
      </c>
      <c r="BL2478" s="20" t="s">
        <v>269</v>
      </c>
      <c r="BM2478" s="218" t="s">
        <v>2543</v>
      </c>
    </row>
    <row r="2479" spans="1:47" s="2" customFormat="1" ht="12">
      <c r="A2479" s="41"/>
      <c r="B2479" s="42"/>
      <c r="C2479" s="43"/>
      <c r="D2479" s="220" t="s">
        <v>151</v>
      </c>
      <c r="E2479" s="43"/>
      <c r="F2479" s="221" t="s">
        <v>2542</v>
      </c>
      <c r="G2479" s="43"/>
      <c r="H2479" s="43"/>
      <c r="I2479" s="222"/>
      <c r="J2479" s="43"/>
      <c r="K2479" s="43"/>
      <c r="L2479" s="47"/>
      <c r="M2479" s="223"/>
      <c r="N2479" s="224"/>
      <c r="O2479" s="87"/>
      <c r="P2479" s="87"/>
      <c r="Q2479" s="87"/>
      <c r="R2479" s="87"/>
      <c r="S2479" s="87"/>
      <c r="T2479" s="88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1"/>
      <c r="AE2479" s="41"/>
      <c r="AT2479" s="20" t="s">
        <v>151</v>
      </c>
      <c r="AU2479" s="20" t="s">
        <v>81</v>
      </c>
    </row>
    <row r="2480" spans="1:65" s="2" customFormat="1" ht="21.75" customHeight="1">
      <c r="A2480" s="41"/>
      <c r="B2480" s="42"/>
      <c r="C2480" s="207" t="s">
        <v>2544</v>
      </c>
      <c r="D2480" s="207" t="s">
        <v>144</v>
      </c>
      <c r="E2480" s="208" t="s">
        <v>2545</v>
      </c>
      <c r="F2480" s="209" t="s">
        <v>2546</v>
      </c>
      <c r="G2480" s="210" t="s">
        <v>147</v>
      </c>
      <c r="H2480" s="211">
        <v>1</v>
      </c>
      <c r="I2480" s="212"/>
      <c r="J2480" s="213">
        <f>ROUND(I2480*H2480,2)</f>
        <v>0</v>
      </c>
      <c r="K2480" s="209" t="s">
        <v>2507</v>
      </c>
      <c r="L2480" s="47"/>
      <c r="M2480" s="214" t="s">
        <v>19</v>
      </c>
      <c r="N2480" s="215" t="s">
        <v>42</v>
      </c>
      <c r="O2480" s="87"/>
      <c r="P2480" s="216">
        <f>O2480*H2480</f>
        <v>0</v>
      </c>
      <c r="Q2480" s="216">
        <v>0</v>
      </c>
      <c r="R2480" s="216">
        <f>Q2480*H2480</f>
        <v>0</v>
      </c>
      <c r="S2480" s="216">
        <v>0</v>
      </c>
      <c r="T2480" s="217">
        <f>S2480*H2480</f>
        <v>0</v>
      </c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R2480" s="218" t="s">
        <v>269</v>
      </c>
      <c r="AT2480" s="218" t="s">
        <v>144</v>
      </c>
      <c r="AU2480" s="218" t="s">
        <v>81</v>
      </c>
      <c r="AY2480" s="20" t="s">
        <v>141</v>
      </c>
      <c r="BE2480" s="219">
        <f>IF(N2480="základní",J2480,0)</f>
        <v>0</v>
      </c>
      <c r="BF2480" s="219">
        <f>IF(N2480="snížená",J2480,0)</f>
        <v>0</v>
      </c>
      <c r="BG2480" s="219">
        <f>IF(N2480="zákl. přenesená",J2480,0)</f>
        <v>0</v>
      </c>
      <c r="BH2480" s="219">
        <f>IF(N2480="sníž. přenesená",J2480,0)</f>
        <v>0</v>
      </c>
      <c r="BI2480" s="219">
        <f>IF(N2480="nulová",J2480,0)</f>
        <v>0</v>
      </c>
      <c r="BJ2480" s="20" t="s">
        <v>79</v>
      </c>
      <c r="BK2480" s="219">
        <f>ROUND(I2480*H2480,2)</f>
        <v>0</v>
      </c>
      <c r="BL2480" s="20" t="s">
        <v>269</v>
      </c>
      <c r="BM2480" s="218" t="s">
        <v>2547</v>
      </c>
    </row>
    <row r="2481" spans="1:47" s="2" customFormat="1" ht="12">
      <c r="A2481" s="41"/>
      <c r="B2481" s="42"/>
      <c r="C2481" s="43"/>
      <c r="D2481" s="220" t="s">
        <v>151</v>
      </c>
      <c r="E2481" s="43"/>
      <c r="F2481" s="221" t="s">
        <v>2546</v>
      </c>
      <c r="G2481" s="43"/>
      <c r="H2481" s="43"/>
      <c r="I2481" s="222"/>
      <c r="J2481" s="43"/>
      <c r="K2481" s="43"/>
      <c r="L2481" s="47"/>
      <c r="M2481" s="223"/>
      <c r="N2481" s="224"/>
      <c r="O2481" s="87"/>
      <c r="P2481" s="87"/>
      <c r="Q2481" s="87"/>
      <c r="R2481" s="87"/>
      <c r="S2481" s="87"/>
      <c r="T2481" s="88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T2481" s="20" t="s">
        <v>151</v>
      </c>
      <c r="AU2481" s="20" t="s">
        <v>81</v>
      </c>
    </row>
    <row r="2482" spans="1:51" s="14" customFormat="1" ht="12">
      <c r="A2482" s="14"/>
      <c r="B2482" s="237"/>
      <c r="C2482" s="238"/>
      <c r="D2482" s="220" t="s">
        <v>155</v>
      </c>
      <c r="E2482" s="239" t="s">
        <v>19</v>
      </c>
      <c r="F2482" s="240" t="s">
        <v>2548</v>
      </c>
      <c r="G2482" s="238"/>
      <c r="H2482" s="241">
        <v>1</v>
      </c>
      <c r="I2482" s="242"/>
      <c r="J2482" s="238"/>
      <c r="K2482" s="238"/>
      <c r="L2482" s="243"/>
      <c r="M2482" s="244"/>
      <c r="N2482" s="245"/>
      <c r="O2482" s="245"/>
      <c r="P2482" s="245"/>
      <c r="Q2482" s="245"/>
      <c r="R2482" s="245"/>
      <c r="S2482" s="245"/>
      <c r="T2482" s="246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47" t="s">
        <v>155</v>
      </c>
      <c r="AU2482" s="247" t="s">
        <v>81</v>
      </c>
      <c r="AV2482" s="14" t="s">
        <v>81</v>
      </c>
      <c r="AW2482" s="14" t="s">
        <v>33</v>
      </c>
      <c r="AX2482" s="14" t="s">
        <v>79</v>
      </c>
      <c r="AY2482" s="247" t="s">
        <v>141</v>
      </c>
    </row>
    <row r="2483" spans="1:65" s="2" customFormat="1" ht="33" customHeight="1">
      <c r="A2483" s="41"/>
      <c r="B2483" s="42"/>
      <c r="C2483" s="207" t="s">
        <v>2549</v>
      </c>
      <c r="D2483" s="207" t="s">
        <v>144</v>
      </c>
      <c r="E2483" s="208" t="s">
        <v>2550</v>
      </c>
      <c r="F2483" s="209" t="s">
        <v>2551</v>
      </c>
      <c r="G2483" s="210" t="s">
        <v>147</v>
      </c>
      <c r="H2483" s="211">
        <v>1</v>
      </c>
      <c r="I2483" s="212"/>
      <c r="J2483" s="213">
        <f>ROUND(I2483*H2483,2)</f>
        <v>0</v>
      </c>
      <c r="K2483" s="209" t="s">
        <v>2507</v>
      </c>
      <c r="L2483" s="47"/>
      <c r="M2483" s="214" t="s">
        <v>19</v>
      </c>
      <c r="N2483" s="215" t="s">
        <v>42</v>
      </c>
      <c r="O2483" s="87"/>
      <c r="P2483" s="216">
        <f>O2483*H2483</f>
        <v>0</v>
      </c>
      <c r="Q2483" s="216">
        <v>0</v>
      </c>
      <c r="R2483" s="216">
        <f>Q2483*H2483</f>
        <v>0</v>
      </c>
      <c r="S2483" s="216">
        <v>0</v>
      </c>
      <c r="T2483" s="217">
        <f>S2483*H2483</f>
        <v>0</v>
      </c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R2483" s="218" t="s">
        <v>269</v>
      </c>
      <c r="AT2483" s="218" t="s">
        <v>144</v>
      </c>
      <c r="AU2483" s="218" t="s">
        <v>81</v>
      </c>
      <c r="AY2483" s="20" t="s">
        <v>141</v>
      </c>
      <c r="BE2483" s="219">
        <f>IF(N2483="základní",J2483,0)</f>
        <v>0</v>
      </c>
      <c r="BF2483" s="219">
        <f>IF(N2483="snížená",J2483,0)</f>
        <v>0</v>
      </c>
      <c r="BG2483" s="219">
        <f>IF(N2483="zákl. přenesená",J2483,0)</f>
        <v>0</v>
      </c>
      <c r="BH2483" s="219">
        <f>IF(N2483="sníž. přenesená",J2483,0)</f>
        <v>0</v>
      </c>
      <c r="BI2483" s="219">
        <f>IF(N2483="nulová",J2483,0)</f>
        <v>0</v>
      </c>
      <c r="BJ2483" s="20" t="s">
        <v>79</v>
      </c>
      <c r="BK2483" s="219">
        <f>ROUND(I2483*H2483,2)</f>
        <v>0</v>
      </c>
      <c r="BL2483" s="20" t="s">
        <v>269</v>
      </c>
      <c r="BM2483" s="218" t="s">
        <v>2552</v>
      </c>
    </row>
    <row r="2484" spans="1:47" s="2" customFormat="1" ht="12">
      <c r="A2484" s="41"/>
      <c r="B2484" s="42"/>
      <c r="C2484" s="43"/>
      <c r="D2484" s="220" t="s">
        <v>151</v>
      </c>
      <c r="E2484" s="43"/>
      <c r="F2484" s="221" t="s">
        <v>2551</v>
      </c>
      <c r="G2484" s="43"/>
      <c r="H2484" s="43"/>
      <c r="I2484" s="222"/>
      <c r="J2484" s="43"/>
      <c r="K2484" s="43"/>
      <c r="L2484" s="47"/>
      <c r="M2484" s="223"/>
      <c r="N2484" s="224"/>
      <c r="O2484" s="87"/>
      <c r="P2484" s="87"/>
      <c r="Q2484" s="87"/>
      <c r="R2484" s="87"/>
      <c r="S2484" s="87"/>
      <c r="T2484" s="88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T2484" s="20" t="s">
        <v>151</v>
      </c>
      <c r="AU2484" s="20" t="s">
        <v>81</v>
      </c>
    </row>
    <row r="2485" spans="1:65" s="2" customFormat="1" ht="24.15" customHeight="1">
      <c r="A2485" s="41"/>
      <c r="B2485" s="42"/>
      <c r="C2485" s="207" t="s">
        <v>2553</v>
      </c>
      <c r="D2485" s="207" t="s">
        <v>144</v>
      </c>
      <c r="E2485" s="208" t="s">
        <v>2554</v>
      </c>
      <c r="F2485" s="209" t="s">
        <v>2555</v>
      </c>
      <c r="G2485" s="210" t="s">
        <v>147</v>
      </c>
      <c r="H2485" s="211">
        <v>1</v>
      </c>
      <c r="I2485" s="212"/>
      <c r="J2485" s="213">
        <f>ROUND(I2485*H2485,2)</f>
        <v>0</v>
      </c>
      <c r="K2485" s="209" t="s">
        <v>2507</v>
      </c>
      <c r="L2485" s="47"/>
      <c r="M2485" s="214" t="s">
        <v>19</v>
      </c>
      <c r="N2485" s="215" t="s">
        <v>42</v>
      </c>
      <c r="O2485" s="87"/>
      <c r="P2485" s="216">
        <f>O2485*H2485</f>
        <v>0</v>
      </c>
      <c r="Q2485" s="216">
        <v>0</v>
      </c>
      <c r="R2485" s="216">
        <f>Q2485*H2485</f>
        <v>0</v>
      </c>
      <c r="S2485" s="216">
        <v>0</v>
      </c>
      <c r="T2485" s="217">
        <f>S2485*H2485</f>
        <v>0</v>
      </c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1"/>
      <c r="AE2485" s="41"/>
      <c r="AR2485" s="218" t="s">
        <v>269</v>
      </c>
      <c r="AT2485" s="218" t="s">
        <v>144</v>
      </c>
      <c r="AU2485" s="218" t="s">
        <v>81</v>
      </c>
      <c r="AY2485" s="20" t="s">
        <v>141</v>
      </c>
      <c r="BE2485" s="219">
        <f>IF(N2485="základní",J2485,0)</f>
        <v>0</v>
      </c>
      <c r="BF2485" s="219">
        <f>IF(N2485="snížená",J2485,0)</f>
        <v>0</v>
      </c>
      <c r="BG2485" s="219">
        <f>IF(N2485="zákl. přenesená",J2485,0)</f>
        <v>0</v>
      </c>
      <c r="BH2485" s="219">
        <f>IF(N2485="sníž. přenesená",J2485,0)</f>
        <v>0</v>
      </c>
      <c r="BI2485" s="219">
        <f>IF(N2485="nulová",J2485,0)</f>
        <v>0</v>
      </c>
      <c r="BJ2485" s="20" t="s">
        <v>79</v>
      </c>
      <c r="BK2485" s="219">
        <f>ROUND(I2485*H2485,2)</f>
        <v>0</v>
      </c>
      <c r="BL2485" s="20" t="s">
        <v>269</v>
      </c>
      <c r="BM2485" s="218" t="s">
        <v>2556</v>
      </c>
    </row>
    <row r="2486" spans="1:47" s="2" customFormat="1" ht="12">
      <c r="A2486" s="41"/>
      <c r="B2486" s="42"/>
      <c r="C2486" s="43"/>
      <c r="D2486" s="220" t="s">
        <v>151</v>
      </c>
      <c r="E2486" s="43"/>
      <c r="F2486" s="221" t="s">
        <v>2557</v>
      </c>
      <c r="G2486" s="43"/>
      <c r="H2486" s="43"/>
      <c r="I2486" s="222"/>
      <c r="J2486" s="43"/>
      <c r="K2486" s="43"/>
      <c r="L2486" s="47"/>
      <c r="M2486" s="223"/>
      <c r="N2486" s="224"/>
      <c r="O2486" s="87"/>
      <c r="P2486" s="87"/>
      <c r="Q2486" s="87"/>
      <c r="R2486" s="87"/>
      <c r="S2486" s="87"/>
      <c r="T2486" s="88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T2486" s="20" t="s">
        <v>151</v>
      </c>
      <c r="AU2486" s="20" t="s">
        <v>81</v>
      </c>
    </row>
    <row r="2487" spans="1:65" s="2" customFormat="1" ht="24.15" customHeight="1">
      <c r="A2487" s="41"/>
      <c r="B2487" s="42"/>
      <c r="C2487" s="207" t="s">
        <v>2558</v>
      </c>
      <c r="D2487" s="207" t="s">
        <v>144</v>
      </c>
      <c r="E2487" s="208" t="s">
        <v>2559</v>
      </c>
      <c r="F2487" s="209" t="s">
        <v>2560</v>
      </c>
      <c r="G2487" s="210" t="s">
        <v>147</v>
      </c>
      <c r="H2487" s="211">
        <v>1</v>
      </c>
      <c r="I2487" s="212"/>
      <c r="J2487" s="213">
        <f>ROUND(I2487*H2487,2)</f>
        <v>0</v>
      </c>
      <c r="K2487" s="209" t="s">
        <v>2507</v>
      </c>
      <c r="L2487" s="47"/>
      <c r="M2487" s="214" t="s">
        <v>19</v>
      </c>
      <c r="N2487" s="215" t="s">
        <v>42</v>
      </c>
      <c r="O2487" s="87"/>
      <c r="P2487" s="216">
        <f>O2487*H2487</f>
        <v>0</v>
      </c>
      <c r="Q2487" s="216">
        <v>0</v>
      </c>
      <c r="R2487" s="216">
        <f>Q2487*H2487</f>
        <v>0</v>
      </c>
      <c r="S2487" s="216">
        <v>0</v>
      </c>
      <c r="T2487" s="217">
        <f>S2487*H2487</f>
        <v>0</v>
      </c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R2487" s="218" t="s">
        <v>269</v>
      </c>
      <c r="AT2487" s="218" t="s">
        <v>144</v>
      </c>
      <c r="AU2487" s="218" t="s">
        <v>81</v>
      </c>
      <c r="AY2487" s="20" t="s">
        <v>141</v>
      </c>
      <c r="BE2487" s="219">
        <f>IF(N2487="základní",J2487,0)</f>
        <v>0</v>
      </c>
      <c r="BF2487" s="219">
        <f>IF(N2487="snížená",J2487,0)</f>
        <v>0</v>
      </c>
      <c r="BG2487" s="219">
        <f>IF(N2487="zákl. přenesená",J2487,0)</f>
        <v>0</v>
      </c>
      <c r="BH2487" s="219">
        <f>IF(N2487="sníž. přenesená",J2487,0)</f>
        <v>0</v>
      </c>
      <c r="BI2487" s="219">
        <f>IF(N2487="nulová",J2487,0)</f>
        <v>0</v>
      </c>
      <c r="BJ2487" s="20" t="s">
        <v>79</v>
      </c>
      <c r="BK2487" s="219">
        <f>ROUND(I2487*H2487,2)</f>
        <v>0</v>
      </c>
      <c r="BL2487" s="20" t="s">
        <v>269</v>
      </c>
      <c r="BM2487" s="218" t="s">
        <v>2561</v>
      </c>
    </row>
    <row r="2488" spans="1:47" s="2" customFormat="1" ht="12">
      <c r="A2488" s="41"/>
      <c r="B2488" s="42"/>
      <c r="C2488" s="43"/>
      <c r="D2488" s="220" t="s">
        <v>151</v>
      </c>
      <c r="E2488" s="43"/>
      <c r="F2488" s="221" t="s">
        <v>2562</v>
      </c>
      <c r="G2488" s="43"/>
      <c r="H2488" s="43"/>
      <c r="I2488" s="222"/>
      <c r="J2488" s="43"/>
      <c r="K2488" s="43"/>
      <c r="L2488" s="47"/>
      <c r="M2488" s="223"/>
      <c r="N2488" s="224"/>
      <c r="O2488" s="87"/>
      <c r="P2488" s="87"/>
      <c r="Q2488" s="87"/>
      <c r="R2488" s="87"/>
      <c r="S2488" s="87"/>
      <c r="T2488" s="88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1"/>
      <c r="AE2488" s="41"/>
      <c r="AT2488" s="20" t="s">
        <v>151</v>
      </c>
      <c r="AU2488" s="20" t="s">
        <v>81</v>
      </c>
    </row>
    <row r="2489" spans="1:65" s="2" customFormat="1" ht="16.5" customHeight="1">
      <c r="A2489" s="41"/>
      <c r="B2489" s="42"/>
      <c r="C2489" s="207" t="s">
        <v>2563</v>
      </c>
      <c r="D2489" s="207" t="s">
        <v>144</v>
      </c>
      <c r="E2489" s="208" t="s">
        <v>2564</v>
      </c>
      <c r="F2489" s="209" t="s">
        <v>2565</v>
      </c>
      <c r="G2489" s="210" t="s">
        <v>147</v>
      </c>
      <c r="H2489" s="211">
        <v>1</v>
      </c>
      <c r="I2489" s="212"/>
      <c r="J2489" s="213">
        <f>ROUND(I2489*H2489,2)</f>
        <v>0</v>
      </c>
      <c r="K2489" s="209" t="s">
        <v>2507</v>
      </c>
      <c r="L2489" s="47"/>
      <c r="M2489" s="214" t="s">
        <v>19</v>
      </c>
      <c r="N2489" s="215" t="s">
        <v>42</v>
      </c>
      <c r="O2489" s="87"/>
      <c r="P2489" s="216">
        <f>O2489*H2489</f>
        <v>0</v>
      </c>
      <c r="Q2489" s="216">
        <v>0</v>
      </c>
      <c r="R2489" s="216">
        <f>Q2489*H2489</f>
        <v>0</v>
      </c>
      <c r="S2489" s="216">
        <v>0</v>
      </c>
      <c r="T2489" s="217">
        <f>S2489*H2489</f>
        <v>0</v>
      </c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1"/>
      <c r="AE2489" s="41"/>
      <c r="AR2489" s="218" t="s">
        <v>269</v>
      </c>
      <c r="AT2489" s="218" t="s">
        <v>144</v>
      </c>
      <c r="AU2489" s="218" t="s">
        <v>81</v>
      </c>
      <c r="AY2489" s="20" t="s">
        <v>141</v>
      </c>
      <c r="BE2489" s="219">
        <f>IF(N2489="základní",J2489,0)</f>
        <v>0</v>
      </c>
      <c r="BF2489" s="219">
        <f>IF(N2489="snížená",J2489,0)</f>
        <v>0</v>
      </c>
      <c r="BG2489" s="219">
        <f>IF(N2489="zákl. přenesená",J2489,0)</f>
        <v>0</v>
      </c>
      <c r="BH2489" s="219">
        <f>IF(N2489="sníž. přenesená",J2489,0)</f>
        <v>0</v>
      </c>
      <c r="BI2489" s="219">
        <f>IF(N2489="nulová",J2489,0)</f>
        <v>0</v>
      </c>
      <c r="BJ2489" s="20" t="s">
        <v>79</v>
      </c>
      <c r="BK2489" s="219">
        <f>ROUND(I2489*H2489,2)</f>
        <v>0</v>
      </c>
      <c r="BL2489" s="20" t="s">
        <v>269</v>
      </c>
      <c r="BM2489" s="218" t="s">
        <v>2566</v>
      </c>
    </row>
    <row r="2490" spans="1:47" s="2" customFormat="1" ht="12">
      <c r="A2490" s="41"/>
      <c r="B2490" s="42"/>
      <c r="C2490" s="43"/>
      <c r="D2490" s="220" t="s">
        <v>151</v>
      </c>
      <c r="E2490" s="43"/>
      <c r="F2490" s="221" t="s">
        <v>2565</v>
      </c>
      <c r="G2490" s="43"/>
      <c r="H2490" s="43"/>
      <c r="I2490" s="222"/>
      <c r="J2490" s="43"/>
      <c r="K2490" s="43"/>
      <c r="L2490" s="47"/>
      <c r="M2490" s="223"/>
      <c r="N2490" s="224"/>
      <c r="O2490" s="87"/>
      <c r="P2490" s="87"/>
      <c r="Q2490" s="87"/>
      <c r="R2490" s="87"/>
      <c r="S2490" s="87"/>
      <c r="T2490" s="88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1"/>
      <c r="AE2490" s="41"/>
      <c r="AT2490" s="20" t="s">
        <v>151</v>
      </c>
      <c r="AU2490" s="20" t="s">
        <v>81</v>
      </c>
    </row>
    <row r="2491" spans="1:51" s="14" customFormat="1" ht="12">
      <c r="A2491" s="14"/>
      <c r="B2491" s="237"/>
      <c r="C2491" s="238"/>
      <c r="D2491" s="220" t="s">
        <v>155</v>
      </c>
      <c r="E2491" s="239" t="s">
        <v>19</v>
      </c>
      <c r="F2491" s="240" t="s">
        <v>2567</v>
      </c>
      <c r="G2491" s="238"/>
      <c r="H2491" s="241">
        <v>1</v>
      </c>
      <c r="I2491" s="242"/>
      <c r="J2491" s="238"/>
      <c r="K2491" s="238"/>
      <c r="L2491" s="243"/>
      <c r="M2491" s="244"/>
      <c r="N2491" s="245"/>
      <c r="O2491" s="245"/>
      <c r="P2491" s="245"/>
      <c r="Q2491" s="245"/>
      <c r="R2491" s="245"/>
      <c r="S2491" s="245"/>
      <c r="T2491" s="246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T2491" s="247" t="s">
        <v>155</v>
      </c>
      <c r="AU2491" s="247" t="s">
        <v>81</v>
      </c>
      <c r="AV2491" s="14" t="s">
        <v>81</v>
      </c>
      <c r="AW2491" s="14" t="s">
        <v>33</v>
      </c>
      <c r="AX2491" s="14" t="s">
        <v>79</v>
      </c>
      <c r="AY2491" s="247" t="s">
        <v>141</v>
      </c>
    </row>
    <row r="2492" spans="1:65" s="2" customFormat="1" ht="16.5" customHeight="1">
      <c r="A2492" s="41"/>
      <c r="B2492" s="42"/>
      <c r="C2492" s="207" t="s">
        <v>2568</v>
      </c>
      <c r="D2492" s="207" t="s">
        <v>144</v>
      </c>
      <c r="E2492" s="208" t="s">
        <v>2569</v>
      </c>
      <c r="F2492" s="209" t="s">
        <v>2570</v>
      </c>
      <c r="G2492" s="210" t="s">
        <v>147</v>
      </c>
      <c r="H2492" s="211">
        <v>1</v>
      </c>
      <c r="I2492" s="212"/>
      <c r="J2492" s="213">
        <f>ROUND(I2492*H2492,2)</f>
        <v>0</v>
      </c>
      <c r="K2492" s="209" t="s">
        <v>2507</v>
      </c>
      <c r="L2492" s="47"/>
      <c r="M2492" s="214" t="s">
        <v>19</v>
      </c>
      <c r="N2492" s="215" t="s">
        <v>42</v>
      </c>
      <c r="O2492" s="87"/>
      <c r="P2492" s="216">
        <f>O2492*H2492</f>
        <v>0</v>
      </c>
      <c r="Q2492" s="216">
        <v>0</v>
      </c>
      <c r="R2492" s="216">
        <f>Q2492*H2492</f>
        <v>0</v>
      </c>
      <c r="S2492" s="216">
        <v>0</v>
      </c>
      <c r="T2492" s="217">
        <f>S2492*H2492</f>
        <v>0</v>
      </c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1"/>
      <c r="AE2492" s="41"/>
      <c r="AR2492" s="218" t="s">
        <v>269</v>
      </c>
      <c r="AT2492" s="218" t="s">
        <v>144</v>
      </c>
      <c r="AU2492" s="218" t="s">
        <v>81</v>
      </c>
      <c r="AY2492" s="20" t="s">
        <v>141</v>
      </c>
      <c r="BE2492" s="219">
        <f>IF(N2492="základní",J2492,0)</f>
        <v>0</v>
      </c>
      <c r="BF2492" s="219">
        <f>IF(N2492="snížená",J2492,0)</f>
        <v>0</v>
      </c>
      <c r="BG2492" s="219">
        <f>IF(N2492="zákl. přenesená",J2492,0)</f>
        <v>0</v>
      </c>
      <c r="BH2492" s="219">
        <f>IF(N2492="sníž. přenesená",J2492,0)</f>
        <v>0</v>
      </c>
      <c r="BI2492" s="219">
        <f>IF(N2492="nulová",J2492,0)</f>
        <v>0</v>
      </c>
      <c r="BJ2492" s="20" t="s">
        <v>79</v>
      </c>
      <c r="BK2492" s="219">
        <f>ROUND(I2492*H2492,2)</f>
        <v>0</v>
      </c>
      <c r="BL2492" s="20" t="s">
        <v>269</v>
      </c>
      <c r="BM2492" s="218" t="s">
        <v>2571</v>
      </c>
    </row>
    <row r="2493" spans="1:47" s="2" customFormat="1" ht="12">
      <c r="A2493" s="41"/>
      <c r="B2493" s="42"/>
      <c r="C2493" s="43"/>
      <c r="D2493" s="220" t="s">
        <v>151</v>
      </c>
      <c r="E2493" s="43"/>
      <c r="F2493" s="221" t="s">
        <v>2570</v>
      </c>
      <c r="G2493" s="43"/>
      <c r="H2493" s="43"/>
      <c r="I2493" s="222"/>
      <c r="J2493" s="43"/>
      <c r="K2493" s="43"/>
      <c r="L2493" s="47"/>
      <c r="M2493" s="223"/>
      <c r="N2493" s="224"/>
      <c r="O2493" s="87"/>
      <c r="P2493" s="87"/>
      <c r="Q2493" s="87"/>
      <c r="R2493" s="87"/>
      <c r="S2493" s="87"/>
      <c r="T2493" s="88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1"/>
      <c r="AE2493" s="41"/>
      <c r="AT2493" s="20" t="s">
        <v>151</v>
      </c>
      <c r="AU2493" s="20" t="s">
        <v>81</v>
      </c>
    </row>
    <row r="2494" spans="1:51" s="14" customFormat="1" ht="12">
      <c r="A2494" s="14"/>
      <c r="B2494" s="237"/>
      <c r="C2494" s="238"/>
      <c r="D2494" s="220" t="s">
        <v>155</v>
      </c>
      <c r="E2494" s="239" t="s">
        <v>19</v>
      </c>
      <c r="F2494" s="240" t="s">
        <v>2524</v>
      </c>
      <c r="G2494" s="238"/>
      <c r="H2494" s="241">
        <v>1</v>
      </c>
      <c r="I2494" s="242"/>
      <c r="J2494" s="238"/>
      <c r="K2494" s="238"/>
      <c r="L2494" s="243"/>
      <c r="M2494" s="244"/>
      <c r="N2494" s="245"/>
      <c r="O2494" s="245"/>
      <c r="P2494" s="245"/>
      <c r="Q2494" s="245"/>
      <c r="R2494" s="245"/>
      <c r="S2494" s="245"/>
      <c r="T2494" s="246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T2494" s="247" t="s">
        <v>155</v>
      </c>
      <c r="AU2494" s="247" t="s">
        <v>81</v>
      </c>
      <c r="AV2494" s="14" t="s">
        <v>81</v>
      </c>
      <c r="AW2494" s="14" t="s">
        <v>33</v>
      </c>
      <c r="AX2494" s="14" t="s">
        <v>79</v>
      </c>
      <c r="AY2494" s="247" t="s">
        <v>141</v>
      </c>
    </row>
    <row r="2495" spans="1:65" s="2" customFormat="1" ht="24.15" customHeight="1">
      <c r="A2495" s="41"/>
      <c r="B2495" s="42"/>
      <c r="C2495" s="207" t="s">
        <v>2572</v>
      </c>
      <c r="D2495" s="207" t="s">
        <v>144</v>
      </c>
      <c r="E2495" s="208" t="s">
        <v>2573</v>
      </c>
      <c r="F2495" s="209" t="s">
        <v>2574</v>
      </c>
      <c r="G2495" s="210" t="s">
        <v>147</v>
      </c>
      <c r="H2495" s="211">
        <v>1</v>
      </c>
      <c r="I2495" s="212"/>
      <c r="J2495" s="213">
        <f>ROUND(I2495*H2495,2)</f>
        <v>0</v>
      </c>
      <c r="K2495" s="209" t="s">
        <v>2507</v>
      </c>
      <c r="L2495" s="47"/>
      <c r="M2495" s="214" t="s">
        <v>19</v>
      </c>
      <c r="N2495" s="215" t="s">
        <v>42</v>
      </c>
      <c r="O2495" s="87"/>
      <c r="P2495" s="216">
        <f>O2495*H2495</f>
        <v>0</v>
      </c>
      <c r="Q2495" s="216">
        <v>0</v>
      </c>
      <c r="R2495" s="216">
        <f>Q2495*H2495</f>
        <v>0</v>
      </c>
      <c r="S2495" s="216">
        <v>0</v>
      </c>
      <c r="T2495" s="217">
        <f>S2495*H2495</f>
        <v>0</v>
      </c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1"/>
      <c r="AE2495" s="41"/>
      <c r="AR2495" s="218" t="s">
        <v>269</v>
      </c>
      <c r="AT2495" s="218" t="s">
        <v>144</v>
      </c>
      <c r="AU2495" s="218" t="s">
        <v>81</v>
      </c>
      <c r="AY2495" s="20" t="s">
        <v>141</v>
      </c>
      <c r="BE2495" s="219">
        <f>IF(N2495="základní",J2495,0)</f>
        <v>0</v>
      </c>
      <c r="BF2495" s="219">
        <f>IF(N2495="snížená",J2495,0)</f>
        <v>0</v>
      </c>
      <c r="BG2495" s="219">
        <f>IF(N2495="zákl. přenesená",J2495,0)</f>
        <v>0</v>
      </c>
      <c r="BH2495" s="219">
        <f>IF(N2495="sníž. přenesená",J2495,0)</f>
        <v>0</v>
      </c>
      <c r="BI2495" s="219">
        <f>IF(N2495="nulová",J2495,0)</f>
        <v>0</v>
      </c>
      <c r="BJ2495" s="20" t="s">
        <v>79</v>
      </c>
      <c r="BK2495" s="219">
        <f>ROUND(I2495*H2495,2)</f>
        <v>0</v>
      </c>
      <c r="BL2495" s="20" t="s">
        <v>269</v>
      </c>
      <c r="BM2495" s="218" t="s">
        <v>2575</v>
      </c>
    </row>
    <row r="2496" spans="1:47" s="2" customFormat="1" ht="12">
      <c r="A2496" s="41"/>
      <c r="B2496" s="42"/>
      <c r="C2496" s="43"/>
      <c r="D2496" s="220" t="s">
        <v>151</v>
      </c>
      <c r="E2496" s="43"/>
      <c r="F2496" s="221" t="s">
        <v>2576</v>
      </c>
      <c r="G2496" s="43"/>
      <c r="H2496" s="43"/>
      <c r="I2496" s="222"/>
      <c r="J2496" s="43"/>
      <c r="K2496" s="43"/>
      <c r="L2496" s="47"/>
      <c r="M2496" s="223"/>
      <c r="N2496" s="224"/>
      <c r="O2496" s="87"/>
      <c r="P2496" s="87"/>
      <c r="Q2496" s="87"/>
      <c r="R2496" s="87"/>
      <c r="S2496" s="87"/>
      <c r="T2496" s="88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1"/>
      <c r="AE2496" s="41"/>
      <c r="AT2496" s="20" t="s">
        <v>151</v>
      </c>
      <c r="AU2496" s="20" t="s">
        <v>81</v>
      </c>
    </row>
    <row r="2497" spans="1:51" s="14" customFormat="1" ht="12">
      <c r="A2497" s="14"/>
      <c r="B2497" s="237"/>
      <c r="C2497" s="238"/>
      <c r="D2497" s="220" t="s">
        <v>155</v>
      </c>
      <c r="E2497" s="239" t="s">
        <v>19</v>
      </c>
      <c r="F2497" s="240" t="s">
        <v>2524</v>
      </c>
      <c r="G2497" s="238"/>
      <c r="H2497" s="241">
        <v>1</v>
      </c>
      <c r="I2497" s="242"/>
      <c r="J2497" s="238"/>
      <c r="K2497" s="238"/>
      <c r="L2497" s="243"/>
      <c r="M2497" s="244"/>
      <c r="N2497" s="245"/>
      <c r="O2497" s="245"/>
      <c r="P2497" s="245"/>
      <c r="Q2497" s="245"/>
      <c r="R2497" s="245"/>
      <c r="S2497" s="245"/>
      <c r="T2497" s="246"/>
      <c r="U2497" s="14"/>
      <c r="V2497" s="14"/>
      <c r="W2497" s="14"/>
      <c r="X2497" s="14"/>
      <c r="Y2497" s="14"/>
      <c r="Z2497" s="14"/>
      <c r="AA2497" s="14"/>
      <c r="AB2497" s="14"/>
      <c r="AC2497" s="14"/>
      <c r="AD2497" s="14"/>
      <c r="AE2497" s="14"/>
      <c r="AT2497" s="247" t="s">
        <v>155</v>
      </c>
      <c r="AU2497" s="247" t="s">
        <v>81</v>
      </c>
      <c r="AV2497" s="14" t="s">
        <v>81</v>
      </c>
      <c r="AW2497" s="14" t="s">
        <v>33</v>
      </c>
      <c r="AX2497" s="14" t="s">
        <v>79</v>
      </c>
      <c r="AY2497" s="247" t="s">
        <v>141</v>
      </c>
    </row>
    <row r="2498" spans="1:65" s="2" customFormat="1" ht="16.5" customHeight="1">
      <c r="A2498" s="41"/>
      <c r="B2498" s="42"/>
      <c r="C2498" s="207" t="s">
        <v>2577</v>
      </c>
      <c r="D2498" s="207" t="s">
        <v>144</v>
      </c>
      <c r="E2498" s="208" t="s">
        <v>2578</v>
      </c>
      <c r="F2498" s="209" t="s">
        <v>2579</v>
      </c>
      <c r="G2498" s="210" t="s">
        <v>221</v>
      </c>
      <c r="H2498" s="211">
        <v>15</v>
      </c>
      <c r="I2498" s="212"/>
      <c r="J2498" s="213">
        <f>ROUND(I2498*H2498,2)</f>
        <v>0</v>
      </c>
      <c r="K2498" s="209" t="s">
        <v>292</v>
      </c>
      <c r="L2498" s="47"/>
      <c r="M2498" s="214" t="s">
        <v>19</v>
      </c>
      <c r="N2498" s="215" t="s">
        <v>42</v>
      </c>
      <c r="O2498" s="87"/>
      <c r="P2498" s="216">
        <f>O2498*H2498</f>
        <v>0</v>
      </c>
      <c r="Q2498" s="216">
        <v>0</v>
      </c>
      <c r="R2498" s="216">
        <f>Q2498*H2498</f>
        <v>0</v>
      </c>
      <c r="S2498" s="216">
        <v>0</v>
      </c>
      <c r="T2498" s="217">
        <f>S2498*H2498</f>
        <v>0</v>
      </c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R2498" s="218" t="s">
        <v>269</v>
      </c>
      <c r="AT2498" s="218" t="s">
        <v>144</v>
      </c>
      <c r="AU2498" s="218" t="s">
        <v>81</v>
      </c>
      <c r="AY2498" s="20" t="s">
        <v>141</v>
      </c>
      <c r="BE2498" s="219">
        <f>IF(N2498="základní",J2498,0)</f>
        <v>0</v>
      </c>
      <c r="BF2498" s="219">
        <f>IF(N2498="snížená",J2498,0)</f>
        <v>0</v>
      </c>
      <c r="BG2498" s="219">
        <f>IF(N2498="zákl. přenesená",J2498,0)</f>
        <v>0</v>
      </c>
      <c r="BH2498" s="219">
        <f>IF(N2498="sníž. přenesená",J2498,0)</f>
        <v>0</v>
      </c>
      <c r="BI2498" s="219">
        <f>IF(N2498="nulová",J2498,0)</f>
        <v>0</v>
      </c>
      <c r="BJ2498" s="20" t="s">
        <v>79</v>
      </c>
      <c r="BK2498" s="219">
        <f>ROUND(I2498*H2498,2)</f>
        <v>0</v>
      </c>
      <c r="BL2498" s="20" t="s">
        <v>269</v>
      </c>
      <c r="BM2498" s="218" t="s">
        <v>2580</v>
      </c>
    </row>
    <row r="2499" spans="1:47" s="2" customFormat="1" ht="12">
      <c r="A2499" s="41"/>
      <c r="B2499" s="42"/>
      <c r="C2499" s="43"/>
      <c r="D2499" s="220" t="s">
        <v>151</v>
      </c>
      <c r="E2499" s="43"/>
      <c r="F2499" s="221" t="s">
        <v>2579</v>
      </c>
      <c r="G2499" s="43"/>
      <c r="H2499" s="43"/>
      <c r="I2499" s="222"/>
      <c r="J2499" s="43"/>
      <c r="K2499" s="43"/>
      <c r="L2499" s="47"/>
      <c r="M2499" s="223"/>
      <c r="N2499" s="224"/>
      <c r="O2499" s="87"/>
      <c r="P2499" s="87"/>
      <c r="Q2499" s="87"/>
      <c r="R2499" s="87"/>
      <c r="S2499" s="87"/>
      <c r="T2499" s="88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T2499" s="20" t="s">
        <v>151</v>
      </c>
      <c r="AU2499" s="20" t="s">
        <v>81</v>
      </c>
    </row>
    <row r="2500" spans="1:51" s="14" customFormat="1" ht="12">
      <c r="A2500" s="14"/>
      <c r="B2500" s="237"/>
      <c r="C2500" s="238"/>
      <c r="D2500" s="220" t="s">
        <v>155</v>
      </c>
      <c r="E2500" s="239" t="s">
        <v>19</v>
      </c>
      <c r="F2500" s="240" t="s">
        <v>2581</v>
      </c>
      <c r="G2500" s="238"/>
      <c r="H2500" s="241">
        <v>15</v>
      </c>
      <c r="I2500" s="242"/>
      <c r="J2500" s="238"/>
      <c r="K2500" s="238"/>
      <c r="L2500" s="243"/>
      <c r="M2500" s="244"/>
      <c r="N2500" s="245"/>
      <c r="O2500" s="245"/>
      <c r="P2500" s="245"/>
      <c r="Q2500" s="245"/>
      <c r="R2500" s="245"/>
      <c r="S2500" s="245"/>
      <c r="T2500" s="246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  <c r="AE2500" s="14"/>
      <c r="AT2500" s="247" t="s">
        <v>155</v>
      </c>
      <c r="AU2500" s="247" t="s">
        <v>81</v>
      </c>
      <c r="AV2500" s="14" t="s">
        <v>81</v>
      </c>
      <c r="AW2500" s="14" t="s">
        <v>33</v>
      </c>
      <c r="AX2500" s="14" t="s">
        <v>79</v>
      </c>
      <c r="AY2500" s="247" t="s">
        <v>141</v>
      </c>
    </row>
    <row r="2501" spans="1:65" s="2" customFormat="1" ht="16.5" customHeight="1">
      <c r="A2501" s="41"/>
      <c r="B2501" s="42"/>
      <c r="C2501" s="207" t="s">
        <v>2582</v>
      </c>
      <c r="D2501" s="207" t="s">
        <v>144</v>
      </c>
      <c r="E2501" s="208" t="s">
        <v>2583</v>
      </c>
      <c r="F2501" s="209" t="s">
        <v>2584</v>
      </c>
      <c r="G2501" s="210" t="s">
        <v>147</v>
      </c>
      <c r="H2501" s="211">
        <v>1</v>
      </c>
      <c r="I2501" s="212"/>
      <c r="J2501" s="213">
        <f>ROUND(I2501*H2501,2)</f>
        <v>0</v>
      </c>
      <c r="K2501" s="209" t="s">
        <v>2507</v>
      </c>
      <c r="L2501" s="47"/>
      <c r="M2501" s="214" t="s">
        <v>19</v>
      </c>
      <c r="N2501" s="215" t="s">
        <v>42</v>
      </c>
      <c r="O2501" s="87"/>
      <c r="P2501" s="216">
        <f>O2501*H2501</f>
        <v>0</v>
      </c>
      <c r="Q2501" s="216">
        <v>0</v>
      </c>
      <c r="R2501" s="216">
        <f>Q2501*H2501</f>
        <v>0</v>
      </c>
      <c r="S2501" s="216">
        <v>0</v>
      </c>
      <c r="T2501" s="217">
        <f>S2501*H2501</f>
        <v>0</v>
      </c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R2501" s="218" t="s">
        <v>269</v>
      </c>
      <c r="AT2501" s="218" t="s">
        <v>144</v>
      </c>
      <c r="AU2501" s="218" t="s">
        <v>81</v>
      </c>
      <c r="AY2501" s="20" t="s">
        <v>141</v>
      </c>
      <c r="BE2501" s="219">
        <f>IF(N2501="základní",J2501,0)</f>
        <v>0</v>
      </c>
      <c r="BF2501" s="219">
        <f>IF(N2501="snížená",J2501,0)</f>
        <v>0</v>
      </c>
      <c r="BG2501" s="219">
        <f>IF(N2501="zákl. přenesená",J2501,0)</f>
        <v>0</v>
      </c>
      <c r="BH2501" s="219">
        <f>IF(N2501="sníž. přenesená",J2501,0)</f>
        <v>0</v>
      </c>
      <c r="BI2501" s="219">
        <f>IF(N2501="nulová",J2501,0)</f>
        <v>0</v>
      </c>
      <c r="BJ2501" s="20" t="s">
        <v>79</v>
      </c>
      <c r="BK2501" s="219">
        <f>ROUND(I2501*H2501,2)</f>
        <v>0</v>
      </c>
      <c r="BL2501" s="20" t="s">
        <v>269</v>
      </c>
      <c r="BM2501" s="218" t="s">
        <v>2585</v>
      </c>
    </row>
    <row r="2502" spans="1:47" s="2" customFormat="1" ht="12">
      <c r="A2502" s="41"/>
      <c r="B2502" s="42"/>
      <c r="C2502" s="43"/>
      <c r="D2502" s="220" t="s">
        <v>151</v>
      </c>
      <c r="E2502" s="43"/>
      <c r="F2502" s="221" t="s">
        <v>2586</v>
      </c>
      <c r="G2502" s="43"/>
      <c r="H2502" s="43"/>
      <c r="I2502" s="222"/>
      <c r="J2502" s="43"/>
      <c r="K2502" s="43"/>
      <c r="L2502" s="47"/>
      <c r="M2502" s="223"/>
      <c r="N2502" s="224"/>
      <c r="O2502" s="87"/>
      <c r="P2502" s="87"/>
      <c r="Q2502" s="87"/>
      <c r="R2502" s="87"/>
      <c r="S2502" s="87"/>
      <c r="T2502" s="88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T2502" s="20" t="s">
        <v>151</v>
      </c>
      <c r="AU2502" s="20" t="s">
        <v>81</v>
      </c>
    </row>
    <row r="2503" spans="1:51" s="13" customFormat="1" ht="12">
      <c r="A2503" s="13"/>
      <c r="B2503" s="227"/>
      <c r="C2503" s="228"/>
      <c r="D2503" s="220" t="s">
        <v>155</v>
      </c>
      <c r="E2503" s="229" t="s">
        <v>19</v>
      </c>
      <c r="F2503" s="230" t="s">
        <v>2587</v>
      </c>
      <c r="G2503" s="228"/>
      <c r="H2503" s="229" t="s">
        <v>19</v>
      </c>
      <c r="I2503" s="231"/>
      <c r="J2503" s="228"/>
      <c r="K2503" s="228"/>
      <c r="L2503" s="232"/>
      <c r="M2503" s="233"/>
      <c r="N2503" s="234"/>
      <c r="O2503" s="234"/>
      <c r="P2503" s="234"/>
      <c r="Q2503" s="234"/>
      <c r="R2503" s="234"/>
      <c r="S2503" s="234"/>
      <c r="T2503" s="235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36" t="s">
        <v>155</v>
      </c>
      <c r="AU2503" s="236" t="s">
        <v>81</v>
      </c>
      <c r="AV2503" s="13" t="s">
        <v>79</v>
      </c>
      <c r="AW2503" s="13" t="s">
        <v>33</v>
      </c>
      <c r="AX2503" s="13" t="s">
        <v>71</v>
      </c>
      <c r="AY2503" s="236" t="s">
        <v>141</v>
      </c>
    </row>
    <row r="2504" spans="1:51" s="14" customFormat="1" ht="12">
      <c r="A2504" s="14"/>
      <c r="B2504" s="237"/>
      <c r="C2504" s="238"/>
      <c r="D2504" s="220" t="s">
        <v>155</v>
      </c>
      <c r="E2504" s="239" t="s">
        <v>19</v>
      </c>
      <c r="F2504" s="240" t="s">
        <v>2588</v>
      </c>
      <c r="G2504" s="238"/>
      <c r="H2504" s="241">
        <v>1</v>
      </c>
      <c r="I2504" s="242"/>
      <c r="J2504" s="238"/>
      <c r="K2504" s="238"/>
      <c r="L2504" s="243"/>
      <c r="M2504" s="244"/>
      <c r="N2504" s="245"/>
      <c r="O2504" s="245"/>
      <c r="P2504" s="245"/>
      <c r="Q2504" s="245"/>
      <c r="R2504" s="245"/>
      <c r="S2504" s="245"/>
      <c r="T2504" s="246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  <c r="AE2504" s="14"/>
      <c r="AT2504" s="247" t="s">
        <v>155</v>
      </c>
      <c r="AU2504" s="247" t="s">
        <v>81</v>
      </c>
      <c r="AV2504" s="14" t="s">
        <v>81</v>
      </c>
      <c r="AW2504" s="14" t="s">
        <v>33</v>
      </c>
      <c r="AX2504" s="14" t="s">
        <v>79</v>
      </c>
      <c r="AY2504" s="247" t="s">
        <v>141</v>
      </c>
    </row>
    <row r="2505" spans="1:51" s="13" customFormat="1" ht="12">
      <c r="A2505" s="13"/>
      <c r="B2505" s="227"/>
      <c r="C2505" s="228"/>
      <c r="D2505" s="220" t="s">
        <v>155</v>
      </c>
      <c r="E2505" s="229" t="s">
        <v>19</v>
      </c>
      <c r="F2505" s="230" t="s">
        <v>2589</v>
      </c>
      <c r="G2505" s="228"/>
      <c r="H2505" s="229" t="s">
        <v>19</v>
      </c>
      <c r="I2505" s="231"/>
      <c r="J2505" s="228"/>
      <c r="K2505" s="228"/>
      <c r="L2505" s="232"/>
      <c r="M2505" s="233"/>
      <c r="N2505" s="234"/>
      <c r="O2505" s="234"/>
      <c r="P2505" s="234"/>
      <c r="Q2505" s="234"/>
      <c r="R2505" s="234"/>
      <c r="S2505" s="234"/>
      <c r="T2505" s="235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T2505" s="236" t="s">
        <v>155</v>
      </c>
      <c r="AU2505" s="236" t="s">
        <v>81</v>
      </c>
      <c r="AV2505" s="13" t="s">
        <v>79</v>
      </c>
      <c r="AW2505" s="13" t="s">
        <v>33</v>
      </c>
      <c r="AX2505" s="13" t="s">
        <v>71</v>
      </c>
      <c r="AY2505" s="236" t="s">
        <v>141</v>
      </c>
    </row>
    <row r="2506" spans="1:51" s="13" customFormat="1" ht="12">
      <c r="A2506" s="13"/>
      <c r="B2506" s="227"/>
      <c r="C2506" s="228"/>
      <c r="D2506" s="220" t="s">
        <v>155</v>
      </c>
      <c r="E2506" s="229" t="s">
        <v>19</v>
      </c>
      <c r="F2506" s="230" t="s">
        <v>2590</v>
      </c>
      <c r="G2506" s="228"/>
      <c r="H2506" s="229" t="s">
        <v>19</v>
      </c>
      <c r="I2506" s="231"/>
      <c r="J2506" s="228"/>
      <c r="K2506" s="228"/>
      <c r="L2506" s="232"/>
      <c r="M2506" s="233"/>
      <c r="N2506" s="234"/>
      <c r="O2506" s="234"/>
      <c r="P2506" s="234"/>
      <c r="Q2506" s="234"/>
      <c r="R2506" s="234"/>
      <c r="S2506" s="234"/>
      <c r="T2506" s="235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36" t="s">
        <v>155</v>
      </c>
      <c r="AU2506" s="236" t="s">
        <v>81</v>
      </c>
      <c r="AV2506" s="13" t="s">
        <v>79</v>
      </c>
      <c r="AW2506" s="13" t="s">
        <v>33</v>
      </c>
      <c r="AX2506" s="13" t="s">
        <v>71</v>
      </c>
      <c r="AY2506" s="236" t="s">
        <v>141</v>
      </c>
    </row>
    <row r="2507" spans="1:65" s="2" customFormat="1" ht="16.5" customHeight="1">
      <c r="A2507" s="41"/>
      <c r="B2507" s="42"/>
      <c r="C2507" s="207" t="s">
        <v>2591</v>
      </c>
      <c r="D2507" s="207" t="s">
        <v>144</v>
      </c>
      <c r="E2507" s="208" t="s">
        <v>2592</v>
      </c>
      <c r="F2507" s="209" t="s">
        <v>2584</v>
      </c>
      <c r="G2507" s="210" t="s">
        <v>147</v>
      </c>
      <c r="H2507" s="211">
        <v>4</v>
      </c>
      <c r="I2507" s="212"/>
      <c r="J2507" s="213">
        <f>ROUND(I2507*H2507,2)</f>
        <v>0</v>
      </c>
      <c r="K2507" s="209" t="s">
        <v>2507</v>
      </c>
      <c r="L2507" s="47"/>
      <c r="M2507" s="214" t="s">
        <v>19</v>
      </c>
      <c r="N2507" s="215" t="s">
        <v>42</v>
      </c>
      <c r="O2507" s="87"/>
      <c r="P2507" s="216">
        <f>O2507*H2507</f>
        <v>0</v>
      </c>
      <c r="Q2507" s="216">
        <v>0</v>
      </c>
      <c r="R2507" s="216">
        <f>Q2507*H2507</f>
        <v>0</v>
      </c>
      <c r="S2507" s="216">
        <v>0</v>
      </c>
      <c r="T2507" s="217">
        <f>S2507*H2507</f>
        <v>0</v>
      </c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R2507" s="218" t="s">
        <v>269</v>
      </c>
      <c r="AT2507" s="218" t="s">
        <v>144</v>
      </c>
      <c r="AU2507" s="218" t="s">
        <v>81</v>
      </c>
      <c r="AY2507" s="20" t="s">
        <v>141</v>
      </c>
      <c r="BE2507" s="219">
        <f>IF(N2507="základní",J2507,0)</f>
        <v>0</v>
      </c>
      <c r="BF2507" s="219">
        <f>IF(N2507="snížená",J2507,0)</f>
        <v>0</v>
      </c>
      <c r="BG2507" s="219">
        <f>IF(N2507="zákl. přenesená",J2507,0)</f>
        <v>0</v>
      </c>
      <c r="BH2507" s="219">
        <f>IF(N2507="sníž. přenesená",J2507,0)</f>
        <v>0</v>
      </c>
      <c r="BI2507" s="219">
        <f>IF(N2507="nulová",J2507,0)</f>
        <v>0</v>
      </c>
      <c r="BJ2507" s="20" t="s">
        <v>79</v>
      </c>
      <c r="BK2507" s="219">
        <f>ROUND(I2507*H2507,2)</f>
        <v>0</v>
      </c>
      <c r="BL2507" s="20" t="s">
        <v>269</v>
      </c>
      <c r="BM2507" s="218" t="s">
        <v>2593</v>
      </c>
    </row>
    <row r="2508" spans="1:47" s="2" customFormat="1" ht="12">
      <c r="A2508" s="41"/>
      <c r="B2508" s="42"/>
      <c r="C2508" s="43"/>
      <c r="D2508" s="220" t="s">
        <v>151</v>
      </c>
      <c r="E2508" s="43"/>
      <c r="F2508" s="221" t="s">
        <v>2594</v>
      </c>
      <c r="G2508" s="43"/>
      <c r="H2508" s="43"/>
      <c r="I2508" s="222"/>
      <c r="J2508" s="43"/>
      <c r="K2508" s="43"/>
      <c r="L2508" s="47"/>
      <c r="M2508" s="223"/>
      <c r="N2508" s="224"/>
      <c r="O2508" s="87"/>
      <c r="P2508" s="87"/>
      <c r="Q2508" s="87"/>
      <c r="R2508" s="87"/>
      <c r="S2508" s="87"/>
      <c r="T2508" s="88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T2508" s="20" t="s">
        <v>151</v>
      </c>
      <c r="AU2508" s="20" t="s">
        <v>81</v>
      </c>
    </row>
    <row r="2509" spans="1:51" s="13" customFormat="1" ht="12">
      <c r="A2509" s="13"/>
      <c r="B2509" s="227"/>
      <c r="C2509" s="228"/>
      <c r="D2509" s="220" t="s">
        <v>155</v>
      </c>
      <c r="E2509" s="229" t="s">
        <v>19</v>
      </c>
      <c r="F2509" s="230" t="s">
        <v>2587</v>
      </c>
      <c r="G2509" s="228"/>
      <c r="H2509" s="229" t="s">
        <v>19</v>
      </c>
      <c r="I2509" s="231"/>
      <c r="J2509" s="228"/>
      <c r="K2509" s="228"/>
      <c r="L2509" s="232"/>
      <c r="M2509" s="233"/>
      <c r="N2509" s="234"/>
      <c r="O2509" s="234"/>
      <c r="P2509" s="234"/>
      <c r="Q2509" s="234"/>
      <c r="R2509" s="234"/>
      <c r="S2509" s="234"/>
      <c r="T2509" s="235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T2509" s="236" t="s">
        <v>155</v>
      </c>
      <c r="AU2509" s="236" t="s">
        <v>81</v>
      </c>
      <c r="AV2509" s="13" t="s">
        <v>79</v>
      </c>
      <c r="AW2509" s="13" t="s">
        <v>33</v>
      </c>
      <c r="AX2509" s="13" t="s">
        <v>71</v>
      </c>
      <c r="AY2509" s="236" t="s">
        <v>141</v>
      </c>
    </row>
    <row r="2510" spans="1:51" s="13" customFormat="1" ht="12">
      <c r="A2510" s="13"/>
      <c r="B2510" s="227"/>
      <c r="C2510" s="228"/>
      <c r="D2510" s="220" t="s">
        <v>155</v>
      </c>
      <c r="E2510" s="229" t="s">
        <v>19</v>
      </c>
      <c r="F2510" s="230" t="s">
        <v>2595</v>
      </c>
      <c r="G2510" s="228"/>
      <c r="H2510" s="229" t="s">
        <v>19</v>
      </c>
      <c r="I2510" s="231"/>
      <c r="J2510" s="228"/>
      <c r="K2510" s="228"/>
      <c r="L2510" s="232"/>
      <c r="M2510" s="233"/>
      <c r="N2510" s="234"/>
      <c r="O2510" s="234"/>
      <c r="P2510" s="234"/>
      <c r="Q2510" s="234"/>
      <c r="R2510" s="234"/>
      <c r="S2510" s="234"/>
      <c r="T2510" s="235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T2510" s="236" t="s">
        <v>155</v>
      </c>
      <c r="AU2510" s="236" t="s">
        <v>81</v>
      </c>
      <c r="AV2510" s="13" t="s">
        <v>79</v>
      </c>
      <c r="AW2510" s="13" t="s">
        <v>33</v>
      </c>
      <c r="AX2510" s="13" t="s">
        <v>71</v>
      </c>
      <c r="AY2510" s="236" t="s">
        <v>141</v>
      </c>
    </row>
    <row r="2511" spans="1:51" s="14" customFormat="1" ht="12">
      <c r="A2511" s="14"/>
      <c r="B2511" s="237"/>
      <c r="C2511" s="238"/>
      <c r="D2511" s="220" t="s">
        <v>155</v>
      </c>
      <c r="E2511" s="239" t="s">
        <v>19</v>
      </c>
      <c r="F2511" s="240" t="s">
        <v>2596</v>
      </c>
      <c r="G2511" s="238"/>
      <c r="H2511" s="241">
        <v>4</v>
      </c>
      <c r="I2511" s="242"/>
      <c r="J2511" s="238"/>
      <c r="K2511" s="238"/>
      <c r="L2511" s="243"/>
      <c r="M2511" s="244"/>
      <c r="N2511" s="245"/>
      <c r="O2511" s="245"/>
      <c r="P2511" s="245"/>
      <c r="Q2511" s="245"/>
      <c r="R2511" s="245"/>
      <c r="S2511" s="245"/>
      <c r="T2511" s="246"/>
      <c r="U2511" s="14"/>
      <c r="V2511" s="14"/>
      <c r="W2511" s="14"/>
      <c r="X2511" s="14"/>
      <c r="Y2511" s="14"/>
      <c r="Z2511" s="14"/>
      <c r="AA2511" s="14"/>
      <c r="AB2511" s="14"/>
      <c r="AC2511" s="14"/>
      <c r="AD2511" s="14"/>
      <c r="AE2511" s="14"/>
      <c r="AT2511" s="247" t="s">
        <v>155</v>
      </c>
      <c r="AU2511" s="247" t="s">
        <v>81</v>
      </c>
      <c r="AV2511" s="14" t="s">
        <v>81</v>
      </c>
      <c r="AW2511" s="14" t="s">
        <v>33</v>
      </c>
      <c r="AX2511" s="14" t="s">
        <v>79</v>
      </c>
      <c r="AY2511" s="247" t="s">
        <v>141</v>
      </c>
    </row>
    <row r="2512" spans="1:51" s="13" customFormat="1" ht="12">
      <c r="A2512" s="13"/>
      <c r="B2512" s="227"/>
      <c r="C2512" s="228"/>
      <c r="D2512" s="220" t="s">
        <v>155</v>
      </c>
      <c r="E2512" s="229" t="s">
        <v>19</v>
      </c>
      <c r="F2512" s="230" t="s">
        <v>2597</v>
      </c>
      <c r="G2512" s="228"/>
      <c r="H2512" s="229" t="s">
        <v>19</v>
      </c>
      <c r="I2512" s="231"/>
      <c r="J2512" s="228"/>
      <c r="K2512" s="228"/>
      <c r="L2512" s="232"/>
      <c r="M2512" s="233"/>
      <c r="N2512" s="234"/>
      <c r="O2512" s="234"/>
      <c r="P2512" s="234"/>
      <c r="Q2512" s="234"/>
      <c r="R2512" s="234"/>
      <c r="S2512" s="234"/>
      <c r="T2512" s="235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36" t="s">
        <v>155</v>
      </c>
      <c r="AU2512" s="236" t="s">
        <v>81</v>
      </c>
      <c r="AV2512" s="13" t="s">
        <v>79</v>
      </c>
      <c r="AW2512" s="13" t="s">
        <v>33</v>
      </c>
      <c r="AX2512" s="13" t="s">
        <v>71</v>
      </c>
      <c r="AY2512" s="236" t="s">
        <v>141</v>
      </c>
    </row>
    <row r="2513" spans="1:51" s="13" customFormat="1" ht="12">
      <c r="A2513" s="13"/>
      <c r="B2513" s="227"/>
      <c r="C2513" s="228"/>
      <c r="D2513" s="220" t="s">
        <v>155</v>
      </c>
      <c r="E2513" s="229" t="s">
        <v>19</v>
      </c>
      <c r="F2513" s="230" t="s">
        <v>2598</v>
      </c>
      <c r="G2513" s="228"/>
      <c r="H2513" s="229" t="s">
        <v>19</v>
      </c>
      <c r="I2513" s="231"/>
      <c r="J2513" s="228"/>
      <c r="K2513" s="228"/>
      <c r="L2513" s="232"/>
      <c r="M2513" s="233"/>
      <c r="N2513" s="234"/>
      <c r="O2513" s="234"/>
      <c r="P2513" s="234"/>
      <c r="Q2513" s="234"/>
      <c r="R2513" s="234"/>
      <c r="S2513" s="234"/>
      <c r="T2513" s="235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T2513" s="236" t="s">
        <v>155</v>
      </c>
      <c r="AU2513" s="236" t="s">
        <v>81</v>
      </c>
      <c r="AV2513" s="13" t="s">
        <v>79</v>
      </c>
      <c r="AW2513" s="13" t="s">
        <v>33</v>
      </c>
      <c r="AX2513" s="13" t="s">
        <v>71</v>
      </c>
      <c r="AY2513" s="236" t="s">
        <v>141</v>
      </c>
    </row>
    <row r="2514" spans="1:51" s="13" customFormat="1" ht="12">
      <c r="A2514" s="13"/>
      <c r="B2514" s="227"/>
      <c r="C2514" s="228"/>
      <c r="D2514" s="220" t="s">
        <v>155</v>
      </c>
      <c r="E2514" s="229" t="s">
        <v>19</v>
      </c>
      <c r="F2514" s="230" t="s">
        <v>2599</v>
      </c>
      <c r="G2514" s="228"/>
      <c r="H2514" s="229" t="s">
        <v>19</v>
      </c>
      <c r="I2514" s="231"/>
      <c r="J2514" s="228"/>
      <c r="K2514" s="228"/>
      <c r="L2514" s="232"/>
      <c r="M2514" s="281"/>
      <c r="N2514" s="282"/>
      <c r="O2514" s="282"/>
      <c r="P2514" s="282"/>
      <c r="Q2514" s="282"/>
      <c r="R2514" s="282"/>
      <c r="S2514" s="282"/>
      <c r="T2514" s="283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36" t="s">
        <v>155</v>
      </c>
      <c r="AU2514" s="236" t="s">
        <v>81</v>
      </c>
      <c r="AV2514" s="13" t="s">
        <v>79</v>
      </c>
      <c r="AW2514" s="13" t="s">
        <v>33</v>
      </c>
      <c r="AX2514" s="13" t="s">
        <v>71</v>
      </c>
      <c r="AY2514" s="236" t="s">
        <v>141</v>
      </c>
    </row>
    <row r="2515" spans="1:31" s="2" customFormat="1" ht="6.95" customHeight="1">
      <c r="A2515" s="41"/>
      <c r="B2515" s="62"/>
      <c r="C2515" s="63"/>
      <c r="D2515" s="63"/>
      <c r="E2515" s="63"/>
      <c r="F2515" s="63"/>
      <c r="G2515" s="63"/>
      <c r="H2515" s="63"/>
      <c r="I2515" s="63"/>
      <c r="J2515" s="63"/>
      <c r="K2515" s="63"/>
      <c r="L2515" s="47"/>
      <c r="M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</row>
  </sheetData>
  <sheetProtection password="CC35" sheet="1" objects="1" scenarios="1" formatColumns="0" formatRows="0" autoFilter="0"/>
  <autoFilter ref="C112:K2514"/>
  <mergeCells count="9">
    <mergeCell ref="E7:H7"/>
    <mergeCell ref="E9:H9"/>
    <mergeCell ref="E18:H18"/>
    <mergeCell ref="E27:H27"/>
    <mergeCell ref="E48:H48"/>
    <mergeCell ref="E50:H50"/>
    <mergeCell ref="E103:H103"/>
    <mergeCell ref="E105:H105"/>
    <mergeCell ref="L2:V2"/>
  </mergeCells>
  <hyperlinks>
    <hyperlink ref="F118" r:id="rId1" display="https://podminky.urs.cz/item/CS_URS_2024_01/317142422"/>
    <hyperlink ref="F123" r:id="rId2" display="https://podminky.urs.cz/item/CS_URS_2024_01/317142442"/>
    <hyperlink ref="F128" r:id="rId3" display="https://podminky.urs.cz/item/CS_URS_2024_01/317941121"/>
    <hyperlink ref="F139" r:id="rId4" display="https://podminky.urs.cz/item/CS_URS_2024_01/317941123"/>
    <hyperlink ref="F157" r:id="rId5" display="https://podminky.urs.cz/item/CS_URS_2024_01/317944321"/>
    <hyperlink ref="F166" r:id="rId6" display="https://podminky.urs.cz/item/CS_URS_2024_01/317944323"/>
    <hyperlink ref="F175" r:id="rId7" display="https://podminky.urs.cz/item/CS_URS_2024_01/340239211"/>
    <hyperlink ref="F180" r:id="rId8" display="https://podminky.urs.cz/item/CS_URS_2024_01/340239212"/>
    <hyperlink ref="F185" r:id="rId9" display="https://podminky.urs.cz/item/CS_URS_2024_01/342272225"/>
    <hyperlink ref="F194" r:id="rId10" display="https://podminky.urs.cz/item/CS_URS_2024_01/342272245"/>
    <hyperlink ref="F203" r:id="rId11" display="https://podminky.urs.cz/item/CS_URS_2024_01/342291121"/>
    <hyperlink ref="F211" r:id="rId12" display="https://podminky.urs.cz/item/CS_URS_2024_01/342291131"/>
    <hyperlink ref="F216" r:id="rId13" display="https://podminky.urs.cz/item/CS_URS_2024_01/346244382"/>
    <hyperlink ref="F224" r:id="rId14" display="https://podminky.urs.cz/item/CS_URS_2024_01/346272256"/>
    <hyperlink ref="F237" r:id="rId15" display="https://podminky.urs.cz/item/CS_URS_2024_01/622525203"/>
    <hyperlink ref="F244" r:id="rId16" display="https://podminky.urs.cz/item/CS_URS_2024_01/629135102"/>
    <hyperlink ref="F250" r:id="rId17" display="https://podminky.urs.cz/item/CS_URS_2024_01/642944121"/>
    <hyperlink ref="F294" r:id="rId18" display="https://podminky.urs.cz/item/CS_URS_2024_01/622143002"/>
    <hyperlink ref="F304" r:id="rId19" display="https://podminky.urs.cz/item/CS_URS_2024_01/611131321"/>
    <hyperlink ref="F309" r:id="rId20" display="https://podminky.urs.cz/item/CS_URS_2024_01/612131321"/>
    <hyperlink ref="F343" r:id="rId21" display="https://podminky.urs.cz/item/CS_URS_2024_01/612142001"/>
    <hyperlink ref="F361" r:id="rId22" display="https://podminky.urs.cz/item/CS_URS_2024_01/634112112"/>
    <hyperlink ref="F368" r:id="rId23" display="https://podminky.urs.cz/item/CS_URS_2024_01/611325412"/>
    <hyperlink ref="F373" r:id="rId24" display="https://podminky.urs.cz/item/CS_URS_2024_01/612325412"/>
    <hyperlink ref="F387" r:id="rId25" display="https://podminky.urs.cz/item/CS_URS_2024_01/612311131"/>
    <hyperlink ref="F423" r:id="rId26" display="https://podminky.urs.cz/item/CS_URS_2024_01/612321321"/>
    <hyperlink ref="F459" r:id="rId27" display="https://podminky.urs.cz/item/CS_URS_2024_01/612321391"/>
    <hyperlink ref="F493" r:id="rId28" display="https://podminky.urs.cz/item/CS_URS_2024_01/619991001"/>
    <hyperlink ref="F502" r:id="rId29" display="https://podminky.urs.cz/item/CS_URS_2024_01/619991011"/>
    <hyperlink ref="F509" r:id="rId30" display="https://podminky.urs.cz/item/CS_URS_2024_01/612325301"/>
    <hyperlink ref="F514" r:id="rId31" display="https://podminky.urs.cz/item/CS_URS_2024_01/612135101"/>
    <hyperlink ref="F532" r:id="rId32" display="https://podminky.urs.cz/item/CS_URS_2024_01/631312141"/>
    <hyperlink ref="F541" r:id="rId33" display="https://podminky.urs.cz/item/CS_URS_2024_01/941111131"/>
    <hyperlink ref="F549" r:id="rId34" display="https://podminky.urs.cz/item/CS_URS_2024_01/941111231"/>
    <hyperlink ref="F557" r:id="rId35" display="https://podminky.urs.cz/item/CS_URS_2024_01/941111831"/>
    <hyperlink ref="F565" r:id="rId36" display="https://podminky.urs.cz/item/CS_URS_2024_01/944711113"/>
    <hyperlink ref="F570" r:id="rId37" display="https://podminky.urs.cz/item/CS_URS_2024_01/944711213"/>
    <hyperlink ref="F577" r:id="rId38" display="https://podminky.urs.cz/item/CS_URS_2024_01/944711813"/>
    <hyperlink ref="F582" r:id="rId39" display="https://podminky.urs.cz/item/CS_URS_2024_01/949101111"/>
    <hyperlink ref="F589" r:id="rId40" display="https://podminky.urs.cz/item/CS_URS_2024_01/944611111"/>
    <hyperlink ref="F597" r:id="rId41" display="https://podminky.urs.cz/item/CS_URS_2024_01/944611211"/>
    <hyperlink ref="F604" r:id="rId42" display="https://podminky.urs.cz/item/CS_URS_2024_01/944611811"/>
    <hyperlink ref="F612" r:id="rId43" display="https://podminky.urs.cz/item/CS_URS_2024_01/945411111"/>
    <hyperlink ref="F621" r:id="rId44" display="https://podminky.urs.cz/item/CS_URS_2024_01/962031132"/>
    <hyperlink ref="F629" r:id="rId45" display="https://podminky.urs.cz/item/CS_URS_2024_01/962031133"/>
    <hyperlink ref="F640" r:id="rId46" display="https://podminky.urs.cz/item/CS_URS_2024_01/965045113"/>
    <hyperlink ref="F651" r:id="rId47" display="https://podminky.urs.cz/item/CS_URS_2024_01/965081213"/>
    <hyperlink ref="F657" r:id="rId48" display="https://podminky.urs.cz/item/CS_URS_2024_01/967031132"/>
    <hyperlink ref="F667" r:id="rId49" display="https://podminky.urs.cz/item/CS_URS_2024_01/967041112"/>
    <hyperlink ref="F674" r:id="rId50" display="https://podminky.urs.cz/item/CS_URS_2024_01/968062376"/>
    <hyperlink ref="F679" r:id="rId51" display="https://podminky.urs.cz/item/CS_URS_2024_01/968062377"/>
    <hyperlink ref="F684" r:id="rId52" display="https://podminky.urs.cz/item/CS_URS_2024_01/968072356"/>
    <hyperlink ref="F690" r:id="rId53" display="https://podminky.urs.cz/item/CS_URS_2024_01/968072455"/>
    <hyperlink ref="F699" r:id="rId54" display="https://podminky.urs.cz/item/CS_URS_2024_01/968082018"/>
    <hyperlink ref="F706" r:id="rId55" display="https://podminky.urs.cz/item/CS_URS_2024_01/968082022"/>
    <hyperlink ref="F712" r:id="rId56" display="https://podminky.urs.cz/item/CS_URS_2024_01/971033621"/>
    <hyperlink ref="F718" r:id="rId57" display="https://podminky.urs.cz/item/CS_URS_2024_01/971033631"/>
    <hyperlink ref="F726" r:id="rId58" display="https://podminky.urs.cz/item/CS_URS_2024_01/971033641"/>
    <hyperlink ref="F731" r:id="rId59" display="https://podminky.urs.cz/item/CS_URS_2024_01/973031334"/>
    <hyperlink ref="F736" r:id="rId60" display="https://podminky.urs.cz/item/CS_URS_2024_01/971033651"/>
    <hyperlink ref="F741" r:id="rId61" display="https://podminky.urs.cz/item/CS_URS_2024_01/974031165"/>
    <hyperlink ref="F746" r:id="rId62" display="https://podminky.urs.cz/item/CS_URS_2024_01/974031167"/>
    <hyperlink ref="F751" r:id="rId63" display="https://podminky.urs.cz/item/CS_URS_2024_01/975043121"/>
    <hyperlink ref="F758" r:id="rId64" display="https://podminky.urs.cz/item/CS_URS_2024_01/978013191"/>
    <hyperlink ref="F785" r:id="rId65" display="https://podminky.urs.cz/item/CS_URS_2024_01/978035117"/>
    <hyperlink ref="F799" r:id="rId66" display="https://podminky.urs.cz/item/CS_URS_2024_01/978059541"/>
    <hyperlink ref="F810" r:id="rId67" display="https://podminky.urs.cz/item/CS_URS_2024_01/977151118"/>
    <hyperlink ref="F815" r:id="rId68" display="https://podminky.urs.cz/item/CS_URS_2024_01/973042341"/>
    <hyperlink ref="F820" r:id="rId69" display="https://podminky.urs.cz/item/CS_URS_2024_01/974032153"/>
    <hyperlink ref="F827" r:id="rId70" display="https://podminky.urs.cz/item/CS_URS_2024_01/974032157"/>
    <hyperlink ref="F832" r:id="rId71" display="https://podminky.urs.cz/item/CS_URS_2024_01/974042564"/>
    <hyperlink ref="F838" r:id="rId72" display="https://podminky.urs.cz/item/CS_URS_2024_01/977151122"/>
    <hyperlink ref="F843" r:id="rId73" display="https://podminky.urs.cz/item/CS_URS_2024_01/977151123"/>
    <hyperlink ref="F848" r:id="rId74" display="https://podminky.urs.cz/item/CS_URS_2024_01/977151125"/>
    <hyperlink ref="F853" r:id="rId75" display="https://podminky.urs.cz/item/CS_URS_2024_01/977151128"/>
    <hyperlink ref="F881" r:id="rId76" display="https://podminky.urs.cz/item/CS_URS_2024_01/953965117"/>
    <hyperlink ref="F887" r:id="rId77" display="https://podminky.urs.cz/item/CS_URS_2024_01/952901111"/>
    <hyperlink ref="F895" r:id="rId78" display="https://podminky.urs.cz/item/CS_URS_2024_01/997013212"/>
    <hyperlink ref="F898" r:id="rId79" display="https://podminky.urs.cz/item/CS_URS_2024_01/997013311"/>
    <hyperlink ref="F902" r:id="rId80" display="https://podminky.urs.cz/item/CS_URS_2024_01/997013321"/>
    <hyperlink ref="F908" r:id="rId81" display="https://podminky.urs.cz/item/CS_URS_2024_01/997013501"/>
    <hyperlink ref="F911" r:id="rId82" display="https://podminky.urs.cz/item/CS_URS_2024_01/997013509"/>
    <hyperlink ref="F916" r:id="rId83" display="https://podminky.urs.cz/item/CS_URS_2024_01/997013631"/>
    <hyperlink ref="F920" r:id="rId84" display="https://podminky.urs.cz/item/CS_URS_2024_01/998018002"/>
    <hyperlink ref="F925" r:id="rId85" display="https://podminky.urs.cz/item/CS_URS_2024_01/711191001"/>
    <hyperlink ref="F935" r:id="rId86" display="https://podminky.urs.cz/item/CS_URS_2024_01/711193121"/>
    <hyperlink ref="F946" r:id="rId87" display="https://podminky.urs.cz/item/CS_URS_2024_01/998711202"/>
    <hyperlink ref="F957" r:id="rId88" display="https://podminky.urs.cz/item/CS_URS_2024_01/998712203"/>
    <hyperlink ref="F964" r:id="rId89" display="https://podminky.urs.cz/item/CS_URS_2024_01/998723202"/>
    <hyperlink ref="F968" r:id="rId90" display="https://podminky.urs.cz/item/CS_URS_2024_01/725291653"/>
    <hyperlink ref="F977" r:id="rId91" display="https://podminky.urs.cz/item/CS_URS_2024_01/725291654"/>
    <hyperlink ref="F986" r:id="rId92" display="https://podminky.urs.cz/item/CS_URS_2024_01/725291662"/>
    <hyperlink ref="F995" r:id="rId93" display="https://podminky.urs.cz/item/CS_URS_2021_02/725291RP126"/>
    <hyperlink ref="F1000" r:id="rId94" display="https://podminky.urs.cz/item/CS_URS_2021_02/725291RP20"/>
    <hyperlink ref="F1053" r:id="rId95" display="https://podminky.urs.cz/item/CS_URS_2024_01/998725202"/>
    <hyperlink ref="F1057" r:id="rId96" display="https://podminky.urs.cz/item/CS_URS_2024_01/733811232"/>
    <hyperlink ref="F1062" r:id="rId97" display="https://podminky.urs.cz/item/CS_URS_2024_01/998733202"/>
    <hyperlink ref="F1079" r:id="rId98" display="https://podminky.urs.cz/item/CS_URS_2024_01/763131421"/>
    <hyperlink ref="F1093" r:id="rId99" display="https://podminky.urs.cz/item/CS_URS_2024_01/763131441"/>
    <hyperlink ref="F1098" r:id="rId100" display="https://podminky.urs.cz/item/CS_URS_2024_01/763131451"/>
    <hyperlink ref="F1103" r:id="rId101" display="https://podminky.urs.cz/item/CS_URS_2024_01/763131712"/>
    <hyperlink ref="F1108" r:id="rId102" display="https://podminky.urs.cz/item/CS_URS_2024_01/763131714"/>
    <hyperlink ref="F1127" r:id="rId103" display="https://podminky.urs.cz/item/CS_URS_2024_01/763131721"/>
    <hyperlink ref="F1132" r:id="rId104" display="https://podminky.urs.cz/item/CS_URS_2024_01/763131765"/>
    <hyperlink ref="F1147" r:id="rId105" display="https://podminky.urs.cz/item/CS_URS_2024_01/763131772"/>
    <hyperlink ref="F1163" r:id="rId106" display="https://podminky.urs.cz/item/CS_URS_2024_01/763131821"/>
    <hyperlink ref="F1171" r:id="rId107" display="https://podminky.urs.cz/item/CS_URS_2024_01/763131912"/>
    <hyperlink ref="F1176" r:id="rId108" display="https://podminky.urs.cz/item/CS_URS_2024_01/763131914"/>
    <hyperlink ref="F1187" r:id="rId109" display="https://podminky.urs.cz/item/CS_URS_2024_01/763135101"/>
    <hyperlink ref="F1198" r:id="rId110" display="https://podminky.urs.cz/item/CS_URS_2024_01/763135611"/>
    <hyperlink ref="F1211" r:id="rId111" display="https://podminky.urs.cz/item/CS_URS_2024_01/763135811"/>
    <hyperlink ref="F1220" r:id="rId112" display="https://podminky.urs.cz/item/CS_URS_2024_01/763164517"/>
    <hyperlink ref="F1226" r:id="rId113" display="https://podminky.urs.cz/item/CS_URS_2024_01/763164531"/>
    <hyperlink ref="F1231" r:id="rId114" display="https://podminky.urs.cz/item/CS_URS_2024_01/763164541"/>
    <hyperlink ref="F1236" r:id="rId115" display="https://podminky.urs.cz/item/CS_URS_2024_01/763172322"/>
    <hyperlink ref="F1244" r:id="rId116" display="https://podminky.urs.cz/item/CS_URS_2024_01/763172378"/>
    <hyperlink ref="F1259" r:id="rId117" display="https://podminky.urs.cz/item/CS_URS_2021_02/763172RP66"/>
    <hyperlink ref="F1267" r:id="rId118" display="https://podminky.urs.cz/item/CS_URS_2024_01/998763402"/>
    <hyperlink ref="F1271" r:id="rId119" display="https://podminky.urs.cz/item/CS_URS_2024_01/764002851"/>
    <hyperlink ref="F1276" r:id="rId120" display="https://podminky.urs.cz/item/CS_URS_2024_01/764246446"/>
    <hyperlink ref="F1281" r:id="rId121" display="https://podminky.urs.cz/item/CS_URS_2024_01/998764202"/>
    <hyperlink ref="F1285" r:id="rId122" display="https://podminky.urs.cz/item/CS_URS_2024_01/766622132"/>
    <hyperlink ref="F1297" r:id="rId123" display="https://podminky.urs.cz/item/CS_URS_2024_01/766660001"/>
    <hyperlink ref="F1322" r:id="rId124" display="https://podminky.urs.cz/item/CS_URS_2024_01/766660002"/>
    <hyperlink ref="F1340" r:id="rId125" display="https://podminky.urs.cz/item/CS_URS_2024_01/766660352"/>
    <hyperlink ref="F1364" r:id="rId126" display="https://podminky.urs.cz/item/CS_URS_2024_01/766663911"/>
    <hyperlink ref="F1371" r:id="rId127" display="https://podminky.urs.cz/item/CS_URS_2024_01/766691812"/>
    <hyperlink ref="F1376" r:id="rId128" display="https://podminky.urs.cz/item/CS_URS_2024_01/766694126"/>
    <hyperlink ref="F1448" r:id="rId129" display="https://podminky.urs.cz/item/CS_URS_2024_01/998766202"/>
    <hyperlink ref="F1519" r:id="rId130" display="https://podminky.urs.cz/item/CS_URS_2024_01/767995111"/>
    <hyperlink ref="F1532" r:id="rId131" display="https://podminky.urs.cz/item/CS_URS_2024_01/767996801"/>
    <hyperlink ref="F1540" r:id="rId132" display="https://podminky.urs.cz/item/CS_URS_2024_01/998767202"/>
    <hyperlink ref="F1544" r:id="rId133" display="https://podminky.urs.cz/item/CS_URS_2024_01/773512925"/>
    <hyperlink ref="F1549" r:id="rId134" display="https://podminky.urs.cz/item/CS_URS_2024_01/773512931"/>
    <hyperlink ref="F1558" r:id="rId135" display="https://podminky.urs.cz/item/CS_URS_2024_01/773992011"/>
    <hyperlink ref="F1567" r:id="rId136" display="https://podminky.urs.cz/item/CS_URS_2024_01/773993901"/>
    <hyperlink ref="F1572" r:id="rId137" display="https://podminky.urs.cz/item/CS_URS_2024_01/773993903"/>
    <hyperlink ref="F1577" r:id="rId138" display="https://podminky.urs.cz/item/CS_URS_2024_01/773993907"/>
    <hyperlink ref="F1582" r:id="rId139" display="https://podminky.urs.cz/item/CS_URS_2024_01/998773201"/>
    <hyperlink ref="F1586" r:id="rId140" display="https://podminky.urs.cz/item/CS_URS_2024_01/776111112"/>
    <hyperlink ref="F1630" r:id="rId141" display="https://podminky.urs.cz/item/CS_URS_2024_01/776111116"/>
    <hyperlink ref="F1637" r:id="rId142" display="https://podminky.urs.cz/item/CS_URS_2024_01/776111311"/>
    <hyperlink ref="F1681" r:id="rId143" display="https://podminky.urs.cz/item/CS_URS_2024_01/776121321"/>
    <hyperlink ref="F1725" r:id="rId144" display="https://podminky.urs.cz/item/CS_URS_2024_01/776141122"/>
    <hyperlink ref="F1769" r:id="rId145" display="https://podminky.urs.cz/item/CS_URS_2024_01/776201813"/>
    <hyperlink ref="F1840" r:id="rId146" display="https://podminky.urs.cz/item/CS_URS_2024_01/776410811"/>
    <hyperlink ref="F1846" r:id="rId147" display="https://podminky.urs.cz/item/CS_URS_2024_01/776421111"/>
    <hyperlink ref="F1861" r:id="rId148" display="https://podminky.urs.cz/item/CS_URS_2024_01/776421312"/>
    <hyperlink ref="F1887" r:id="rId149" display="https://podminky.urs.cz/item/CS_URS_2024_01/998776102"/>
    <hyperlink ref="F1935" r:id="rId150" display="https://podminky.urs.cz/item/CS_URS_2024_01/998776202"/>
    <hyperlink ref="F1939" r:id="rId151" display="https://podminky.urs.cz/item/CS_URS_2024_01/777111111"/>
    <hyperlink ref="F1944" r:id="rId152" display="https://podminky.urs.cz/item/CS_URS_2024_01/777111121"/>
    <hyperlink ref="F1949" r:id="rId153" display="https://podminky.urs.cz/item/CS_URS_2024_01/777111123"/>
    <hyperlink ref="F1954" r:id="rId154" display="https://podminky.urs.cz/item/CS_URS_2024_01/777121115"/>
    <hyperlink ref="F1959" r:id="rId155" display="https://podminky.urs.cz/item/CS_URS_2024_01/777131107"/>
    <hyperlink ref="F1964" r:id="rId156" display="https://podminky.urs.cz/item/CS_URS_2024_01/777511145"/>
    <hyperlink ref="F1969" r:id="rId157" display="https://podminky.urs.cz/item/CS_URS_2024_01/777511181"/>
    <hyperlink ref="F1974" r:id="rId158" display="https://podminky.urs.cz/item/CS_URS_2024_01/777611143"/>
    <hyperlink ref="F1979" r:id="rId159" display="https://podminky.urs.cz/item/CS_URS_2024_01/777611161"/>
    <hyperlink ref="F1984" r:id="rId160" display="https://podminky.urs.cz/item/CS_URS_2024_01/777612109"/>
    <hyperlink ref="F1989" r:id="rId161" display="https://podminky.urs.cz/item/CS_URS_2024_01/777612151"/>
    <hyperlink ref="F1994" r:id="rId162" display="https://podminky.urs.cz/item/CS_URS_2024_01/777911113"/>
    <hyperlink ref="F1999" r:id="rId163" display="https://podminky.urs.cz/item/CS_URS_2024_01/998777201"/>
    <hyperlink ref="F2003" r:id="rId164" display="https://podminky.urs.cz/item/CS_URS_2024_01/781111011"/>
    <hyperlink ref="F2030" r:id="rId165" display="https://podminky.urs.cz/item/CS_URS_2024_01/781121011"/>
    <hyperlink ref="F2057" r:id="rId166" display="https://podminky.urs.cz/item/CS_URS_2024_01/781131112"/>
    <hyperlink ref="F2069" r:id="rId167" display="https://podminky.urs.cz/item/CS_URS_2024_01/781474115"/>
    <hyperlink ref="F2117" r:id="rId168" display="https://podminky.urs.cz/item/CS_URS_2024_01/781571141"/>
    <hyperlink ref="F2134" r:id="rId169" display="https://podminky.urs.cz/item/CS_URS_2024_01/781491011"/>
    <hyperlink ref="F2170" r:id="rId170" display="https://podminky.urs.cz/item/CS_URS_2024_01/998781202"/>
    <hyperlink ref="F2174" r:id="rId171" display="https://podminky.urs.cz/item/CS_URS_2024_01/782632812"/>
    <hyperlink ref="F2179" r:id="rId172" display="https://podminky.urs.cz/item/CS_URS_2024_01/783301303"/>
    <hyperlink ref="F2188" r:id="rId173" display="https://podminky.urs.cz/item/CS_URS_2024_01/783314101"/>
    <hyperlink ref="F2197" r:id="rId174" display="https://podminky.urs.cz/item/CS_URS_2024_01/783315101"/>
    <hyperlink ref="F2206" r:id="rId175" display="https://podminky.urs.cz/item/CS_URS_2024_01/783317101"/>
    <hyperlink ref="F2215" r:id="rId176" display="https://podminky.urs.cz/item/CS_URS_2024_01/783801201"/>
    <hyperlink ref="F2226" r:id="rId177" display="https://podminky.urs.cz/item/CS_URS_2024_01/783801403"/>
    <hyperlink ref="F2237" r:id="rId178" display="https://podminky.urs.cz/item/CS_URS_2024_01/783813131"/>
    <hyperlink ref="F2258" r:id="rId179" display="https://podminky.urs.cz/item/CS_URS_2024_01/783901453"/>
    <hyperlink ref="F2263" r:id="rId180" display="https://podminky.urs.cz/item/CS_URS_2024_01/783917161"/>
    <hyperlink ref="F2269" r:id="rId181" display="https://podminky.urs.cz/item/CS_URS_2024_01/784111031"/>
    <hyperlink ref="F2284" r:id="rId182" display="https://podminky.urs.cz/item/CS_URS_2024_01/784121001"/>
    <hyperlink ref="F2299" r:id="rId183" display="https://podminky.urs.cz/item/CS_URS_2024_01/784171101"/>
    <hyperlink ref="F2308" r:id="rId184" display="https://podminky.urs.cz/item/CS_URS_2024_01/784171111"/>
    <hyperlink ref="F2319" r:id="rId185" display="https://podminky.urs.cz/item/CS_URS_2024_01/784181121"/>
    <hyperlink ref="F2358" r:id="rId186" display="https://podminky.urs.cz/item/CS_URS_2024_01/784211101"/>
    <hyperlink ref="F2397" r:id="rId187" display="https://podminky.urs.cz/item/CS_URS_2024_01/784211143"/>
    <hyperlink ref="F2402" r:id="rId188" display="https://podminky.urs.cz/item/CS_URS_2024_01/784211163"/>
    <hyperlink ref="F2456" r:id="rId189" display="https://podminky.urs.cz/item/CS_URS_2024_01/998786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81</v>
      </c>
    </row>
    <row r="4" spans="2:46" s="1" customFormat="1" ht="24.95" customHeight="1">
      <c r="B4" s="23"/>
      <c r="D4" s="133" t="s">
        <v>85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NEMOCNICE TŘINEC-gastroenterologické centrum-stavební úpravy 1.PP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86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2600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27. 8. 2021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32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35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37</v>
      </c>
      <c r="E30" s="41"/>
      <c r="F30" s="41"/>
      <c r="G30" s="41"/>
      <c r="H30" s="41"/>
      <c r="I30" s="41"/>
      <c r="J30" s="147">
        <f>ROUND(J82,2)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39</v>
      </c>
      <c r="G32" s="41"/>
      <c r="H32" s="41"/>
      <c r="I32" s="148" t="s">
        <v>38</v>
      </c>
      <c r="J32" s="148" t="s">
        <v>40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41</v>
      </c>
      <c r="E33" s="135" t="s">
        <v>42</v>
      </c>
      <c r="F33" s="150">
        <f>ROUND((SUM(BE82:BE132)),2)</f>
        <v>0</v>
      </c>
      <c r="G33" s="41"/>
      <c r="H33" s="41"/>
      <c r="I33" s="151">
        <v>0.21</v>
      </c>
      <c r="J33" s="150">
        <f>ROUND(((SUM(BE82:BE132))*I33),2)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43</v>
      </c>
      <c r="F34" s="150">
        <f>ROUND((SUM(BF82:BF132)),2)</f>
        <v>0</v>
      </c>
      <c r="G34" s="41"/>
      <c r="H34" s="41"/>
      <c r="I34" s="151">
        <v>0.15</v>
      </c>
      <c r="J34" s="150">
        <f>ROUND(((SUM(BF82:BF132))*I34),2)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44</v>
      </c>
      <c r="F35" s="150">
        <f>ROUND((SUM(BG82:BG132)),2)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45</v>
      </c>
      <c r="F36" s="150">
        <f>ROUND((SUM(BH82:BH132)),2)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46</v>
      </c>
      <c r="F37" s="150">
        <f>ROUND((SUM(BI82:BI132)),2)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88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NEMOCNICE TŘINEC-gastroenterologické centrum-stavební úpravy 1.PP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86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VN a ON - Vedlejší a ostatní náklady 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KAŠTANOVÁ 268, DOLNÍ LÍŠTNÁ, TŘINEC</v>
      </c>
      <c r="G52" s="43"/>
      <c r="H52" s="43"/>
      <c r="I52" s="35" t="s">
        <v>23</v>
      </c>
      <c r="J52" s="75" t="str">
        <f>IF(J12="","",J12)</f>
        <v>27. 8. 2021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Nemocnice Třinec p.o.</v>
      </c>
      <c r="G54" s="43"/>
      <c r="H54" s="43"/>
      <c r="I54" s="35" t="s">
        <v>31</v>
      </c>
      <c r="J54" s="39" t="str">
        <f>E21</f>
        <v>Ateliér EMMET s.r.o.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Ateliér EMMET s.r.o.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89</v>
      </c>
      <c r="D57" s="165"/>
      <c r="E57" s="165"/>
      <c r="F57" s="165"/>
      <c r="G57" s="165"/>
      <c r="H57" s="165"/>
      <c r="I57" s="165"/>
      <c r="J57" s="166" t="s">
        <v>90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69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91</v>
      </c>
    </row>
    <row r="60" spans="1:31" s="9" customFormat="1" ht="24.95" customHeight="1">
      <c r="A60" s="9"/>
      <c r="B60" s="168"/>
      <c r="C60" s="169"/>
      <c r="D60" s="170" t="s">
        <v>2601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2602</v>
      </c>
      <c r="E61" s="171"/>
      <c r="F61" s="171"/>
      <c r="G61" s="171"/>
      <c r="H61" s="171"/>
      <c r="I61" s="171"/>
      <c r="J61" s="172">
        <f>J92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4"/>
      <c r="C62" s="175"/>
      <c r="D62" s="176" t="s">
        <v>2603</v>
      </c>
      <c r="E62" s="177"/>
      <c r="F62" s="177"/>
      <c r="G62" s="177"/>
      <c r="H62" s="177"/>
      <c r="I62" s="177"/>
      <c r="J62" s="178">
        <f>J127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3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6" t="s">
        <v>126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6.25" customHeight="1">
      <c r="A72" s="41"/>
      <c r="B72" s="42"/>
      <c r="C72" s="43"/>
      <c r="D72" s="43"/>
      <c r="E72" s="163" t="str">
        <f>E7</f>
        <v>NEMOCNICE TŘINEC-gastroenterologické centrum-stavební úpravy 1.PP</v>
      </c>
      <c r="F72" s="35"/>
      <c r="G72" s="35"/>
      <c r="H72" s="35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86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 xml:space="preserve">VN a ON - Vedlejší a ostatní náklady </v>
      </c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21</v>
      </c>
      <c r="D76" s="43"/>
      <c r="E76" s="43"/>
      <c r="F76" s="30" t="str">
        <f>F12</f>
        <v>KAŠTANOVÁ 268, DOLNÍ LÍŠTNÁ, TŘINEC</v>
      </c>
      <c r="G76" s="43"/>
      <c r="H76" s="43"/>
      <c r="I76" s="35" t="s">
        <v>23</v>
      </c>
      <c r="J76" s="75" t="str">
        <f>IF(J12="","",J12)</f>
        <v>27. 8. 2021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5.15" customHeight="1">
      <c r="A78" s="41"/>
      <c r="B78" s="42"/>
      <c r="C78" s="35" t="s">
        <v>25</v>
      </c>
      <c r="D78" s="43"/>
      <c r="E78" s="43"/>
      <c r="F78" s="30" t="str">
        <f>E15</f>
        <v>Nemocnice Třinec p.o.</v>
      </c>
      <c r="G78" s="43"/>
      <c r="H78" s="43"/>
      <c r="I78" s="35" t="s">
        <v>31</v>
      </c>
      <c r="J78" s="39" t="str">
        <f>E21</f>
        <v>Ateliér EMMET s.r.o.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29</v>
      </c>
      <c r="D79" s="43"/>
      <c r="E79" s="43"/>
      <c r="F79" s="30" t="str">
        <f>IF(E18="","",E18)</f>
        <v>Vyplň údaj</v>
      </c>
      <c r="G79" s="43"/>
      <c r="H79" s="43"/>
      <c r="I79" s="35" t="s">
        <v>34</v>
      </c>
      <c r="J79" s="39" t="str">
        <f>E24</f>
        <v>Ateliér EMMET s.r.o.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0"/>
      <c r="B81" s="181"/>
      <c r="C81" s="182" t="s">
        <v>127</v>
      </c>
      <c r="D81" s="183" t="s">
        <v>56</v>
      </c>
      <c r="E81" s="183" t="s">
        <v>52</v>
      </c>
      <c r="F81" s="183" t="s">
        <v>53</v>
      </c>
      <c r="G81" s="183" t="s">
        <v>128</v>
      </c>
      <c r="H81" s="183" t="s">
        <v>129</v>
      </c>
      <c r="I81" s="183" t="s">
        <v>130</v>
      </c>
      <c r="J81" s="183" t="s">
        <v>90</v>
      </c>
      <c r="K81" s="184" t="s">
        <v>131</v>
      </c>
      <c r="L81" s="185"/>
      <c r="M81" s="95" t="s">
        <v>19</v>
      </c>
      <c r="N81" s="96" t="s">
        <v>41</v>
      </c>
      <c r="O81" s="96" t="s">
        <v>132</v>
      </c>
      <c r="P81" s="96" t="s">
        <v>133</v>
      </c>
      <c r="Q81" s="96" t="s">
        <v>134</v>
      </c>
      <c r="R81" s="96" t="s">
        <v>135</v>
      </c>
      <c r="S81" s="96" t="s">
        <v>136</v>
      </c>
      <c r="T81" s="97" t="s">
        <v>137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1"/>
      <c r="B82" s="42"/>
      <c r="C82" s="102" t="s">
        <v>138</v>
      </c>
      <c r="D82" s="43"/>
      <c r="E82" s="43"/>
      <c r="F82" s="43"/>
      <c r="G82" s="43"/>
      <c r="H82" s="43"/>
      <c r="I82" s="43"/>
      <c r="J82" s="186">
        <f>BK82</f>
        <v>0</v>
      </c>
      <c r="K82" s="43"/>
      <c r="L82" s="47"/>
      <c r="M82" s="98"/>
      <c r="N82" s="187"/>
      <c r="O82" s="99"/>
      <c r="P82" s="188">
        <f>P83+P92</f>
        <v>0</v>
      </c>
      <c r="Q82" s="99"/>
      <c r="R82" s="188">
        <f>R83+R92</f>
        <v>0</v>
      </c>
      <c r="S82" s="99"/>
      <c r="T82" s="189">
        <f>T83+T92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20" t="s">
        <v>70</v>
      </c>
      <c r="AU82" s="20" t="s">
        <v>91</v>
      </c>
      <c r="BK82" s="190">
        <f>BK83+BK92</f>
        <v>0</v>
      </c>
    </row>
    <row r="83" spans="1:63" s="12" customFormat="1" ht="25.9" customHeight="1">
      <c r="A83" s="12"/>
      <c r="B83" s="191"/>
      <c r="C83" s="192"/>
      <c r="D83" s="193" t="s">
        <v>70</v>
      </c>
      <c r="E83" s="194" t="s">
        <v>2604</v>
      </c>
      <c r="F83" s="194" t="s">
        <v>2605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SUM(P84:P91)</f>
        <v>0</v>
      </c>
      <c r="Q83" s="199"/>
      <c r="R83" s="200">
        <f>SUM(R84:R91)</f>
        <v>0</v>
      </c>
      <c r="S83" s="199"/>
      <c r="T83" s="201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149</v>
      </c>
      <c r="AT83" s="203" t="s">
        <v>70</v>
      </c>
      <c r="AU83" s="203" t="s">
        <v>71</v>
      </c>
      <c r="AY83" s="202" t="s">
        <v>141</v>
      </c>
      <c r="BK83" s="204">
        <f>SUM(BK84:BK91)</f>
        <v>0</v>
      </c>
    </row>
    <row r="84" spans="1:65" s="2" customFormat="1" ht="62.7" customHeight="1">
      <c r="A84" s="41"/>
      <c r="B84" s="42"/>
      <c r="C84" s="207" t="s">
        <v>79</v>
      </c>
      <c r="D84" s="207" t="s">
        <v>144</v>
      </c>
      <c r="E84" s="208" t="s">
        <v>2606</v>
      </c>
      <c r="F84" s="209" t="s">
        <v>2607</v>
      </c>
      <c r="G84" s="210" t="s">
        <v>147</v>
      </c>
      <c r="H84" s="211">
        <v>1</v>
      </c>
      <c r="I84" s="212"/>
      <c r="J84" s="213">
        <f>ROUND(I84*H84,2)</f>
        <v>0</v>
      </c>
      <c r="K84" s="209" t="s">
        <v>292</v>
      </c>
      <c r="L84" s="47"/>
      <c r="M84" s="214" t="s">
        <v>19</v>
      </c>
      <c r="N84" s="215" t="s">
        <v>42</v>
      </c>
      <c r="O84" s="87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18" t="s">
        <v>149</v>
      </c>
      <c r="AT84" s="218" t="s">
        <v>144</v>
      </c>
      <c r="AU84" s="218" t="s">
        <v>79</v>
      </c>
      <c r="AY84" s="20" t="s">
        <v>141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20" t="s">
        <v>79</v>
      </c>
      <c r="BK84" s="219">
        <f>ROUND(I84*H84,2)</f>
        <v>0</v>
      </c>
      <c r="BL84" s="20" t="s">
        <v>149</v>
      </c>
      <c r="BM84" s="218" t="s">
        <v>2608</v>
      </c>
    </row>
    <row r="85" spans="1:47" s="2" customFormat="1" ht="12">
      <c r="A85" s="41"/>
      <c r="B85" s="42"/>
      <c r="C85" s="43"/>
      <c r="D85" s="220" t="s">
        <v>151</v>
      </c>
      <c r="E85" s="43"/>
      <c r="F85" s="221" t="s">
        <v>2607</v>
      </c>
      <c r="G85" s="43"/>
      <c r="H85" s="43"/>
      <c r="I85" s="222"/>
      <c r="J85" s="43"/>
      <c r="K85" s="43"/>
      <c r="L85" s="47"/>
      <c r="M85" s="223"/>
      <c r="N85" s="224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151</v>
      </c>
      <c r="AU85" s="20" t="s">
        <v>79</v>
      </c>
    </row>
    <row r="86" spans="1:65" s="2" customFormat="1" ht="33" customHeight="1">
      <c r="A86" s="41"/>
      <c r="B86" s="42"/>
      <c r="C86" s="207" t="s">
        <v>81</v>
      </c>
      <c r="D86" s="207" t="s">
        <v>144</v>
      </c>
      <c r="E86" s="208" t="s">
        <v>2609</v>
      </c>
      <c r="F86" s="209" t="s">
        <v>2610</v>
      </c>
      <c r="G86" s="210" t="s">
        <v>2611</v>
      </c>
      <c r="H86" s="211">
        <v>1</v>
      </c>
      <c r="I86" s="212"/>
      <c r="J86" s="213">
        <f>ROUND(I86*H86,2)</f>
        <v>0</v>
      </c>
      <c r="K86" s="209" t="s">
        <v>292</v>
      </c>
      <c r="L86" s="47"/>
      <c r="M86" s="214" t="s">
        <v>19</v>
      </c>
      <c r="N86" s="215" t="s">
        <v>42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149</v>
      </c>
      <c r="AT86" s="218" t="s">
        <v>144</v>
      </c>
      <c r="AU86" s="218" t="s">
        <v>79</v>
      </c>
      <c r="AY86" s="20" t="s">
        <v>141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79</v>
      </c>
      <c r="BK86" s="219">
        <f>ROUND(I86*H86,2)</f>
        <v>0</v>
      </c>
      <c r="BL86" s="20" t="s">
        <v>149</v>
      </c>
      <c r="BM86" s="218" t="s">
        <v>2612</v>
      </c>
    </row>
    <row r="87" spans="1:47" s="2" customFormat="1" ht="12">
      <c r="A87" s="41"/>
      <c r="B87" s="42"/>
      <c r="C87" s="43"/>
      <c r="D87" s="220" t="s">
        <v>151</v>
      </c>
      <c r="E87" s="43"/>
      <c r="F87" s="221" t="s">
        <v>2610</v>
      </c>
      <c r="G87" s="43"/>
      <c r="H87" s="43"/>
      <c r="I87" s="222"/>
      <c r="J87" s="43"/>
      <c r="K87" s="43"/>
      <c r="L87" s="47"/>
      <c r="M87" s="223"/>
      <c r="N87" s="22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151</v>
      </c>
      <c r="AU87" s="20" t="s">
        <v>79</v>
      </c>
    </row>
    <row r="88" spans="1:65" s="2" customFormat="1" ht="37.8" customHeight="1">
      <c r="A88" s="41"/>
      <c r="B88" s="42"/>
      <c r="C88" s="207" t="s">
        <v>142</v>
      </c>
      <c r="D88" s="207" t="s">
        <v>144</v>
      </c>
      <c r="E88" s="208" t="s">
        <v>2613</v>
      </c>
      <c r="F88" s="209" t="s">
        <v>2614</v>
      </c>
      <c r="G88" s="210" t="s">
        <v>2611</v>
      </c>
      <c r="H88" s="211">
        <v>1</v>
      </c>
      <c r="I88" s="212"/>
      <c r="J88" s="213">
        <f>ROUND(I88*H88,2)</f>
        <v>0</v>
      </c>
      <c r="K88" s="209" t="s">
        <v>292</v>
      </c>
      <c r="L88" s="47"/>
      <c r="M88" s="214" t="s">
        <v>19</v>
      </c>
      <c r="N88" s="215" t="s">
        <v>42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149</v>
      </c>
      <c r="AT88" s="218" t="s">
        <v>144</v>
      </c>
      <c r="AU88" s="218" t="s">
        <v>79</v>
      </c>
      <c r="AY88" s="20" t="s">
        <v>141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79</v>
      </c>
      <c r="BK88" s="219">
        <f>ROUND(I88*H88,2)</f>
        <v>0</v>
      </c>
      <c r="BL88" s="20" t="s">
        <v>149</v>
      </c>
      <c r="BM88" s="218" t="s">
        <v>2615</v>
      </c>
    </row>
    <row r="89" spans="1:47" s="2" customFormat="1" ht="12">
      <c r="A89" s="41"/>
      <c r="B89" s="42"/>
      <c r="C89" s="43"/>
      <c r="D89" s="220" t="s">
        <v>151</v>
      </c>
      <c r="E89" s="43"/>
      <c r="F89" s="221" t="s">
        <v>2614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151</v>
      </c>
      <c r="AU89" s="20" t="s">
        <v>79</v>
      </c>
    </row>
    <row r="90" spans="1:65" s="2" customFormat="1" ht="24.15" customHeight="1">
      <c r="A90" s="41"/>
      <c r="B90" s="42"/>
      <c r="C90" s="207" t="s">
        <v>149</v>
      </c>
      <c r="D90" s="207" t="s">
        <v>144</v>
      </c>
      <c r="E90" s="208" t="s">
        <v>2616</v>
      </c>
      <c r="F90" s="209" t="s">
        <v>2617</v>
      </c>
      <c r="G90" s="210" t="s">
        <v>2618</v>
      </c>
      <c r="H90" s="211">
        <v>1</v>
      </c>
      <c r="I90" s="212"/>
      <c r="J90" s="213">
        <f>ROUND(I90*H90,2)</f>
        <v>0</v>
      </c>
      <c r="K90" s="209" t="s">
        <v>292</v>
      </c>
      <c r="L90" s="47"/>
      <c r="M90" s="214" t="s">
        <v>19</v>
      </c>
      <c r="N90" s="215" t="s">
        <v>42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149</v>
      </c>
      <c r="AT90" s="218" t="s">
        <v>144</v>
      </c>
      <c r="AU90" s="218" t="s">
        <v>79</v>
      </c>
      <c r="AY90" s="20" t="s">
        <v>141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79</v>
      </c>
      <c r="BK90" s="219">
        <f>ROUND(I90*H90,2)</f>
        <v>0</v>
      </c>
      <c r="BL90" s="20" t="s">
        <v>149</v>
      </c>
      <c r="BM90" s="218" t="s">
        <v>2619</v>
      </c>
    </row>
    <row r="91" spans="1:47" s="2" customFormat="1" ht="12">
      <c r="A91" s="41"/>
      <c r="B91" s="42"/>
      <c r="C91" s="43"/>
      <c r="D91" s="220" t="s">
        <v>151</v>
      </c>
      <c r="E91" s="43"/>
      <c r="F91" s="221" t="s">
        <v>2617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151</v>
      </c>
      <c r="AU91" s="20" t="s">
        <v>79</v>
      </c>
    </row>
    <row r="92" spans="1:63" s="12" customFormat="1" ht="25.9" customHeight="1">
      <c r="A92" s="12"/>
      <c r="B92" s="191"/>
      <c r="C92" s="192"/>
      <c r="D92" s="193" t="s">
        <v>70</v>
      </c>
      <c r="E92" s="194" t="s">
        <v>2620</v>
      </c>
      <c r="F92" s="194" t="s">
        <v>2621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P93+SUM(P94:P127)</f>
        <v>0</v>
      </c>
      <c r="Q92" s="199"/>
      <c r="R92" s="200">
        <f>R93+SUM(R94:R127)</f>
        <v>0</v>
      </c>
      <c r="S92" s="199"/>
      <c r="T92" s="201">
        <f>T93+SUM(T94:T127)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180</v>
      </c>
      <c r="AT92" s="203" t="s">
        <v>70</v>
      </c>
      <c r="AU92" s="203" t="s">
        <v>71</v>
      </c>
      <c r="AY92" s="202" t="s">
        <v>141</v>
      </c>
      <c r="BK92" s="204">
        <f>BK93+SUM(BK94:BK127)</f>
        <v>0</v>
      </c>
    </row>
    <row r="93" spans="1:65" s="2" customFormat="1" ht="21.75" customHeight="1">
      <c r="A93" s="41"/>
      <c r="B93" s="42"/>
      <c r="C93" s="207" t="s">
        <v>180</v>
      </c>
      <c r="D93" s="207" t="s">
        <v>144</v>
      </c>
      <c r="E93" s="208" t="s">
        <v>2622</v>
      </c>
      <c r="F93" s="209" t="s">
        <v>2623</v>
      </c>
      <c r="G93" s="210" t="s">
        <v>2512</v>
      </c>
      <c r="H93" s="211">
        <v>240</v>
      </c>
      <c r="I93" s="212"/>
      <c r="J93" s="213">
        <f>ROUND(I93*H93,2)</f>
        <v>0</v>
      </c>
      <c r="K93" s="209" t="s">
        <v>292</v>
      </c>
      <c r="L93" s="47"/>
      <c r="M93" s="214" t="s">
        <v>19</v>
      </c>
      <c r="N93" s="215" t="s">
        <v>42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2624</v>
      </c>
      <c r="AT93" s="218" t="s">
        <v>144</v>
      </c>
      <c r="AU93" s="218" t="s">
        <v>79</v>
      </c>
      <c r="AY93" s="20" t="s">
        <v>141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79</v>
      </c>
      <c r="BK93" s="219">
        <f>ROUND(I93*H93,2)</f>
        <v>0</v>
      </c>
      <c r="BL93" s="20" t="s">
        <v>2624</v>
      </c>
      <c r="BM93" s="218" t="s">
        <v>2625</v>
      </c>
    </row>
    <row r="94" spans="1:47" s="2" customFormat="1" ht="12">
      <c r="A94" s="41"/>
      <c r="B94" s="42"/>
      <c r="C94" s="43"/>
      <c r="D94" s="220" t="s">
        <v>151</v>
      </c>
      <c r="E94" s="43"/>
      <c r="F94" s="221" t="s">
        <v>2623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151</v>
      </c>
      <c r="AU94" s="20" t="s">
        <v>79</v>
      </c>
    </row>
    <row r="95" spans="1:51" s="13" customFormat="1" ht="12">
      <c r="A95" s="13"/>
      <c r="B95" s="227"/>
      <c r="C95" s="228"/>
      <c r="D95" s="220" t="s">
        <v>155</v>
      </c>
      <c r="E95" s="229" t="s">
        <v>19</v>
      </c>
      <c r="F95" s="230" t="s">
        <v>2626</v>
      </c>
      <c r="G95" s="228"/>
      <c r="H95" s="229" t="s">
        <v>19</v>
      </c>
      <c r="I95" s="231"/>
      <c r="J95" s="228"/>
      <c r="K95" s="228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155</v>
      </c>
      <c r="AU95" s="236" t="s">
        <v>79</v>
      </c>
      <c r="AV95" s="13" t="s">
        <v>79</v>
      </c>
      <c r="AW95" s="13" t="s">
        <v>33</v>
      </c>
      <c r="AX95" s="13" t="s">
        <v>71</v>
      </c>
      <c r="AY95" s="236" t="s">
        <v>141</v>
      </c>
    </row>
    <row r="96" spans="1:51" s="13" customFormat="1" ht="12">
      <c r="A96" s="13"/>
      <c r="B96" s="227"/>
      <c r="C96" s="228"/>
      <c r="D96" s="220" t="s">
        <v>155</v>
      </c>
      <c r="E96" s="229" t="s">
        <v>19</v>
      </c>
      <c r="F96" s="230" t="s">
        <v>2627</v>
      </c>
      <c r="G96" s="228"/>
      <c r="H96" s="229" t="s">
        <v>19</v>
      </c>
      <c r="I96" s="231"/>
      <c r="J96" s="228"/>
      <c r="K96" s="228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155</v>
      </c>
      <c r="AU96" s="236" t="s">
        <v>79</v>
      </c>
      <c r="AV96" s="13" t="s">
        <v>79</v>
      </c>
      <c r="AW96" s="13" t="s">
        <v>33</v>
      </c>
      <c r="AX96" s="13" t="s">
        <v>71</v>
      </c>
      <c r="AY96" s="236" t="s">
        <v>141</v>
      </c>
    </row>
    <row r="97" spans="1:51" s="13" customFormat="1" ht="12">
      <c r="A97" s="13"/>
      <c r="B97" s="227"/>
      <c r="C97" s="228"/>
      <c r="D97" s="220" t="s">
        <v>155</v>
      </c>
      <c r="E97" s="229" t="s">
        <v>19</v>
      </c>
      <c r="F97" s="230" t="s">
        <v>2628</v>
      </c>
      <c r="G97" s="228"/>
      <c r="H97" s="229" t="s">
        <v>19</v>
      </c>
      <c r="I97" s="231"/>
      <c r="J97" s="228"/>
      <c r="K97" s="228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155</v>
      </c>
      <c r="AU97" s="236" t="s">
        <v>79</v>
      </c>
      <c r="AV97" s="13" t="s">
        <v>79</v>
      </c>
      <c r="AW97" s="13" t="s">
        <v>33</v>
      </c>
      <c r="AX97" s="13" t="s">
        <v>71</v>
      </c>
      <c r="AY97" s="236" t="s">
        <v>141</v>
      </c>
    </row>
    <row r="98" spans="1:51" s="13" customFormat="1" ht="12">
      <c r="A98" s="13"/>
      <c r="B98" s="227"/>
      <c r="C98" s="228"/>
      <c r="D98" s="220" t="s">
        <v>155</v>
      </c>
      <c r="E98" s="229" t="s">
        <v>19</v>
      </c>
      <c r="F98" s="230" t="s">
        <v>2629</v>
      </c>
      <c r="G98" s="228"/>
      <c r="H98" s="229" t="s">
        <v>19</v>
      </c>
      <c r="I98" s="231"/>
      <c r="J98" s="228"/>
      <c r="K98" s="228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155</v>
      </c>
      <c r="AU98" s="236" t="s">
        <v>79</v>
      </c>
      <c r="AV98" s="13" t="s">
        <v>79</v>
      </c>
      <c r="AW98" s="13" t="s">
        <v>33</v>
      </c>
      <c r="AX98" s="13" t="s">
        <v>71</v>
      </c>
      <c r="AY98" s="236" t="s">
        <v>141</v>
      </c>
    </row>
    <row r="99" spans="1:51" s="13" customFormat="1" ht="12">
      <c r="A99" s="13"/>
      <c r="B99" s="227"/>
      <c r="C99" s="228"/>
      <c r="D99" s="220" t="s">
        <v>155</v>
      </c>
      <c r="E99" s="229" t="s">
        <v>19</v>
      </c>
      <c r="F99" s="230" t="s">
        <v>2630</v>
      </c>
      <c r="G99" s="228"/>
      <c r="H99" s="229" t="s">
        <v>19</v>
      </c>
      <c r="I99" s="231"/>
      <c r="J99" s="228"/>
      <c r="K99" s="228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155</v>
      </c>
      <c r="AU99" s="236" t="s">
        <v>79</v>
      </c>
      <c r="AV99" s="13" t="s">
        <v>79</v>
      </c>
      <c r="AW99" s="13" t="s">
        <v>33</v>
      </c>
      <c r="AX99" s="13" t="s">
        <v>71</v>
      </c>
      <c r="AY99" s="236" t="s">
        <v>141</v>
      </c>
    </row>
    <row r="100" spans="1:51" s="14" customFormat="1" ht="12">
      <c r="A100" s="14"/>
      <c r="B100" s="237"/>
      <c r="C100" s="238"/>
      <c r="D100" s="220" t="s">
        <v>155</v>
      </c>
      <c r="E100" s="239" t="s">
        <v>19</v>
      </c>
      <c r="F100" s="240" t="s">
        <v>2631</v>
      </c>
      <c r="G100" s="238"/>
      <c r="H100" s="241">
        <v>240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155</v>
      </c>
      <c r="AU100" s="247" t="s">
        <v>79</v>
      </c>
      <c r="AV100" s="14" t="s">
        <v>81</v>
      </c>
      <c r="AW100" s="14" t="s">
        <v>33</v>
      </c>
      <c r="AX100" s="14" t="s">
        <v>79</v>
      </c>
      <c r="AY100" s="247" t="s">
        <v>141</v>
      </c>
    </row>
    <row r="101" spans="1:65" s="2" customFormat="1" ht="62.7" customHeight="1">
      <c r="A101" s="41"/>
      <c r="B101" s="42"/>
      <c r="C101" s="207" t="s">
        <v>189</v>
      </c>
      <c r="D101" s="207" t="s">
        <v>144</v>
      </c>
      <c r="E101" s="208" t="s">
        <v>2632</v>
      </c>
      <c r="F101" s="209" t="s">
        <v>2633</v>
      </c>
      <c r="G101" s="210" t="s">
        <v>2611</v>
      </c>
      <c r="H101" s="211">
        <v>1</v>
      </c>
      <c r="I101" s="212"/>
      <c r="J101" s="213">
        <f>ROUND(I101*H101,2)</f>
        <v>0</v>
      </c>
      <c r="K101" s="209" t="s">
        <v>292</v>
      </c>
      <c r="L101" s="47"/>
      <c r="M101" s="214" t="s">
        <v>19</v>
      </c>
      <c r="N101" s="215" t="s">
        <v>42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149</v>
      </c>
      <c r="AT101" s="218" t="s">
        <v>144</v>
      </c>
      <c r="AU101" s="218" t="s">
        <v>79</v>
      </c>
      <c r="AY101" s="20" t="s">
        <v>141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79</v>
      </c>
      <c r="BK101" s="219">
        <f>ROUND(I101*H101,2)</f>
        <v>0</v>
      </c>
      <c r="BL101" s="20" t="s">
        <v>149</v>
      </c>
      <c r="BM101" s="218" t="s">
        <v>2634</v>
      </c>
    </row>
    <row r="102" spans="1:47" s="2" customFormat="1" ht="12">
      <c r="A102" s="41"/>
      <c r="B102" s="42"/>
      <c r="C102" s="43"/>
      <c r="D102" s="220" t="s">
        <v>151</v>
      </c>
      <c r="E102" s="43"/>
      <c r="F102" s="221" t="s">
        <v>2635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151</v>
      </c>
      <c r="AU102" s="20" t="s">
        <v>79</v>
      </c>
    </row>
    <row r="103" spans="1:51" s="14" customFormat="1" ht="12">
      <c r="A103" s="14"/>
      <c r="B103" s="237"/>
      <c r="C103" s="238"/>
      <c r="D103" s="220" t="s">
        <v>155</v>
      </c>
      <c r="E103" s="239" t="s">
        <v>19</v>
      </c>
      <c r="F103" s="240" t="s">
        <v>2636</v>
      </c>
      <c r="G103" s="238"/>
      <c r="H103" s="241">
        <v>1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155</v>
      </c>
      <c r="AU103" s="247" t="s">
        <v>79</v>
      </c>
      <c r="AV103" s="14" t="s">
        <v>81</v>
      </c>
      <c r="AW103" s="14" t="s">
        <v>33</v>
      </c>
      <c r="AX103" s="14" t="s">
        <v>79</v>
      </c>
      <c r="AY103" s="247" t="s">
        <v>141</v>
      </c>
    </row>
    <row r="104" spans="1:51" s="13" customFormat="1" ht="12">
      <c r="A104" s="13"/>
      <c r="B104" s="227"/>
      <c r="C104" s="228"/>
      <c r="D104" s="220" t="s">
        <v>155</v>
      </c>
      <c r="E104" s="229" t="s">
        <v>19</v>
      </c>
      <c r="F104" s="230" t="s">
        <v>2637</v>
      </c>
      <c r="G104" s="228"/>
      <c r="H104" s="229" t="s">
        <v>19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155</v>
      </c>
      <c r="AU104" s="236" t="s">
        <v>79</v>
      </c>
      <c r="AV104" s="13" t="s">
        <v>79</v>
      </c>
      <c r="AW104" s="13" t="s">
        <v>33</v>
      </c>
      <c r="AX104" s="13" t="s">
        <v>71</v>
      </c>
      <c r="AY104" s="236" t="s">
        <v>141</v>
      </c>
    </row>
    <row r="105" spans="1:51" s="13" customFormat="1" ht="12">
      <c r="A105" s="13"/>
      <c r="B105" s="227"/>
      <c r="C105" s="228"/>
      <c r="D105" s="220" t="s">
        <v>155</v>
      </c>
      <c r="E105" s="229" t="s">
        <v>19</v>
      </c>
      <c r="F105" s="230" t="s">
        <v>2638</v>
      </c>
      <c r="G105" s="228"/>
      <c r="H105" s="229" t="s">
        <v>19</v>
      </c>
      <c r="I105" s="231"/>
      <c r="J105" s="228"/>
      <c r="K105" s="228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155</v>
      </c>
      <c r="AU105" s="236" t="s">
        <v>79</v>
      </c>
      <c r="AV105" s="13" t="s">
        <v>79</v>
      </c>
      <c r="AW105" s="13" t="s">
        <v>33</v>
      </c>
      <c r="AX105" s="13" t="s">
        <v>71</v>
      </c>
      <c r="AY105" s="236" t="s">
        <v>141</v>
      </c>
    </row>
    <row r="106" spans="1:51" s="13" customFormat="1" ht="12">
      <c r="A106" s="13"/>
      <c r="B106" s="227"/>
      <c r="C106" s="228"/>
      <c r="D106" s="220" t="s">
        <v>155</v>
      </c>
      <c r="E106" s="229" t="s">
        <v>19</v>
      </c>
      <c r="F106" s="230" t="s">
        <v>2639</v>
      </c>
      <c r="G106" s="228"/>
      <c r="H106" s="229" t="s">
        <v>19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155</v>
      </c>
      <c r="AU106" s="236" t="s">
        <v>79</v>
      </c>
      <c r="AV106" s="13" t="s">
        <v>79</v>
      </c>
      <c r="AW106" s="13" t="s">
        <v>33</v>
      </c>
      <c r="AX106" s="13" t="s">
        <v>71</v>
      </c>
      <c r="AY106" s="236" t="s">
        <v>141</v>
      </c>
    </row>
    <row r="107" spans="1:51" s="13" customFormat="1" ht="12">
      <c r="A107" s="13"/>
      <c r="B107" s="227"/>
      <c r="C107" s="228"/>
      <c r="D107" s="220" t="s">
        <v>155</v>
      </c>
      <c r="E107" s="229" t="s">
        <v>19</v>
      </c>
      <c r="F107" s="230" t="s">
        <v>2640</v>
      </c>
      <c r="G107" s="228"/>
      <c r="H107" s="229" t="s">
        <v>19</v>
      </c>
      <c r="I107" s="231"/>
      <c r="J107" s="228"/>
      <c r="K107" s="228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155</v>
      </c>
      <c r="AU107" s="236" t="s">
        <v>79</v>
      </c>
      <c r="AV107" s="13" t="s">
        <v>79</v>
      </c>
      <c r="AW107" s="13" t="s">
        <v>33</v>
      </c>
      <c r="AX107" s="13" t="s">
        <v>71</v>
      </c>
      <c r="AY107" s="236" t="s">
        <v>141</v>
      </c>
    </row>
    <row r="108" spans="1:51" s="13" customFormat="1" ht="12">
      <c r="A108" s="13"/>
      <c r="B108" s="227"/>
      <c r="C108" s="228"/>
      <c r="D108" s="220" t="s">
        <v>155</v>
      </c>
      <c r="E108" s="229" t="s">
        <v>19</v>
      </c>
      <c r="F108" s="230" t="s">
        <v>2641</v>
      </c>
      <c r="G108" s="228"/>
      <c r="H108" s="229" t="s">
        <v>19</v>
      </c>
      <c r="I108" s="231"/>
      <c r="J108" s="228"/>
      <c r="K108" s="228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155</v>
      </c>
      <c r="AU108" s="236" t="s">
        <v>79</v>
      </c>
      <c r="AV108" s="13" t="s">
        <v>79</v>
      </c>
      <c r="AW108" s="13" t="s">
        <v>33</v>
      </c>
      <c r="AX108" s="13" t="s">
        <v>71</v>
      </c>
      <c r="AY108" s="236" t="s">
        <v>141</v>
      </c>
    </row>
    <row r="109" spans="1:51" s="13" customFormat="1" ht="12">
      <c r="A109" s="13"/>
      <c r="B109" s="227"/>
      <c r="C109" s="228"/>
      <c r="D109" s="220" t="s">
        <v>155</v>
      </c>
      <c r="E109" s="229" t="s">
        <v>19</v>
      </c>
      <c r="F109" s="230" t="s">
        <v>2642</v>
      </c>
      <c r="G109" s="228"/>
      <c r="H109" s="229" t="s">
        <v>19</v>
      </c>
      <c r="I109" s="231"/>
      <c r="J109" s="228"/>
      <c r="K109" s="228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155</v>
      </c>
      <c r="AU109" s="236" t="s">
        <v>79</v>
      </c>
      <c r="AV109" s="13" t="s">
        <v>79</v>
      </c>
      <c r="AW109" s="13" t="s">
        <v>33</v>
      </c>
      <c r="AX109" s="13" t="s">
        <v>71</v>
      </c>
      <c r="AY109" s="236" t="s">
        <v>141</v>
      </c>
    </row>
    <row r="110" spans="1:51" s="13" customFormat="1" ht="12">
      <c r="A110" s="13"/>
      <c r="B110" s="227"/>
      <c r="C110" s="228"/>
      <c r="D110" s="220" t="s">
        <v>155</v>
      </c>
      <c r="E110" s="229" t="s">
        <v>19</v>
      </c>
      <c r="F110" s="230" t="s">
        <v>2643</v>
      </c>
      <c r="G110" s="228"/>
      <c r="H110" s="229" t="s">
        <v>19</v>
      </c>
      <c r="I110" s="231"/>
      <c r="J110" s="228"/>
      <c r="K110" s="228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155</v>
      </c>
      <c r="AU110" s="236" t="s">
        <v>79</v>
      </c>
      <c r="AV110" s="13" t="s">
        <v>79</v>
      </c>
      <c r="AW110" s="13" t="s">
        <v>33</v>
      </c>
      <c r="AX110" s="13" t="s">
        <v>71</v>
      </c>
      <c r="AY110" s="236" t="s">
        <v>141</v>
      </c>
    </row>
    <row r="111" spans="1:65" s="2" customFormat="1" ht="24.15" customHeight="1">
      <c r="A111" s="41"/>
      <c r="B111" s="42"/>
      <c r="C111" s="207" t="s">
        <v>194</v>
      </c>
      <c r="D111" s="207" t="s">
        <v>144</v>
      </c>
      <c r="E111" s="208" t="s">
        <v>2644</v>
      </c>
      <c r="F111" s="209" t="s">
        <v>2645</v>
      </c>
      <c r="G111" s="210" t="s">
        <v>2611</v>
      </c>
      <c r="H111" s="211">
        <v>1</v>
      </c>
      <c r="I111" s="212"/>
      <c r="J111" s="213">
        <f>ROUND(I111*H111,2)</f>
        <v>0</v>
      </c>
      <c r="K111" s="209" t="s">
        <v>292</v>
      </c>
      <c r="L111" s="47"/>
      <c r="M111" s="214" t="s">
        <v>19</v>
      </c>
      <c r="N111" s="215" t="s">
        <v>42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149</v>
      </c>
      <c r="AT111" s="218" t="s">
        <v>144</v>
      </c>
      <c r="AU111" s="218" t="s">
        <v>79</v>
      </c>
      <c r="AY111" s="20" t="s">
        <v>141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79</v>
      </c>
      <c r="BK111" s="219">
        <f>ROUND(I111*H111,2)</f>
        <v>0</v>
      </c>
      <c r="BL111" s="20" t="s">
        <v>149</v>
      </c>
      <c r="BM111" s="218" t="s">
        <v>2646</v>
      </c>
    </row>
    <row r="112" spans="1:47" s="2" customFormat="1" ht="12">
      <c r="A112" s="41"/>
      <c r="B112" s="42"/>
      <c r="C112" s="43"/>
      <c r="D112" s="220" t="s">
        <v>151</v>
      </c>
      <c r="E112" s="43"/>
      <c r="F112" s="221" t="s">
        <v>2645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151</v>
      </c>
      <c r="AU112" s="20" t="s">
        <v>79</v>
      </c>
    </row>
    <row r="113" spans="1:51" s="13" customFormat="1" ht="12">
      <c r="A113" s="13"/>
      <c r="B113" s="227"/>
      <c r="C113" s="228"/>
      <c r="D113" s="220" t="s">
        <v>155</v>
      </c>
      <c r="E113" s="229" t="s">
        <v>19</v>
      </c>
      <c r="F113" s="230" t="s">
        <v>2647</v>
      </c>
      <c r="G113" s="228"/>
      <c r="H113" s="229" t="s">
        <v>19</v>
      </c>
      <c r="I113" s="231"/>
      <c r="J113" s="228"/>
      <c r="K113" s="228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155</v>
      </c>
      <c r="AU113" s="236" t="s">
        <v>79</v>
      </c>
      <c r="AV113" s="13" t="s">
        <v>79</v>
      </c>
      <c r="AW113" s="13" t="s">
        <v>33</v>
      </c>
      <c r="AX113" s="13" t="s">
        <v>71</v>
      </c>
      <c r="AY113" s="236" t="s">
        <v>141</v>
      </c>
    </row>
    <row r="114" spans="1:51" s="14" customFormat="1" ht="12">
      <c r="A114" s="14"/>
      <c r="B114" s="237"/>
      <c r="C114" s="238"/>
      <c r="D114" s="220" t="s">
        <v>155</v>
      </c>
      <c r="E114" s="239" t="s">
        <v>19</v>
      </c>
      <c r="F114" s="240" t="s">
        <v>2648</v>
      </c>
      <c r="G114" s="238"/>
      <c r="H114" s="241">
        <v>1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155</v>
      </c>
      <c r="AU114" s="247" t="s">
        <v>79</v>
      </c>
      <c r="AV114" s="14" t="s">
        <v>81</v>
      </c>
      <c r="AW114" s="14" t="s">
        <v>33</v>
      </c>
      <c r="AX114" s="14" t="s">
        <v>79</v>
      </c>
      <c r="AY114" s="247" t="s">
        <v>141</v>
      </c>
    </row>
    <row r="115" spans="1:51" s="13" customFormat="1" ht="12">
      <c r="A115" s="13"/>
      <c r="B115" s="227"/>
      <c r="C115" s="228"/>
      <c r="D115" s="220" t="s">
        <v>155</v>
      </c>
      <c r="E115" s="229" t="s">
        <v>19</v>
      </c>
      <c r="F115" s="230" t="s">
        <v>2649</v>
      </c>
      <c r="G115" s="228"/>
      <c r="H115" s="229" t="s">
        <v>19</v>
      </c>
      <c r="I115" s="231"/>
      <c r="J115" s="228"/>
      <c r="K115" s="228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155</v>
      </c>
      <c r="AU115" s="236" t="s">
        <v>79</v>
      </c>
      <c r="AV115" s="13" t="s">
        <v>79</v>
      </c>
      <c r="AW115" s="13" t="s">
        <v>33</v>
      </c>
      <c r="AX115" s="13" t="s">
        <v>71</v>
      </c>
      <c r="AY115" s="236" t="s">
        <v>141</v>
      </c>
    </row>
    <row r="116" spans="1:51" s="13" customFormat="1" ht="12">
      <c r="A116" s="13"/>
      <c r="B116" s="227"/>
      <c r="C116" s="228"/>
      <c r="D116" s="220" t="s">
        <v>155</v>
      </c>
      <c r="E116" s="229" t="s">
        <v>19</v>
      </c>
      <c r="F116" s="230" t="s">
        <v>2650</v>
      </c>
      <c r="G116" s="228"/>
      <c r="H116" s="229" t="s">
        <v>19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155</v>
      </c>
      <c r="AU116" s="236" t="s">
        <v>79</v>
      </c>
      <c r="AV116" s="13" t="s">
        <v>79</v>
      </c>
      <c r="AW116" s="13" t="s">
        <v>33</v>
      </c>
      <c r="AX116" s="13" t="s">
        <v>71</v>
      </c>
      <c r="AY116" s="236" t="s">
        <v>141</v>
      </c>
    </row>
    <row r="117" spans="1:65" s="2" customFormat="1" ht="49.05" customHeight="1">
      <c r="A117" s="41"/>
      <c r="B117" s="42"/>
      <c r="C117" s="207" t="s">
        <v>175</v>
      </c>
      <c r="D117" s="207" t="s">
        <v>144</v>
      </c>
      <c r="E117" s="208" t="s">
        <v>2651</v>
      </c>
      <c r="F117" s="209" t="s">
        <v>2652</v>
      </c>
      <c r="G117" s="210" t="s">
        <v>2611</v>
      </c>
      <c r="H117" s="211">
        <v>1</v>
      </c>
      <c r="I117" s="212"/>
      <c r="J117" s="213">
        <f>ROUND(I117*H117,2)</f>
        <v>0</v>
      </c>
      <c r="K117" s="209" t="s">
        <v>292</v>
      </c>
      <c r="L117" s="47"/>
      <c r="M117" s="214" t="s">
        <v>19</v>
      </c>
      <c r="N117" s="215" t="s">
        <v>42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149</v>
      </c>
      <c r="AT117" s="218" t="s">
        <v>144</v>
      </c>
      <c r="AU117" s="218" t="s">
        <v>79</v>
      </c>
      <c r="AY117" s="20" t="s">
        <v>141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79</v>
      </c>
      <c r="BK117" s="219">
        <f>ROUND(I117*H117,2)</f>
        <v>0</v>
      </c>
      <c r="BL117" s="20" t="s">
        <v>149</v>
      </c>
      <c r="BM117" s="218" t="s">
        <v>2653</v>
      </c>
    </row>
    <row r="118" spans="1:47" s="2" customFormat="1" ht="12">
      <c r="A118" s="41"/>
      <c r="B118" s="42"/>
      <c r="C118" s="43"/>
      <c r="D118" s="220" t="s">
        <v>151</v>
      </c>
      <c r="E118" s="43"/>
      <c r="F118" s="221" t="s">
        <v>2654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151</v>
      </c>
      <c r="AU118" s="20" t="s">
        <v>79</v>
      </c>
    </row>
    <row r="119" spans="1:65" s="2" customFormat="1" ht="55.5" customHeight="1">
      <c r="A119" s="41"/>
      <c r="B119" s="42"/>
      <c r="C119" s="207" t="s">
        <v>209</v>
      </c>
      <c r="D119" s="207" t="s">
        <v>144</v>
      </c>
      <c r="E119" s="208" t="s">
        <v>2655</v>
      </c>
      <c r="F119" s="209" t="s">
        <v>2656</v>
      </c>
      <c r="G119" s="210" t="s">
        <v>2611</v>
      </c>
      <c r="H119" s="211">
        <v>1</v>
      </c>
      <c r="I119" s="212"/>
      <c r="J119" s="213">
        <f>ROUND(I119*H119,2)</f>
        <v>0</v>
      </c>
      <c r="K119" s="209" t="s">
        <v>292</v>
      </c>
      <c r="L119" s="47"/>
      <c r="M119" s="214" t="s">
        <v>19</v>
      </c>
      <c r="N119" s="215" t="s">
        <v>42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149</v>
      </c>
      <c r="AT119" s="218" t="s">
        <v>144</v>
      </c>
      <c r="AU119" s="218" t="s">
        <v>79</v>
      </c>
      <c r="AY119" s="20" t="s">
        <v>141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79</v>
      </c>
      <c r="BK119" s="219">
        <f>ROUND(I119*H119,2)</f>
        <v>0</v>
      </c>
      <c r="BL119" s="20" t="s">
        <v>149</v>
      </c>
      <c r="BM119" s="218" t="s">
        <v>2657</v>
      </c>
    </row>
    <row r="120" spans="1:47" s="2" customFormat="1" ht="12">
      <c r="A120" s="41"/>
      <c r="B120" s="42"/>
      <c r="C120" s="43"/>
      <c r="D120" s="220" t="s">
        <v>151</v>
      </c>
      <c r="E120" s="43"/>
      <c r="F120" s="221" t="s">
        <v>2656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151</v>
      </c>
      <c r="AU120" s="20" t="s">
        <v>79</v>
      </c>
    </row>
    <row r="121" spans="1:65" s="2" customFormat="1" ht="24.15" customHeight="1">
      <c r="A121" s="41"/>
      <c r="B121" s="42"/>
      <c r="C121" s="207" t="s">
        <v>218</v>
      </c>
      <c r="D121" s="207" t="s">
        <v>144</v>
      </c>
      <c r="E121" s="208" t="s">
        <v>2658</v>
      </c>
      <c r="F121" s="209" t="s">
        <v>2659</v>
      </c>
      <c r="G121" s="210" t="s">
        <v>2611</v>
      </c>
      <c r="H121" s="211">
        <v>1</v>
      </c>
      <c r="I121" s="212"/>
      <c r="J121" s="213">
        <f>ROUND(I121*H121,2)</f>
        <v>0</v>
      </c>
      <c r="K121" s="209" t="s">
        <v>292</v>
      </c>
      <c r="L121" s="47"/>
      <c r="M121" s="214" t="s">
        <v>19</v>
      </c>
      <c r="N121" s="215" t="s">
        <v>42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149</v>
      </c>
      <c r="AT121" s="218" t="s">
        <v>144</v>
      </c>
      <c r="AU121" s="218" t="s">
        <v>79</v>
      </c>
      <c r="AY121" s="20" t="s">
        <v>141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79</v>
      </c>
      <c r="BK121" s="219">
        <f>ROUND(I121*H121,2)</f>
        <v>0</v>
      </c>
      <c r="BL121" s="20" t="s">
        <v>149</v>
      </c>
      <c r="BM121" s="218" t="s">
        <v>2660</v>
      </c>
    </row>
    <row r="122" spans="1:47" s="2" customFormat="1" ht="12">
      <c r="A122" s="41"/>
      <c r="B122" s="42"/>
      <c r="C122" s="43"/>
      <c r="D122" s="220" t="s">
        <v>151</v>
      </c>
      <c r="E122" s="43"/>
      <c r="F122" s="221" t="s">
        <v>2659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151</v>
      </c>
      <c r="AU122" s="20" t="s">
        <v>79</v>
      </c>
    </row>
    <row r="123" spans="1:65" s="2" customFormat="1" ht="24.15" customHeight="1">
      <c r="A123" s="41"/>
      <c r="B123" s="42"/>
      <c r="C123" s="207" t="s">
        <v>227</v>
      </c>
      <c r="D123" s="207" t="s">
        <v>144</v>
      </c>
      <c r="E123" s="208" t="s">
        <v>2661</v>
      </c>
      <c r="F123" s="209" t="s">
        <v>2662</v>
      </c>
      <c r="G123" s="210" t="s">
        <v>2611</v>
      </c>
      <c r="H123" s="211">
        <v>1</v>
      </c>
      <c r="I123" s="212"/>
      <c r="J123" s="213">
        <f>ROUND(I123*H123,2)</f>
        <v>0</v>
      </c>
      <c r="K123" s="209" t="s">
        <v>292</v>
      </c>
      <c r="L123" s="47"/>
      <c r="M123" s="214" t="s">
        <v>19</v>
      </c>
      <c r="N123" s="215" t="s">
        <v>42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149</v>
      </c>
      <c r="AT123" s="218" t="s">
        <v>144</v>
      </c>
      <c r="AU123" s="218" t="s">
        <v>79</v>
      </c>
      <c r="AY123" s="20" t="s">
        <v>141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79</v>
      </c>
      <c r="BK123" s="219">
        <f>ROUND(I123*H123,2)</f>
        <v>0</v>
      </c>
      <c r="BL123" s="20" t="s">
        <v>149</v>
      </c>
      <c r="BM123" s="218" t="s">
        <v>2663</v>
      </c>
    </row>
    <row r="124" spans="1:47" s="2" customFormat="1" ht="12">
      <c r="A124" s="41"/>
      <c r="B124" s="42"/>
      <c r="C124" s="43"/>
      <c r="D124" s="220" t="s">
        <v>151</v>
      </c>
      <c r="E124" s="43"/>
      <c r="F124" s="221" t="s">
        <v>2664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151</v>
      </c>
      <c r="AU124" s="20" t="s">
        <v>79</v>
      </c>
    </row>
    <row r="125" spans="1:65" s="2" customFormat="1" ht="33" customHeight="1">
      <c r="A125" s="41"/>
      <c r="B125" s="42"/>
      <c r="C125" s="207" t="s">
        <v>234</v>
      </c>
      <c r="D125" s="207" t="s">
        <v>144</v>
      </c>
      <c r="E125" s="208" t="s">
        <v>2665</v>
      </c>
      <c r="F125" s="209" t="s">
        <v>2666</v>
      </c>
      <c r="G125" s="210" t="s">
        <v>2611</v>
      </c>
      <c r="H125" s="211">
        <v>1</v>
      </c>
      <c r="I125" s="212"/>
      <c r="J125" s="213">
        <f>ROUND(I125*H125,2)</f>
        <v>0</v>
      </c>
      <c r="K125" s="209" t="s">
        <v>292</v>
      </c>
      <c r="L125" s="47"/>
      <c r="M125" s="214" t="s">
        <v>19</v>
      </c>
      <c r="N125" s="215" t="s">
        <v>42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149</v>
      </c>
      <c r="AT125" s="218" t="s">
        <v>144</v>
      </c>
      <c r="AU125" s="218" t="s">
        <v>79</v>
      </c>
      <c r="AY125" s="20" t="s">
        <v>141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79</v>
      </c>
      <c r="BK125" s="219">
        <f>ROUND(I125*H125,2)</f>
        <v>0</v>
      </c>
      <c r="BL125" s="20" t="s">
        <v>149</v>
      </c>
      <c r="BM125" s="218" t="s">
        <v>2667</v>
      </c>
    </row>
    <row r="126" spans="1:47" s="2" customFormat="1" ht="12">
      <c r="A126" s="41"/>
      <c r="B126" s="42"/>
      <c r="C126" s="43"/>
      <c r="D126" s="220" t="s">
        <v>151</v>
      </c>
      <c r="E126" s="43"/>
      <c r="F126" s="221" t="s">
        <v>2668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151</v>
      </c>
      <c r="AU126" s="20" t="s">
        <v>79</v>
      </c>
    </row>
    <row r="127" spans="1:63" s="12" customFormat="1" ht="22.8" customHeight="1">
      <c r="A127" s="12"/>
      <c r="B127" s="191"/>
      <c r="C127" s="192"/>
      <c r="D127" s="193" t="s">
        <v>70</v>
      </c>
      <c r="E127" s="205" t="s">
        <v>2669</v>
      </c>
      <c r="F127" s="205" t="s">
        <v>2670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SUM(P128:P132)</f>
        <v>0</v>
      </c>
      <c r="Q127" s="199"/>
      <c r="R127" s="200">
        <f>SUM(R128:R132)</f>
        <v>0</v>
      </c>
      <c r="S127" s="199"/>
      <c r="T127" s="201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180</v>
      </c>
      <c r="AT127" s="203" t="s">
        <v>70</v>
      </c>
      <c r="AU127" s="203" t="s">
        <v>79</v>
      </c>
      <c r="AY127" s="202" t="s">
        <v>141</v>
      </c>
      <c r="BK127" s="204">
        <f>SUM(BK128:BK132)</f>
        <v>0</v>
      </c>
    </row>
    <row r="128" spans="1:65" s="2" customFormat="1" ht="16.5" customHeight="1">
      <c r="A128" s="41"/>
      <c r="B128" s="42"/>
      <c r="C128" s="207" t="s">
        <v>244</v>
      </c>
      <c r="D128" s="207" t="s">
        <v>144</v>
      </c>
      <c r="E128" s="208" t="s">
        <v>2671</v>
      </c>
      <c r="F128" s="209" t="s">
        <v>2672</v>
      </c>
      <c r="G128" s="210" t="s">
        <v>2673</v>
      </c>
      <c r="H128" s="211">
        <v>5</v>
      </c>
      <c r="I128" s="212"/>
      <c r="J128" s="213">
        <f>ROUND(I128*H128,2)</f>
        <v>0</v>
      </c>
      <c r="K128" s="209" t="s">
        <v>148</v>
      </c>
      <c r="L128" s="47"/>
      <c r="M128" s="214" t="s">
        <v>19</v>
      </c>
      <c r="N128" s="215" t="s">
        <v>42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2624</v>
      </c>
      <c r="AT128" s="218" t="s">
        <v>144</v>
      </c>
      <c r="AU128" s="218" t="s">
        <v>81</v>
      </c>
      <c r="AY128" s="20" t="s">
        <v>141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79</v>
      </c>
      <c r="BK128" s="219">
        <f>ROUND(I128*H128,2)</f>
        <v>0</v>
      </c>
      <c r="BL128" s="20" t="s">
        <v>2624</v>
      </c>
      <c r="BM128" s="218" t="s">
        <v>2674</v>
      </c>
    </row>
    <row r="129" spans="1:47" s="2" customFormat="1" ht="12">
      <c r="A129" s="41"/>
      <c r="B129" s="42"/>
      <c r="C129" s="43"/>
      <c r="D129" s="220" t="s">
        <v>151</v>
      </c>
      <c r="E129" s="43"/>
      <c r="F129" s="221" t="s">
        <v>2672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151</v>
      </c>
      <c r="AU129" s="20" t="s">
        <v>81</v>
      </c>
    </row>
    <row r="130" spans="1:47" s="2" customFormat="1" ht="12">
      <c r="A130" s="41"/>
      <c r="B130" s="42"/>
      <c r="C130" s="43"/>
      <c r="D130" s="225" t="s">
        <v>153</v>
      </c>
      <c r="E130" s="43"/>
      <c r="F130" s="226" t="s">
        <v>2675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153</v>
      </c>
      <c r="AU130" s="20" t="s">
        <v>81</v>
      </c>
    </row>
    <row r="131" spans="1:51" s="13" customFormat="1" ht="12">
      <c r="A131" s="13"/>
      <c r="B131" s="227"/>
      <c r="C131" s="228"/>
      <c r="D131" s="220" t="s">
        <v>155</v>
      </c>
      <c r="E131" s="229" t="s">
        <v>19</v>
      </c>
      <c r="F131" s="230" t="s">
        <v>2676</v>
      </c>
      <c r="G131" s="228"/>
      <c r="H131" s="229" t="s">
        <v>19</v>
      </c>
      <c r="I131" s="231"/>
      <c r="J131" s="228"/>
      <c r="K131" s="228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155</v>
      </c>
      <c r="AU131" s="236" t="s">
        <v>81</v>
      </c>
      <c r="AV131" s="13" t="s">
        <v>79</v>
      </c>
      <c r="AW131" s="13" t="s">
        <v>33</v>
      </c>
      <c r="AX131" s="13" t="s">
        <v>71</v>
      </c>
      <c r="AY131" s="236" t="s">
        <v>141</v>
      </c>
    </row>
    <row r="132" spans="1:51" s="14" customFormat="1" ht="12">
      <c r="A132" s="14"/>
      <c r="B132" s="237"/>
      <c r="C132" s="238"/>
      <c r="D132" s="220" t="s">
        <v>155</v>
      </c>
      <c r="E132" s="239" t="s">
        <v>19</v>
      </c>
      <c r="F132" s="240" t="s">
        <v>2677</v>
      </c>
      <c r="G132" s="238"/>
      <c r="H132" s="241">
        <v>5</v>
      </c>
      <c r="I132" s="242"/>
      <c r="J132" s="238"/>
      <c r="K132" s="238"/>
      <c r="L132" s="243"/>
      <c r="M132" s="284"/>
      <c r="N132" s="285"/>
      <c r="O132" s="285"/>
      <c r="P132" s="285"/>
      <c r="Q132" s="285"/>
      <c r="R132" s="285"/>
      <c r="S132" s="285"/>
      <c r="T132" s="28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155</v>
      </c>
      <c r="AU132" s="247" t="s">
        <v>81</v>
      </c>
      <c r="AV132" s="14" t="s">
        <v>81</v>
      </c>
      <c r="AW132" s="14" t="s">
        <v>33</v>
      </c>
      <c r="AX132" s="14" t="s">
        <v>79</v>
      </c>
      <c r="AY132" s="247" t="s">
        <v>141</v>
      </c>
    </row>
    <row r="133" spans="1:31" s="2" customFormat="1" ht="6.95" customHeight="1">
      <c r="A133" s="41"/>
      <c r="B133" s="62"/>
      <c r="C133" s="63"/>
      <c r="D133" s="63"/>
      <c r="E133" s="63"/>
      <c r="F133" s="63"/>
      <c r="G133" s="63"/>
      <c r="H133" s="63"/>
      <c r="I133" s="63"/>
      <c r="J133" s="63"/>
      <c r="K133" s="63"/>
      <c r="L133" s="47"/>
      <c r="M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</sheetData>
  <sheetProtection password="CC35" sheet="1" objects="1" scenarios="1" formatColumns="0" formatRows="0" autoFilter="0"/>
  <autoFilter ref="C81:K13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130" r:id="rId1" display="https://podminky.urs.cz/item/CS_URS_2024_01/01151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2678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2679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2680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2681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2682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2683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2684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2685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2686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2687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2688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78</v>
      </c>
      <c r="F18" s="298" t="s">
        <v>2689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2690</v>
      </c>
      <c r="F19" s="298" t="s">
        <v>2691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2692</v>
      </c>
      <c r="F20" s="298" t="s">
        <v>2693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2694</v>
      </c>
      <c r="F21" s="298" t="s">
        <v>2695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2604</v>
      </c>
      <c r="F22" s="298" t="s">
        <v>2696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2697</v>
      </c>
      <c r="F23" s="298" t="s">
        <v>2698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2699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2700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2701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2702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2703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2704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2705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2706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2707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127</v>
      </c>
      <c r="F36" s="298"/>
      <c r="G36" s="298" t="s">
        <v>2708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2709</v>
      </c>
      <c r="F37" s="298"/>
      <c r="G37" s="298" t="s">
        <v>2710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52</v>
      </c>
      <c r="F38" s="298"/>
      <c r="G38" s="298" t="s">
        <v>2711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53</v>
      </c>
      <c r="F39" s="298"/>
      <c r="G39" s="298" t="s">
        <v>2712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128</v>
      </c>
      <c r="F40" s="298"/>
      <c r="G40" s="298" t="s">
        <v>2713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129</v>
      </c>
      <c r="F41" s="298"/>
      <c r="G41" s="298" t="s">
        <v>2714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2715</v>
      </c>
      <c r="F42" s="298"/>
      <c r="G42" s="298" t="s">
        <v>2716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2717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2718</v>
      </c>
      <c r="F44" s="298"/>
      <c r="G44" s="298" t="s">
        <v>2719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131</v>
      </c>
      <c r="F45" s="298"/>
      <c r="G45" s="298" t="s">
        <v>2720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2721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2722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2723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2724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2725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2726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2727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2728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2729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2730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2731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2732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2733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2734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2735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2736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2737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2738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2739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2740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2741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2742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2743</v>
      </c>
      <c r="D76" s="316"/>
      <c r="E76" s="316"/>
      <c r="F76" s="316" t="s">
        <v>2744</v>
      </c>
      <c r="G76" s="317"/>
      <c r="H76" s="316" t="s">
        <v>53</v>
      </c>
      <c r="I76" s="316" t="s">
        <v>56</v>
      </c>
      <c r="J76" s="316" t="s">
        <v>2745</v>
      </c>
      <c r="K76" s="315"/>
    </row>
    <row r="77" spans="2:11" s="1" customFormat="1" ht="17.25" customHeight="1">
      <c r="B77" s="313"/>
      <c r="C77" s="318" t="s">
        <v>2746</v>
      </c>
      <c r="D77" s="318"/>
      <c r="E77" s="318"/>
      <c r="F77" s="319" t="s">
        <v>2747</v>
      </c>
      <c r="G77" s="320"/>
      <c r="H77" s="318"/>
      <c r="I77" s="318"/>
      <c r="J77" s="318" t="s">
        <v>2748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52</v>
      </c>
      <c r="D79" s="323"/>
      <c r="E79" s="323"/>
      <c r="F79" s="324" t="s">
        <v>2749</v>
      </c>
      <c r="G79" s="325"/>
      <c r="H79" s="301" t="s">
        <v>2750</v>
      </c>
      <c r="I79" s="301" t="s">
        <v>2751</v>
      </c>
      <c r="J79" s="301">
        <v>20</v>
      </c>
      <c r="K79" s="315"/>
    </row>
    <row r="80" spans="2:11" s="1" customFormat="1" ht="15" customHeight="1">
      <c r="B80" s="313"/>
      <c r="C80" s="301" t="s">
        <v>2752</v>
      </c>
      <c r="D80" s="301"/>
      <c r="E80" s="301"/>
      <c r="F80" s="324" t="s">
        <v>2749</v>
      </c>
      <c r="G80" s="325"/>
      <c r="H80" s="301" t="s">
        <v>2753</v>
      </c>
      <c r="I80" s="301" t="s">
        <v>2751</v>
      </c>
      <c r="J80" s="301">
        <v>120</v>
      </c>
      <c r="K80" s="315"/>
    </row>
    <row r="81" spans="2:11" s="1" customFormat="1" ht="15" customHeight="1">
      <c r="B81" s="326"/>
      <c r="C81" s="301" t="s">
        <v>2754</v>
      </c>
      <c r="D81" s="301"/>
      <c r="E81" s="301"/>
      <c r="F81" s="324" t="s">
        <v>2755</v>
      </c>
      <c r="G81" s="325"/>
      <c r="H81" s="301" t="s">
        <v>2756</v>
      </c>
      <c r="I81" s="301" t="s">
        <v>2751</v>
      </c>
      <c r="J81" s="301">
        <v>50</v>
      </c>
      <c r="K81" s="315"/>
    </row>
    <row r="82" spans="2:11" s="1" customFormat="1" ht="15" customHeight="1">
      <c r="B82" s="326"/>
      <c r="C82" s="301" t="s">
        <v>2757</v>
      </c>
      <c r="D82" s="301"/>
      <c r="E82" s="301"/>
      <c r="F82" s="324" t="s">
        <v>2749</v>
      </c>
      <c r="G82" s="325"/>
      <c r="H82" s="301" t="s">
        <v>2758</v>
      </c>
      <c r="I82" s="301" t="s">
        <v>2759</v>
      </c>
      <c r="J82" s="301"/>
      <c r="K82" s="315"/>
    </row>
    <row r="83" spans="2:11" s="1" customFormat="1" ht="15" customHeight="1">
      <c r="B83" s="326"/>
      <c r="C83" s="327" t="s">
        <v>2760</v>
      </c>
      <c r="D83" s="327"/>
      <c r="E83" s="327"/>
      <c r="F83" s="328" t="s">
        <v>2755</v>
      </c>
      <c r="G83" s="327"/>
      <c r="H83" s="327" t="s">
        <v>2761</v>
      </c>
      <c r="I83" s="327" t="s">
        <v>2751</v>
      </c>
      <c r="J83" s="327">
        <v>15</v>
      </c>
      <c r="K83" s="315"/>
    </row>
    <row r="84" spans="2:11" s="1" customFormat="1" ht="15" customHeight="1">
      <c r="B84" s="326"/>
      <c r="C84" s="327" t="s">
        <v>2762</v>
      </c>
      <c r="D84" s="327"/>
      <c r="E84" s="327"/>
      <c r="F84" s="328" t="s">
        <v>2755</v>
      </c>
      <c r="G84" s="327"/>
      <c r="H84" s="327" t="s">
        <v>2763</v>
      </c>
      <c r="I84" s="327" t="s">
        <v>2751</v>
      </c>
      <c r="J84" s="327">
        <v>15</v>
      </c>
      <c r="K84" s="315"/>
    </row>
    <row r="85" spans="2:11" s="1" customFormat="1" ht="15" customHeight="1">
      <c r="B85" s="326"/>
      <c r="C85" s="327" t="s">
        <v>2764</v>
      </c>
      <c r="D85" s="327"/>
      <c r="E85" s="327"/>
      <c r="F85" s="328" t="s">
        <v>2755</v>
      </c>
      <c r="G85" s="327"/>
      <c r="H85" s="327" t="s">
        <v>2765</v>
      </c>
      <c r="I85" s="327" t="s">
        <v>2751</v>
      </c>
      <c r="J85" s="327">
        <v>20</v>
      </c>
      <c r="K85" s="315"/>
    </row>
    <row r="86" spans="2:11" s="1" customFormat="1" ht="15" customHeight="1">
      <c r="B86" s="326"/>
      <c r="C86" s="327" t="s">
        <v>2766</v>
      </c>
      <c r="D86" s="327"/>
      <c r="E86" s="327"/>
      <c r="F86" s="328" t="s">
        <v>2755</v>
      </c>
      <c r="G86" s="327"/>
      <c r="H86" s="327" t="s">
        <v>2767</v>
      </c>
      <c r="I86" s="327" t="s">
        <v>2751</v>
      </c>
      <c r="J86" s="327">
        <v>20</v>
      </c>
      <c r="K86" s="315"/>
    </row>
    <row r="87" spans="2:11" s="1" customFormat="1" ht="15" customHeight="1">
      <c r="B87" s="326"/>
      <c r="C87" s="301" t="s">
        <v>2768</v>
      </c>
      <c r="D87" s="301"/>
      <c r="E87" s="301"/>
      <c r="F87" s="324" t="s">
        <v>2755</v>
      </c>
      <c r="G87" s="325"/>
      <c r="H87" s="301" t="s">
        <v>2769</v>
      </c>
      <c r="I87" s="301" t="s">
        <v>2751</v>
      </c>
      <c r="J87" s="301">
        <v>50</v>
      </c>
      <c r="K87" s="315"/>
    </row>
    <row r="88" spans="2:11" s="1" customFormat="1" ht="15" customHeight="1">
      <c r="B88" s="326"/>
      <c r="C88" s="301" t="s">
        <v>2770</v>
      </c>
      <c r="D88" s="301"/>
      <c r="E88" s="301"/>
      <c r="F88" s="324" t="s">
        <v>2755</v>
      </c>
      <c r="G88" s="325"/>
      <c r="H88" s="301" t="s">
        <v>2771</v>
      </c>
      <c r="I88" s="301" t="s">
        <v>2751</v>
      </c>
      <c r="J88" s="301">
        <v>20</v>
      </c>
      <c r="K88" s="315"/>
    </row>
    <row r="89" spans="2:11" s="1" customFormat="1" ht="15" customHeight="1">
      <c r="B89" s="326"/>
      <c r="C89" s="301" t="s">
        <v>2772</v>
      </c>
      <c r="D89" s="301"/>
      <c r="E89" s="301"/>
      <c r="F89" s="324" t="s">
        <v>2755</v>
      </c>
      <c r="G89" s="325"/>
      <c r="H89" s="301" t="s">
        <v>2773</v>
      </c>
      <c r="I89" s="301" t="s">
        <v>2751</v>
      </c>
      <c r="J89" s="301">
        <v>20</v>
      </c>
      <c r="K89" s="315"/>
    </row>
    <row r="90" spans="2:11" s="1" customFormat="1" ht="15" customHeight="1">
      <c r="B90" s="326"/>
      <c r="C90" s="301" t="s">
        <v>2774</v>
      </c>
      <c r="D90" s="301"/>
      <c r="E90" s="301"/>
      <c r="F90" s="324" t="s">
        <v>2755</v>
      </c>
      <c r="G90" s="325"/>
      <c r="H90" s="301" t="s">
        <v>2775</v>
      </c>
      <c r="I90" s="301" t="s">
        <v>2751</v>
      </c>
      <c r="J90" s="301">
        <v>50</v>
      </c>
      <c r="K90" s="315"/>
    </row>
    <row r="91" spans="2:11" s="1" customFormat="1" ht="15" customHeight="1">
      <c r="B91" s="326"/>
      <c r="C91" s="301" t="s">
        <v>2776</v>
      </c>
      <c r="D91" s="301"/>
      <c r="E91" s="301"/>
      <c r="F91" s="324" t="s">
        <v>2755</v>
      </c>
      <c r="G91" s="325"/>
      <c r="H91" s="301" t="s">
        <v>2776</v>
      </c>
      <c r="I91" s="301" t="s">
        <v>2751</v>
      </c>
      <c r="J91" s="301">
        <v>50</v>
      </c>
      <c r="K91" s="315"/>
    </row>
    <row r="92" spans="2:11" s="1" customFormat="1" ht="15" customHeight="1">
      <c r="B92" s="326"/>
      <c r="C92" s="301" t="s">
        <v>2777</v>
      </c>
      <c r="D92" s="301"/>
      <c r="E92" s="301"/>
      <c r="F92" s="324" t="s">
        <v>2755</v>
      </c>
      <c r="G92" s="325"/>
      <c r="H92" s="301" t="s">
        <v>2778</v>
      </c>
      <c r="I92" s="301" t="s">
        <v>2751</v>
      </c>
      <c r="J92" s="301">
        <v>255</v>
      </c>
      <c r="K92" s="315"/>
    </row>
    <row r="93" spans="2:11" s="1" customFormat="1" ht="15" customHeight="1">
      <c r="B93" s="326"/>
      <c r="C93" s="301" t="s">
        <v>2779</v>
      </c>
      <c r="D93" s="301"/>
      <c r="E93" s="301"/>
      <c r="F93" s="324" t="s">
        <v>2749</v>
      </c>
      <c r="G93" s="325"/>
      <c r="H93" s="301" t="s">
        <v>2780</v>
      </c>
      <c r="I93" s="301" t="s">
        <v>2781</v>
      </c>
      <c r="J93" s="301"/>
      <c r="K93" s="315"/>
    </row>
    <row r="94" spans="2:11" s="1" customFormat="1" ht="15" customHeight="1">
      <c r="B94" s="326"/>
      <c r="C94" s="301" t="s">
        <v>2782</v>
      </c>
      <c r="D94" s="301"/>
      <c r="E94" s="301"/>
      <c r="F94" s="324" t="s">
        <v>2749</v>
      </c>
      <c r="G94" s="325"/>
      <c r="H94" s="301" t="s">
        <v>2783</v>
      </c>
      <c r="I94" s="301" t="s">
        <v>2784</v>
      </c>
      <c r="J94" s="301"/>
      <c r="K94" s="315"/>
    </row>
    <row r="95" spans="2:11" s="1" customFormat="1" ht="15" customHeight="1">
      <c r="B95" s="326"/>
      <c r="C95" s="301" t="s">
        <v>2785</v>
      </c>
      <c r="D95" s="301"/>
      <c r="E95" s="301"/>
      <c r="F95" s="324" t="s">
        <v>2749</v>
      </c>
      <c r="G95" s="325"/>
      <c r="H95" s="301" t="s">
        <v>2785</v>
      </c>
      <c r="I95" s="301" t="s">
        <v>2784</v>
      </c>
      <c r="J95" s="301"/>
      <c r="K95" s="315"/>
    </row>
    <row r="96" spans="2:11" s="1" customFormat="1" ht="15" customHeight="1">
      <c r="B96" s="326"/>
      <c r="C96" s="301" t="s">
        <v>37</v>
      </c>
      <c r="D96" s="301"/>
      <c r="E96" s="301"/>
      <c r="F96" s="324" t="s">
        <v>2749</v>
      </c>
      <c r="G96" s="325"/>
      <c r="H96" s="301" t="s">
        <v>2786</v>
      </c>
      <c r="I96" s="301" t="s">
        <v>2784</v>
      </c>
      <c r="J96" s="301"/>
      <c r="K96" s="315"/>
    </row>
    <row r="97" spans="2:11" s="1" customFormat="1" ht="15" customHeight="1">
      <c r="B97" s="326"/>
      <c r="C97" s="301" t="s">
        <v>47</v>
      </c>
      <c r="D97" s="301"/>
      <c r="E97" s="301"/>
      <c r="F97" s="324" t="s">
        <v>2749</v>
      </c>
      <c r="G97" s="325"/>
      <c r="H97" s="301" t="s">
        <v>2787</v>
      </c>
      <c r="I97" s="301" t="s">
        <v>2784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2788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2743</v>
      </c>
      <c r="D103" s="316"/>
      <c r="E103" s="316"/>
      <c r="F103" s="316" t="s">
        <v>2744</v>
      </c>
      <c r="G103" s="317"/>
      <c r="H103" s="316" t="s">
        <v>53</v>
      </c>
      <c r="I103" s="316" t="s">
        <v>56</v>
      </c>
      <c r="J103" s="316" t="s">
        <v>2745</v>
      </c>
      <c r="K103" s="315"/>
    </row>
    <row r="104" spans="2:11" s="1" customFormat="1" ht="17.25" customHeight="1">
      <c r="B104" s="313"/>
      <c r="C104" s="318" t="s">
        <v>2746</v>
      </c>
      <c r="D104" s="318"/>
      <c r="E104" s="318"/>
      <c r="F104" s="319" t="s">
        <v>2747</v>
      </c>
      <c r="G104" s="320"/>
      <c r="H104" s="318"/>
      <c r="I104" s="318"/>
      <c r="J104" s="318" t="s">
        <v>2748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52</v>
      </c>
      <c r="D106" s="323"/>
      <c r="E106" s="323"/>
      <c r="F106" s="324" t="s">
        <v>2749</v>
      </c>
      <c r="G106" s="301"/>
      <c r="H106" s="301" t="s">
        <v>2789</v>
      </c>
      <c r="I106" s="301" t="s">
        <v>2751</v>
      </c>
      <c r="J106" s="301">
        <v>20</v>
      </c>
      <c r="K106" s="315"/>
    </row>
    <row r="107" spans="2:11" s="1" customFormat="1" ht="15" customHeight="1">
      <c r="B107" s="313"/>
      <c r="C107" s="301" t="s">
        <v>2752</v>
      </c>
      <c r="D107" s="301"/>
      <c r="E107" s="301"/>
      <c r="F107" s="324" t="s">
        <v>2749</v>
      </c>
      <c r="G107" s="301"/>
      <c r="H107" s="301" t="s">
        <v>2789</v>
      </c>
      <c r="I107" s="301" t="s">
        <v>2751</v>
      </c>
      <c r="J107" s="301">
        <v>120</v>
      </c>
      <c r="K107" s="315"/>
    </row>
    <row r="108" spans="2:11" s="1" customFormat="1" ht="15" customHeight="1">
      <c r="B108" s="326"/>
      <c r="C108" s="301" t="s">
        <v>2754</v>
      </c>
      <c r="D108" s="301"/>
      <c r="E108" s="301"/>
      <c r="F108" s="324" t="s">
        <v>2755</v>
      </c>
      <c r="G108" s="301"/>
      <c r="H108" s="301" t="s">
        <v>2789</v>
      </c>
      <c r="I108" s="301" t="s">
        <v>2751</v>
      </c>
      <c r="J108" s="301">
        <v>50</v>
      </c>
      <c r="K108" s="315"/>
    </row>
    <row r="109" spans="2:11" s="1" customFormat="1" ht="15" customHeight="1">
      <c r="B109" s="326"/>
      <c r="C109" s="301" t="s">
        <v>2757</v>
      </c>
      <c r="D109" s="301"/>
      <c r="E109" s="301"/>
      <c r="F109" s="324" t="s">
        <v>2749</v>
      </c>
      <c r="G109" s="301"/>
      <c r="H109" s="301" t="s">
        <v>2789</v>
      </c>
      <c r="I109" s="301" t="s">
        <v>2759</v>
      </c>
      <c r="J109" s="301"/>
      <c r="K109" s="315"/>
    </row>
    <row r="110" spans="2:11" s="1" customFormat="1" ht="15" customHeight="1">
      <c r="B110" s="326"/>
      <c r="C110" s="301" t="s">
        <v>2768</v>
      </c>
      <c r="D110" s="301"/>
      <c r="E110" s="301"/>
      <c r="F110" s="324" t="s">
        <v>2755</v>
      </c>
      <c r="G110" s="301"/>
      <c r="H110" s="301" t="s">
        <v>2789</v>
      </c>
      <c r="I110" s="301" t="s">
        <v>2751</v>
      </c>
      <c r="J110" s="301">
        <v>50</v>
      </c>
      <c r="K110" s="315"/>
    </row>
    <row r="111" spans="2:11" s="1" customFormat="1" ht="15" customHeight="1">
      <c r="B111" s="326"/>
      <c r="C111" s="301" t="s">
        <v>2776</v>
      </c>
      <c r="D111" s="301"/>
      <c r="E111" s="301"/>
      <c r="F111" s="324" t="s">
        <v>2755</v>
      </c>
      <c r="G111" s="301"/>
      <c r="H111" s="301" t="s">
        <v>2789</v>
      </c>
      <c r="I111" s="301" t="s">
        <v>2751</v>
      </c>
      <c r="J111" s="301">
        <v>50</v>
      </c>
      <c r="K111" s="315"/>
    </row>
    <row r="112" spans="2:11" s="1" customFormat="1" ht="15" customHeight="1">
      <c r="B112" s="326"/>
      <c r="C112" s="301" t="s">
        <v>2774</v>
      </c>
      <c r="D112" s="301"/>
      <c r="E112" s="301"/>
      <c r="F112" s="324" t="s">
        <v>2755</v>
      </c>
      <c r="G112" s="301"/>
      <c r="H112" s="301" t="s">
        <v>2789</v>
      </c>
      <c r="I112" s="301" t="s">
        <v>2751</v>
      </c>
      <c r="J112" s="301">
        <v>50</v>
      </c>
      <c r="K112" s="315"/>
    </row>
    <row r="113" spans="2:11" s="1" customFormat="1" ht="15" customHeight="1">
      <c r="B113" s="326"/>
      <c r="C113" s="301" t="s">
        <v>52</v>
      </c>
      <c r="D113" s="301"/>
      <c r="E113" s="301"/>
      <c r="F113" s="324" t="s">
        <v>2749</v>
      </c>
      <c r="G113" s="301"/>
      <c r="H113" s="301" t="s">
        <v>2790</v>
      </c>
      <c r="I113" s="301" t="s">
        <v>2751</v>
      </c>
      <c r="J113" s="301">
        <v>20</v>
      </c>
      <c r="K113" s="315"/>
    </row>
    <row r="114" spans="2:11" s="1" customFormat="1" ht="15" customHeight="1">
      <c r="B114" s="326"/>
      <c r="C114" s="301" t="s">
        <v>2791</v>
      </c>
      <c r="D114" s="301"/>
      <c r="E114" s="301"/>
      <c r="F114" s="324" t="s">
        <v>2749</v>
      </c>
      <c r="G114" s="301"/>
      <c r="H114" s="301" t="s">
        <v>2792</v>
      </c>
      <c r="I114" s="301" t="s">
        <v>2751</v>
      </c>
      <c r="J114" s="301">
        <v>120</v>
      </c>
      <c r="K114" s="315"/>
    </row>
    <row r="115" spans="2:11" s="1" customFormat="1" ht="15" customHeight="1">
      <c r="B115" s="326"/>
      <c r="C115" s="301" t="s">
        <v>37</v>
      </c>
      <c r="D115" s="301"/>
      <c r="E115" s="301"/>
      <c r="F115" s="324" t="s">
        <v>2749</v>
      </c>
      <c r="G115" s="301"/>
      <c r="H115" s="301" t="s">
        <v>2793</v>
      </c>
      <c r="I115" s="301" t="s">
        <v>2784</v>
      </c>
      <c r="J115" s="301"/>
      <c r="K115" s="315"/>
    </row>
    <row r="116" spans="2:11" s="1" customFormat="1" ht="15" customHeight="1">
      <c r="B116" s="326"/>
      <c r="C116" s="301" t="s">
        <v>47</v>
      </c>
      <c r="D116" s="301"/>
      <c r="E116" s="301"/>
      <c r="F116" s="324" t="s">
        <v>2749</v>
      </c>
      <c r="G116" s="301"/>
      <c r="H116" s="301" t="s">
        <v>2794</v>
      </c>
      <c r="I116" s="301" t="s">
        <v>2784</v>
      </c>
      <c r="J116" s="301"/>
      <c r="K116" s="315"/>
    </row>
    <row r="117" spans="2:11" s="1" customFormat="1" ht="15" customHeight="1">
      <c r="B117" s="326"/>
      <c r="C117" s="301" t="s">
        <v>56</v>
      </c>
      <c r="D117" s="301"/>
      <c r="E117" s="301"/>
      <c r="F117" s="324" t="s">
        <v>2749</v>
      </c>
      <c r="G117" s="301"/>
      <c r="H117" s="301" t="s">
        <v>2795</v>
      </c>
      <c r="I117" s="301" t="s">
        <v>2796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2797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2743</v>
      </c>
      <c r="D123" s="316"/>
      <c r="E123" s="316"/>
      <c r="F123" s="316" t="s">
        <v>2744</v>
      </c>
      <c r="G123" s="317"/>
      <c r="H123" s="316" t="s">
        <v>53</v>
      </c>
      <c r="I123" s="316" t="s">
        <v>56</v>
      </c>
      <c r="J123" s="316" t="s">
        <v>2745</v>
      </c>
      <c r="K123" s="345"/>
    </row>
    <row r="124" spans="2:11" s="1" customFormat="1" ht="17.25" customHeight="1">
      <c r="B124" s="344"/>
      <c r="C124" s="318" t="s">
        <v>2746</v>
      </c>
      <c r="D124" s="318"/>
      <c r="E124" s="318"/>
      <c r="F124" s="319" t="s">
        <v>2747</v>
      </c>
      <c r="G124" s="320"/>
      <c r="H124" s="318"/>
      <c r="I124" s="318"/>
      <c r="J124" s="318" t="s">
        <v>2748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2752</v>
      </c>
      <c r="D126" s="323"/>
      <c r="E126" s="323"/>
      <c r="F126" s="324" t="s">
        <v>2749</v>
      </c>
      <c r="G126" s="301"/>
      <c r="H126" s="301" t="s">
        <v>2789</v>
      </c>
      <c r="I126" s="301" t="s">
        <v>2751</v>
      </c>
      <c r="J126" s="301">
        <v>120</v>
      </c>
      <c r="K126" s="349"/>
    </row>
    <row r="127" spans="2:11" s="1" customFormat="1" ht="15" customHeight="1">
      <c r="B127" s="346"/>
      <c r="C127" s="301" t="s">
        <v>2798</v>
      </c>
      <c r="D127" s="301"/>
      <c r="E127" s="301"/>
      <c r="F127" s="324" t="s">
        <v>2749</v>
      </c>
      <c r="G127" s="301"/>
      <c r="H127" s="301" t="s">
        <v>2799</v>
      </c>
      <c r="I127" s="301" t="s">
        <v>2751</v>
      </c>
      <c r="J127" s="301" t="s">
        <v>2800</v>
      </c>
      <c r="K127" s="349"/>
    </row>
    <row r="128" spans="2:11" s="1" customFormat="1" ht="15" customHeight="1">
      <c r="B128" s="346"/>
      <c r="C128" s="301" t="s">
        <v>2697</v>
      </c>
      <c r="D128" s="301"/>
      <c r="E128" s="301"/>
      <c r="F128" s="324" t="s">
        <v>2749</v>
      </c>
      <c r="G128" s="301"/>
      <c r="H128" s="301" t="s">
        <v>2801</v>
      </c>
      <c r="I128" s="301" t="s">
        <v>2751</v>
      </c>
      <c r="J128" s="301" t="s">
        <v>2800</v>
      </c>
      <c r="K128" s="349"/>
    </row>
    <row r="129" spans="2:11" s="1" customFormat="1" ht="15" customHeight="1">
      <c r="B129" s="346"/>
      <c r="C129" s="301" t="s">
        <v>2760</v>
      </c>
      <c r="D129" s="301"/>
      <c r="E129" s="301"/>
      <c r="F129" s="324" t="s">
        <v>2755</v>
      </c>
      <c r="G129" s="301"/>
      <c r="H129" s="301" t="s">
        <v>2761</v>
      </c>
      <c r="I129" s="301" t="s">
        <v>2751</v>
      </c>
      <c r="J129" s="301">
        <v>15</v>
      </c>
      <c r="K129" s="349"/>
    </row>
    <row r="130" spans="2:11" s="1" customFormat="1" ht="15" customHeight="1">
      <c r="B130" s="346"/>
      <c r="C130" s="327" t="s">
        <v>2762</v>
      </c>
      <c r="D130" s="327"/>
      <c r="E130" s="327"/>
      <c r="F130" s="328" t="s">
        <v>2755</v>
      </c>
      <c r="G130" s="327"/>
      <c r="H130" s="327" t="s">
        <v>2763</v>
      </c>
      <c r="I130" s="327" t="s">
        <v>2751</v>
      </c>
      <c r="J130" s="327">
        <v>15</v>
      </c>
      <c r="K130" s="349"/>
    </row>
    <row r="131" spans="2:11" s="1" customFormat="1" ht="15" customHeight="1">
      <c r="B131" s="346"/>
      <c r="C131" s="327" t="s">
        <v>2764</v>
      </c>
      <c r="D131" s="327"/>
      <c r="E131" s="327"/>
      <c r="F131" s="328" t="s">
        <v>2755</v>
      </c>
      <c r="G131" s="327"/>
      <c r="H131" s="327" t="s">
        <v>2765</v>
      </c>
      <c r="I131" s="327" t="s">
        <v>2751</v>
      </c>
      <c r="J131" s="327">
        <v>20</v>
      </c>
      <c r="K131" s="349"/>
    </row>
    <row r="132" spans="2:11" s="1" customFormat="1" ht="15" customHeight="1">
      <c r="B132" s="346"/>
      <c r="C132" s="327" t="s">
        <v>2766</v>
      </c>
      <c r="D132" s="327"/>
      <c r="E132" s="327"/>
      <c r="F132" s="328" t="s">
        <v>2755</v>
      </c>
      <c r="G132" s="327"/>
      <c r="H132" s="327" t="s">
        <v>2767</v>
      </c>
      <c r="I132" s="327" t="s">
        <v>2751</v>
      </c>
      <c r="J132" s="327">
        <v>20</v>
      </c>
      <c r="K132" s="349"/>
    </row>
    <row r="133" spans="2:11" s="1" customFormat="1" ht="15" customHeight="1">
      <c r="B133" s="346"/>
      <c r="C133" s="301" t="s">
        <v>2754</v>
      </c>
      <c r="D133" s="301"/>
      <c r="E133" s="301"/>
      <c r="F133" s="324" t="s">
        <v>2755</v>
      </c>
      <c r="G133" s="301"/>
      <c r="H133" s="301" t="s">
        <v>2789</v>
      </c>
      <c r="I133" s="301" t="s">
        <v>2751</v>
      </c>
      <c r="J133" s="301">
        <v>50</v>
      </c>
      <c r="K133" s="349"/>
    </row>
    <row r="134" spans="2:11" s="1" customFormat="1" ht="15" customHeight="1">
      <c r="B134" s="346"/>
      <c r="C134" s="301" t="s">
        <v>2768</v>
      </c>
      <c r="D134" s="301"/>
      <c r="E134" s="301"/>
      <c r="F134" s="324" t="s">
        <v>2755</v>
      </c>
      <c r="G134" s="301"/>
      <c r="H134" s="301" t="s">
        <v>2789</v>
      </c>
      <c r="I134" s="301" t="s">
        <v>2751</v>
      </c>
      <c r="J134" s="301">
        <v>50</v>
      </c>
      <c r="K134" s="349"/>
    </row>
    <row r="135" spans="2:11" s="1" customFormat="1" ht="15" customHeight="1">
      <c r="B135" s="346"/>
      <c r="C135" s="301" t="s">
        <v>2774</v>
      </c>
      <c r="D135" s="301"/>
      <c r="E135" s="301"/>
      <c r="F135" s="324" t="s">
        <v>2755</v>
      </c>
      <c r="G135" s="301"/>
      <c r="H135" s="301" t="s">
        <v>2789</v>
      </c>
      <c r="I135" s="301" t="s">
        <v>2751</v>
      </c>
      <c r="J135" s="301">
        <v>50</v>
      </c>
      <c r="K135" s="349"/>
    </row>
    <row r="136" spans="2:11" s="1" customFormat="1" ht="15" customHeight="1">
      <c r="B136" s="346"/>
      <c r="C136" s="301" t="s">
        <v>2776</v>
      </c>
      <c r="D136" s="301"/>
      <c r="E136" s="301"/>
      <c r="F136" s="324" t="s">
        <v>2755</v>
      </c>
      <c r="G136" s="301"/>
      <c r="H136" s="301" t="s">
        <v>2789</v>
      </c>
      <c r="I136" s="301" t="s">
        <v>2751</v>
      </c>
      <c r="J136" s="301">
        <v>50</v>
      </c>
      <c r="K136" s="349"/>
    </row>
    <row r="137" spans="2:11" s="1" customFormat="1" ht="15" customHeight="1">
      <c r="B137" s="346"/>
      <c r="C137" s="301" t="s">
        <v>2777</v>
      </c>
      <c r="D137" s="301"/>
      <c r="E137" s="301"/>
      <c r="F137" s="324" t="s">
        <v>2755</v>
      </c>
      <c r="G137" s="301"/>
      <c r="H137" s="301" t="s">
        <v>2802</v>
      </c>
      <c r="I137" s="301" t="s">
        <v>2751</v>
      </c>
      <c r="J137" s="301">
        <v>255</v>
      </c>
      <c r="K137" s="349"/>
    </row>
    <row r="138" spans="2:11" s="1" customFormat="1" ht="15" customHeight="1">
      <c r="B138" s="346"/>
      <c r="C138" s="301" t="s">
        <v>2779</v>
      </c>
      <c r="D138" s="301"/>
      <c r="E138" s="301"/>
      <c r="F138" s="324" t="s">
        <v>2749</v>
      </c>
      <c r="G138" s="301"/>
      <c r="H138" s="301" t="s">
        <v>2803</v>
      </c>
      <c r="I138" s="301" t="s">
        <v>2781</v>
      </c>
      <c r="J138" s="301"/>
      <c r="K138" s="349"/>
    </row>
    <row r="139" spans="2:11" s="1" customFormat="1" ht="15" customHeight="1">
      <c r="B139" s="346"/>
      <c r="C139" s="301" t="s">
        <v>2782</v>
      </c>
      <c r="D139" s="301"/>
      <c r="E139" s="301"/>
      <c r="F139" s="324" t="s">
        <v>2749</v>
      </c>
      <c r="G139" s="301"/>
      <c r="H139" s="301" t="s">
        <v>2804</v>
      </c>
      <c r="I139" s="301" t="s">
        <v>2784</v>
      </c>
      <c r="J139" s="301"/>
      <c r="K139" s="349"/>
    </row>
    <row r="140" spans="2:11" s="1" customFormat="1" ht="15" customHeight="1">
      <c r="B140" s="346"/>
      <c r="C140" s="301" t="s">
        <v>2785</v>
      </c>
      <c r="D140" s="301"/>
      <c r="E140" s="301"/>
      <c r="F140" s="324" t="s">
        <v>2749</v>
      </c>
      <c r="G140" s="301"/>
      <c r="H140" s="301" t="s">
        <v>2785</v>
      </c>
      <c r="I140" s="301" t="s">
        <v>2784</v>
      </c>
      <c r="J140" s="301"/>
      <c r="K140" s="349"/>
    </row>
    <row r="141" spans="2:11" s="1" customFormat="1" ht="15" customHeight="1">
      <c r="B141" s="346"/>
      <c r="C141" s="301" t="s">
        <v>37</v>
      </c>
      <c r="D141" s="301"/>
      <c r="E141" s="301"/>
      <c r="F141" s="324" t="s">
        <v>2749</v>
      </c>
      <c r="G141" s="301"/>
      <c r="H141" s="301" t="s">
        <v>2805</v>
      </c>
      <c r="I141" s="301" t="s">
        <v>2784</v>
      </c>
      <c r="J141" s="301"/>
      <c r="K141" s="349"/>
    </row>
    <row r="142" spans="2:11" s="1" customFormat="1" ht="15" customHeight="1">
      <c r="B142" s="346"/>
      <c r="C142" s="301" t="s">
        <v>2806</v>
      </c>
      <c r="D142" s="301"/>
      <c r="E142" s="301"/>
      <c r="F142" s="324" t="s">
        <v>2749</v>
      </c>
      <c r="G142" s="301"/>
      <c r="H142" s="301" t="s">
        <v>2807</v>
      </c>
      <c r="I142" s="301" t="s">
        <v>2784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2808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2743</v>
      </c>
      <c r="D148" s="316"/>
      <c r="E148" s="316"/>
      <c r="F148" s="316" t="s">
        <v>2744</v>
      </c>
      <c r="G148" s="317"/>
      <c r="H148" s="316" t="s">
        <v>53</v>
      </c>
      <c r="I148" s="316" t="s">
        <v>56</v>
      </c>
      <c r="J148" s="316" t="s">
        <v>2745</v>
      </c>
      <c r="K148" s="315"/>
    </row>
    <row r="149" spans="2:11" s="1" customFormat="1" ht="17.25" customHeight="1">
      <c r="B149" s="313"/>
      <c r="C149" s="318" t="s">
        <v>2746</v>
      </c>
      <c r="D149" s="318"/>
      <c r="E149" s="318"/>
      <c r="F149" s="319" t="s">
        <v>2747</v>
      </c>
      <c r="G149" s="320"/>
      <c r="H149" s="318"/>
      <c r="I149" s="318"/>
      <c r="J149" s="318" t="s">
        <v>2748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2752</v>
      </c>
      <c r="D151" s="301"/>
      <c r="E151" s="301"/>
      <c r="F151" s="354" t="s">
        <v>2749</v>
      </c>
      <c r="G151" s="301"/>
      <c r="H151" s="353" t="s">
        <v>2789</v>
      </c>
      <c r="I151" s="353" t="s">
        <v>2751</v>
      </c>
      <c r="J151" s="353">
        <v>120</v>
      </c>
      <c r="K151" s="349"/>
    </row>
    <row r="152" spans="2:11" s="1" customFormat="1" ht="15" customHeight="1">
      <c r="B152" s="326"/>
      <c r="C152" s="353" t="s">
        <v>2798</v>
      </c>
      <c r="D152" s="301"/>
      <c r="E152" s="301"/>
      <c r="F152" s="354" t="s">
        <v>2749</v>
      </c>
      <c r="G152" s="301"/>
      <c r="H152" s="353" t="s">
        <v>2809</v>
      </c>
      <c r="I152" s="353" t="s">
        <v>2751</v>
      </c>
      <c r="J152" s="353" t="s">
        <v>2800</v>
      </c>
      <c r="K152" s="349"/>
    </row>
    <row r="153" spans="2:11" s="1" customFormat="1" ht="15" customHeight="1">
      <c r="B153" s="326"/>
      <c r="C153" s="353" t="s">
        <v>2697</v>
      </c>
      <c r="D153" s="301"/>
      <c r="E153" s="301"/>
      <c r="F153" s="354" t="s">
        <v>2749</v>
      </c>
      <c r="G153" s="301"/>
      <c r="H153" s="353" t="s">
        <v>2810</v>
      </c>
      <c r="I153" s="353" t="s">
        <v>2751</v>
      </c>
      <c r="J153" s="353" t="s">
        <v>2800</v>
      </c>
      <c r="K153" s="349"/>
    </row>
    <row r="154" spans="2:11" s="1" customFormat="1" ht="15" customHeight="1">
      <c r="B154" s="326"/>
      <c r="C154" s="353" t="s">
        <v>2754</v>
      </c>
      <c r="D154" s="301"/>
      <c r="E154" s="301"/>
      <c r="F154" s="354" t="s">
        <v>2755</v>
      </c>
      <c r="G154" s="301"/>
      <c r="H154" s="353" t="s">
        <v>2789</v>
      </c>
      <c r="I154" s="353" t="s">
        <v>2751</v>
      </c>
      <c r="J154" s="353">
        <v>50</v>
      </c>
      <c r="K154" s="349"/>
    </row>
    <row r="155" spans="2:11" s="1" customFormat="1" ht="15" customHeight="1">
      <c r="B155" s="326"/>
      <c r="C155" s="353" t="s">
        <v>2757</v>
      </c>
      <c r="D155" s="301"/>
      <c r="E155" s="301"/>
      <c r="F155" s="354" t="s">
        <v>2749</v>
      </c>
      <c r="G155" s="301"/>
      <c r="H155" s="353" t="s">
        <v>2789</v>
      </c>
      <c r="I155" s="353" t="s">
        <v>2759</v>
      </c>
      <c r="J155" s="353"/>
      <c r="K155" s="349"/>
    </row>
    <row r="156" spans="2:11" s="1" customFormat="1" ht="15" customHeight="1">
      <c r="B156" s="326"/>
      <c r="C156" s="353" t="s">
        <v>2768</v>
      </c>
      <c r="D156" s="301"/>
      <c r="E156" s="301"/>
      <c r="F156" s="354" t="s">
        <v>2755</v>
      </c>
      <c r="G156" s="301"/>
      <c r="H156" s="353" t="s">
        <v>2789</v>
      </c>
      <c r="I156" s="353" t="s">
        <v>2751</v>
      </c>
      <c r="J156" s="353">
        <v>50</v>
      </c>
      <c r="K156" s="349"/>
    </row>
    <row r="157" spans="2:11" s="1" customFormat="1" ht="15" customHeight="1">
      <c r="B157" s="326"/>
      <c r="C157" s="353" t="s">
        <v>2776</v>
      </c>
      <c r="D157" s="301"/>
      <c r="E157" s="301"/>
      <c r="F157" s="354" t="s">
        <v>2755</v>
      </c>
      <c r="G157" s="301"/>
      <c r="H157" s="353" t="s">
        <v>2789</v>
      </c>
      <c r="I157" s="353" t="s">
        <v>2751</v>
      </c>
      <c r="J157" s="353">
        <v>50</v>
      </c>
      <c r="K157" s="349"/>
    </row>
    <row r="158" spans="2:11" s="1" customFormat="1" ht="15" customHeight="1">
      <c r="B158" s="326"/>
      <c r="C158" s="353" t="s">
        <v>2774</v>
      </c>
      <c r="D158" s="301"/>
      <c r="E158" s="301"/>
      <c r="F158" s="354" t="s">
        <v>2755</v>
      </c>
      <c r="G158" s="301"/>
      <c r="H158" s="353" t="s">
        <v>2789</v>
      </c>
      <c r="I158" s="353" t="s">
        <v>2751</v>
      </c>
      <c r="J158" s="353">
        <v>50</v>
      </c>
      <c r="K158" s="349"/>
    </row>
    <row r="159" spans="2:11" s="1" customFormat="1" ht="15" customHeight="1">
      <c r="B159" s="326"/>
      <c r="C159" s="353" t="s">
        <v>89</v>
      </c>
      <c r="D159" s="301"/>
      <c r="E159" s="301"/>
      <c r="F159" s="354" t="s">
        <v>2749</v>
      </c>
      <c r="G159" s="301"/>
      <c r="H159" s="353" t="s">
        <v>2811</v>
      </c>
      <c r="I159" s="353" t="s">
        <v>2751</v>
      </c>
      <c r="J159" s="353" t="s">
        <v>2812</v>
      </c>
      <c r="K159" s="349"/>
    </row>
    <row r="160" spans="2:11" s="1" customFormat="1" ht="15" customHeight="1">
      <c r="B160" s="326"/>
      <c r="C160" s="353" t="s">
        <v>2813</v>
      </c>
      <c r="D160" s="301"/>
      <c r="E160" s="301"/>
      <c r="F160" s="354" t="s">
        <v>2749</v>
      </c>
      <c r="G160" s="301"/>
      <c r="H160" s="353" t="s">
        <v>2814</v>
      </c>
      <c r="I160" s="353" t="s">
        <v>2784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2815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2743</v>
      </c>
      <c r="D166" s="316"/>
      <c r="E166" s="316"/>
      <c r="F166" s="316" t="s">
        <v>2744</v>
      </c>
      <c r="G166" s="358"/>
      <c r="H166" s="359" t="s">
        <v>53</v>
      </c>
      <c r="I166" s="359" t="s">
        <v>56</v>
      </c>
      <c r="J166" s="316" t="s">
        <v>2745</v>
      </c>
      <c r="K166" s="293"/>
    </row>
    <row r="167" spans="2:11" s="1" customFormat="1" ht="17.25" customHeight="1">
      <c r="B167" s="294"/>
      <c r="C167" s="318" t="s">
        <v>2746</v>
      </c>
      <c r="D167" s="318"/>
      <c r="E167" s="318"/>
      <c r="F167" s="319" t="s">
        <v>2747</v>
      </c>
      <c r="G167" s="360"/>
      <c r="H167" s="361"/>
      <c r="I167" s="361"/>
      <c r="J167" s="318" t="s">
        <v>2748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2752</v>
      </c>
      <c r="D169" s="301"/>
      <c r="E169" s="301"/>
      <c r="F169" s="324" t="s">
        <v>2749</v>
      </c>
      <c r="G169" s="301"/>
      <c r="H169" s="301" t="s">
        <v>2789</v>
      </c>
      <c r="I169" s="301" t="s">
        <v>2751</v>
      </c>
      <c r="J169" s="301">
        <v>120</v>
      </c>
      <c r="K169" s="349"/>
    </row>
    <row r="170" spans="2:11" s="1" customFormat="1" ht="15" customHeight="1">
      <c r="B170" s="326"/>
      <c r="C170" s="301" t="s">
        <v>2798</v>
      </c>
      <c r="D170" s="301"/>
      <c r="E170" s="301"/>
      <c r="F170" s="324" t="s">
        <v>2749</v>
      </c>
      <c r="G170" s="301"/>
      <c r="H170" s="301" t="s">
        <v>2799</v>
      </c>
      <c r="I170" s="301" t="s">
        <v>2751</v>
      </c>
      <c r="J170" s="301" t="s">
        <v>2800</v>
      </c>
      <c r="K170" s="349"/>
    </row>
    <row r="171" spans="2:11" s="1" customFormat="1" ht="15" customHeight="1">
      <c r="B171" s="326"/>
      <c r="C171" s="301" t="s">
        <v>2697</v>
      </c>
      <c r="D171" s="301"/>
      <c r="E171" s="301"/>
      <c r="F171" s="324" t="s">
        <v>2749</v>
      </c>
      <c r="G171" s="301"/>
      <c r="H171" s="301" t="s">
        <v>2816</v>
      </c>
      <c r="I171" s="301" t="s">
        <v>2751</v>
      </c>
      <c r="J171" s="301" t="s">
        <v>2800</v>
      </c>
      <c r="K171" s="349"/>
    </row>
    <row r="172" spans="2:11" s="1" customFormat="1" ht="15" customHeight="1">
      <c r="B172" s="326"/>
      <c r="C172" s="301" t="s">
        <v>2754</v>
      </c>
      <c r="D172" s="301"/>
      <c r="E172" s="301"/>
      <c r="F172" s="324" t="s">
        <v>2755</v>
      </c>
      <c r="G172" s="301"/>
      <c r="H172" s="301" t="s">
        <v>2816</v>
      </c>
      <c r="I172" s="301" t="s">
        <v>2751</v>
      </c>
      <c r="J172" s="301">
        <v>50</v>
      </c>
      <c r="K172" s="349"/>
    </row>
    <row r="173" spans="2:11" s="1" customFormat="1" ht="15" customHeight="1">
      <c r="B173" s="326"/>
      <c r="C173" s="301" t="s">
        <v>2757</v>
      </c>
      <c r="D173" s="301"/>
      <c r="E173" s="301"/>
      <c r="F173" s="324" t="s">
        <v>2749</v>
      </c>
      <c r="G173" s="301"/>
      <c r="H173" s="301" t="s">
        <v>2816</v>
      </c>
      <c r="I173" s="301" t="s">
        <v>2759</v>
      </c>
      <c r="J173" s="301"/>
      <c r="K173" s="349"/>
    </row>
    <row r="174" spans="2:11" s="1" customFormat="1" ht="15" customHeight="1">
      <c r="B174" s="326"/>
      <c r="C174" s="301" t="s">
        <v>2768</v>
      </c>
      <c r="D174" s="301"/>
      <c r="E174" s="301"/>
      <c r="F174" s="324" t="s">
        <v>2755</v>
      </c>
      <c r="G174" s="301"/>
      <c r="H174" s="301" t="s">
        <v>2816</v>
      </c>
      <c r="I174" s="301" t="s">
        <v>2751</v>
      </c>
      <c r="J174" s="301">
        <v>50</v>
      </c>
      <c r="K174" s="349"/>
    </row>
    <row r="175" spans="2:11" s="1" customFormat="1" ht="15" customHeight="1">
      <c r="B175" s="326"/>
      <c r="C175" s="301" t="s">
        <v>2776</v>
      </c>
      <c r="D175" s="301"/>
      <c r="E175" s="301"/>
      <c r="F175" s="324" t="s">
        <v>2755</v>
      </c>
      <c r="G175" s="301"/>
      <c r="H175" s="301" t="s">
        <v>2816</v>
      </c>
      <c r="I175" s="301" t="s">
        <v>2751</v>
      </c>
      <c r="J175" s="301">
        <v>50</v>
      </c>
      <c r="K175" s="349"/>
    </row>
    <row r="176" spans="2:11" s="1" customFormat="1" ht="15" customHeight="1">
      <c r="B176" s="326"/>
      <c r="C176" s="301" t="s">
        <v>2774</v>
      </c>
      <c r="D176" s="301"/>
      <c r="E176" s="301"/>
      <c r="F176" s="324" t="s">
        <v>2755</v>
      </c>
      <c r="G176" s="301"/>
      <c r="H176" s="301" t="s">
        <v>2816</v>
      </c>
      <c r="I176" s="301" t="s">
        <v>2751</v>
      </c>
      <c r="J176" s="301">
        <v>50</v>
      </c>
      <c r="K176" s="349"/>
    </row>
    <row r="177" spans="2:11" s="1" customFormat="1" ht="15" customHeight="1">
      <c r="B177" s="326"/>
      <c r="C177" s="301" t="s">
        <v>127</v>
      </c>
      <c r="D177" s="301"/>
      <c r="E177" s="301"/>
      <c r="F177" s="324" t="s">
        <v>2749</v>
      </c>
      <c r="G177" s="301"/>
      <c r="H177" s="301" t="s">
        <v>2817</v>
      </c>
      <c r="I177" s="301" t="s">
        <v>2818</v>
      </c>
      <c r="J177" s="301"/>
      <c r="K177" s="349"/>
    </row>
    <row r="178" spans="2:11" s="1" customFormat="1" ht="15" customHeight="1">
      <c r="B178" s="326"/>
      <c r="C178" s="301" t="s">
        <v>56</v>
      </c>
      <c r="D178" s="301"/>
      <c r="E178" s="301"/>
      <c r="F178" s="324" t="s">
        <v>2749</v>
      </c>
      <c r="G178" s="301"/>
      <c r="H178" s="301" t="s">
        <v>2819</v>
      </c>
      <c r="I178" s="301" t="s">
        <v>2820</v>
      </c>
      <c r="J178" s="301">
        <v>1</v>
      </c>
      <c r="K178" s="349"/>
    </row>
    <row r="179" spans="2:11" s="1" customFormat="1" ht="15" customHeight="1">
      <c r="B179" s="326"/>
      <c r="C179" s="301" t="s">
        <v>52</v>
      </c>
      <c r="D179" s="301"/>
      <c r="E179" s="301"/>
      <c r="F179" s="324" t="s">
        <v>2749</v>
      </c>
      <c r="G179" s="301"/>
      <c r="H179" s="301" t="s">
        <v>2821</v>
      </c>
      <c r="I179" s="301" t="s">
        <v>2751</v>
      </c>
      <c r="J179" s="301">
        <v>20</v>
      </c>
      <c r="K179" s="349"/>
    </row>
    <row r="180" spans="2:11" s="1" customFormat="1" ht="15" customHeight="1">
      <c r="B180" s="326"/>
      <c r="C180" s="301" t="s">
        <v>53</v>
      </c>
      <c r="D180" s="301"/>
      <c r="E180" s="301"/>
      <c r="F180" s="324" t="s">
        <v>2749</v>
      </c>
      <c r="G180" s="301"/>
      <c r="H180" s="301" t="s">
        <v>2822</v>
      </c>
      <c r="I180" s="301" t="s">
        <v>2751</v>
      </c>
      <c r="J180" s="301">
        <v>255</v>
      </c>
      <c r="K180" s="349"/>
    </row>
    <row r="181" spans="2:11" s="1" customFormat="1" ht="15" customHeight="1">
      <c r="B181" s="326"/>
      <c r="C181" s="301" t="s">
        <v>128</v>
      </c>
      <c r="D181" s="301"/>
      <c r="E181" s="301"/>
      <c r="F181" s="324" t="s">
        <v>2749</v>
      </c>
      <c r="G181" s="301"/>
      <c r="H181" s="301" t="s">
        <v>2713</v>
      </c>
      <c r="I181" s="301" t="s">
        <v>2751</v>
      </c>
      <c r="J181" s="301">
        <v>10</v>
      </c>
      <c r="K181" s="349"/>
    </row>
    <row r="182" spans="2:11" s="1" customFormat="1" ht="15" customHeight="1">
      <c r="B182" s="326"/>
      <c r="C182" s="301" t="s">
        <v>129</v>
      </c>
      <c r="D182" s="301"/>
      <c r="E182" s="301"/>
      <c r="F182" s="324" t="s">
        <v>2749</v>
      </c>
      <c r="G182" s="301"/>
      <c r="H182" s="301" t="s">
        <v>2823</v>
      </c>
      <c r="I182" s="301" t="s">
        <v>2784</v>
      </c>
      <c r="J182" s="301"/>
      <c r="K182" s="349"/>
    </row>
    <row r="183" spans="2:11" s="1" customFormat="1" ht="15" customHeight="1">
      <c r="B183" s="326"/>
      <c r="C183" s="301" t="s">
        <v>2824</v>
      </c>
      <c r="D183" s="301"/>
      <c r="E183" s="301"/>
      <c r="F183" s="324" t="s">
        <v>2749</v>
      </c>
      <c r="G183" s="301"/>
      <c r="H183" s="301" t="s">
        <v>2825</v>
      </c>
      <c r="I183" s="301" t="s">
        <v>2784</v>
      </c>
      <c r="J183" s="301"/>
      <c r="K183" s="349"/>
    </row>
    <row r="184" spans="2:11" s="1" customFormat="1" ht="15" customHeight="1">
      <c r="B184" s="326"/>
      <c r="C184" s="301" t="s">
        <v>2813</v>
      </c>
      <c r="D184" s="301"/>
      <c r="E184" s="301"/>
      <c r="F184" s="324" t="s">
        <v>2749</v>
      </c>
      <c r="G184" s="301"/>
      <c r="H184" s="301" t="s">
        <v>2826</v>
      </c>
      <c r="I184" s="301" t="s">
        <v>2784</v>
      </c>
      <c r="J184" s="301"/>
      <c r="K184" s="349"/>
    </row>
    <row r="185" spans="2:11" s="1" customFormat="1" ht="15" customHeight="1">
      <c r="B185" s="326"/>
      <c r="C185" s="301" t="s">
        <v>131</v>
      </c>
      <c r="D185" s="301"/>
      <c r="E185" s="301"/>
      <c r="F185" s="324" t="s">
        <v>2755</v>
      </c>
      <c r="G185" s="301"/>
      <c r="H185" s="301" t="s">
        <v>2827</v>
      </c>
      <c r="I185" s="301" t="s">
        <v>2751</v>
      </c>
      <c r="J185" s="301">
        <v>50</v>
      </c>
      <c r="K185" s="349"/>
    </row>
    <row r="186" spans="2:11" s="1" customFormat="1" ht="15" customHeight="1">
      <c r="B186" s="326"/>
      <c r="C186" s="301" t="s">
        <v>2828</v>
      </c>
      <c r="D186" s="301"/>
      <c r="E186" s="301"/>
      <c r="F186" s="324" t="s">
        <v>2755</v>
      </c>
      <c r="G186" s="301"/>
      <c r="H186" s="301" t="s">
        <v>2829</v>
      </c>
      <c r="I186" s="301" t="s">
        <v>2830</v>
      </c>
      <c r="J186" s="301"/>
      <c r="K186" s="349"/>
    </row>
    <row r="187" spans="2:11" s="1" customFormat="1" ht="15" customHeight="1">
      <c r="B187" s="326"/>
      <c r="C187" s="301" t="s">
        <v>2831</v>
      </c>
      <c r="D187" s="301"/>
      <c r="E187" s="301"/>
      <c r="F187" s="324" t="s">
        <v>2755</v>
      </c>
      <c r="G187" s="301"/>
      <c r="H187" s="301" t="s">
        <v>2832</v>
      </c>
      <c r="I187" s="301" t="s">
        <v>2830</v>
      </c>
      <c r="J187" s="301"/>
      <c r="K187" s="349"/>
    </row>
    <row r="188" spans="2:11" s="1" customFormat="1" ht="15" customHeight="1">
      <c r="B188" s="326"/>
      <c r="C188" s="301" t="s">
        <v>2833</v>
      </c>
      <c r="D188" s="301"/>
      <c r="E188" s="301"/>
      <c r="F188" s="324" t="s">
        <v>2755</v>
      </c>
      <c r="G188" s="301"/>
      <c r="H188" s="301" t="s">
        <v>2834</v>
      </c>
      <c r="I188" s="301" t="s">
        <v>2830</v>
      </c>
      <c r="J188" s="301"/>
      <c r="K188" s="349"/>
    </row>
    <row r="189" spans="2:11" s="1" customFormat="1" ht="15" customHeight="1">
      <c r="B189" s="326"/>
      <c r="C189" s="362" t="s">
        <v>2835</v>
      </c>
      <c r="D189" s="301"/>
      <c r="E189" s="301"/>
      <c r="F189" s="324" t="s">
        <v>2755</v>
      </c>
      <c r="G189" s="301"/>
      <c r="H189" s="301" t="s">
        <v>2836</v>
      </c>
      <c r="I189" s="301" t="s">
        <v>2837</v>
      </c>
      <c r="J189" s="363" t="s">
        <v>2838</v>
      </c>
      <c r="K189" s="349"/>
    </row>
    <row r="190" spans="2:11" s="18" customFormat="1" ht="15" customHeight="1">
      <c r="B190" s="364"/>
      <c r="C190" s="365" t="s">
        <v>2839</v>
      </c>
      <c r="D190" s="366"/>
      <c r="E190" s="366"/>
      <c r="F190" s="367" t="s">
        <v>2755</v>
      </c>
      <c r="G190" s="366"/>
      <c r="H190" s="366" t="s">
        <v>2840</v>
      </c>
      <c r="I190" s="366" t="s">
        <v>2837</v>
      </c>
      <c r="J190" s="368" t="s">
        <v>2838</v>
      </c>
      <c r="K190" s="369"/>
    </row>
    <row r="191" spans="2:11" s="1" customFormat="1" ht="15" customHeight="1">
      <c r="B191" s="326"/>
      <c r="C191" s="362" t="s">
        <v>41</v>
      </c>
      <c r="D191" s="301"/>
      <c r="E191" s="301"/>
      <c r="F191" s="324" t="s">
        <v>2749</v>
      </c>
      <c r="G191" s="301"/>
      <c r="H191" s="298" t="s">
        <v>2841</v>
      </c>
      <c r="I191" s="301" t="s">
        <v>2842</v>
      </c>
      <c r="J191" s="301"/>
      <c r="K191" s="349"/>
    </row>
    <row r="192" spans="2:11" s="1" customFormat="1" ht="15" customHeight="1">
      <c r="B192" s="326"/>
      <c r="C192" s="362" t="s">
        <v>2843</v>
      </c>
      <c r="D192" s="301"/>
      <c r="E192" s="301"/>
      <c r="F192" s="324" t="s">
        <v>2749</v>
      </c>
      <c r="G192" s="301"/>
      <c r="H192" s="301" t="s">
        <v>2844</v>
      </c>
      <c r="I192" s="301" t="s">
        <v>2784</v>
      </c>
      <c r="J192" s="301"/>
      <c r="K192" s="349"/>
    </row>
    <row r="193" spans="2:11" s="1" customFormat="1" ht="15" customHeight="1">
      <c r="B193" s="326"/>
      <c r="C193" s="362" t="s">
        <v>2845</v>
      </c>
      <c r="D193" s="301"/>
      <c r="E193" s="301"/>
      <c r="F193" s="324" t="s">
        <v>2749</v>
      </c>
      <c r="G193" s="301"/>
      <c r="H193" s="301" t="s">
        <v>2846</v>
      </c>
      <c r="I193" s="301" t="s">
        <v>2784</v>
      </c>
      <c r="J193" s="301"/>
      <c r="K193" s="349"/>
    </row>
    <row r="194" spans="2:11" s="1" customFormat="1" ht="15" customHeight="1">
      <c r="B194" s="326"/>
      <c r="C194" s="362" t="s">
        <v>2847</v>
      </c>
      <c r="D194" s="301"/>
      <c r="E194" s="301"/>
      <c r="F194" s="324" t="s">
        <v>2755</v>
      </c>
      <c r="G194" s="301"/>
      <c r="H194" s="301" t="s">
        <v>2848</v>
      </c>
      <c r="I194" s="301" t="s">
        <v>2784</v>
      </c>
      <c r="J194" s="301"/>
      <c r="K194" s="349"/>
    </row>
    <row r="195" spans="2:11" s="1" customFormat="1" ht="15" customHeight="1">
      <c r="B195" s="355"/>
      <c r="C195" s="370"/>
      <c r="D195" s="335"/>
      <c r="E195" s="335"/>
      <c r="F195" s="335"/>
      <c r="G195" s="335"/>
      <c r="H195" s="335"/>
      <c r="I195" s="335"/>
      <c r="J195" s="335"/>
      <c r="K195" s="356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37"/>
      <c r="C197" s="347"/>
      <c r="D197" s="347"/>
      <c r="E197" s="347"/>
      <c r="F197" s="357"/>
      <c r="G197" s="347"/>
      <c r="H197" s="347"/>
      <c r="I197" s="347"/>
      <c r="J197" s="347"/>
      <c r="K197" s="337"/>
    </row>
    <row r="198" spans="2:11" s="1" customFormat="1" ht="18.75" customHeight="1"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</row>
    <row r="199" spans="2:11" s="1" customFormat="1" ht="13.5">
      <c r="B199" s="288"/>
      <c r="C199" s="289"/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1">
      <c r="B200" s="291"/>
      <c r="C200" s="292" t="s">
        <v>2849</v>
      </c>
      <c r="D200" s="292"/>
      <c r="E200" s="292"/>
      <c r="F200" s="292"/>
      <c r="G200" s="292"/>
      <c r="H200" s="292"/>
      <c r="I200" s="292"/>
      <c r="J200" s="292"/>
      <c r="K200" s="293"/>
    </row>
    <row r="201" spans="2:11" s="1" customFormat="1" ht="25.5" customHeight="1">
      <c r="B201" s="291"/>
      <c r="C201" s="371" t="s">
        <v>2850</v>
      </c>
      <c r="D201" s="371"/>
      <c r="E201" s="371"/>
      <c r="F201" s="371" t="s">
        <v>2851</v>
      </c>
      <c r="G201" s="372"/>
      <c r="H201" s="371" t="s">
        <v>2852</v>
      </c>
      <c r="I201" s="371"/>
      <c r="J201" s="371"/>
      <c r="K201" s="293"/>
    </row>
    <row r="202" spans="2:11" s="1" customFormat="1" ht="5.25" customHeight="1">
      <c r="B202" s="326"/>
      <c r="C202" s="321"/>
      <c r="D202" s="321"/>
      <c r="E202" s="321"/>
      <c r="F202" s="321"/>
      <c r="G202" s="347"/>
      <c r="H202" s="321"/>
      <c r="I202" s="321"/>
      <c r="J202" s="321"/>
      <c r="K202" s="349"/>
    </row>
    <row r="203" spans="2:11" s="1" customFormat="1" ht="15" customHeight="1">
      <c r="B203" s="326"/>
      <c r="C203" s="301" t="s">
        <v>2842</v>
      </c>
      <c r="D203" s="301"/>
      <c r="E203" s="301"/>
      <c r="F203" s="324" t="s">
        <v>42</v>
      </c>
      <c r="G203" s="301"/>
      <c r="H203" s="301" t="s">
        <v>2853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43</v>
      </c>
      <c r="G204" s="301"/>
      <c r="H204" s="301" t="s">
        <v>2854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46</v>
      </c>
      <c r="G205" s="301"/>
      <c r="H205" s="301" t="s">
        <v>2855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44</v>
      </c>
      <c r="G206" s="301"/>
      <c r="H206" s="301" t="s">
        <v>2856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 t="s">
        <v>45</v>
      </c>
      <c r="G207" s="301"/>
      <c r="H207" s="301" t="s">
        <v>2857</v>
      </c>
      <c r="I207" s="301"/>
      <c r="J207" s="301"/>
      <c r="K207" s="349"/>
    </row>
    <row r="208" spans="2:11" s="1" customFormat="1" ht="15" customHeight="1">
      <c r="B208" s="326"/>
      <c r="C208" s="301"/>
      <c r="D208" s="301"/>
      <c r="E208" s="301"/>
      <c r="F208" s="324"/>
      <c r="G208" s="301"/>
      <c r="H208" s="301"/>
      <c r="I208" s="301"/>
      <c r="J208" s="301"/>
      <c r="K208" s="349"/>
    </row>
    <row r="209" spans="2:11" s="1" customFormat="1" ht="15" customHeight="1">
      <c r="B209" s="326"/>
      <c r="C209" s="301" t="s">
        <v>2796</v>
      </c>
      <c r="D209" s="301"/>
      <c r="E209" s="301"/>
      <c r="F209" s="324" t="s">
        <v>78</v>
      </c>
      <c r="G209" s="301"/>
      <c r="H209" s="301" t="s">
        <v>2858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2692</v>
      </c>
      <c r="G210" s="301"/>
      <c r="H210" s="301" t="s">
        <v>2693</v>
      </c>
      <c r="I210" s="301"/>
      <c r="J210" s="301"/>
      <c r="K210" s="349"/>
    </row>
    <row r="211" spans="2:11" s="1" customFormat="1" ht="15" customHeight="1">
      <c r="B211" s="326"/>
      <c r="C211" s="301"/>
      <c r="D211" s="301"/>
      <c r="E211" s="301"/>
      <c r="F211" s="324" t="s">
        <v>2690</v>
      </c>
      <c r="G211" s="301"/>
      <c r="H211" s="301" t="s">
        <v>2859</v>
      </c>
      <c r="I211" s="301"/>
      <c r="J211" s="301"/>
      <c r="K211" s="349"/>
    </row>
    <row r="212" spans="2:11" s="1" customFormat="1" ht="15" customHeight="1">
      <c r="B212" s="373"/>
      <c r="C212" s="301"/>
      <c r="D212" s="301"/>
      <c r="E212" s="301"/>
      <c r="F212" s="324" t="s">
        <v>2694</v>
      </c>
      <c r="G212" s="362"/>
      <c r="H212" s="353" t="s">
        <v>2695</v>
      </c>
      <c r="I212" s="353"/>
      <c r="J212" s="353"/>
      <c r="K212" s="374"/>
    </row>
    <row r="213" spans="2:11" s="1" customFormat="1" ht="15" customHeight="1">
      <c r="B213" s="373"/>
      <c r="C213" s="301"/>
      <c r="D213" s="301"/>
      <c r="E213" s="301"/>
      <c r="F213" s="324" t="s">
        <v>2604</v>
      </c>
      <c r="G213" s="362"/>
      <c r="H213" s="353" t="s">
        <v>2605</v>
      </c>
      <c r="I213" s="353"/>
      <c r="J213" s="353"/>
      <c r="K213" s="374"/>
    </row>
    <row r="214" spans="2:11" s="1" customFormat="1" ht="15" customHeight="1">
      <c r="B214" s="373"/>
      <c r="C214" s="301"/>
      <c r="D214" s="301"/>
      <c r="E214" s="301"/>
      <c r="F214" s="324"/>
      <c r="G214" s="362"/>
      <c r="H214" s="353"/>
      <c r="I214" s="353"/>
      <c r="J214" s="353"/>
      <c r="K214" s="374"/>
    </row>
    <row r="215" spans="2:11" s="1" customFormat="1" ht="15" customHeight="1">
      <c r="B215" s="373"/>
      <c r="C215" s="301" t="s">
        <v>2820</v>
      </c>
      <c r="D215" s="301"/>
      <c r="E215" s="301"/>
      <c r="F215" s="324">
        <v>1</v>
      </c>
      <c r="G215" s="362"/>
      <c r="H215" s="353" t="s">
        <v>2860</v>
      </c>
      <c r="I215" s="353"/>
      <c r="J215" s="353"/>
      <c r="K215" s="374"/>
    </row>
    <row r="216" spans="2:11" s="1" customFormat="1" ht="15" customHeight="1">
      <c r="B216" s="373"/>
      <c r="C216" s="301"/>
      <c r="D216" s="301"/>
      <c r="E216" s="301"/>
      <c r="F216" s="324">
        <v>2</v>
      </c>
      <c r="G216" s="362"/>
      <c r="H216" s="353" t="s">
        <v>2861</v>
      </c>
      <c r="I216" s="353"/>
      <c r="J216" s="353"/>
      <c r="K216" s="374"/>
    </row>
    <row r="217" spans="2:11" s="1" customFormat="1" ht="15" customHeight="1">
      <c r="B217" s="373"/>
      <c r="C217" s="301"/>
      <c r="D217" s="301"/>
      <c r="E217" s="301"/>
      <c r="F217" s="324">
        <v>3</v>
      </c>
      <c r="G217" s="362"/>
      <c r="H217" s="353" t="s">
        <v>2862</v>
      </c>
      <c r="I217" s="353"/>
      <c r="J217" s="353"/>
      <c r="K217" s="374"/>
    </row>
    <row r="218" spans="2:11" s="1" customFormat="1" ht="15" customHeight="1">
      <c r="B218" s="373"/>
      <c r="C218" s="301"/>
      <c r="D218" s="301"/>
      <c r="E218" s="301"/>
      <c r="F218" s="324">
        <v>4</v>
      </c>
      <c r="G218" s="362"/>
      <c r="H218" s="353" t="s">
        <v>2863</v>
      </c>
      <c r="I218" s="353"/>
      <c r="J218" s="353"/>
      <c r="K218" s="374"/>
    </row>
    <row r="219" spans="2:11" s="1" customFormat="1" ht="12.75" customHeight="1">
      <c r="B219" s="375"/>
      <c r="C219" s="376"/>
      <c r="D219" s="376"/>
      <c r="E219" s="376"/>
      <c r="F219" s="376"/>
      <c r="G219" s="376"/>
      <c r="H219" s="376"/>
      <c r="I219" s="376"/>
      <c r="J219" s="376"/>
      <c r="K219" s="377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2024-03-11T09:36:45Z</dcterms:created>
  <dcterms:modified xsi:type="dcterms:W3CDTF">2024-03-11T09:36:52Z</dcterms:modified>
  <cp:category/>
  <cp:version/>
  <cp:contentType/>
  <cp:contentStatus/>
</cp:coreProperties>
</file>