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anal_3724_Nemocnice_Karvina_Raj\DPS\DUR\D_dokumentace_objektu\TZ02_Destova_vnitrni_kanalizace\"/>
    </mc:Choice>
  </mc:AlternateContent>
  <xr:revisionPtr revIDLastSave="0" documentId="13_ncr:1_{5030F265-C5F8-4AEB-BF33-EA74EDB67946}" xr6:coauthVersionLast="47" xr6:coauthVersionMax="47" xr10:uidLastSave="{00000000-0000-0000-0000-000000000000}"/>
  <bookViews>
    <workbookView xWindow="-28920" yWindow="1185" windowWidth="29040" windowHeight="17520" xr2:uid="{00000000-000D-0000-FFFF-FFFF00000000}"/>
  </bookViews>
  <sheets>
    <sheet name="Karvina Ráj dešťová" sheetId="1" r:id="rId1"/>
  </sheets>
  <definedNames>
    <definedName name="_xlnm.Print_Titles" localSheetId="0">'Karvina Ráj dešťová'!$2:$3</definedName>
    <definedName name="_xlnm.Print_Area" localSheetId="0">'Karvina Ráj dešťová'!$A$2:$E$154</definedName>
  </definedNames>
  <calcPr calcId="181029"/>
</workbook>
</file>

<file path=xl/calcChain.xml><?xml version="1.0" encoding="utf-8"?>
<calcChain xmlns="http://schemas.openxmlformats.org/spreadsheetml/2006/main">
  <c r="G99" i="1" l="1"/>
  <c r="F99" i="1"/>
  <c r="H93" i="1"/>
  <c r="G93" i="1"/>
  <c r="F93" i="1"/>
  <c r="F83" i="1"/>
  <c r="G80" i="1"/>
  <c r="F80" i="1"/>
  <c r="G67" i="1"/>
  <c r="F67" i="1"/>
  <c r="G61" i="1"/>
  <c r="F61" i="1"/>
  <c r="G56" i="1"/>
  <c r="G53" i="1"/>
  <c r="F53" i="1"/>
  <c r="G45" i="1"/>
  <c r="F45" i="1"/>
  <c r="H16" i="1"/>
  <c r="G16" i="1"/>
  <c r="F16" i="1"/>
  <c r="C154" i="1"/>
  <c r="F153" i="1"/>
  <c r="G153" i="1"/>
  <c r="G139" i="1"/>
  <c r="F139" i="1"/>
  <c r="F133" i="1"/>
  <c r="F132" i="1"/>
  <c r="G131" i="1"/>
  <c r="F131" i="1"/>
  <c r="F129" i="1"/>
  <c r="G125" i="1"/>
  <c r="F125" i="1"/>
  <c r="H156" i="1"/>
  <c r="G156" i="1" l="1"/>
  <c r="F156" i="1" l="1"/>
</calcChain>
</file>

<file path=xl/sharedStrings.xml><?xml version="1.0" encoding="utf-8"?>
<sst xmlns="http://schemas.openxmlformats.org/spreadsheetml/2006/main" count="495" uniqueCount="178">
  <si>
    <t>NÁZEV PŘÍPOJKY</t>
  </si>
  <si>
    <t>STOKA</t>
  </si>
  <si>
    <t>PŘÍPOJKA</t>
  </si>
  <si>
    <t>ZPŮSOB NAPOJENÍ
(na stoku)</t>
  </si>
  <si>
    <t>KP</t>
  </si>
  <si>
    <t>-</t>
  </si>
  <si>
    <t>L [m]</t>
  </si>
  <si>
    <t>ŠACHTA</t>
  </si>
  <si>
    <t>POTRUBÍ</t>
  </si>
  <si>
    <t>DN</t>
  </si>
  <si>
    <t>DÉLKA PŘÍPOJEK DN 150</t>
  </si>
  <si>
    <t>Uznatelné náklady</t>
  </si>
  <si>
    <t>Celkem</t>
  </si>
  <si>
    <t>D</t>
  </si>
  <si>
    <t>UV1</t>
  </si>
  <si>
    <t>UV3</t>
  </si>
  <si>
    <t>UV4</t>
  </si>
  <si>
    <t>UV2</t>
  </si>
  <si>
    <t>UV4.1</t>
  </si>
  <si>
    <t>UV5</t>
  </si>
  <si>
    <t>UV5.1</t>
  </si>
  <si>
    <t>UV6/KP5</t>
  </si>
  <si>
    <t>DÉLKA PŘÍPOJEK DN 200</t>
  </si>
  <si>
    <t>DÉLKA PŘÍPOJEK DN 300</t>
  </si>
  <si>
    <t>D-1</t>
  </si>
  <si>
    <t>6</t>
  </si>
  <si>
    <t>7</t>
  </si>
  <si>
    <t>UV7</t>
  </si>
  <si>
    <t>8</t>
  </si>
  <si>
    <t>9</t>
  </si>
  <si>
    <t>10</t>
  </si>
  <si>
    <t>11</t>
  </si>
  <si>
    <t>12</t>
  </si>
  <si>
    <t>13</t>
  </si>
  <si>
    <t>UV8</t>
  </si>
  <si>
    <t>14</t>
  </si>
  <si>
    <t>15</t>
  </si>
  <si>
    <t>UV9</t>
  </si>
  <si>
    <t>UV10</t>
  </si>
  <si>
    <t>D-2</t>
  </si>
  <si>
    <t>UV11</t>
  </si>
  <si>
    <t>16</t>
  </si>
  <si>
    <t>17</t>
  </si>
  <si>
    <t>18</t>
  </si>
  <si>
    <t>UV12</t>
  </si>
  <si>
    <t>UV12.1</t>
  </si>
  <si>
    <t>UV13</t>
  </si>
  <si>
    <t>UV14</t>
  </si>
  <si>
    <t>19</t>
  </si>
  <si>
    <t>20</t>
  </si>
  <si>
    <t>21</t>
  </si>
  <si>
    <t>UV15</t>
  </si>
  <si>
    <t>UV16</t>
  </si>
  <si>
    <t>22</t>
  </si>
  <si>
    <t>23</t>
  </si>
  <si>
    <t>D-1-1</t>
  </si>
  <si>
    <t>24</t>
  </si>
  <si>
    <t>25</t>
  </si>
  <si>
    <t>UV17</t>
  </si>
  <si>
    <t>26</t>
  </si>
  <si>
    <t>27</t>
  </si>
  <si>
    <t>28</t>
  </si>
  <si>
    <t>29</t>
  </si>
  <si>
    <t>UV18</t>
  </si>
  <si>
    <t>UV21</t>
  </si>
  <si>
    <t>UV19</t>
  </si>
  <si>
    <t>UV20</t>
  </si>
  <si>
    <t>D-1-2</t>
  </si>
  <si>
    <t>UV22</t>
  </si>
  <si>
    <t>UV23</t>
  </si>
  <si>
    <t>31</t>
  </si>
  <si>
    <t>32</t>
  </si>
  <si>
    <t>33</t>
  </si>
  <si>
    <t>D-1-3</t>
  </si>
  <si>
    <t>D-1-4</t>
  </si>
  <si>
    <t>34</t>
  </si>
  <si>
    <t>UV24</t>
  </si>
  <si>
    <t>34.1</t>
  </si>
  <si>
    <t>35</t>
  </si>
  <si>
    <t>UV25/KP36</t>
  </si>
  <si>
    <t>UV26</t>
  </si>
  <si>
    <t>37</t>
  </si>
  <si>
    <t>UV27</t>
  </si>
  <si>
    <t>38</t>
  </si>
  <si>
    <t>39</t>
  </si>
  <si>
    <t>UV28</t>
  </si>
  <si>
    <t>41</t>
  </si>
  <si>
    <t>UV29</t>
  </si>
  <si>
    <t>UV30</t>
  </si>
  <si>
    <t>42</t>
  </si>
  <si>
    <t>43</t>
  </si>
  <si>
    <t>44</t>
  </si>
  <si>
    <t>45</t>
  </si>
  <si>
    <t>38.1</t>
  </si>
  <si>
    <t>D-2-1</t>
  </si>
  <si>
    <t>40</t>
  </si>
  <si>
    <t>41.1</t>
  </si>
  <si>
    <t>41.2</t>
  </si>
  <si>
    <t>UV32</t>
  </si>
  <si>
    <t>D-3</t>
  </si>
  <si>
    <t>UV33</t>
  </si>
  <si>
    <t>UV34</t>
  </si>
  <si>
    <t>UV35</t>
  </si>
  <si>
    <t>UV36</t>
  </si>
  <si>
    <t>50</t>
  </si>
  <si>
    <t>UV37</t>
  </si>
  <si>
    <t>51</t>
  </si>
  <si>
    <t>52</t>
  </si>
  <si>
    <t>51.1</t>
  </si>
  <si>
    <t>D-3-1</t>
  </si>
  <si>
    <t>46</t>
  </si>
  <si>
    <t>47</t>
  </si>
  <si>
    <t>48</t>
  </si>
  <si>
    <t>49</t>
  </si>
  <si>
    <t>49.1</t>
  </si>
  <si>
    <t>UV31</t>
  </si>
  <si>
    <t>D-3-2</t>
  </si>
  <si>
    <t>UV38</t>
  </si>
  <si>
    <t>53</t>
  </si>
  <si>
    <t>54</t>
  </si>
  <si>
    <t>55</t>
  </si>
  <si>
    <t>UV39</t>
  </si>
  <si>
    <t>56</t>
  </si>
  <si>
    <t>UV40</t>
  </si>
  <si>
    <t>UV41</t>
  </si>
  <si>
    <t>57</t>
  </si>
  <si>
    <t>58</t>
  </si>
  <si>
    <t>UV42</t>
  </si>
  <si>
    <t>59</t>
  </si>
  <si>
    <t>60</t>
  </si>
  <si>
    <t>UV43</t>
  </si>
  <si>
    <t>61</t>
  </si>
  <si>
    <t>62</t>
  </si>
  <si>
    <t>63</t>
  </si>
  <si>
    <t>64</t>
  </si>
  <si>
    <t>UV44</t>
  </si>
  <si>
    <t>65</t>
  </si>
  <si>
    <t>UV45</t>
  </si>
  <si>
    <t>66</t>
  </si>
  <si>
    <t>UV46</t>
  </si>
  <si>
    <t>67</t>
  </si>
  <si>
    <t>UV47</t>
  </si>
  <si>
    <t>68</t>
  </si>
  <si>
    <t>D-3-2-1</t>
  </si>
  <si>
    <t>69</t>
  </si>
  <si>
    <t>70</t>
  </si>
  <si>
    <t>71</t>
  </si>
  <si>
    <t>72</t>
  </si>
  <si>
    <t>73</t>
  </si>
  <si>
    <t>D-3-2-2</t>
  </si>
  <si>
    <t>73.1</t>
  </si>
  <si>
    <t>D-3-3</t>
  </si>
  <si>
    <t>74</t>
  </si>
  <si>
    <t>D-3-4</t>
  </si>
  <si>
    <t>75</t>
  </si>
  <si>
    <t>81.1</t>
  </si>
  <si>
    <t>D-3-5</t>
  </si>
  <si>
    <t>78</t>
  </si>
  <si>
    <t>79</t>
  </si>
  <si>
    <t>UV48</t>
  </si>
  <si>
    <t>UV49</t>
  </si>
  <si>
    <t>80</t>
  </si>
  <si>
    <t>81</t>
  </si>
  <si>
    <t>D-3-6</t>
  </si>
  <si>
    <t>D-3-7</t>
  </si>
  <si>
    <t>82</t>
  </si>
  <si>
    <t>UV50</t>
  </si>
  <si>
    <t>UV51</t>
  </si>
  <si>
    <t>UV52</t>
  </si>
  <si>
    <t>UV53</t>
  </si>
  <si>
    <t>UV53.1</t>
  </si>
  <si>
    <t>83</t>
  </si>
  <si>
    <t>84</t>
  </si>
  <si>
    <t>UV54</t>
  </si>
  <si>
    <t>UV55</t>
  </si>
  <si>
    <t>85</t>
  </si>
  <si>
    <t>86</t>
  </si>
  <si>
    <t>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</si>
</sst>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7.5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</xf>
  </cellStyleXfs>
  <cellXfs count="76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2" xfId="0" applyFont="1" applyBorder="1" applyAlignment="1">
      <alignment horizontal="center" vertical="center"/>
    </xf>
    <xf numFmtId="164" fontId="2" fillId="0" borderId="2" xfId="1" applyNumberFormat="1" applyFont="1" applyFill="1" applyBorder="1" applyAlignment="1" applyProtection="1">
      <alignment horizontal="center" vertical="center"/>
    </xf>
    <xf numFmtId="164" fontId="2" fillId="0" borderId="6" xfId="1" applyNumberFormat="1" applyFont="1" applyFill="1" applyBorder="1" applyAlignment="1" applyProtection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/>
    </xf>
    <xf numFmtId="164" fontId="2" fillId="0" borderId="4" xfId="1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164" fontId="2" fillId="0" borderId="8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/>
    </xf>
    <xf numFmtId="1" fontId="2" fillId="0" borderId="2" xfId="1" applyNumberFormat="1" applyFont="1" applyFill="1" applyBorder="1" applyAlignment="1" applyProtection="1">
      <alignment horizontal="center" vertical="center"/>
    </xf>
    <xf numFmtId="1" fontId="2" fillId="0" borderId="3" xfId="1" applyNumberFormat="1" applyFont="1" applyFill="1" applyBorder="1" applyAlignment="1" applyProtection="1">
      <alignment horizontal="center" vertical="center"/>
    </xf>
    <xf numFmtId="1" fontId="2" fillId="0" borderId="4" xfId="1" applyNumberFormat="1" applyFont="1" applyFill="1" applyBorder="1" applyAlignment="1" applyProtection="1">
      <alignment horizontal="center" vertical="center"/>
    </xf>
    <xf numFmtId="1" fontId="2" fillId="0" borderId="6" xfId="1" applyNumberFormat="1" applyFont="1" applyFill="1" applyBorder="1" applyAlignment="1" applyProtection="1">
      <alignment horizontal="center" vertical="center"/>
    </xf>
    <xf numFmtId="1" fontId="2" fillId="0" borderId="8" xfId="1" applyNumberFormat="1" applyFont="1" applyFill="1" applyBorder="1" applyAlignment="1" applyProtection="1">
      <alignment horizontal="center" vertical="center"/>
    </xf>
    <xf numFmtId="1" fontId="2" fillId="0" borderId="0" xfId="1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49" fontId="1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6" xfId="0" applyBorder="1"/>
    <xf numFmtId="0" fontId="4" fillId="0" borderId="1" xfId="0" applyFont="1" applyBorder="1"/>
    <xf numFmtId="0" fontId="4" fillId="0" borderId="2" xfId="0" applyFont="1" applyBorder="1"/>
    <xf numFmtId="164" fontId="0" fillId="0" borderId="5" xfId="0" applyNumberFormat="1" applyBorder="1"/>
    <xf numFmtId="164" fontId="6" fillId="0" borderId="7" xfId="1" applyNumberFormat="1" applyFont="1" applyFill="1" applyBorder="1" applyAlignment="1" applyProtection="1">
      <alignment horizontal="center" vertical="center"/>
    </xf>
    <xf numFmtId="0" fontId="0" fillId="2" borderId="0" xfId="0" applyFill="1"/>
    <xf numFmtId="1" fontId="2" fillId="0" borderId="11" xfId="1" applyNumberFormat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4" fillId="0" borderId="0" xfId="0" applyFont="1"/>
    <xf numFmtId="0" fontId="4" fillId="0" borderId="18" xfId="0" applyFont="1" applyBorder="1"/>
    <xf numFmtId="164" fontId="0" fillId="0" borderId="19" xfId="0" applyNumberFormat="1" applyBorder="1"/>
    <xf numFmtId="2" fontId="2" fillId="2" borderId="20" xfId="0" applyNumberFormat="1" applyFont="1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2" fillId="0" borderId="7" xfId="1" applyNumberFormat="1" applyFont="1" applyFill="1" applyBorder="1" applyAlignment="1" applyProtection="1">
      <alignment horizontal="center" vertical="center"/>
    </xf>
    <xf numFmtId="1" fontId="2" fillId="0" borderId="7" xfId="1" applyNumberFormat="1" applyFont="1" applyFill="1" applyBorder="1" applyAlignment="1" applyProtection="1">
      <alignment horizontal="center" vertical="center"/>
    </xf>
    <xf numFmtId="49" fontId="0" fillId="3" borderId="12" xfId="0" applyNumberFormat="1" applyFill="1" applyBorder="1" applyAlignment="1">
      <alignment horizontal="center" vertical="center"/>
    </xf>
    <xf numFmtId="49" fontId="0" fillId="4" borderId="12" xfId="0" applyNumberFormat="1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4" borderId="15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21" xfId="0" applyNumberFormat="1" applyFill="1" applyBorder="1" applyAlignment="1">
      <alignment horizontal="center" vertical="center"/>
    </xf>
    <xf numFmtId="49" fontId="0" fillId="4" borderId="5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22" xfId="0" applyFont="1" applyBorder="1"/>
    <xf numFmtId="164" fontId="0" fillId="0" borderId="23" xfId="0" applyNumberFormat="1" applyBorder="1"/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2" fontId="2" fillId="2" borderId="27" xfId="0" applyNumberFormat="1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2" fontId="2" fillId="2" borderId="26" xfId="0" applyNumberFormat="1" applyFont="1" applyFill="1" applyBorder="1" applyAlignment="1">
      <alignment horizontal="center" vertical="center" wrapText="1"/>
    </xf>
    <xf numFmtId="1" fontId="2" fillId="2" borderId="20" xfId="1" applyNumberFormat="1" applyFont="1" applyFill="1" applyBorder="1" applyAlignment="1" applyProtection="1">
      <alignment horizontal="center" vertical="center"/>
    </xf>
    <xf numFmtId="2" fontId="2" fillId="0" borderId="27" xfId="0" applyNumberFormat="1" applyFont="1" applyBorder="1" applyAlignment="1">
      <alignment horizontal="center" vertical="center" wrapText="1"/>
    </xf>
    <xf numFmtId="2" fontId="2" fillId="2" borderId="28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9"/>
  <sheetViews>
    <sheetView tabSelected="1" view="pageBreakPreview" zoomScale="115" zoomScaleNormal="115" zoomScaleSheetLayoutView="115" workbookViewId="0">
      <selection activeCell="A2" sqref="A2:E154"/>
    </sheetView>
  </sheetViews>
  <sheetFormatPr defaultRowHeight="15" x14ac:dyDescent="0.25"/>
  <cols>
    <col min="1" max="1" width="10.85546875" customWidth="1"/>
    <col min="2" max="2" width="7.85546875" customWidth="1"/>
    <col min="4" max="4" width="9.140625" style="25"/>
    <col min="6" max="6" width="14.42578125" customWidth="1"/>
    <col min="7" max="7" width="16" customWidth="1"/>
    <col min="8" max="8" width="14.5703125" customWidth="1"/>
  </cols>
  <sheetData>
    <row r="1" spans="1:8" ht="15.75" thickBot="1" x14ac:dyDescent="0.3">
      <c r="A1" s="62" t="s">
        <v>11</v>
      </c>
      <c r="B1" s="63"/>
      <c r="C1" s="63"/>
      <c r="D1" s="63"/>
      <c r="E1" s="63"/>
    </row>
    <row r="2" spans="1:8" ht="19.5" x14ac:dyDescent="0.25">
      <c r="A2" s="1" t="s">
        <v>0</v>
      </c>
      <c r="B2" s="2" t="s">
        <v>1</v>
      </c>
      <c r="C2" s="7" t="s">
        <v>2</v>
      </c>
      <c r="D2" s="18" t="s">
        <v>9</v>
      </c>
      <c r="E2" s="66" t="s">
        <v>3</v>
      </c>
    </row>
    <row r="3" spans="1:8" ht="15.75" thickBot="1" x14ac:dyDescent="0.3">
      <c r="A3" s="3" t="s">
        <v>4</v>
      </c>
      <c r="B3" s="4" t="s">
        <v>5</v>
      </c>
      <c r="C3" s="5" t="s">
        <v>6</v>
      </c>
      <c r="D3" s="4" t="s">
        <v>5</v>
      </c>
      <c r="E3" s="67"/>
    </row>
    <row r="4" spans="1:8" x14ac:dyDescent="0.25">
      <c r="A4" s="42">
        <v>1</v>
      </c>
      <c r="B4" s="36" t="s">
        <v>13</v>
      </c>
      <c r="C4" s="8">
        <v>11.5</v>
      </c>
      <c r="D4" s="19">
        <v>150</v>
      </c>
      <c r="E4" s="68" t="s">
        <v>8</v>
      </c>
    </row>
    <row r="5" spans="1:8" x14ac:dyDescent="0.25">
      <c r="A5" s="54" t="s">
        <v>14</v>
      </c>
      <c r="B5" s="37" t="s">
        <v>13</v>
      </c>
      <c r="C5" s="10">
        <v>8.4</v>
      </c>
      <c r="D5" s="20">
        <v>200</v>
      </c>
      <c r="E5" s="68" t="s">
        <v>8</v>
      </c>
    </row>
    <row r="6" spans="1:8" x14ac:dyDescent="0.25">
      <c r="A6" s="54" t="s">
        <v>17</v>
      </c>
      <c r="B6" s="37" t="s">
        <v>13</v>
      </c>
      <c r="C6" s="10">
        <v>2.5</v>
      </c>
      <c r="D6" s="20">
        <v>200</v>
      </c>
      <c r="E6" s="68" t="s">
        <v>8</v>
      </c>
    </row>
    <row r="7" spans="1:8" x14ac:dyDescent="0.25">
      <c r="A7" s="54" t="s">
        <v>15</v>
      </c>
      <c r="B7" s="37" t="s">
        <v>13</v>
      </c>
      <c r="C7" s="10">
        <v>5.0999999999999996</v>
      </c>
      <c r="D7" s="20">
        <v>200</v>
      </c>
      <c r="E7" s="69" t="s">
        <v>7</v>
      </c>
    </row>
    <row r="8" spans="1:8" x14ac:dyDescent="0.25">
      <c r="A8" s="54" t="s">
        <v>16</v>
      </c>
      <c r="B8" s="37" t="s">
        <v>13</v>
      </c>
      <c r="C8" s="10">
        <v>8</v>
      </c>
      <c r="D8" s="20">
        <v>200</v>
      </c>
      <c r="E8" s="69" t="s">
        <v>7</v>
      </c>
    </row>
    <row r="9" spans="1:8" x14ac:dyDescent="0.25">
      <c r="A9" s="55" t="s">
        <v>18</v>
      </c>
      <c r="B9" s="37" t="s">
        <v>13</v>
      </c>
      <c r="C9" s="10">
        <v>1.1000000000000001</v>
      </c>
      <c r="D9" s="20">
        <v>200</v>
      </c>
      <c r="E9" s="68" t="s">
        <v>8</v>
      </c>
    </row>
    <row r="10" spans="1:8" x14ac:dyDescent="0.25">
      <c r="A10" s="54" t="s">
        <v>19</v>
      </c>
      <c r="B10" s="37" t="s">
        <v>13</v>
      </c>
      <c r="C10" s="10">
        <v>8.6999999999999993</v>
      </c>
      <c r="D10" s="20">
        <v>200</v>
      </c>
      <c r="E10" s="68" t="s">
        <v>8</v>
      </c>
    </row>
    <row r="11" spans="1:8" x14ac:dyDescent="0.25">
      <c r="A11" s="43">
        <v>2</v>
      </c>
      <c r="B11" s="37" t="s">
        <v>13</v>
      </c>
      <c r="C11" s="10">
        <v>17.399999999999999</v>
      </c>
      <c r="D11" s="20">
        <v>150</v>
      </c>
      <c r="E11" s="69" t="s">
        <v>7</v>
      </c>
    </row>
    <row r="12" spans="1:8" x14ac:dyDescent="0.25">
      <c r="A12" s="43">
        <v>3</v>
      </c>
      <c r="B12" s="37" t="s">
        <v>13</v>
      </c>
      <c r="C12" s="10">
        <v>2.6</v>
      </c>
      <c r="D12" s="20">
        <v>300</v>
      </c>
      <c r="E12" s="69" t="s">
        <v>7</v>
      </c>
      <c r="H12" s="26" t="s">
        <v>5</v>
      </c>
    </row>
    <row r="13" spans="1:8" x14ac:dyDescent="0.25">
      <c r="A13" s="43">
        <v>4</v>
      </c>
      <c r="B13" s="37" t="s">
        <v>13</v>
      </c>
      <c r="C13" s="10">
        <v>8</v>
      </c>
      <c r="D13" s="20">
        <v>300</v>
      </c>
      <c r="E13" s="69" t="s">
        <v>7</v>
      </c>
    </row>
    <row r="14" spans="1:8" ht="15.75" thickBot="1" x14ac:dyDescent="0.3">
      <c r="A14" s="43">
        <v>5</v>
      </c>
      <c r="B14" s="37" t="s">
        <v>13</v>
      </c>
      <c r="C14" s="10">
        <v>6</v>
      </c>
      <c r="D14" s="20">
        <v>150</v>
      </c>
      <c r="E14" s="69" t="s">
        <v>7</v>
      </c>
    </row>
    <row r="15" spans="1:8" x14ac:dyDescent="0.25">
      <c r="A15" s="54" t="s">
        <v>20</v>
      </c>
      <c r="B15" s="37" t="s">
        <v>13</v>
      </c>
      <c r="C15" s="10">
        <v>1.4</v>
      </c>
      <c r="D15" s="20">
        <v>200</v>
      </c>
      <c r="E15" s="70" t="s">
        <v>8</v>
      </c>
      <c r="F15" s="64" t="s">
        <v>10</v>
      </c>
      <c r="G15" s="29" t="s">
        <v>22</v>
      </c>
      <c r="H15" s="29" t="s">
        <v>23</v>
      </c>
    </row>
    <row r="16" spans="1:8" ht="15.75" thickBot="1" x14ac:dyDescent="0.3">
      <c r="A16" s="56" t="s">
        <v>21</v>
      </c>
      <c r="B16" s="38" t="s">
        <v>13</v>
      </c>
      <c r="C16" s="9">
        <v>16.7</v>
      </c>
      <c r="D16" s="22">
        <v>200</v>
      </c>
      <c r="E16" s="49" t="s">
        <v>7</v>
      </c>
      <c r="F16" s="65">
        <f>SUM(C4,C11,C14)</f>
        <v>34.9</v>
      </c>
      <c r="G16" s="31">
        <f>SUM(C5:C10,C15:C16)</f>
        <v>51.899999999999991</v>
      </c>
      <c r="H16" s="31">
        <f>SUM(C12:C13)</f>
        <v>10.6</v>
      </c>
    </row>
    <row r="17" spans="1:6" x14ac:dyDescent="0.25">
      <c r="A17" s="45" t="s">
        <v>25</v>
      </c>
      <c r="B17" s="39" t="s">
        <v>24</v>
      </c>
      <c r="C17" s="11">
        <v>5.8</v>
      </c>
      <c r="D17" s="21">
        <v>150</v>
      </c>
      <c r="E17" s="68" t="s">
        <v>8</v>
      </c>
    </row>
    <row r="18" spans="1:6" x14ac:dyDescent="0.25">
      <c r="A18" s="43" t="s">
        <v>26</v>
      </c>
      <c r="B18" s="37" t="s">
        <v>24</v>
      </c>
      <c r="C18" s="10">
        <v>2.7</v>
      </c>
      <c r="D18" s="20">
        <v>150</v>
      </c>
      <c r="E18" s="68" t="s">
        <v>8</v>
      </c>
    </row>
    <row r="19" spans="1:6" x14ac:dyDescent="0.25">
      <c r="A19" s="54" t="s">
        <v>27</v>
      </c>
      <c r="B19" s="37" t="s">
        <v>24</v>
      </c>
      <c r="C19" s="10">
        <v>1.7</v>
      </c>
      <c r="D19" s="20">
        <v>200</v>
      </c>
      <c r="E19" s="68" t="s">
        <v>8</v>
      </c>
    </row>
    <row r="20" spans="1:6" x14ac:dyDescent="0.25">
      <c r="A20" s="43" t="s">
        <v>28</v>
      </c>
      <c r="B20" s="37" t="s">
        <v>24</v>
      </c>
      <c r="C20" s="10">
        <v>3.4</v>
      </c>
      <c r="D20" s="20">
        <v>150</v>
      </c>
      <c r="E20" s="69" t="s">
        <v>7</v>
      </c>
    </row>
    <row r="21" spans="1:6" x14ac:dyDescent="0.25">
      <c r="A21" s="43" t="s">
        <v>29</v>
      </c>
      <c r="B21" s="37" t="s">
        <v>24</v>
      </c>
      <c r="C21" s="10">
        <v>4.2</v>
      </c>
      <c r="D21" s="20">
        <v>150</v>
      </c>
      <c r="E21" s="69" t="s">
        <v>7</v>
      </c>
    </row>
    <row r="22" spans="1:6" x14ac:dyDescent="0.25">
      <c r="A22" s="43" t="s">
        <v>30</v>
      </c>
      <c r="B22" s="37" t="s">
        <v>24</v>
      </c>
      <c r="C22" s="10">
        <v>4.2</v>
      </c>
      <c r="D22" s="20">
        <v>150</v>
      </c>
      <c r="E22" s="69" t="s">
        <v>7</v>
      </c>
    </row>
    <row r="23" spans="1:6" x14ac:dyDescent="0.25">
      <c r="A23" s="43" t="s">
        <v>31</v>
      </c>
      <c r="B23" s="37" t="s">
        <v>24</v>
      </c>
      <c r="C23" s="10">
        <v>5.0999999999999996</v>
      </c>
      <c r="D23" s="20">
        <v>150</v>
      </c>
      <c r="E23" s="69" t="s">
        <v>7</v>
      </c>
    </row>
    <row r="24" spans="1:6" x14ac:dyDescent="0.25">
      <c r="A24" s="43" t="s">
        <v>32</v>
      </c>
      <c r="B24" s="37" t="s">
        <v>24</v>
      </c>
      <c r="C24" s="10">
        <v>2.4</v>
      </c>
      <c r="D24" s="20">
        <v>150</v>
      </c>
      <c r="E24" s="68" t="s">
        <v>8</v>
      </c>
    </row>
    <row r="25" spans="1:6" x14ac:dyDescent="0.25">
      <c r="A25" s="43" t="s">
        <v>33</v>
      </c>
      <c r="B25" s="37" t="s">
        <v>24</v>
      </c>
      <c r="C25" s="10">
        <v>6.6</v>
      </c>
      <c r="D25" s="20">
        <v>150</v>
      </c>
      <c r="E25" s="68" t="s">
        <v>8</v>
      </c>
    </row>
    <row r="26" spans="1:6" x14ac:dyDescent="0.25">
      <c r="A26" s="54" t="s">
        <v>34</v>
      </c>
      <c r="B26" s="37" t="s">
        <v>24</v>
      </c>
      <c r="C26" s="10">
        <v>2.4</v>
      </c>
      <c r="D26" s="20">
        <v>200</v>
      </c>
      <c r="E26" s="68" t="s">
        <v>8</v>
      </c>
    </row>
    <row r="27" spans="1:6" x14ac:dyDescent="0.25">
      <c r="A27" s="43" t="s">
        <v>35</v>
      </c>
      <c r="B27" s="37" t="s">
        <v>24</v>
      </c>
      <c r="C27" s="10">
        <v>6.4</v>
      </c>
      <c r="D27" s="20">
        <v>150</v>
      </c>
      <c r="E27" s="69" t="s">
        <v>7</v>
      </c>
    </row>
    <row r="28" spans="1:6" x14ac:dyDescent="0.25">
      <c r="A28" s="43" t="s">
        <v>36</v>
      </c>
      <c r="B28" s="37" t="s">
        <v>24</v>
      </c>
      <c r="C28" s="10">
        <v>0.8</v>
      </c>
      <c r="D28" s="20">
        <v>150</v>
      </c>
      <c r="E28" s="68" t="s">
        <v>8</v>
      </c>
    </row>
    <row r="29" spans="1:6" x14ac:dyDescent="0.25">
      <c r="A29" s="55" t="s">
        <v>37</v>
      </c>
      <c r="B29" s="37" t="s">
        <v>24</v>
      </c>
      <c r="C29" s="10">
        <v>2.2000000000000002</v>
      </c>
      <c r="D29" s="20">
        <v>200</v>
      </c>
      <c r="E29" s="68" t="s">
        <v>8</v>
      </c>
    </row>
    <row r="30" spans="1:6" x14ac:dyDescent="0.25">
      <c r="A30" s="57" t="s">
        <v>38</v>
      </c>
      <c r="B30" s="37" t="s">
        <v>24</v>
      </c>
      <c r="C30" s="35">
        <v>4.0999999999999996</v>
      </c>
      <c r="D30" s="34">
        <v>200</v>
      </c>
      <c r="E30" s="68" t="s">
        <v>8</v>
      </c>
      <c r="F30" s="46"/>
    </row>
    <row r="31" spans="1:6" x14ac:dyDescent="0.25">
      <c r="A31" s="43" t="s">
        <v>41</v>
      </c>
      <c r="B31" s="37" t="s">
        <v>24</v>
      </c>
      <c r="C31" s="10">
        <v>9.1999999999999993</v>
      </c>
      <c r="D31" s="20">
        <v>150</v>
      </c>
      <c r="E31" s="68" t="s">
        <v>8</v>
      </c>
      <c r="F31" s="6"/>
    </row>
    <row r="32" spans="1:6" x14ac:dyDescent="0.25">
      <c r="A32" s="58" t="s">
        <v>40</v>
      </c>
      <c r="B32" s="39" t="s">
        <v>24</v>
      </c>
      <c r="C32" s="11">
        <v>3.3</v>
      </c>
      <c r="D32" s="21">
        <v>200</v>
      </c>
      <c r="E32" s="69" t="s">
        <v>7</v>
      </c>
      <c r="F32" s="46"/>
    </row>
    <row r="33" spans="1:8" x14ac:dyDescent="0.25">
      <c r="A33" s="43" t="s">
        <v>42</v>
      </c>
      <c r="B33" s="37" t="s">
        <v>24</v>
      </c>
      <c r="C33" s="10">
        <v>2.7</v>
      </c>
      <c r="D33" s="20">
        <v>150</v>
      </c>
      <c r="E33" s="71" t="s">
        <v>7</v>
      </c>
      <c r="F33" s="6"/>
    </row>
    <row r="34" spans="1:8" x14ac:dyDescent="0.25">
      <c r="A34" s="45" t="s">
        <v>43</v>
      </c>
      <c r="B34" s="39" t="s">
        <v>24</v>
      </c>
      <c r="C34" s="11">
        <v>3.2</v>
      </c>
      <c r="D34" s="21">
        <v>150</v>
      </c>
      <c r="E34" s="69" t="s">
        <v>7</v>
      </c>
    </row>
    <row r="35" spans="1:8" x14ac:dyDescent="0.25">
      <c r="A35" s="54" t="s">
        <v>44</v>
      </c>
      <c r="B35" s="37" t="s">
        <v>24</v>
      </c>
      <c r="C35" s="10">
        <v>0.5</v>
      </c>
      <c r="D35" s="21">
        <v>200</v>
      </c>
      <c r="E35" s="69" t="s">
        <v>7</v>
      </c>
    </row>
    <row r="36" spans="1:8" x14ac:dyDescent="0.25">
      <c r="A36" s="55" t="s">
        <v>45</v>
      </c>
      <c r="B36" s="39" t="s">
        <v>24</v>
      </c>
      <c r="C36" s="10">
        <v>11.1</v>
      </c>
      <c r="D36" s="21">
        <v>200</v>
      </c>
      <c r="E36" s="69" t="s">
        <v>7</v>
      </c>
    </row>
    <row r="37" spans="1:8" x14ac:dyDescent="0.25">
      <c r="A37" s="55" t="s">
        <v>46</v>
      </c>
      <c r="B37" s="37" t="s">
        <v>24</v>
      </c>
      <c r="C37" s="10">
        <v>7</v>
      </c>
      <c r="D37" s="21">
        <v>200</v>
      </c>
      <c r="E37" s="68" t="s">
        <v>8</v>
      </c>
      <c r="F37" s="6"/>
    </row>
    <row r="38" spans="1:8" x14ac:dyDescent="0.25">
      <c r="A38" s="58" t="s">
        <v>47</v>
      </c>
      <c r="B38" s="39" t="s">
        <v>24</v>
      </c>
      <c r="C38" s="11">
        <v>6.8</v>
      </c>
      <c r="D38" s="21">
        <v>200</v>
      </c>
      <c r="E38" s="69" t="s">
        <v>7</v>
      </c>
    </row>
    <row r="39" spans="1:8" x14ac:dyDescent="0.25">
      <c r="A39" s="43" t="s">
        <v>48</v>
      </c>
      <c r="B39" s="37" t="s">
        <v>24</v>
      </c>
      <c r="C39" s="10">
        <v>0.7</v>
      </c>
      <c r="D39" s="21">
        <v>150</v>
      </c>
      <c r="E39" s="68" t="s">
        <v>8</v>
      </c>
    </row>
    <row r="40" spans="1:8" x14ac:dyDescent="0.25">
      <c r="A40" s="43" t="s">
        <v>49</v>
      </c>
      <c r="B40" s="39" t="s">
        <v>24</v>
      </c>
      <c r="C40" s="10">
        <v>34.200000000000003</v>
      </c>
      <c r="D40" s="21">
        <v>200</v>
      </c>
      <c r="E40" s="69" t="s">
        <v>7</v>
      </c>
    </row>
    <row r="41" spans="1:8" x14ac:dyDescent="0.25">
      <c r="A41" s="43" t="s">
        <v>50</v>
      </c>
      <c r="B41" s="37" t="s">
        <v>24</v>
      </c>
      <c r="C41" s="10">
        <v>1.7</v>
      </c>
      <c r="D41" s="21">
        <v>150</v>
      </c>
      <c r="E41" s="69" t="s">
        <v>7</v>
      </c>
    </row>
    <row r="42" spans="1:8" x14ac:dyDescent="0.25">
      <c r="A42" s="54" t="s">
        <v>51</v>
      </c>
      <c r="B42" s="39" t="s">
        <v>24</v>
      </c>
      <c r="C42" s="10">
        <v>14.3</v>
      </c>
      <c r="D42" s="21">
        <v>200</v>
      </c>
      <c r="E42" s="69" t="s">
        <v>7</v>
      </c>
    </row>
    <row r="43" spans="1:8" ht="15.75" thickBot="1" x14ac:dyDescent="0.3">
      <c r="A43" s="54" t="s">
        <v>52</v>
      </c>
      <c r="B43" s="37" t="s">
        <v>24</v>
      </c>
      <c r="C43" s="10">
        <v>7.1</v>
      </c>
      <c r="D43" s="21">
        <v>200</v>
      </c>
      <c r="E43" s="69" t="s">
        <v>7</v>
      </c>
    </row>
    <row r="44" spans="1:8" x14ac:dyDescent="0.25">
      <c r="A44" s="43" t="s">
        <v>53</v>
      </c>
      <c r="B44" s="39" t="s">
        <v>24</v>
      </c>
      <c r="C44" s="10">
        <v>0.8</v>
      </c>
      <c r="D44" s="21">
        <v>150</v>
      </c>
      <c r="E44" s="69" t="s">
        <v>7</v>
      </c>
      <c r="F44" s="64" t="s">
        <v>10</v>
      </c>
      <c r="G44" s="47" t="s">
        <v>22</v>
      </c>
      <c r="H44" s="46"/>
    </row>
    <row r="45" spans="1:8" ht="15.75" thickBot="1" x14ac:dyDescent="0.3">
      <c r="A45" s="44" t="s">
        <v>54</v>
      </c>
      <c r="B45" s="38" t="s">
        <v>24</v>
      </c>
      <c r="C45" s="9">
        <v>6</v>
      </c>
      <c r="D45" s="22">
        <v>150</v>
      </c>
      <c r="E45" s="49" t="s">
        <v>7</v>
      </c>
      <c r="F45" s="65">
        <f>SUM(C17:C18,C20:C25,C27:C28,C31,C33:C34,C39,C41,C44:C45)</f>
        <v>65.900000000000006</v>
      </c>
      <c r="G45" s="48">
        <f>SUM(C19,C26,C29:C30,C32,C35:C36,C37,C38,C40,C42:C43)</f>
        <v>94.699999999999989</v>
      </c>
      <c r="H45" s="6"/>
    </row>
    <row r="46" spans="1:8" x14ac:dyDescent="0.25">
      <c r="A46" s="45" t="s">
        <v>56</v>
      </c>
      <c r="B46" s="39" t="s">
        <v>55</v>
      </c>
      <c r="C46" s="11">
        <v>6.3</v>
      </c>
      <c r="D46" s="21">
        <v>150</v>
      </c>
      <c r="E46" s="68" t="s">
        <v>8</v>
      </c>
    </row>
    <row r="47" spans="1:8" x14ac:dyDescent="0.25">
      <c r="A47" s="43" t="s">
        <v>57</v>
      </c>
      <c r="B47" s="39" t="s">
        <v>55</v>
      </c>
      <c r="C47" s="10">
        <v>6.2</v>
      </c>
      <c r="D47" s="21">
        <v>150</v>
      </c>
      <c r="E47" s="68" t="s">
        <v>8</v>
      </c>
    </row>
    <row r="48" spans="1:8" s="33" customFormat="1" x14ac:dyDescent="0.25">
      <c r="A48" s="54" t="s">
        <v>58</v>
      </c>
      <c r="B48" s="39" t="s">
        <v>55</v>
      </c>
      <c r="C48" s="10">
        <v>2.7</v>
      </c>
      <c r="D48" s="20">
        <v>200</v>
      </c>
      <c r="E48" s="68" t="s">
        <v>8</v>
      </c>
    </row>
    <row r="49" spans="1:7" x14ac:dyDescent="0.25">
      <c r="A49" s="43" t="s">
        <v>59</v>
      </c>
      <c r="B49" s="39" t="s">
        <v>55</v>
      </c>
      <c r="C49" s="10">
        <v>1.7</v>
      </c>
      <c r="D49" s="21">
        <v>150</v>
      </c>
      <c r="E49" s="68" t="s">
        <v>8</v>
      </c>
    </row>
    <row r="50" spans="1:7" x14ac:dyDescent="0.25">
      <c r="A50" s="43" t="s">
        <v>60</v>
      </c>
      <c r="B50" s="39" t="s">
        <v>55</v>
      </c>
      <c r="C50" s="10">
        <v>1.7</v>
      </c>
      <c r="D50" s="20">
        <v>150</v>
      </c>
      <c r="E50" s="71" t="s">
        <v>7</v>
      </c>
    </row>
    <row r="51" spans="1:7" ht="15.75" thickBot="1" x14ac:dyDescent="0.3">
      <c r="A51" s="43" t="s">
        <v>61</v>
      </c>
      <c r="B51" s="39" t="s">
        <v>55</v>
      </c>
      <c r="C51" s="10">
        <v>1.8</v>
      </c>
      <c r="D51" s="21">
        <v>150</v>
      </c>
      <c r="E51" s="71" t="s">
        <v>7</v>
      </c>
    </row>
    <row r="52" spans="1:7" x14ac:dyDescent="0.25">
      <c r="A52" s="43" t="s">
        <v>62</v>
      </c>
      <c r="B52" s="39" t="s">
        <v>55</v>
      </c>
      <c r="C52" s="10">
        <v>2.5</v>
      </c>
      <c r="D52" s="20">
        <v>150</v>
      </c>
      <c r="E52" s="68" t="s">
        <v>8</v>
      </c>
      <c r="F52" s="64" t="s">
        <v>10</v>
      </c>
      <c r="G52" s="47" t="s">
        <v>22</v>
      </c>
    </row>
    <row r="53" spans="1:7" ht="15.75" thickBot="1" x14ac:dyDescent="0.3">
      <c r="A53" s="56" t="s">
        <v>63</v>
      </c>
      <c r="B53" s="38" t="s">
        <v>55</v>
      </c>
      <c r="C53" s="9">
        <v>6</v>
      </c>
      <c r="D53" s="22">
        <v>200</v>
      </c>
      <c r="E53" s="49" t="s">
        <v>7</v>
      </c>
      <c r="F53" s="65">
        <f>SUM(C46,C47,C49:C52)</f>
        <v>20.2</v>
      </c>
      <c r="G53" s="48">
        <f>SUM(C48,C53)</f>
        <v>8.6999999999999993</v>
      </c>
    </row>
    <row r="54" spans="1:7" ht="15.75" thickBot="1" x14ac:dyDescent="0.3">
      <c r="A54" s="59" t="s">
        <v>65</v>
      </c>
      <c r="B54" s="39" t="s">
        <v>67</v>
      </c>
      <c r="C54" s="11">
        <v>9</v>
      </c>
      <c r="D54" s="21">
        <v>200</v>
      </c>
      <c r="E54" s="71" t="s">
        <v>7</v>
      </c>
    </row>
    <row r="55" spans="1:7" x14ac:dyDescent="0.25">
      <c r="A55" s="60" t="s">
        <v>66</v>
      </c>
      <c r="B55" s="12" t="s">
        <v>67</v>
      </c>
      <c r="C55" s="13">
        <v>7.1</v>
      </c>
      <c r="D55" s="23">
        <v>200</v>
      </c>
      <c r="E55" s="71" t="s">
        <v>7</v>
      </c>
      <c r="F55" s="64" t="s">
        <v>10</v>
      </c>
      <c r="G55" s="47" t="s">
        <v>22</v>
      </c>
    </row>
    <row r="56" spans="1:7" ht="15.75" thickBot="1" x14ac:dyDescent="0.3">
      <c r="A56" s="61" t="s">
        <v>64</v>
      </c>
      <c r="B56" s="38" t="s">
        <v>67</v>
      </c>
      <c r="C56" s="9">
        <v>3.7</v>
      </c>
      <c r="D56" s="22">
        <v>200</v>
      </c>
      <c r="E56" s="72" t="s">
        <v>7</v>
      </c>
      <c r="F56" s="65">
        <v>0</v>
      </c>
      <c r="G56" s="48">
        <f>SUM(C54:C56)</f>
        <v>19.8</v>
      </c>
    </row>
    <row r="57" spans="1:7" x14ac:dyDescent="0.25">
      <c r="A57" s="59" t="s">
        <v>68</v>
      </c>
      <c r="B57" s="39" t="s">
        <v>73</v>
      </c>
      <c r="C57" s="11">
        <v>11.8</v>
      </c>
      <c r="D57" s="21">
        <v>200</v>
      </c>
      <c r="E57" s="68" t="s">
        <v>8</v>
      </c>
    </row>
    <row r="58" spans="1:7" x14ac:dyDescent="0.25">
      <c r="A58" s="55" t="s">
        <v>69</v>
      </c>
      <c r="B58" s="39" t="s">
        <v>73</v>
      </c>
      <c r="C58" s="10">
        <v>0.7</v>
      </c>
      <c r="D58" s="21">
        <v>200</v>
      </c>
      <c r="E58" s="68" t="s">
        <v>8</v>
      </c>
    </row>
    <row r="59" spans="1:7" ht="15.75" thickBot="1" x14ac:dyDescent="0.3">
      <c r="A59" s="43" t="s">
        <v>70</v>
      </c>
      <c r="B59" s="39" t="s">
        <v>73</v>
      </c>
      <c r="C59" s="10">
        <v>2.7</v>
      </c>
      <c r="D59" s="20">
        <v>150</v>
      </c>
      <c r="E59" s="71" t="s">
        <v>7</v>
      </c>
    </row>
    <row r="60" spans="1:7" x14ac:dyDescent="0.25">
      <c r="A60" s="43" t="s">
        <v>71</v>
      </c>
      <c r="B60" s="39" t="s">
        <v>73</v>
      </c>
      <c r="C60" s="10">
        <v>2.7</v>
      </c>
      <c r="D60" s="21">
        <v>150</v>
      </c>
      <c r="E60" s="71" t="s">
        <v>7</v>
      </c>
      <c r="F60" s="64" t="s">
        <v>10</v>
      </c>
      <c r="G60" s="47" t="s">
        <v>22</v>
      </c>
    </row>
    <row r="61" spans="1:7" ht="15.75" thickBot="1" x14ac:dyDescent="0.3">
      <c r="A61" s="44" t="s">
        <v>72</v>
      </c>
      <c r="B61" s="9" t="s">
        <v>73</v>
      </c>
      <c r="C61" s="9">
        <v>1.8</v>
      </c>
      <c r="D61" s="22">
        <v>150</v>
      </c>
      <c r="E61" s="49" t="s">
        <v>7</v>
      </c>
      <c r="F61" s="65">
        <f>SUM(C59:C61)</f>
        <v>7.2</v>
      </c>
      <c r="G61" s="48">
        <f>SUM(C57:C58)</f>
        <v>12.5</v>
      </c>
    </row>
    <row r="62" spans="1:7" x14ac:dyDescent="0.25">
      <c r="A62" s="45" t="s">
        <v>75</v>
      </c>
      <c r="B62" s="39" t="s">
        <v>74</v>
      </c>
      <c r="C62" s="11">
        <v>8.1999999999999993</v>
      </c>
      <c r="D62" s="21">
        <v>150</v>
      </c>
      <c r="E62" s="71" t="s">
        <v>7</v>
      </c>
    </row>
    <row r="63" spans="1:7" x14ac:dyDescent="0.25">
      <c r="A63" s="59" t="s">
        <v>76</v>
      </c>
      <c r="B63" s="39" t="s">
        <v>74</v>
      </c>
      <c r="C63" s="11">
        <v>5.6</v>
      </c>
      <c r="D63" s="21">
        <v>200</v>
      </c>
      <c r="E63" s="71" t="s">
        <v>7</v>
      </c>
    </row>
    <row r="64" spans="1:7" x14ac:dyDescent="0.25">
      <c r="A64" s="45" t="s">
        <v>77</v>
      </c>
      <c r="B64" s="39" t="s">
        <v>74</v>
      </c>
      <c r="C64" s="11">
        <v>10</v>
      </c>
      <c r="D64" s="21">
        <v>200</v>
      </c>
      <c r="E64" s="71" t="s">
        <v>7</v>
      </c>
    </row>
    <row r="65" spans="1:7" ht="15.75" thickBot="1" x14ac:dyDescent="0.3">
      <c r="A65" s="45" t="s">
        <v>78</v>
      </c>
      <c r="B65" s="39" t="s">
        <v>74</v>
      </c>
      <c r="C65" s="11">
        <v>10.3</v>
      </c>
      <c r="D65" s="21">
        <v>200</v>
      </c>
      <c r="E65" s="71" t="s">
        <v>7</v>
      </c>
    </row>
    <row r="66" spans="1:7" x14ac:dyDescent="0.25">
      <c r="A66" s="58" t="s">
        <v>79</v>
      </c>
      <c r="B66" s="39" t="s">
        <v>74</v>
      </c>
      <c r="C66" s="11">
        <v>15</v>
      </c>
      <c r="D66" s="21">
        <v>200</v>
      </c>
      <c r="E66" s="71" t="s">
        <v>7</v>
      </c>
      <c r="F66" s="64" t="s">
        <v>10</v>
      </c>
      <c r="G66" s="47" t="s">
        <v>22</v>
      </c>
    </row>
    <row r="67" spans="1:7" ht="15.75" thickBot="1" x14ac:dyDescent="0.3">
      <c r="A67" s="61" t="s">
        <v>80</v>
      </c>
      <c r="B67" s="38" t="s">
        <v>74</v>
      </c>
      <c r="C67" s="9">
        <v>10.9</v>
      </c>
      <c r="D67" s="22">
        <v>150</v>
      </c>
      <c r="E67" s="49" t="s">
        <v>7</v>
      </c>
      <c r="F67" s="65">
        <f>SUM(C62)</f>
        <v>8.1999999999999993</v>
      </c>
      <c r="G67" s="48">
        <f>SUM(C63:C67)</f>
        <v>51.8</v>
      </c>
    </row>
    <row r="68" spans="1:7" x14ac:dyDescent="0.25">
      <c r="A68" s="45" t="s">
        <v>81</v>
      </c>
      <c r="B68" s="39" t="s">
        <v>39</v>
      </c>
      <c r="C68" s="11">
        <v>4.8</v>
      </c>
      <c r="D68" s="21">
        <v>150</v>
      </c>
      <c r="E68" s="73" t="s">
        <v>8</v>
      </c>
    </row>
    <row r="69" spans="1:7" x14ac:dyDescent="0.25">
      <c r="A69" s="59" t="s">
        <v>82</v>
      </c>
      <c r="B69" s="39" t="s">
        <v>39</v>
      </c>
      <c r="C69" s="11">
        <v>2.8</v>
      </c>
      <c r="D69" s="21">
        <v>200</v>
      </c>
      <c r="E69" s="73" t="s">
        <v>8</v>
      </c>
    </row>
    <row r="70" spans="1:7" x14ac:dyDescent="0.25">
      <c r="A70" s="45" t="s">
        <v>83</v>
      </c>
      <c r="B70" s="39" t="s">
        <v>39</v>
      </c>
      <c r="C70" s="11">
        <v>4.9000000000000004</v>
      </c>
      <c r="D70" s="21">
        <v>150</v>
      </c>
      <c r="E70" s="73" t="s">
        <v>8</v>
      </c>
    </row>
    <row r="71" spans="1:7" x14ac:dyDescent="0.25">
      <c r="A71" s="45" t="s">
        <v>93</v>
      </c>
      <c r="B71" s="39" t="s">
        <v>39</v>
      </c>
      <c r="C71" s="11">
        <v>0.8</v>
      </c>
      <c r="D71" s="21">
        <v>150</v>
      </c>
      <c r="E71" s="69" t="s">
        <v>7</v>
      </c>
    </row>
    <row r="72" spans="1:7" x14ac:dyDescent="0.25">
      <c r="A72" s="45" t="s">
        <v>84</v>
      </c>
      <c r="B72" s="39" t="s">
        <v>39</v>
      </c>
      <c r="C72" s="11">
        <v>4.5</v>
      </c>
      <c r="D72" s="21">
        <v>150</v>
      </c>
      <c r="E72" s="69" t="s">
        <v>7</v>
      </c>
    </row>
    <row r="73" spans="1:7" x14ac:dyDescent="0.25">
      <c r="A73" s="59" t="s">
        <v>85</v>
      </c>
      <c r="B73" s="39" t="s">
        <v>39</v>
      </c>
      <c r="C73" s="11">
        <v>2.5</v>
      </c>
      <c r="D73" s="21">
        <v>200</v>
      </c>
      <c r="E73" s="69" t="s">
        <v>7</v>
      </c>
    </row>
    <row r="74" spans="1:7" x14ac:dyDescent="0.25">
      <c r="A74" s="45" t="s">
        <v>86</v>
      </c>
      <c r="B74" s="39" t="s">
        <v>39</v>
      </c>
      <c r="C74" s="11">
        <v>12.2</v>
      </c>
      <c r="D74" s="21">
        <v>150</v>
      </c>
      <c r="E74" s="69" t="s">
        <v>7</v>
      </c>
    </row>
    <row r="75" spans="1:7" x14ac:dyDescent="0.25">
      <c r="A75" s="59" t="s">
        <v>87</v>
      </c>
      <c r="B75" s="39" t="s">
        <v>39</v>
      </c>
      <c r="C75" s="11">
        <v>3.3</v>
      </c>
      <c r="D75" s="21">
        <v>200</v>
      </c>
      <c r="E75" s="73" t="s">
        <v>8</v>
      </c>
    </row>
    <row r="76" spans="1:7" x14ac:dyDescent="0.25">
      <c r="A76" s="58" t="s">
        <v>88</v>
      </c>
      <c r="B76" s="39" t="s">
        <v>39</v>
      </c>
      <c r="C76" s="11">
        <v>1.1000000000000001</v>
      </c>
      <c r="D76" s="21">
        <v>200</v>
      </c>
      <c r="E76" s="73" t="s">
        <v>8</v>
      </c>
    </row>
    <row r="77" spans="1:7" x14ac:dyDescent="0.25">
      <c r="A77" s="45" t="s">
        <v>89</v>
      </c>
      <c r="B77" s="39" t="s">
        <v>39</v>
      </c>
      <c r="C77" s="11">
        <v>1</v>
      </c>
      <c r="D77" s="21">
        <v>150</v>
      </c>
      <c r="E77" s="69" t="s">
        <v>7</v>
      </c>
    </row>
    <row r="78" spans="1:7" ht="15.75" thickBot="1" x14ac:dyDescent="0.3">
      <c r="A78" s="45" t="s">
        <v>90</v>
      </c>
      <c r="B78" s="39" t="s">
        <v>39</v>
      </c>
      <c r="C78" s="11">
        <v>1</v>
      </c>
      <c r="D78" s="21">
        <v>150</v>
      </c>
      <c r="E78" s="69" t="s">
        <v>7</v>
      </c>
    </row>
    <row r="79" spans="1:7" x14ac:dyDescent="0.25">
      <c r="A79" s="45" t="s">
        <v>91</v>
      </c>
      <c r="B79" s="39" t="s">
        <v>39</v>
      </c>
      <c r="C79" s="11">
        <v>1</v>
      </c>
      <c r="D79" s="21">
        <v>150</v>
      </c>
      <c r="E79" s="69" t="s">
        <v>7</v>
      </c>
      <c r="F79" s="64" t="s">
        <v>10</v>
      </c>
      <c r="G79" s="47" t="s">
        <v>22</v>
      </c>
    </row>
    <row r="80" spans="1:7" ht="15.75" thickBot="1" x14ac:dyDescent="0.3">
      <c r="A80" s="44" t="s">
        <v>92</v>
      </c>
      <c r="B80" s="38" t="s">
        <v>39</v>
      </c>
      <c r="C80" s="9">
        <v>1</v>
      </c>
      <c r="D80" s="22">
        <v>150</v>
      </c>
      <c r="E80" s="49" t="s">
        <v>7</v>
      </c>
      <c r="F80" s="65">
        <f>SUM(C68,C70:C72,C74,C77:C80)</f>
        <v>31.2</v>
      </c>
      <c r="G80" s="48">
        <f>SUM(C69,C73,C75,C76)</f>
        <v>9.6999999999999993</v>
      </c>
    </row>
    <row r="81" spans="1:8" ht="15.75" thickBot="1" x14ac:dyDescent="0.3">
      <c r="A81" s="45" t="s">
        <v>95</v>
      </c>
      <c r="B81" s="39" t="s">
        <v>94</v>
      </c>
      <c r="C81" s="11">
        <v>9.3000000000000007</v>
      </c>
      <c r="D81" s="21">
        <v>150</v>
      </c>
      <c r="E81" s="73" t="s">
        <v>8</v>
      </c>
    </row>
    <row r="82" spans="1:8" x14ac:dyDescent="0.25">
      <c r="A82" s="45" t="s">
        <v>96</v>
      </c>
      <c r="B82" s="39" t="s">
        <v>94</v>
      </c>
      <c r="C82" s="11">
        <v>5.2</v>
      </c>
      <c r="D82" s="21">
        <v>150</v>
      </c>
      <c r="E82" s="69" t="s">
        <v>7</v>
      </c>
      <c r="F82" s="64" t="s">
        <v>10</v>
      </c>
      <c r="G82" s="47" t="s">
        <v>22</v>
      </c>
    </row>
    <row r="83" spans="1:8" ht="15.75" thickBot="1" x14ac:dyDescent="0.3">
      <c r="A83" s="44" t="s">
        <v>97</v>
      </c>
      <c r="B83" s="38" t="s">
        <v>94</v>
      </c>
      <c r="C83" s="9">
        <v>6.8</v>
      </c>
      <c r="D83" s="22">
        <v>150</v>
      </c>
      <c r="E83" s="49" t="s">
        <v>7</v>
      </c>
      <c r="F83" s="65">
        <f>SUM(C81:C83)</f>
        <v>21.3</v>
      </c>
      <c r="G83" s="48"/>
    </row>
    <row r="84" spans="1:8" x14ac:dyDescent="0.25">
      <c r="A84" s="59" t="s">
        <v>98</v>
      </c>
      <c r="B84" s="39" t="s">
        <v>99</v>
      </c>
      <c r="C84" s="11">
        <v>3.5</v>
      </c>
      <c r="D84" s="21">
        <v>200</v>
      </c>
      <c r="E84" s="73" t="s">
        <v>8</v>
      </c>
    </row>
    <row r="85" spans="1:8" x14ac:dyDescent="0.25">
      <c r="A85" s="58" t="s">
        <v>100</v>
      </c>
      <c r="B85" s="39" t="s">
        <v>99</v>
      </c>
      <c r="C85" s="11">
        <v>1</v>
      </c>
      <c r="D85" s="21">
        <v>200</v>
      </c>
      <c r="E85" s="73" t="s">
        <v>8</v>
      </c>
    </row>
    <row r="86" spans="1:8" x14ac:dyDescent="0.25">
      <c r="A86" s="59" t="s">
        <v>101</v>
      </c>
      <c r="B86" s="39" t="s">
        <v>99</v>
      </c>
      <c r="C86" s="11">
        <v>2.2000000000000002</v>
      </c>
      <c r="D86" s="21">
        <v>200</v>
      </c>
      <c r="E86" s="73" t="s">
        <v>8</v>
      </c>
    </row>
    <row r="87" spans="1:8" x14ac:dyDescent="0.25">
      <c r="A87" s="58" t="s">
        <v>102</v>
      </c>
      <c r="B87" s="39" t="s">
        <v>99</v>
      </c>
      <c r="C87" s="11">
        <v>1</v>
      </c>
      <c r="D87" s="21">
        <v>200</v>
      </c>
      <c r="E87" s="73" t="s">
        <v>8</v>
      </c>
    </row>
    <row r="88" spans="1:8" x14ac:dyDescent="0.25">
      <c r="A88" s="58" t="s">
        <v>103</v>
      </c>
      <c r="B88" s="39" t="s">
        <v>99</v>
      </c>
      <c r="C88" s="11">
        <v>1.1000000000000001</v>
      </c>
      <c r="D88" s="21">
        <v>200</v>
      </c>
      <c r="E88" s="73" t="s">
        <v>8</v>
      </c>
    </row>
    <row r="89" spans="1:8" x14ac:dyDescent="0.25">
      <c r="A89" s="45" t="s">
        <v>104</v>
      </c>
      <c r="B89" s="39" t="s">
        <v>99</v>
      </c>
      <c r="C89" s="11">
        <v>1.4</v>
      </c>
      <c r="D89" s="21">
        <v>150</v>
      </c>
      <c r="E89" s="73" t="s">
        <v>8</v>
      </c>
    </row>
    <row r="90" spans="1:8" x14ac:dyDescent="0.25">
      <c r="A90" s="59" t="s">
        <v>105</v>
      </c>
      <c r="B90" s="39" t="s">
        <v>99</v>
      </c>
      <c r="C90" s="11">
        <v>2.9</v>
      </c>
      <c r="D90" s="21">
        <v>200</v>
      </c>
      <c r="E90" s="73" t="s">
        <v>8</v>
      </c>
    </row>
    <row r="91" spans="1:8" ht="15.75" thickBot="1" x14ac:dyDescent="0.3">
      <c r="A91" s="45" t="s">
        <v>106</v>
      </c>
      <c r="B91" s="39" t="s">
        <v>99</v>
      </c>
      <c r="C91" s="11">
        <v>3.1</v>
      </c>
      <c r="D91" s="21">
        <v>150</v>
      </c>
      <c r="E91" s="73" t="s">
        <v>8</v>
      </c>
    </row>
    <row r="92" spans="1:8" x14ac:dyDescent="0.25">
      <c r="A92" s="45" t="s">
        <v>107</v>
      </c>
      <c r="B92" s="39" t="s">
        <v>99</v>
      </c>
      <c r="C92" s="11">
        <v>1.5</v>
      </c>
      <c r="D92" s="21">
        <v>300</v>
      </c>
      <c r="E92" s="69" t="s">
        <v>7</v>
      </c>
      <c r="F92" s="64" t="s">
        <v>10</v>
      </c>
      <c r="G92" s="47" t="s">
        <v>22</v>
      </c>
      <c r="H92" s="47" t="s">
        <v>23</v>
      </c>
    </row>
    <row r="93" spans="1:8" ht="15.75" thickBot="1" x14ac:dyDescent="0.3">
      <c r="A93" s="44" t="s">
        <v>108</v>
      </c>
      <c r="B93" s="38" t="s">
        <v>99</v>
      </c>
      <c r="C93" s="9">
        <v>3.3</v>
      </c>
      <c r="D93" s="22">
        <v>150</v>
      </c>
      <c r="E93" s="49" t="s">
        <v>7</v>
      </c>
      <c r="F93" s="65">
        <f>SUM(C89,C91,C93)</f>
        <v>7.8</v>
      </c>
      <c r="G93" s="48">
        <f>SUM(C84:C88,C90)</f>
        <v>11.700000000000001</v>
      </c>
      <c r="H93" s="48">
        <f>C92</f>
        <v>1.5</v>
      </c>
    </row>
    <row r="94" spans="1:8" x14ac:dyDescent="0.25">
      <c r="A94" s="45" t="s">
        <v>110</v>
      </c>
      <c r="B94" s="39" t="s">
        <v>109</v>
      </c>
      <c r="C94" s="11">
        <v>1.1000000000000001</v>
      </c>
      <c r="D94" s="21">
        <v>150</v>
      </c>
      <c r="E94" s="69" t="s">
        <v>7</v>
      </c>
    </row>
    <row r="95" spans="1:8" x14ac:dyDescent="0.25">
      <c r="A95" s="45" t="s">
        <v>111</v>
      </c>
      <c r="B95" s="39" t="s">
        <v>109</v>
      </c>
      <c r="C95" s="11">
        <v>4.3</v>
      </c>
      <c r="D95" s="21">
        <v>150</v>
      </c>
      <c r="E95" s="69" t="s">
        <v>7</v>
      </c>
    </row>
    <row r="96" spans="1:8" x14ac:dyDescent="0.25">
      <c r="A96" s="45" t="s">
        <v>112</v>
      </c>
      <c r="B96" s="39" t="s">
        <v>109</v>
      </c>
      <c r="C96" s="11">
        <v>0.7</v>
      </c>
      <c r="D96" s="21">
        <v>150</v>
      </c>
      <c r="E96" s="73" t="s">
        <v>8</v>
      </c>
    </row>
    <row r="97" spans="1:7" ht="15.75" thickBot="1" x14ac:dyDescent="0.3">
      <c r="A97" s="45" t="s">
        <v>113</v>
      </c>
      <c r="B97" s="39" t="s">
        <v>109</v>
      </c>
      <c r="C97" s="11">
        <v>3.8</v>
      </c>
      <c r="D97" s="21">
        <v>150</v>
      </c>
      <c r="E97" s="69" t="s">
        <v>7</v>
      </c>
    </row>
    <row r="98" spans="1:7" x14ac:dyDescent="0.25">
      <c r="A98" s="45" t="s">
        <v>114</v>
      </c>
      <c r="B98" s="39" t="s">
        <v>109</v>
      </c>
      <c r="C98" s="11">
        <v>1</v>
      </c>
      <c r="D98" s="21">
        <v>150</v>
      </c>
      <c r="E98" s="69" t="s">
        <v>7</v>
      </c>
      <c r="F98" s="64" t="s">
        <v>10</v>
      </c>
      <c r="G98" s="47" t="s">
        <v>22</v>
      </c>
    </row>
    <row r="99" spans="1:7" ht="15.75" thickBot="1" x14ac:dyDescent="0.3">
      <c r="A99" s="56" t="s">
        <v>115</v>
      </c>
      <c r="B99" s="38" t="s">
        <v>109</v>
      </c>
      <c r="C99" s="9">
        <v>1.3</v>
      </c>
      <c r="D99" s="22">
        <v>200</v>
      </c>
      <c r="E99" s="49" t="s">
        <v>7</v>
      </c>
      <c r="F99" s="65">
        <f>SUM(C94:C98)</f>
        <v>10.9</v>
      </c>
      <c r="G99" s="48">
        <f>SUM(C99)</f>
        <v>1.3</v>
      </c>
    </row>
    <row r="100" spans="1:7" x14ac:dyDescent="0.25">
      <c r="A100" s="59" t="s">
        <v>117</v>
      </c>
      <c r="B100" s="39" t="s">
        <v>116</v>
      </c>
      <c r="C100" s="11">
        <v>3.2</v>
      </c>
      <c r="D100" s="21">
        <v>200</v>
      </c>
      <c r="E100" s="73" t="s">
        <v>8</v>
      </c>
    </row>
    <row r="101" spans="1:7" x14ac:dyDescent="0.25">
      <c r="A101" s="45" t="s">
        <v>118</v>
      </c>
      <c r="B101" s="39" t="s">
        <v>116</v>
      </c>
      <c r="C101" s="11">
        <v>0.9</v>
      </c>
      <c r="D101" s="21">
        <v>150</v>
      </c>
      <c r="E101" s="69" t="s">
        <v>7</v>
      </c>
    </row>
    <row r="102" spans="1:7" x14ac:dyDescent="0.25">
      <c r="A102" s="45" t="s">
        <v>119</v>
      </c>
      <c r="B102" s="39" t="s">
        <v>116</v>
      </c>
      <c r="C102" s="11">
        <v>2.5</v>
      </c>
      <c r="D102" s="21">
        <v>150</v>
      </c>
      <c r="E102" s="69" t="s">
        <v>7</v>
      </c>
    </row>
    <row r="103" spans="1:7" x14ac:dyDescent="0.25">
      <c r="A103" s="45" t="s">
        <v>120</v>
      </c>
      <c r="B103" s="39" t="s">
        <v>116</v>
      </c>
      <c r="C103" s="11">
        <v>9.6</v>
      </c>
      <c r="D103" s="21">
        <v>150</v>
      </c>
      <c r="E103" s="73" t="s">
        <v>8</v>
      </c>
    </row>
    <row r="104" spans="1:7" x14ac:dyDescent="0.25">
      <c r="A104" s="58" t="s">
        <v>121</v>
      </c>
      <c r="B104" s="39" t="s">
        <v>116</v>
      </c>
      <c r="C104" s="11">
        <v>1</v>
      </c>
      <c r="D104" s="21">
        <v>200</v>
      </c>
      <c r="E104" s="73" t="s">
        <v>8</v>
      </c>
    </row>
    <row r="105" spans="1:7" x14ac:dyDescent="0.25">
      <c r="A105" s="45" t="s">
        <v>122</v>
      </c>
      <c r="B105" s="39" t="s">
        <v>116</v>
      </c>
      <c r="C105" s="11">
        <v>6.8</v>
      </c>
      <c r="D105" s="21">
        <v>150</v>
      </c>
      <c r="E105" s="73" t="s">
        <v>8</v>
      </c>
    </row>
    <row r="106" spans="1:7" x14ac:dyDescent="0.25">
      <c r="A106" s="58" t="s">
        <v>123</v>
      </c>
      <c r="B106" s="39" t="s">
        <v>116</v>
      </c>
      <c r="C106" s="11">
        <v>0.6</v>
      </c>
      <c r="D106" s="21">
        <v>200</v>
      </c>
      <c r="E106" s="73" t="s">
        <v>8</v>
      </c>
    </row>
    <row r="107" spans="1:7" x14ac:dyDescent="0.25">
      <c r="A107" s="59" t="s">
        <v>124</v>
      </c>
      <c r="B107" s="39" t="s">
        <v>116</v>
      </c>
      <c r="C107" s="11">
        <v>6.1</v>
      </c>
      <c r="D107" s="21">
        <v>200</v>
      </c>
      <c r="E107" s="73" t="s">
        <v>8</v>
      </c>
    </row>
    <row r="108" spans="1:7" x14ac:dyDescent="0.25">
      <c r="A108" s="45" t="s">
        <v>125</v>
      </c>
      <c r="B108" s="39" t="s">
        <v>116</v>
      </c>
      <c r="C108" s="11">
        <v>7.1</v>
      </c>
      <c r="D108" s="21">
        <v>150</v>
      </c>
      <c r="E108" s="69" t="s">
        <v>7</v>
      </c>
    </row>
    <row r="109" spans="1:7" x14ac:dyDescent="0.25">
      <c r="A109" s="45" t="s">
        <v>126</v>
      </c>
      <c r="B109" s="39" t="s">
        <v>116</v>
      </c>
      <c r="C109" s="11">
        <v>2.1</v>
      </c>
      <c r="D109" s="21">
        <v>150</v>
      </c>
      <c r="E109" s="69" t="s">
        <v>7</v>
      </c>
    </row>
    <row r="110" spans="1:7" x14ac:dyDescent="0.25">
      <c r="A110" s="58" t="s">
        <v>127</v>
      </c>
      <c r="B110" s="39" t="s">
        <v>116</v>
      </c>
      <c r="C110" s="11">
        <v>1</v>
      </c>
      <c r="D110" s="21">
        <v>200</v>
      </c>
      <c r="E110" s="69" t="s">
        <v>7</v>
      </c>
    </row>
    <row r="111" spans="1:7" x14ac:dyDescent="0.25">
      <c r="A111" s="45" t="s">
        <v>128</v>
      </c>
      <c r="B111" s="39" t="s">
        <v>116</v>
      </c>
      <c r="C111" s="11">
        <v>3.2</v>
      </c>
      <c r="D111" s="21">
        <v>150</v>
      </c>
      <c r="E111" s="69" t="s">
        <v>7</v>
      </c>
    </row>
    <row r="112" spans="1:7" x14ac:dyDescent="0.25">
      <c r="A112" s="45" t="s">
        <v>129</v>
      </c>
      <c r="B112" s="39" t="s">
        <v>116</v>
      </c>
      <c r="C112" s="11">
        <v>4.2</v>
      </c>
      <c r="D112" s="21">
        <v>150</v>
      </c>
      <c r="E112" s="73" t="s">
        <v>8</v>
      </c>
    </row>
    <row r="113" spans="1:7" x14ac:dyDescent="0.25">
      <c r="A113" s="59" t="s">
        <v>130</v>
      </c>
      <c r="B113" s="39" t="s">
        <v>116</v>
      </c>
      <c r="C113" s="11">
        <v>9.5</v>
      </c>
      <c r="D113" s="21">
        <v>200</v>
      </c>
      <c r="E113" s="73" t="s">
        <v>8</v>
      </c>
    </row>
    <row r="114" spans="1:7" x14ac:dyDescent="0.25">
      <c r="A114" s="45" t="s">
        <v>131</v>
      </c>
      <c r="B114" s="39" t="s">
        <v>116</v>
      </c>
      <c r="C114" s="11">
        <v>1.4</v>
      </c>
      <c r="D114" s="21">
        <v>150</v>
      </c>
      <c r="E114" s="69" t="s">
        <v>7</v>
      </c>
    </row>
    <row r="115" spans="1:7" x14ac:dyDescent="0.25">
      <c r="A115" s="45" t="s">
        <v>132</v>
      </c>
      <c r="B115" s="39" t="s">
        <v>116</v>
      </c>
      <c r="C115" s="11">
        <v>7</v>
      </c>
      <c r="D115" s="21">
        <v>150</v>
      </c>
      <c r="E115" s="69" t="s">
        <v>7</v>
      </c>
    </row>
    <row r="116" spans="1:7" x14ac:dyDescent="0.25">
      <c r="A116" s="45" t="s">
        <v>133</v>
      </c>
      <c r="B116" s="39" t="s">
        <v>116</v>
      </c>
      <c r="C116" s="11">
        <v>3.5</v>
      </c>
      <c r="D116" s="21">
        <v>150</v>
      </c>
      <c r="E116" s="69" t="s">
        <v>7</v>
      </c>
    </row>
    <row r="117" spans="1:7" x14ac:dyDescent="0.25">
      <c r="A117" s="45" t="s">
        <v>134</v>
      </c>
      <c r="B117" s="39" t="s">
        <v>116</v>
      </c>
      <c r="C117" s="11">
        <v>1</v>
      </c>
      <c r="D117" s="21">
        <v>150</v>
      </c>
      <c r="E117" s="69" t="s">
        <v>7</v>
      </c>
    </row>
    <row r="118" spans="1:7" x14ac:dyDescent="0.25">
      <c r="A118" s="59" t="s">
        <v>135</v>
      </c>
      <c r="B118" s="39" t="s">
        <v>116</v>
      </c>
      <c r="C118" s="11">
        <v>0.8</v>
      </c>
      <c r="D118" s="21">
        <v>200</v>
      </c>
      <c r="E118" s="69" t="s">
        <v>7</v>
      </c>
    </row>
    <row r="119" spans="1:7" x14ac:dyDescent="0.25">
      <c r="A119" s="45" t="s">
        <v>136</v>
      </c>
      <c r="B119" s="39" t="s">
        <v>116</v>
      </c>
      <c r="C119" s="11">
        <v>0.8</v>
      </c>
      <c r="D119" s="21">
        <v>150</v>
      </c>
      <c r="E119" s="69" t="s">
        <v>7</v>
      </c>
    </row>
    <row r="120" spans="1:7" x14ac:dyDescent="0.25">
      <c r="A120" s="59" t="s">
        <v>137</v>
      </c>
      <c r="B120" s="39" t="s">
        <v>116</v>
      </c>
      <c r="C120" s="11">
        <v>0.8</v>
      </c>
      <c r="D120" s="21">
        <v>200</v>
      </c>
      <c r="E120" s="69" t="s">
        <v>7</v>
      </c>
    </row>
    <row r="121" spans="1:7" x14ac:dyDescent="0.25">
      <c r="A121" s="45" t="s">
        <v>138</v>
      </c>
      <c r="B121" s="39" t="s">
        <v>116</v>
      </c>
      <c r="C121" s="11">
        <v>0.8</v>
      </c>
      <c r="D121" s="21">
        <v>150</v>
      </c>
      <c r="E121" s="69" t="s">
        <v>7</v>
      </c>
    </row>
    <row r="122" spans="1:7" x14ac:dyDescent="0.25">
      <c r="A122" s="59" t="s">
        <v>139</v>
      </c>
      <c r="B122" s="39" t="s">
        <v>116</v>
      </c>
      <c r="C122" s="11">
        <v>0.8</v>
      </c>
      <c r="D122" s="21">
        <v>200</v>
      </c>
      <c r="E122" s="69" t="s">
        <v>7</v>
      </c>
    </row>
    <row r="123" spans="1:7" ht="15.75" thickBot="1" x14ac:dyDescent="0.3">
      <c r="A123" s="45" t="s">
        <v>140</v>
      </c>
      <c r="B123" s="39" t="s">
        <v>116</v>
      </c>
      <c r="C123" s="11">
        <v>0.8</v>
      </c>
      <c r="D123" s="21">
        <v>150</v>
      </c>
      <c r="E123" s="69" t="s">
        <v>7</v>
      </c>
    </row>
    <row r="124" spans="1:7" x14ac:dyDescent="0.25">
      <c r="A124" s="59" t="s">
        <v>141</v>
      </c>
      <c r="B124" s="39" t="s">
        <v>116</v>
      </c>
      <c r="C124" s="11">
        <v>0.8</v>
      </c>
      <c r="D124" s="21">
        <v>200</v>
      </c>
      <c r="E124" s="69" t="s">
        <v>7</v>
      </c>
      <c r="F124" s="64" t="s">
        <v>10</v>
      </c>
      <c r="G124" s="47" t="s">
        <v>22</v>
      </c>
    </row>
    <row r="125" spans="1:7" ht="15.75" thickBot="1" x14ac:dyDescent="0.3">
      <c r="A125" s="44" t="s">
        <v>142</v>
      </c>
      <c r="B125" s="38" t="s">
        <v>116</v>
      </c>
      <c r="C125" s="9">
        <v>0.8</v>
      </c>
      <c r="D125" s="22">
        <v>150</v>
      </c>
      <c r="E125" s="49" t="s">
        <v>7</v>
      </c>
      <c r="F125" s="65">
        <f>SUM(C101:C103,C105,C108:C109,C111:C112,C114:C117,C119,C121,C123,C125)</f>
        <v>52.499999999999993</v>
      </c>
      <c r="G125" s="48">
        <f>SUM(C100,C104,C106:C107,C110,C113,C118,C120,C122,C124)</f>
        <v>24.6</v>
      </c>
    </row>
    <row r="126" spans="1:7" x14ac:dyDescent="0.25">
      <c r="A126" s="45" t="s">
        <v>144</v>
      </c>
      <c r="B126" s="39" t="s">
        <v>143</v>
      </c>
      <c r="C126" s="11">
        <v>1.5</v>
      </c>
      <c r="D126" s="21">
        <v>150</v>
      </c>
      <c r="E126" s="69" t="s">
        <v>7</v>
      </c>
    </row>
    <row r="127" spans="1:7" ht="15.75" thickBot="1" x14ac:dyDescent="0.3">
      <c r="A127" s="45" t="s">
        <v>145</v>
      </c>
      <c r="B127" s="39" t="s">
        <v>143</v>
      </c>
      <c r="C127" s="11">
        <v>1.41</v>
      </c>
      <c r="D127" s="21">
        <v>150</v>
      </c>
      <c r="E127" s="69" t="s">
        <v>7</v>
      </c>
    </row>
    <row r="128" spans="1:7" x14ac:dyDescent="0.25">
      <c r="A128" s="45" t="s">
        <v>146</v>
      </c>
      <c r="B128" s="39" t="s">
        <v>143</v>
      </c>
      <c r="C128" s="11">
        <v>1.5</v>
      </c>
      <c r="D128" s="21">
        <v>150</v>
      </c>
      <c r="E128" s="69" t="s">
        <v>7</v>
      </c>
      <c r="F128" s="64" t="s">
        <v>10</v>
      </c>
    </row>
    <row r="129" spans="1:8" ht="15.75" thickBot="1" x14ac:dyDescent="0.3">
      <c r="A129" s="44" t="s">
        <v>147</v>
      </c>
      <c r="B129" s="38" t="s">
        <v>143</v>
      </c>
      <c r="C129" s="9">
        <v>1.5</v>
      </c>
      <c r="D129" s="22">
        <v>150</v>
      </c>
      <c r="E129" s="49" t="s">
        <v>7</v>
      </c>
      <c r="F129" s="65">
        <f>SUM(C126:C129)</f>
        <v>5.91</v>
      </c>
    </row>
    <row r="130" spans="1:8" x14ac:dyDescent="0.25">
      <c r="A130" s="45" t="s">
        <v>148</v>
      </c>
      <c r="B130" s="39" t="s">
        <v>149</v>
      </c>
      <c r="C130" s="11">
        <v>1</v>
      </c>
      <c r="D130" s="21">
        <v>150</v>
      </c>
      <c r="E130" s="69" t="s">
        <v>7</v>
      </c>
      <c r="F130" s="64" t="s">
        <v>10</v>
      </c>
      <c r="G130" s="47" t="s">
        <v>22</v>
      </c>
    </row>
    <row r="131" spans="1:8" ht="15.75" thickBot="1" x14ac:dyDescent="0.3">
      <c r="A131" s="44" t="s">
        <v>150</v>
      </c>
      <c r="B131" s="38" t="s">
        <v>149</v>
      </c>
      <c r="C131" s="9">
        <v>1</v>
      </c>
      <c r="D131" s="22">
        <v>200</v>
      </c>
      <c r="E131" s="49" t="s">
        <v>7</v>
      </c>
      <c r="F131" s="65">
        <f>C130</f>
        <v>1</v>
      </c>
      <c r="G131" s="48">
        <f>C131</f>
        <v>1</v>
      </c>
    </row>
    <row r="132" spans="1:8" ht="15.75" thickBot="1" x14ac:dyDescent="0.3">
      <c r="A132" s="50" t="s">
        <v>152</v>
      </c>
      <c r="B132" s="51" t="s">
        <v>151</v>
      </c>
      <c r="C132" s="52">
        <v>5.6</v>
      </c>
      <c r="D132" s="53">
        <v>150</v>
      </c>
      <c r="E132" s="74" t="s">
        <v>7</v>
      </c>
      <c r="F132" s="65">
        <f>C132</f>
        <v>5.6</v>
      </c>
    </row>
    <row r="133" spans="1:8" ht="15.75" thickBot="1" x14ac:dyDescent="0.3">
      <c r="A133" s="50" t="s">
        <v>154</v>
      </c>
      <c r="B133" s="51" t="s">
        <v>153</v>
      </c>
      <c r="C133" s="52">
        <v>1</v>
      </c>
      <c r="D133" s="53">
        <v>150</v>
      </c>
      <c r="E133" s="74" t="s">
        <v>7</v>
      </c>
      <c r="F133" s="65">
        <f>C133</f>
        <v>1</v>
      </c>
    </row>
    <row r="134" spans="1:8" x14ac:dyDescent="0.25">
      <c r="A134" s="59" t="s">
        <v>159</v>
      </c>
      <c r="B134" s="39" t="s">
        <v>156</v>
      </c>
      <c r="C134" s="11">
        <v>2.9</v>
      </c>
      <c r="D134" s="21">
        <v>200</v>
      </c>
      <c r="E134" s="73" t="s">
        <v>8</v>
      </c>
    </row>
    <row r="135" spans="1:8" x14ac:dyDescent="0.25">
      <c r="A135" s="58" t="s">
        <v>160</v>
      </c>
      <c r="B135" s="39" t="s">
        <v>156</v>
      </c>
      <c r="C135" s="11">
        <v>1.7</v>
      </c>
      <c r="D135" s="21">
        <v>200</v>
      </c>
      <c r="E135" s="73" t="s">
        <v>8</v>
      </c>
    </row>
    <row r="136" spans="1:8" x14ac:dyDescent="0.25">
      <c r="A136" s="45" t="s">
        <v>157</v>
      </c>
      <c r="B136" s="39" t="s">
        <v>156</v>
      </c>
      <c r="C136" s="11">
        <v>3.6</v>
      </c>
      <c r="D136" s="21">
        <v>150</v>
      </c>
      <c r="E136" s="73" t="s">
        <v>8</v>
      </c>
    </row>
    <row r="137" spans="1:8" ht="15.75" thickBot="1" x14ac:dyDescent="0.3">
      <c r="A137" s="45" t="s">
        <v>158</v>
      </c>
      <c r="B137" s="39" t="s">
        <v>156</v>
      </c>
      <c r="C137" s="11">
        <v>4.4000000000000004</v>
      </c>
      <c r="D137" s="21">
        <v>150</v>
      </c>
      <c r="E137" s="73" t="s">
        <v>8</v>
      </c>
    </row>
    <row r="138" spans="1:8" ht="15.75" thickBot="1" x14ac:dyDescent="0.3">
      <c r="A138" s="45" t="s">
        <v>161</v>
      </c>
      <c r="B138" s="39" t="s">
        <v>156</v>
      </c>
      <c r="C138" s="11">
        <v>4.2</v>
      </c>
      <c r="D138" s="21">
        <v>150</v>
      </c>
      <c r="E138" s="73" t="s">
        <v>8</v>
      </c>
      <c r="F138" s="64" t="s">
        <v>10</v>
      </c>
      <c r="G138" s="47" t="s">
        <v>22</v>
      </c>
    </row>
    <row r="139" spans="1:8" ht="15.75" thickBot="1" x14ac:dyDescent="0.3">
      <c r="A139" s="44" t="s">
        <v>162</v>
      </c>
      <c r="B139" s="38" t="s">
        <v>156</v>
      </c>
      <c r="C139" s="9">
        <v>2.9</v>
      </c>
      <c r="D139" s="22">
        <v>150</v>
      </c>
      <c r="E139" s="49" t="s">
        <v>7</v>
      </c>
      <c r="F139" s="65">
        <f>SUM(C136:C139)</f>
        <v>15.1</v>
      </c>
      <c r="G139" s="48">
        <f>SUM(C134:C135)</f>
        <v>4.5999999999999996</v>
      </c>
      <c r="H139" s="47" t="s">
        <v>23</v>
      </c>
    </row>
    <row r="140" spans="1:8" ht="15.75" thickBot="1" x14ac:dyDescent="0.3">
      <c r="A140" s="50" t="s">
        <v>155</v>
      </c>
      <c r="B140" s="51" t="s">
        <v>163</v>
      </c>
      <c r="C140" s="52">
        <v>0.5</v>
      </c>
      <c r="D140" s="53">
        <v>300</v>
      </c>
      <c r="E140" s="74" t="s">
        <v>7</v>
      </c>
      <c r="H140" s="48">
        <v>0.5</v>
      </c>
    </row>
    <row r="141" spans="1:8" x14ac:dyDescent="0.25">
      <c r="A141" s="45" t="s">
        <v>165</v>
      </c>
      <c r="B141" s="39" t="s">
        <v>164</v>
      </c>
      <c r="C141" s="11">
        <v>4.5</v>
      </c>
      <c r="D141" s="21">
        <v>150</v>
      </c>
      <c r="E141" s="73" t="s">
        <v>8</v>
      </c>
    </row>
    <row r="142" spans="1:8" x14ac:dyDescent="0.25">
      <c r="A142" s="59" t="s">
        <v>166</v>
      </c>
      <c r="B142" s="39" t="s">
        <v>164</v>
      </c>
      <c r="C142" s="11">
        <v>3.4</v>
      </c>
      <c r="D142" s="21">
        <v>200</v>
      </c>
      <c r="E142" s="73" t="s">
        <v>8</v>
      </c>
    </row>
    <row r="143" spans="1:8" x14ac:dyDescent="0.25">
      <c r="A143" s="59" t="s">
        <v>167</v>
      </c>
      <c r="B143" s="39" t="s">
        <v>164</v>
      </c>
      <c r="C143" s="11">
        <v>1.3</v>
      </c>
      <c r="D143" s="21">
        <v>200</v>
      </c>
      <c r="E143" s="73" t="s">
        <v>8</v>
      </c>
    </row>
    <row r="144" spans="1:8" x14ac:dyDescent="0.25">
      <c r="A144" s="59" t="s">
        <v>168</v>
      </c>
      <c r="B144" s="39" t="s">
        <v>164</v>
      </c>
      <c r="C144" s="11">
        <v>3.4</v>
      </c>
      <c r="D144" s="21">
        <v>200</v>
      </c>
      <c r="E144" s="73" t="s">
        <v>8</v>
      </c>
    </row>
    <row r="145" spans="1:8" x14ac:dyDescent="0.25">
      <c r="A145" s="59" t="s">
        <v>169</v>
      </c>
      <c r="B145" s="39" t="s">
        <v>164</v>
      </c>
      <c r="C145" s="11">
        <v>6.3</v>
      </c>
      <c r="D145" s="21">
        <v>200</v>
      </c>
      <c r="E145" s="73" t="s">
        <v>8</v>
      </c>
    </row>
    <row r="146" spans="1:8" x14ac:dyDescent="0.25">
      <c r="A146" s="58" t="s">
        <v>170</v>
      </c>
      <c r="B146" s="39" t="s">
        <v>164</v>
      </c>
      <c r="C146" s="11">
        <v>1</v>
      </c>
      <c r="D146" s="21">
        <v>200</v>
      </c>
      <c r="E146" s="73" t="s">
        <v>8</v>
      </c>
    </row>
    <row r="147" spans="1:8" x14ac:dyDescent="0.25">
      <c r="A147" s="45" t="s">
        <v>171</v>
      </c>
      <c r="B147" s="39" t="s">
        <v>164</v>
      </c>
      <c r="C147" s="11">
        <v>0.7</v>
      </c>
      <c r="D147" s="21">
        <v>150</v>
      </c>
      <c r="E147" s="69" t="s">
        <v>7</v>
      </c>
    </row>
    <row r="148" spans="1:8" x14ac:dyDescent="0.25">
      <c r="A148" s="45" t="s">
        <v>172</v>
      </c>
      <c r="B148" s="39" t="s">
        <v>164</v>
      </c>
      <c r="C148" s="11">
        <v>0.7</v>
      </c>
      <c r="D148" s="21">
        <v>150</v>
      </c>
      <c r="E148" s="69" t="s">
        <v>7</v>
      </c>
    </row>
    <row r="149" spans="1:8" x14ac:dyDescent="0.25">
      <c r="A149" s="58" t="s">
        <v>173</v>
      </c>
      <c r="B149" s="39" t="s">
        <v>164</v>
      </c>
      <c r="C149" s="11">
        <v>32</v>
      </c>
      <c r="D149" s="21">
        <v>150</v>
      </c>
      <c r="E149" s="73" t="s">
        <v>8</v>
      </c>
    </row>
    <row r="150" spans="1:8" x14ac:dyDescent="0.25">
      <c r="A150" s="59" t="s">
        <v>174</v>
      </c>
      <c r="B150" s="39" t="s">
        <v>164</v>
      </c>
      <c r="C150" s="11">
        <v>0.6</v>
      </c>
      <c r="D150" s="21">
        <v>200</v>
      </c>
      <c r="E150" s="73" t="s">
        <v>8</v>
      </c>
    </row>
    <row r="151" spans="1:8" ht="15.75" thickBot="1" x14ac:dyDescent="0.3">
      <c r="A151" s="45" t="s">
        <v>175</v>
      </c>
      <c r="B151" s="39" t="s">
        <v>164</v>
      </c>
      <c r="C151" s="11">
        <v>0.9</v>
      </c>
      <c r="D151" s="21">
        <v>150</v>
      </c>
      <c r="E151" s="69" t="s">
        <v>7</v>
      </c>
    </row>
    <row r="152" spans="1:8" x14ac:dyDescent="0.25">
      <c r="A152" s="45" t="s">
        <v>176</v>
      </c>
      <c r="B152" s="39" t="s">
        <v>164</v>
      </c>
      <c r="C152" s="11">
        <v>0.6</v>
      </c>
      <c r="D152" s="21">
        <v>150</v>
      </c>
      <c r="E152" s="69" t="s">
        <v>7</v>
      </c>
      <c r="F152" s="64" t="s">
        <v>10</v>
      </c>
      <c r="G152" s="47" t="s">
        <v>22</v>
      </c>
    </row>
    <row r="153" spans="1:8" ht="15.75" thickBot="1" x14ac:dyDescent="0.3">
      <c r="A153" s="45" t="s">
        <v>177</v>
      </c>
      <c r="B153" s="39" t="s">
        <v>164</v>
      </c>
      <c r="C153" s="11">
        <v>0.8</v>
      </c>
      <c r="D153" s="21">
        <v>150</v>
      </c>
      <c r="E153" s="69" t="s">
        <v>7</v>
      </c>
      <c r="F153" s="65">
        <f>SUM(C141,C147:C148,C151:C153)</f>
        <v>8.2000000000000011</v>
      </c>
      <c r="G153" s="48">
        <f>SUM(C142:C146,C149:C150)</f>
        <v>48</v>
      </c>
    </row>
    <row r="154" spans="1:8" ht="15.75" thickBot="1" x14ac:dyDescent="0.3">
      <c r="A154" s="40" t="s">
        <v>12</v>
      </c>
      <c r="B154" s="41" t="s">
        <v>5</v>
      </c>
      <c r="C154" s="32">
        <f>SUM(C4:C153)</f>
        <v>649.80999999999983</v>
      </c>
      <c r="D154" s="41" t="s">
        <v>5</v>
      </c>
      <c r="E154" s="75" t="s">
        <v>5</v>
      </c>
    </row>
    <row r="155" spans="1:8" x14ac:dyDescent="0.25">
      <c r="A155" s="12"/>
      <c r="B155" s="12"/>
      <c r="C155" s="13"/>
      <c r="D155" s="23"/>
      <c r="E155" s="27"/>
      <c r="F155" s="30" t="s">
        <v>10</v>
      </c>
      <c r="G155" s="30" t="s">
        <v>22</v>
      </c>
      <c r="H155" s="30" t="s">
        <v>23</v>
      </c>
    </row>
    <row r="156" spans="1:8" ht="15.75" thickBot="1" x14ac:dyDescent="0.3">
      <c r="A156" s="14"/>
      <c r="B156" s="14"/>
      <c r="C156" s="15"/>
      <c r="D156" s="24"/>
      <c r="E156" s="16"/>
      <c r="F156" s="28">
        <f>SUM(F5:F154)</f>
        <v>296.91000000000008</v>
      </c>
      <c r="G156" s="28">
        <f>SUM(G5:G154)</f>
        <v>340.3</v>
      </c>
      <c r="H156" s="28">
        <f>SUM(H5:H154)</f>
        <v>12.6</v>
      </c>
    </row>
    <row r="157" spans="1:8" x14ac:dyDescent="0.25">
      <c r="A157" s="14"/>
      <c r="B157" s="14"/>
      <c r="C157" s="15"/>
      <c r="D157" s="24"/>
      <c r="E157" s="16"/>
    </row>
    <row r="158" spans="1:8" x14ac:dyDescent="0.25">
      <c r="A158" s="14"/>
      <c r="B158" s="14"/>
      <c r="C158" s="15"/>
      <c r="D158" s="24"/>
      <c r="E158" s="16"/>
    </row>
    <row r="159" spans="1:8" x14ac:dyDescent="0.25">
      <c r="A159" s="14"/>
      <c r="B159" s="14"/>
      <c r="C159" s="15"/>
      <c r="D159" s="24"/>
      <c r="E159" s="16"/>
    </row>
    <row r="160" spans="1:8" x14ac:dyDescent="0.25">
      <c r="A160" s="14"/>
      <c r="B160" s="14"/>
      <c r="C160" s="15"/>
      <c r="D160" s="24"/>
      <c r="E160" s="16"/>
    </row>
    <row r="161" spans="1:5" x14ac:dyDescent="0.25">
      <c r="A161" s="14"/>
      <c r="B161" s="14"/>
      <c r="C161" s="15"/>
      <c r="D161" s="24"/>
      <c r="E161" s="16"/>
    </row>
    <row r="162" spans="1:5" x14ac:dyDescent="0.25">
      <c r="A162" s="14"/>
      <c r="B162" s="14"/>
      <c r="C162" s="15"/>
      <c r="D162" s="24"/>
      <c r="E162" s="16"/>
    </row>
    <row r="163" spans="1:5" x14ac:dyDescent="0.25">
      <c r="A163" s="14"/>
      <c r="B163" s="14"/>
      <c r="C163" s="15"/>
      <c r="D163" s="24"/>
      <c r="E163" s="16"/>
    </row>
    <row r="164" spans="1:5" x14ac:dyDescent="0.25">
      <c r="A164" s="14"/>
      <c r="B164" s="14"/>
      <c r="C164" s="15"/>
      <c r="D164" s="24"/>
      <c r="E164" s="17"/>
    </row>
    <row r="165" spans="1:5" x14ac:dyDescent="0.25">
      <c r="A165" s="14"/>
      <c r="B165" s="14"/>
      <c r="C165" s="15"/>
      <c r="D165" s="24"/>
      <c r="E165" s="16"/>
    </row>
    <row r="166" spans="1:5" x14ac:dyDescent="0.25">
      <c r="A166" s="14"/>
      <c r="B166" s="14"/>
      <c r="C166" s="15"/>
      <c r="D166" s="24"/>
      <c r="E166" s="16"/>
    </row>
    <row r="167" spans="1:5" x14ac:dyDescent="0.25">
      <c r="A167" s="14"/>
      <c r="B167" s="14"/>
      <c r="C167" s="15"/>
      <c r="D167" s="24"/>
      <c r="E167" s="16"/>
    </row>
    <row r="168" spans="1:5" x14ac:dyDescent="0.25">
      <c r="A168" s="14"/>
      <c r="B168" s="14"/>
      <c r="C168" s="15"/>
      <c r="D168" s="24"/>
      <c r="E168" s="16"/>
    </row>
    <row r="169" spans="1:5" x14ac:dyDescent="0.25">
      <c r="A169" s="14"/>
      <c r="B169" s="14"/>
      <c r="C169" s="15"/>
      <c r="D169" s="24"/>
      <c r="E169" s="16"/>
    </row>
    <row r="170" spans="1:5" x14ac:dyDescent="0.25">
      <c r="A170" s="14"/>
      <c r="B170" s="14"/>
      <c r="C170" s="15"/>
      <c r="D170" s="24"/>
      <c r="E170" s="16"/>
    </row>
    <row r="171" spans="1:5" x14ac:dyDescent="0.25">
      <c r="A171" s="14"/>
      <c r="B171" s="14"/>
      <c r="C171" s="15"/>
      <c r="D171" s="24"/>
      <c r="E171" s="16"/>
    </row>
    <row r="172" spans="1:5" x14ac:dyDescent="0.25">
      <c r="A172" s="14"/>
      <c r="B172" s="14"/>
      <c r="C172" s="15"/>
      <c r="D172" s="24"/>
      <c r="E172" s="16"/>
    </row>
    <row r="173" spans="1:5" x14ac:dyDescent="0.25">
      <c r="A173" s="14"/>
      <c r="B173" s="14"/>
      <c r="C173" s="15"/>
      <c r="D173" s="24"/>
      <c r="E173" s="16"/>
    </row>
    <row r="174" spans="1:5" x14ac:dyDescent="0.25">
      <c r="A174" s="14"/>
      <c r="B174" s="14"/>
      <c r="C174" s="15"/>
      <c r="D174" s="24"/>
      <c r="E174" s="16"/>
    </row>
    <row r="175" spans="1:5" x14ac:dyDescent="0.25">
      <c r="A175" s="14"/>
      <c r="B175" s="14"/>
      <c r="C175" s="15"/>
      <c r="D175" s="24"/>
      <c r="E175" s="16"/>
    </row>
    <row r="176" spans="1:5" x14ac:dyDescent="0.25">
      <c r="A176" s="14"/>
      <c r="B176" s="14"/>
      <c r="C176" s="15"/>
      <c r="D176" s="24"/>
      <c r="E176" s="17"/>
    </row>
    <row r="177" spans="1:5" x14ac:dyDescent="0.25">
      <c r="A177" s="14"/>
      <c r="B177" s="14"/>
      <c r="C177" s="15"/>
      <c r="D177" s="24"/>
      <c r="E177" s="16"/>
    </row>
    <row r="178" spans="1:5" x14ac:dyDescent="0.25">
      <c r="A178" s="14"/>
      <c r="B178" s="14"/>
      <c r="C178" s="15"/>
      <c r="D178" s="24"/>
      <c r="E178" s="16"/>
    </row>
    <row r="179" spans="1:5" x14ac:dyDescent="0.25">
      <c r="A179" s="14"/>
      <c r="B179" s="14"/>
      <c r="C179" s="15"/>
      <c r="D179" s="24"/>
      <c r="E179" s="16"/>
    </row>
  </sheetData>
  <mergeCells count="2">
    <mergeCell ref="A1:E1"/>
    <mergeCell ref="E2:E3"/>
  </mergeCells>
  <phoneticPr fontId="3" type="noConversion"/>
  <printOptions horizontalCentered="1"/>
  <pageMargins left="0.9055118110236221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Karvina Ráj dešťová</vt:lpstr>
      <vt:lpstr>'Karvina Ráj dešťová'!Názvy_tisku</vt:lpstr>
      <vt:lpstr>'Karvina Ráj dešťová'!Oblast_tisku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rafael.kohut</dc:creator>
  <cp:lastModifiedBy>Jakub Charvát</cp:lastModifiedBy>
  <cp:lastPrinted>2023-07-27T07:14:49Z</cp:lastPrinted>
  <dcterms:created xsi:type="dcterms:W3CDTF">2018-08-03T11:13:46Z</dcterms:created>
  <dcterms:modified xsi:type="dcterms:W3CDTF">2023-07-27T07:15:10Z</dcterms:modified>
</cp:coreProperties>
</file>