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Sdílené disky\MP Pro s.r.o\Projekty\Nemocnice Havířov\Předávací stanice - Doplnění TV\Rozpočty\"/>
    </mc:Choice>
  </mc:AlternateContent>
  <bookViews>
    <workbookView xWindow="0" yWindow="0" windowWidth="0" windowHeight="0"/>
  </bookViews>
  <sheets>
    <sheet name="Rekapitulace stavby" sheetId="1" r:id="rId1"/>
    <sheet name="01 - předávací stanice U2" sheetId="2" r:id="rId2"/>
    <sheet name="02 - předávací stanice HE..." sheetId="3" r:id="rId3"/>
    <sheet name="03 - předávací stanice COS" sheetId="4" r:id="rId4"/>
    <sheet name="04 - předávací stanice Tr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předávací stanice U2'!$C$88:$K$166</definedName>
    <definedName name="_xlnm.Print_Area" localSheetId="1">'01 - předávací stanice U2'!$C$4:$J$39,'01 - předávací stanice U2'!$C$45:$J$70,'01 - předávací stanice U2'!$C$76:$K$166</definedName>
    <definedName name="_xlnm.Print_Titles" localSheetId="1">'01 - předávací stanice U2'!$88:$88</definedName>
    <definedName name="_xlnm._FilterDatabase" localSheetId="2" hidden="1">'02 - předávací stanice HE...'!$C$84:$K$138</definedName>
    <definedName name="_xlnm.Print_Area" localSheetId="2">'02 - předávací stanice HE...'!$C$4:$J$39,'02 - předávací stanice HE...'!$C$45:$J$66,'02 - předávací stanice HE...'!$C$72:$K$138</definedName>
    <definedName name="_xlnm.Print_Titles" localSheetId="2">'02 - předávací stanice HE...'!$84:$84</definedName>
    <definedName name="_xlnm._FilterDatabase" localSheetId="3" hidden="1">'03 - předávací stanice COS'!$C$84:$K$134</definedName>
    <definedName name="_xlnm.Print_Area" localSheetId="3">'03 - předávací stanice COS'!$C$4:$J$39,'03 - předávací stanice COS'!$C$45:$J$66,'03 - předávací stanice COS'!$C$72:$K$134</definedName>
    <definedName name="_xlnm.Print_Titles" localSheetId="3">'03 - předávací stanice COS'!$84:$84</definedName>
    <definedName name="_xlnm._FilterDatabase" localSheetId="4" hidden="1">'04 - předávací stanice Tr...'!$C$84:$K$146</definedName>
    <definedName name="_xlnm.Print_Area" localSheetId="4">'04 - předávací stanice Tr...'!$C$4:$J$39,'04 - předávací stanice Tr...'!$C$45:$J$66,'04 - předávací stanice Tr...'!$C$72:$K$146</definedName>
    <definedName name="_xlnm.Print_Titles" localSheetId="4">'04 - předávací stanice Tr...'!$84:$84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4" r="J37"/>
  <c r="J36"/>
  <c i="1" r="AY57"/>
  <c i="4" r="J35"/>
  <c i="1" r="AX57"/>
  <c i="4"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T113"/>
  <c r="R114"/>
  <c r="R113"/>
  <c r="P114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T117"/>
  <c r="R118"/>
  <c r="R117"/>
  <c r="P118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2" r="J37"/>
  <c r="J36"/>
  <c i="1" r="AY55"/>
  <c i="2" r="J35"/>
  <c i="1" r="AX55"/>
  <c i="2"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2"/>
  <c r="BH92"/>
  <c r="BG92"/>
  <c r="BF92"/>
  <c r="T92"/>
  <c r="T91"/>
  <c r="R92"/>
  <c r="R91"/>
  <c r="P92"/>
  <c r="P91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4" r="BK111"/>
  <c i="2" r="BK142"/>
  <c r="J116"/>
  <c i="3" r="J92"/>
  <c i="4" r="J123"/>
  <c i="5" r="J131"/>
  <c i="2" r="BK105"/>
  <c i="5" r="J113"/>
  <c r="BK88"/>
  <c i="2" r="BK100"/>
  <c i="3" r="BK95"/>
  <c i="4" r="BK131"/>
  <c i="5" r="J123"/>
  <c r="BK143"/>
  <c i="3" r="BK99"/>
  <c i="4" r="J88"/>
  <c r="J117"/>
  <c i="5" r="J111"/>
  <c i="2" r="J118"/>
  <c i="4" r="J109"/>
  <c i="5" r="BK94"/>
  <c i="2" r="J159"/>
  <c r="J128"/>
  <c i="3" r="BK97"/>
  <c i="5" r="J129"/>
  <c i="2" r="BK155"/>
  <c r="J130"/>
  <c i="3" r="J90"/>
  <c r="J131"/>
  <c i="4" r="J101"/>
  <c r="BK101"/>
  <c i="5" r="J34"/>
  <c i="3" r="BK131"/>
  <c r="BK88"/>
  <c i="4" r="F35"/>
  <c r="BK103"/>
  <c i="5" r="J126"/>
  <c i="2" r="J148"/>
  <c r="BK130"/>
  <c i="3" r="BK115"/>
  <c r="J118"/>
  <c i="5" r="BK103"/>
  <c r="BK129"/>
  <c i="2" r="BK124"/>
  <c i="3" r="BK103"/>
  <c i="4" r="J120"/>
  <c r="BK95"/>
  <c r="J119"/>
  <c i="2" r="J145"/>
  <c r="BK120"/>
  <c i="3" r="J107"/>
  <c i="5" r="BK135"/>
  <c r="BK92"/>
  <c i="2" r="J100"/>
  <c i="4" r="BK92"/>
  <c i="5" r="BK99"/>
  <c i="2" r="F36"/>
  <c i="4" r="BK109"/>
  <c i="5" r="J92"/>
  <c i="2" r="BK111"/>
  <c i="5" r="J107"/>
  <c r="J88"/>
  <c i="2" r="BK144"/>
  <c r="BK92"/>
  <c i="3" r="BK124"/>
  <c i="5" r="J132"/>
  <c r="BK123"/>
  <c i="2" r="BK132"/>
  <c r="J111"/>
  <c i="3" r="J123"/>
  <c i="4" r="J103"/>
  <c r="J111"/>
  <c i="2" r="BK163"/>
  <c r="BK109"/>
  <c i="3" r="BK118"/>
  <c r="BK123"/>
  <c i="5" r="BK109"/>
  <c r="J143"/>
  <c i="2" r="F35"/>
  <c i="4" r="BK90"/>
  <c i="5" r="J119"/>
  <c i="3" r="BK90"/>
  <c i="5" r="BK126"/>
  <c i="2" r="BK159"/>
  <c r="J134"/>
  <c i="3" r="BK101"/>
  <c r="J121"/>
  <c i="5" r="J105"/>
  <c i="2" r="J163"/>
  <c r="J142"/>
  <c r="J98"/>
  <c i="3" r="J127"/>
  <c i="4" r="BK114"/>
  <c r="J95"/>
  <c i="2" r="BK148"/>
  <c r="BK128"/>
  <c i="3" r="BK111"/>
  <c r="J101"/>
  <c i="5" r="J96"/>
  <c r="J99"/>
  <c i="3" r="J124"/>
  <c i="5" r="J109"/>
  <c i="2" r="BK118"/>
  <c i="3" r="BK135"/>
  <c r="BK113"/>
  <c i="5" r="J94"/>
  <c r="J115"/>
  <c i="3" r="J97"/>
  <c i="4" r="J92"/>
  <c r="J90"/>
  <c i="5" r="BK96"/>
  <c i="2" r="BK98"/>
  <c i="5" r="BK90"/>
  <c i="2" r="J152"/>
  <c r="J120"/>
  <c i="3" r="J88"/>
  <c i="4" r="BK99"/>
  <c i="5" r="J90"/>
  <c i="2" r="BK145"/>
  <c r="BK116"/>
  <c i="3" r="J103"/>
  <c i="4" r="J114"/>
  <c r="BK107"/>
  <c i="2" r="BK139"/>
  <c r="BK102"/>
  <c i="3" r="BK127"/>
  <c i="4" r="BK123"/>
  <c i="5" r="J135"/>
  <c i="2" r="J124"/>
  <c i="4" r="BK97"/>
  <c i="5" r="J101"/>
  <c r="BK107"/>
  <c i="2" r="J109"/>
  <c i="3" r="J109"/>
  <c r="J111"/>
  <c i="4" r="BK120"/>
  <c i="5" r="J103"/>
  <c i="3" r="J113"/>
  <c r="J115"/>
  <c i="4" r="J105"/>
  <c i="5" r="BK113"/>
  <c r="BK139"/>
  <c i="2" r="J126"/>
  <c i="4" r="BK119"/>
  <c i="5" r="BK132"/>
  <c i="2" r="J136"/>
  <c r="J113"/>
  <c i="3" r="BK107"/>
  <c i="4" r="J131"/>
  <c i="5" r="BK111"/>
  <c i="2" r="J144"/>
  <c i="3" r="J135"/>
  <c r="BK105"/>
  <c i="4" r="J107"/>
  <c r="BK88"/>
  <c i="5" r="BK117"/>
  <c i="2" r="BK134"/>
  <c r="J92"/>
  <c i="3" r="BK92"/>
  <c i="5" r="BK131"/>
  <c i="2" r="J34"/>
  <c i="4" r="BK105"/>
  <c i="5" r="BK115"/>
  <c i="2" r="F37"/>
  <c r="J139"/>
  <c r="J102"/>
  <c i="3" r="J95"/>
  <c i="5" r="BK121"/>
  <c i="2" r="BK152"/>
  <c r="BK136"/>
  <c r="J105"/>
  <c i="3" r="BK109"/>
  <c r="J105"/>
  <c i="4" r="BK117"/>
  <c i="2" r="J155"/>
  <c r="J132"/>
  <c i="3" r="J99"/>
  <c i="5" r="BK105"/>
  <c r="BK101"/>
  <c i="2" r="BK113"/>
  <c i="4" r="J127"/>
  <c i="5" r="BK119"/>
  <c i="2" r="BK126"/>
  <c i="1" r="AS54"/>
  <c i="4" r="J97"/>
  <c i="5" r="J117"/>
  <c r="J121"/>
  <c i="3" r="BK121"/>
  <c i="4" r="J99"/>
  <c r="BK127"/>
  <c i="2" r="F34"/>
  <c i="5" r="J139"/>
  <c i="2" l="1" r="T115"/>
  <c r="P141"/>
  <c r="BK154"/>
  <c r="J154"/>
  <c r="J69"/>
  <c i="3" r="P94"/>
  <c r="T120"/>
  <c i="4" r="BK87"/>
  <c r="T87"/>
  <c r="BK116"/>
  <c r="J116"/>
  <c r="J64"/>
  <c r="BK122"/>
  <c r="J122"/>
  <c r="J65"/>
  <c i="2" r="R97"/>
  <c r="R90"/>
  <c r="R108"/>
  <c r="R141"/>
  <c r="T154"/>
  <c i="3" r="T94"/>
  <c r="BK126"/>
  <c r="J126"/>
  <c r="J65"/>
  <c i="4" r="P94"/>
  <c r="R122"/>
  <c i="2" r="BK115"/>
  <c r="J115"/>
  <c r="J65"/>
  <c r="P147"/>
  <c i="3" r="BK87"/>
  <c r="T87"/>
  <c r="P126"/>
  <c i="4" r="R87"/>
  <c r="P122"/>
  <c i="5" r="P98"/>
  <c i="2" r="T97"/>
  <c r="T90"/>
  <c r="P108"/>
  <c r="T141"/>
  <c r="P154"/>
  <c i="3" r="BK94"/>
  <c r="J94"/>
  <c r="J62"/>
  <c r="T126"/>
  <c i="4" r="BK94"/>
  <c r="J94"/>
  <c r="J62"/>
  <c r="T122"/>
  <c i="5" r="BK98"/>
  <c r="J98"/>
  <c r="J62"/>
  <c i="2" r="BK97"/>
  <c r="J97"/>
  <c r="J62"/>
  <c r="P115"/>
  <c r="BK141"/>
  <c r="J141"/>
  <c r="J67"/>
  <c r="T147"/>
  <c i="3" r="R94"/>
  <c r="P120"/>
  <c i="4" r="P87"/>
  <c r="T116"/>
  <c i="5" r="R87"/>
  <c r="R98"/>
  <c r="R128"/>
  <c r="T128"/>
  <c i="2" r="R115"/>
  <c r="BK147"/>
  <c r="J147"/>
  <c r="J68"/>
  <c r="R154"/>
  <c i="3" r="P87"/>
  <c r="P86"/>
  <c r="P85"/>
  <c i="1" r="AU56"/>
  <c i="3" r="BK120"/>
  <c r="J120"/>
  <c r="J64"/>
  <c r="R126"/>
  <c i="4" r="R94"/>
  <c r="P116"/>
  <c i="5" r="BK87"/>
  <c r="J87"/>
  <c r="J61"/>
  <c r="T98"/>
  <c r="P128"/>
  <c r="P134"/>
  <c i="2" r="P97"/>
  <c r="P90"/>
  <c r="BK108"/>
  <c r="J108"/>
  <c r="J64"/>
  <c r="T108"/>
  <c r="T107"/>
  <c r="R147"/>
  <c i="3" r="R87"/>
  <c r="R120"/>
  <c i="4" r="T94"/>
  <c r="T86"/>
  <c r="T85"/>
  <c r="R116"/>
  <c i="5" r="P87"/>
  <c r="P86"/>
  <c r="P85"/>
  <c i="1" r="AU58"/>
  <c i="5" r="T87"/>
  <c r="T86"/>
  <c r="T85"/>
  <c r="BK128"/>
  <c r="J128"/>
  <c r="J64"/>
  <c r="BK134"/>
  <c r="J134"/>
  <c r="J65"/>
  <c r="R134"/>
  <c r="T134"/>
  <c i="2" r="BK91"/>
  <c r="J91"/>
  <c r="J61"/>
  <c r="BK138"/>
  <c r="J138"/>
  <c r="J66"/>
  <c i="4" r="BK113"/>
  <c r="J113"/>
  <c r="J63"/>
  <c i="3" r="BK117"/>
  <c r="J117"/>
  <c r="J63"/>
  <c i="5" r="BK125"/>
  <c r="J125"/>
  <c r="J63"/>
  <c r="J52"/>
  <c r="BE96"/>
  <c r="BE103"/>
  <c r="BE117"/>
  <c i="4" r="J87"/>
  <c r="J61"/>
  <c i="5" r="E48"/>
  <c r="F82"/>
  <c r="BE101"/>
  <c r="BE107"/>
  <c r="BE109"/>
  <c r="BE111"/>
  <c r="BE113"/>
  <c r="BE143"/>
  <c r="BE99"/>
  <c r="BE105"/>
  <c r="BE92"/>
  <c r="BE119"/>
  <c r="BE126"/>
  <c r="BE129"/>
  <c r="BE135"/>
  <c r="BE139"/>
  <c r="BE132"/>
  <c r="BE88"/>
  <c r="BE90"/>
  <c r="BE94"/>
  <c r="BE115"/>
  <c r="BE121"/>
  <c r="BE123"/>
  <c r="BE131"/>
  <c i="1" r="AW58"/>
  <c i="4" r="F82"/>
  <c r="BE101"/>
  <c r="BE103"/>
  <c r="BE114"/>
  <c r="J79"/>
  <c i="3" r="J87"/>
  <c r="J61"/>
  <c i="4" r="E75"/>
  <c r="BE90"/>
  <c r="BE92"/>
  <c r="BE99"/>
  <c r="BE120"/>
  <c r="BE88"/>
  <c r="BE123"/>
  <c r="BE131"/>
  <c r="BE117"/>
  <c r="BE119"/>
  <c r="BE127"/>
  <c r="BE95"/>
  <c r="BE97"/>
  <c r="BE105"/>
  <c r="BE107"/>
  <c r="BE109"/>
  <c r="BE111"/>
  <c i="1" r="BB57"/>
  <c i="3" r="J52"/>
  <c r="BE88"/>
  <c r="BE103"/>
  <c r="BE109"/>
  <c r="BE113"/>
  <c r="BE99"/>
  <c r="BE92"/>
  <c r="BE101"/>
  <c r="BE105"/>
  <c r="F55"/>
  <c r="BE97"/>
  <c r="BE111"/>
  <c r="BE115"/>
  <c r="BE121"/>
  <c r="BE127"/>
  <c r="E48"/>
  <c r="BE90"/>
  <c r="BE95"/>
  <c r="BE107"/>
  <c r="BE118"/>
  <c r="BE123"/>
  <c r="BE124"/>
  <c r="BE131"/>
  <c r="BE135"/>
  <c i="1" r="AW55"/>
  <c r="BC55"/>
  <c i="2" r="E48"/>
  <c r="J52"/>
  <c r="F55"/>
  <c r="BE92"/>
  <c r="BE98"/>
  <c r="BE100"/>
  <c r="BE102"/>
  <c r="BE105"/>
  <c r="BE109"/>
  <c r="BE111"/>
  <c r="BE113"/>
  <c r="BE116"/>
  <c r="BE118"/>
  <c r="BE120"/>
  <c r="BE124"/>
  <c r="BE126"/>
  <c r="BE128"/>
  <c r="BE130"/>
  <c r="BE132"/>
  <c r="BE134"/>
  <c r="BE136"/>
  <c r="BE139"/>
  <c r="BE142"/>
  <c r="BE144"/>
  <c r="BE145"/>
  <c r="BE148"/>
  <c r="BE152"/>
  <c r="BE155"/>
  <c r="BE159"/>
  <c r="BE163"/>
  <c i="1" r="BA55"/>
  <c r="BB55"/>
  <c r="BD55"/>
  <c i="3" r="F34"/>
  <c i="1" r="BA56"/>
  <c i="3" r="F37"/>
  <c i="1" r="BD56"/>
  <c i="3" r="F36"/>
  <c i="1" r="BC56"/>
  <c i="5" r="F37"/>
  <c i="1" r="BD58"/>
  <c i="5" r="F35"/>
  <c i="1" r="BB58"/>
  <c i="3" r="F35"/>
  <c i="1" r="BB56"/>
  <c i="4" r="J34"/>
  <c i="1" r="AW57"/>
  <c i="4" r="F37"/>
  <c i="1" r="BD57"/>
  <c i="4" r="F36"/>
  <c i="1" r="BC57"/>
  <c i="4" r="F34"/>
  <c i="1" r="BA57"/>
  <c i="5" r="F34"/>
  <c i="1" r="BA58"/>
  <c i="5" r="F36"/>
  <c i="1" r="BC58"/>
  <c i="3" r="J34"/>
  <c i="1" r="AW56"/>
  <c i="2" l="1" r="T89"/>
  <c i="5" r="R86"/>
  <c r="R85"/>
  <c i="4" r="R86"/>
  <c r="R85"/>
  <c r="P86"/>
  <c r="P85"/>
  <c i="1" r="AU57"/>
  <c i="4" r="BK86"/>
  <c r="J86"/>
  <c r="J60"/>
  <c i="2" r="P107"/>
  <c r="P89"/>
  <c i="1" r="AU55"/>
  <c i="3" r="R86"/>
  <c r="R85"/>
  <c r="BK86"/>
  <c r="BK85"/>
  <c r="J85"/>
  <c r="J59"/>
  <c r="T86"/>
  <c r="T85"/>
  <c i="2" r="R107"/>
  <c r="R89"/>
  <c r="BK107"/>
  <c i="5" r="BK86"/>
  <c r="J86"/>
  <c r="J60"/>
  <c i="2" r="BK90"/>
  <c r="J90"/>
  <c r="J60"/>
  <c i="1" r="BB54"/>
  <c r="W31"/>
  <c i="2" r="J33"/>
  <c i="1" r="AV55"/>
  <c r="AT55"/>
  <c i="3" r="F33"/>
  <c i="1" r="AZ56"/>
  <c i="5" r="F33"/>
  <c i="1" r="AZ58"/>
  <c i="5" r="J33"/>
  <c i="1" r="AV58"/>
  <c r="AT58"/>
  <c i="4" r="F33"/>
  <c i="1" r="AZ57"/>
  <c i="2" r="F33"/>
  <c i="1" r="AZ55"/>
  <c r="BA54"/>
  <c r="W30"/>
  <c r="BD54"/>
  <c r="W33"/>
  <c i="3" r="J33"/>
  <c i="1" r="AV56"/>
  <c r="AT56"/>
  <c i="4" r="J33"/>
  <c i="1" r="AV57"/>
  <c r="AT57"/>
  <c r="BC54"/>
  <c r="W32"/>
  <c i="2" l="1" r="BK89"/>
  <c r="J89"/>
  <c r="J59"/>
  <c i="4" r="BK85"/>
  <c r="J85"/>
  <c i="3" r="J86"/>
  <c r="J60"/>
  <c i="2" r="J107"/>
  <c r="J63"/>
  <c i="5" r="BK85"/>
  <c r="J85"/>
  <c r="J59"/>
  <c i="2" r="J30"/>
  <c i="1" r="AG55"/>
  <c r="AW54"/>
  <c r="AK30"/>
  <c r="AZ54"/>
  <c r="W29"/>
  <c r="AX54"/>
  <c r="AU54"/>
  <c i="4" r="J30"/>
  <c i="1" r="AG57"/>
  <c r="AY54"/>
  <c i="3" r="J30"/>
  <c i="1" r="AG56"/>
  <c i="3" l="1" r="J39"/>
  <c i="2" r="J39"/>
  <c i="4" r="J39"/>
  <c r="J59"/>
  <c i="1" r="AN55"/>
  <c r="AN57"/>
  <c r="AN56"/>
  <c i="5" r="J30"/>
  <c i="1" r="AG58"/>
  <c r="AG54"/>
  <c r="AK26"/>
  <c r="AV54"/>
  <c r="AK29"/>
  <c r="AK35"/>
  <c i="5" l="1" r="J39"/>
  <c i="1" r="AN58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<sst xmlns="http://schemas.openxmlformats.org/spreadsheetml/2006/main">
  <si>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</si>
  <si>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</si>
  <si>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</si>
  <si>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</si>
  <si>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</si>
  <si>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{650a273b-82d8-4a26-b2b9-7a9e8a73cb45}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</si>
  <si>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</si>
  <si>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</si>
  <si>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</si>
  <si>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</si>
  <si>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</si>
  <si>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</si>
  <si>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</si>
  <si>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</si>
  <si>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</si>
  <si>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</si>
  <si>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</si>
  <si>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ohřevu TV stávajících předávacích stanic</t>
  </si>
  <si>
    <t>KSO:</t>
  </si>
  <si>
    <t/>
  </si>
  <si>
    <t>CC-CZ:</t>
  </si>
  <si>
    <t>Místo:</t>
  </si>
  <si>
    <t xml:space="preserve"> </t>
  </si>
  <si>
    <t>Datum:</t>
  </si>
  <si>
    <t>13. 3. 2024</t>
  </si>
  <si>
    <t>Zadavatel:</t>
  </si>
  <si>
    <t>IČ:</t>
  </si>
  <si>
    <t>00844896</t>
  </si>
  <si>
    <t>Nemocnice Havířov,p.o.</t>
  </si>
  <si>
    <t>DIČ:</t>
  </si>
  <si>
    <t>CZ00844896</t>
  </si>
  <si>
    <t>Uchazeč:</t>
  </si>
  <si>
    <t>Vyplň údaj</t>
  </si>
  <si>
    <t>Projektant:</t>
  </si>
  <si>
    <t>06369201</t>
  </si>
  <si>
    <t>Amun Pro s.r.o.</t>
  </si>
  <si>
    <t>CZ06369201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</si>
  <si>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</si>
  <si>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</si>
  <si>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</si>
  <si>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</si>
  <si>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</si>
  <si>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</si>
  <si>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</si>
  <si>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</si>
  <si>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</si>
  <si>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</si>
  <si>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</si>
  <si>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</si>
  <si>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</si>
  <si>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</si>
  <si>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</si>
  <si>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</si>
  <si>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</si>
  <si>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</si>
  <si>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</si>
  <si>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</si>
  <si>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</si>
  <si>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</si>
  <si>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</si>
  <si>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</si>
  <si>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</si>
  <si>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</si>
  <si>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</si>
  <si>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</si>
  <si>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</si>
  <si>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</si>
  <si>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</si>
  <si>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</si>
  <si>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</si>
  <si>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</si>
  <si>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</si>
  <si>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</si>
  <si>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</si>
  <si>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</si>
  <si>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</si>
  <si>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</si>
  <si>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</si>
  <si>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</si>
  <si>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</si>
  <si>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</si>
  <si>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předávací stanice U2</t>
  </si>
  <si>
    <t>STA</t>
  </si>
  <si>
    <t>1</t>
  </si>
  <si>
    <t>{dbd9f556-8749-4f4d-90aa-2f0455e8744e}</t>
  </si>
  <si>
    <t>2</t>
  </si>
  <si>
    <t>02</t>
  </si>
  <si>
    <t>předávací stanice HEMODIALÝZA/PSYCHIATRIE</t>
  </si>
  <si>
    <t>{8275b8ce-2d5a-48d4-9a71-b230aa26abea}</t>
  </si>
  <si>
    <t>03</t>
  </si>
  <si>
    <t>předávací stanice COS</t>
  </si>
  <si>
    <t>{2f0d7d79-2a0a-4fed-844d-e11a706db2cb}</t>
  </si>
  <si>
    <t>04</t>
  </si>
  <si>
    <t>předávací stanice Traumatologie (ARIM)</t>
  </si>
  <si>
    <t>{adcac398-d10f-49bd-9fc9-38ab141dcfc5}</t>
  </si>
  <si>
    <t>KRYCÍ LIST SOUPISU PRACÍ</t>
  </si>
  <si>
    <t>Objekt:</t>
  </si>
  <si>
    <t>01 - předávací stanice U2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</si>
  <si>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</si>
  <si>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</si>
  <si>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</si>
  <si>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</si>
  <si>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</si>
  <si>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</si>
  <si>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</si>
  <si>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</si>
  <si>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</si>
  <si>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722 - Zdravotechnika - vnitřní vodovod</t>
  </si>
  <si>
    <t xml:space="preserve">    724 - Zdravotechnika - strojní vybavení</t>
  </si>
  <si>
    <t xml:space="preserve">    732 - Ústřední vytápění - strojovny</t>
  </si>
  <si>
    <t xml:space="preserve">    763 - Konstrukce suché výstavby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</si>
  <si>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</si>
  <si>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</si>
  <si>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</si>
  <si>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</si>
  <si>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</si>
  <si>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</si>
  <si>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</si>
  <si>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</si>
  <si>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</si>
  <si>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</si>
  <si>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</si>
  <si>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</si>
  <si>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</si>
  <si>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</si>
  <si>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</si>
  <si>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</si>
  <si>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</si>
  <si>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</si>
  <si>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</si>
  <si>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</si>
  <si>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962086131</t>
  </si>
  <si>
    <t>Bourání příček nebo přizdívek z vápenopískových tvárnic, tl. do 150 mm</t>
  </si>
  <si>
    <t>m2</t>
  </si>
  <si>
    <t>CS ÚRS 2024 01</t>
  </si>
  <si>
    <t>4</t>
  </si>
  <si>
    <t>39101262</t>
  </si>
  <si>
    <t>Online PSC</t>
  </si>
  <si>
    <t>https://podminky.urs.cz/item/CS_URS_2024_01/962086131</t>
  </si>
  <si>
    <t>VV</t>
  </si>
  <si>
    <t>4,1*3,0</t>
  </si>
  <si>
    <t>tloušťka příčky 150 mm</t>
  </si>
  <si>
    <t>Součet</t>
  </si>
  <si>
    <t>997</t>
  </si>
  <si>
    <t>Přesun sutě</t>
  </si>
  <si>
    <t>997013211</t>
  </si>
  <si>
    <t>Vnitrostaveništní doprava suti a vybouraných hmot vodorovně do 50 m s naložením ručně pro budovy a haly výšky do 6 m</t>
  </si>
  <si>
    <t>t</t>
  </si>
  <si>
    <t>-2065923074</t>
  </si>
  <si>
    <t>https://podminky.urs.cz/item/CS_URS_2024_01/997013211</t>
  </si>
  <si>
    <t>3</t>
  </si>
  <si>
    <t>997013501</t>
  </si>
  <si>
    <t>Odvoz suti a vybouraných hmot na skládku nebo meziskládku se složením, na vzdálenost do 1 km</t>
  </si>
  <si>
    <t>860930511</t>
  </si>
  <si>
    <t>https://podminky.urs.cz/item/CS_URS_2024_01/997013501</t>
  </si>
  <si>
    <t>997013509</t>
  </si>
  <si>
    <t>Odvoz suti a vybouraných hmot na skládku nebo meziskládku se složením, na vzdálenost Příplatek k ceně za každý další započatý 1 km přes 1 km</t>
  </si>
  <si>
    <t>-1821909778</t>
  </si>
  <si>
    <t>https://podminky.urs.cz/item/CS_URS_2024_01/997013509</t>
  </si>
  <si>
    <t>3,69*3 'Přepočtené koeficientem množství</t>
  </si>
  <si>
    <t>5</t>
  </si>
  <si>
    <t>997013603</t>
  </si>
  <si>
    <t>Poplatek za uložení stavebního odpadu na skládce (skládkovné) cihelného zatříděného do Katalogu odpadů pod kódem 17 01 02</t>
  </si>
  <si>
    <t>-1086594769</t>
  </si>
  <si>
    <t>https://podminky.urs.cz/item/CS_URS_2024_01/997013603</t>
  </si>
  <si>
    <t>PSV</t>
  </si>
  <si>
    <t>Práce a dodávky PSV</t>
  </si>
  <si>
    <t>713</t>
  </si>
  <si>
    <t>Izolace tepelné</t>
  </si>
  <si>
    <t>6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</si>
  <si>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</si>
  <si>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</si>
  <si>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m</t>
  </si>
  <si>
    <t>16</t>
  </si>
  <si>
    <t>717551505</t>
  </si>
  <si>
    <t>https://podminky.urs.cz/item/CS_URS_2024_01/713463212</t>
  </si>
  <si>
    <t>7</t>
  </si>
  <si>
    <t>M</t>
  </si>
  <si>
    <t>63154577</t>
  </si>
  <si>
    <t>pouzdro izolační potrubní z minerální vlny s Al fólií max. 250/100°C 76/40mm</t>
  </si>
  <si>
    <t>32</t>
  </si>
  <si>
    <t>399669422</t>
  </si>
  <si>
    <t>9*1,02 'Přepočtené koeficientem množství</t>
  </si>
  <si>
    <t>8</t>
  </si>
  <si>
    <t>998713121</t>
  </si>
  <si>
    <t>Přesun hmot pro izolace tepelné stanovený z hmotnosti přesunovaného materiálu vodorovná dopravní vzdálenost do 50 m ruční (bez užití mechanizace) v objektech výšky do 6 m</t>
  </si>
  <si>
    <t>1023023962</t>
  </si>
  <si>
    <t>https://podminky.urs.cz/item/CS_URS_2024_01/998713121</t>
  </si>
  <si>
    <t>722</t>
  </si>
  <si>
    <t>Zdravotechnika - vnitřní vodovod</t>
  </si>
  <si>
    <t>722171918</t>
  </si>
  <si>
    <t>Odříznutí trubky nebo tvarovky u rozvodů vody z plastů D přes 63 do 75 mm</t>
  </si>
  <si>
    <t>kus</t>
  </si>
  <si>
    <t>-1340472800</t>
  </si>
  <si>
    <t>https://podminky.urs.cz/item/CS_URS_2024_01/722171918</t>
  </si>
  <si>
    <t>10</t>
  </si>
  <si>
    <t>722173919</t>
  </si>
  <si>
    <t>Spoje rozvodů vody z plastů svary polyfuzí D přes 75 do 90 mm</t>
  </si>
  <si>
    <t>-1033106346</t>
  </si>
  <si>
    <t>https://podminky.urs.cz/item/CS_URS_2024_01/722173919</t>
  </si>
  <si>
    <t>11</t>
  </si>
  <si>
    <t>722176118</t>
  </si>
  <si>
    <t>Montáž potrubí z plastových trub svařovaných polyfuzně D přes 63 do 75 mm</t>
  </si>
  <si>
    <t>1720158824</t>
  </si>
  <si>
    <t>https://podminky.urs.cz/item/CS_URS_2024_01/722176118</t>
  </si>
  <si>
    <t>5+4</t>
  </si>
  <si>
    <t>28615146M</t>
  </si>
  <si>
    <t>trubka vodovodní tlaková PPR řada PN 20 D 75mm</t>
  </si>
  <si>
    <t>-1284503444</t>
  </si>
  <si>
    <t>9*1,03 'Přepočtené koeficientem množství</t>
  </si>
  <si>
    <t>13</t>
  </si>
  <si>
    <t>722179191</t>
  </si>
  <si>
    <t>Příplatek k ceně rozvody vody z plastů za práce malého rozsahu na zakázce do 20 m rozvodu</t>
  </si>
  <si>
    <t>soubor</t>
  </si>
  <si>
    <t>-311398495</t>
  </si>
  <si>
    <t>https://podminky.urs.cz/item/CS_URS_2024_01/722179191</t>
  </si>
  <si>
    <t>14</t>
  </si>
  <si>
    <t>722179193</t>
  </si>
  <si>
    <t>Příplatek k ceně rozvody vody z plastů za práce malého rozsahu na zakázce při průměru trubek přes 32 mm, do 5 svarů</t>
  </si>
  <si>
    <t>1872865889</t>
  </si>
  <si>
    <t>https://podminky.urs.cz/item/CS_URS_2024_01/722179193</t>
  </si>
  <si>
    <t>15</t>
  </si>
  <si>
    <t>722190901</t>
  </si>
  <si>
    <t>Opravy ostatní uzavření nebo otevření vodovodního potrubí při opravách včetně vypuštění a napuštění</t>
  </si>
  <si>
    <t>-35671511</t>
  </si>
  <si>
    <t>https://podminky.urs.cz/item/CS_URS_2024_01/722190901</t>
  </si>
  <si>
    <t>722232048</t>
  </si>
  <si>
    <t>Armatury se dvěma závity kulové kohouty PN 42 do 185 °C přímé vnitřní závit G 2"</t>
  </si>
  <si>
    <t>1688378089</t>
  </si>
  <si>
    <t>https://podminky.urs.cz/item/CS_URS_2024_01/722232048</t>
  </si>
  <si>
    <t>17</t>
  </si>
  <si>
    <t>722290249</t>
  </si>
  <si>
    <t>Zkoušky, proplach a desinfekce vodovodního potrubí zkoušky těsnosti vodovodního potrubí plastového přes DN 40 do DN 90</t>
  </si>
  <si>
    <t>283991059</t>
  </si>
  <si>
    <t>https://podminky.urs.cz/item/CS_URS_2024_01/722290249</t>
  </si>
  <si>
    <t>18</t>
  </si>
  <si>
    <t>998722111</t>
  </si>
  <si>
    <t>Přesun hmot pro vnitřní vodovod stanovený z hmotnosti přesunovaného materiálu vodorovná dopravní vzdálenost do 50 m s omezením mechanizace v objektech výšky do 6 m</t>
  </si>
  <si>
    <t>792703742</t>
  </si>
  <si>
    <t>https://podminky.urs.cz/item/CS_URS_2024_01/998722111</t>
  </si>
  <si>
    <t>724</t>
  </si>
  <si>
    <t>Zdravotechnika - strojní vybavení</t>
  </si>
  <si>
    <t>19</t>
  </si>
  <si>
    <t>724233114</t>
  </si>
  <si>
    <t>Zhotovení odbočky a zaslepení DN 20 pro možnou instalaci expanzní nádoby</t>
  </si>
  <si>
    <t>-1868721760</t>
  </si>
  <si>
    <t>https://podminky.urs.cz/item/CS_URS_2024_01/724233114</t>
  </si>
  <si>
    <t>732</t>
  </si>
  <si>
    <t>Ústřední vytápění - strojovny</t>
  </si>
  <si>
    <t>20</t>
  </si>
  <si>
    <t>732219347</t>
  </si>
  <si>
    <t>Montáž ohříváků vody zásobníkových stojatých PN 1,6/1,0 do obsahu 2 500 l</t>
  </si>
  <si>
    <t>181150932</t>
  </si>
  <si>
    <t>https://podminky.urs.cz/item/CS_URS_2024_01/732219347</t>
  </si>
  <si>
    <t>1J08B05</t>
  </si>
  <si>
    <t>Ohřívač vody zásobníkový pro přípravu TV - 1990l (SMALVER)_x000d_
- včetně tepelné izolace</t>
  </si>
  <si>
    <t>-1159742484</t>
  </si>
  <si>
    <t>22</t>
  </si>
  <si>
    <t>998732111</t>
  </si>
  <si>
    <t>Přesun hmot pro strojovny stanovený z hmotnosti přesunovaného materiálu vodorovná dopravní vzdálenost do 50 m s omezením mechanizace v objektech výšky do 6 m</t>
  </si>
  <si>
    <t>2031959500</t>
  </si>
  <si>
    <t>https://podminky.urs.cz/item/CS_URS_2024_01/998732111</t>
  </si>
  <si>
    <t>763</t>
  </si>
  <si>
    <t>Konstrukce suché výstavby</t>
  </si>
  <si>
    <t>23</t>
  </si>
  <si>
    <t>763111316</t>
  </si>
  <si>
    <t>Příčka ze sádrokartonových desek s nosnou konstrukcí z jednoduchých ocelových profilů UW, CW jednoduše opláštěná deskou standardní A tl. 12,5 mm, příčka tl. 125 mm, profil 100, s izolací, EI 30, Rw do 48 dB</t>
  </si>
  <si>
    <t>-370330707</t>
  </si>
  <si>
    <t>https://podminky.urs.cz/item/CS_URS_2024_01/763111316</t>
  </si>
  <si>
    <t>24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</si>
  <si>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</si>
  <si>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</si>
  <si>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-1740621446</t>
  </si>
  <si>
    <t>https://podminky.urs.cz/item/CS_URS_2024_01/998763331</t>
  </si>
  <si>
    <t>HZS</t>
  </si>
  <si>
    <t>Hodinové zúčtovací sazby</t>
  </si>
  <si>
    <t>25</t>
  </si>
  <si>
    <t>HZS2212</t>
  </si>
  <si>
    <t>Hodinové zúčtovací sazby profesí PSV provádění stavebních instalací instalatér odborný_x000d_
- provádění prací v malém prostoru_x000d_
- příplatek za omezený čas pro realizaci (noční práce, vikend)</t>
  </si>
  <si>
    <t>hod</t>
  </si>
  <si>
    <t>512</t>
  </si>
  <si>
    <t>957873948</t>
  </si>
  <si>
    <t>https://podminky.urs.cz/item/CS_URS_2024_01/HZS2212</t>
  </si>
  <si>
    <t>2*8*2</t>
  </si>
  <si>
    <t>26</t>
  </si>
  <si>
    <t>HZS2491</t>
  </si>
  <si>
    <t>Hodinové zúčtovací sazby profesí PSV zednické výpomoci a pomocné práce PSV dělník zednických výpomocí_x000d_
- drobná zednická činnost (opravy po montáži)_x000d_
- dodávka včetně materiálů</t>
  </si>
  <si>
    <t>-1635214495</t>
  </si>
  <si>
    <t>https://podminky.urs.cz/item/CS_URS_2024_01/HZS2491</t>
  </si>
  <si>
    <t>2*8</t>
  </si>
  <si>
    <t>27</t>
  </si>
  <si>
    <t>HZS4232</t>
  </si>
  <si>
    <t>Hodinové zúčtovací sazby ostatních profesí revizní a kontrolní činnost technik odborný_x000d_
- doplnění vizualizace o zásobník_x000d_
- doprogramování a dopojení čidla teploty v zásobníku_x000d_
- dodávka včetně materiálů</t>
  </si>
  <si>
    <t>1075100302</t>
  </si>
  <si>
    <t>https://podminky.urs.cz/item/CS_URS_2024_01/HZS4232</t>
  </si>
  <si>
    <t>2*8*3</t>
  </si>
  <si>
    <t>02 - předávací stanice HEMODIALÝZA/PSYCHIATRIE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</si>
  <si>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</si>
  <si>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</si>
  <si>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-1624251604</t>
  </si>
  <si>
    <t>https://podminky.urs.cz/item/CS_URS_2024_01/713463211</t>
  </si>
  <si>
    <t>63154573</t>
  </si>
  <si>
    <t>pouzdro izolační potrubní z minerální vlny s Al fólií max. 250/100°C 42/40mm</t>
  </si>
  <si>
    <t>1403583108</t>
  </si>
  <si>
    <t>10*1,02 'Přepočtené koeficientem množství</t>
  </si>
  <si>
    <t>722171914</t>
  </si>
  <si>
    <t>Odříznutí trubky nebo tvarovky u rozvodů vody z plastů D přes 25 do 32 mm</t>
  </si>
  <si>
    <t>-215496488</t>
  </si>
  <si>
    <t>https://podminky.urs.cz/item/CS_URS_2024_01/722171914</t>
  </si>
  <si>
    <t>722171916</t>
  </si>
  <si>
    <t>Odříznutí trubky nebo tvarovky u rozvodů vody z plastů D přes 40 do 50 mm</t>
  </si>
  <si>
    <t>-1986339887</t>
  </si>
  <si>
    <t>https://podminky.urs.cz/item/CS_URS_2024_01/722171916</t>
  </si>
  <si>
    <t>722173914</t>
  </si>
  <si>
    <t>Spoje rozvodů vody z plastů svary polyfuzí D přes 25 do 32 mm</t>
  </si>
  <si>
    <t>852990195</t>
  </si>
  <si>
    <t>https://podminky.urs.cz/item/CS_URS_2024_01/722173914</t>
  </si>
  <si>
    <t>722173916</t>
  </si>
  <si>
    <t>Spoje rozvodů vody z plastů svary polyfuzí D přes 40 do 50 mm</t>
  </si>
  <si>
    <t>978846208</t>
  </si>
  <si>
    <t>https://podminky.urs.cz/item/CS_URS_2024_01/722173916</t>
  </si>
  <si>
    <t>722174025</t>
  </si>
  <si>
    <t>Potrubí z plastových trubek z polypropylenu PPR svařovaných polyfúzně PN 20 (SDR 6) D 40 x 6,7</t>
  </si>
  <si>
    <t>1605822358</t>
  </si>
  <si>
    <t>https://podminky.urs.cz/item/CS_URS_2024_01/722174025</t>
  </si>
  <si>
    <t>722232046</t>
  </si>
  <si>
    <t>Armatury se dvěma závity kulové kohouty PN 42 do 185 °C přímé vnitřní závit G 5/4"</t>
  </si>
  <si>
    <t>-1059308560</t>
  </si>
  <si>
    <t>https://podminky.urs.cz/item/CS_URS_2024_01/722232046</t>
  </si>
  <si>
    <t>722290246</t>
  </si>
  <si>
    <t>Zkoušky, proplach a desinfekce vodovodního potrubí zkoušky těsnosti vodovodního potrubí plastového do DN 40</t>
  </si>
  <si>
    <t>-829056929</t>
  </si>
  <si>
    <t>https://podminky.urs.cz/item/CS_URS_2024_01/722290246</t>
  </si>
  <si>
    <t>732219124</t>
  </si>
  <si>
    <t>Montáž ohříváků vody zásobníkových ležatých PN 2,5/1,0, PN 1,6/1,0, PN 2,5/1,6 o obsahu 630 l</t>
  </si>
  <si>
    <t>-982313480</t>
  </si>
  <si>
    <t>https://podminky.urs.cz/item/CS_URS_2024_01/732219124</t>
  </si>
  <si>
    <t>1K08509</t>
  </si>
  <si>
    <t>Ohřívač vody zásobníkový pro přípravu TV - 490l</t>
  </si>
  <si>
    <t>-2139913985</t>
  </si>
  <si>
    <t>03 - předávací stanice COS</t>
  </si>
  <si>
    <t>63154018</t>
  </si>
  <si>
    <t>pouzdro izolační potrubní z minerální vlny s Al fólií max. 250/100°C 54/40mm</t>
  </si>
  <si>
    <t>789415661</t>
  </si>
  <si>
    <t>12*1,02 'Přepočtené koeficientem množství</t>
  </si>
  <si>
    <t>722174026</t>
  </si>
  <si>
    <t>Potrubí z plastových trubek z polypropylenu PPR svařovaných polyfúzně PN 20 (SDR 6) D 50 x 8,3</t>
  </si>
  <si>
    <t>-350784062</t>
  </si>
  <si>
    <t>https://podminky.urs.cz/item/CS_URS_2024_01/722174026</t>
  </si>
  <si>
    <t>722232047</t>
  </si>
  <si>
    <t>Armatury se dvěma závity kulové kohouty PN 42 do 185 °C přímé vnitřní závit G 6/4"</t>
  </si>
  <si>
    <t>-2085096055</t>
  </si>
  <si>
    <t>https://podminky.urs.cz/item/CS_URS_2024_01/722232047</t>
  </si>
  <si>
    <t>732219123</t>
  </si>
  <si>
    <t>Montáž ohříváků vody zásobníkových ležatých PN 2,5/1,0, PN 1,6/1,0, PN 2,5/1,6 do obsahu 400 l</t>
  </si>
  <si>
    <t>960663435</t>
  </si>
  <si>
    <t>https://podminky.urs.cz/item/CS_URS_2024_01/732219123</t>
  </si>
  <si>
    <t>1K08309</t>
  </si>
  <si>
    <t>Ohřívač vody zásobníkový pro přípravu TV - 285l</t>
  </si>
  <si>
    <t>2043689300</t>
  </si>
  <si>
    <t>04 - předávací stanice Traumatologie (ARIM)</t>
  </si>
  <si>
    <t>-1726831880</t>
  </si>
  <si>
    <t>-49921979</t>
  </si>
  <si>
    <t>6*1,02 'Přepočtené koeficientem množství</t>
  </si>
  <si>
    <t>-2017503107</t>
  </si>
  <si>
    <t>63154019</t>
  </si>
  <si>
    <t>pouzdro izolační potrubní z minerální vlny s Al fólií max. 250/100°C 64/40mm</t>
  </si>
  <si>
    <t>-1323656391</t>
  </si>
  <si>
    <t>8*1,02 'Přepočtené koeficientem množství</t>
  </si>
  <si>
    <t>722171917</t>
  </si>
  <si>
    <t>Odříznutí trubky nebo tvarovky u rozvodů vody z plastů D přes 50 do 63 mm</t>
  </si>
  <si>
    <t>-1301476030</t>
  </si>
  <si>
    <t>https://podminky.urs.cz/item/CS_URS_2024_01/722171917</t>
  </si>
  <si>
    <t>722173917</t>
  </si>
  <si>
    <t>Spoje rozvodů vody z plastů svary polyfuzí D přes 50 do 63 mm</t>
  </si>
  <si>
    <t>1199267224</t>
  </si>
  <si>
    <t>https://podminky.urs.cz/item/CS_URS_2024_01/722173917</t>
  </si>
  <si>
    <t>2029265923</t>
  </si>
  <si>
    <t>1783027772</t>
  </si>
  <si>
    <t>28615145</t>
  </si>
  <si>
    <t>trubka vodovodní tlaková PPR řada PN 20 D 63mm</t>
  </si>
  <si>
    <t>-1860564307</t>
  </si>
  <si>
    <t>8*1,03 'Přepočtené koeficientem množství</t>
  </si>
  <si>
    <t>2069844466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</si>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</sst>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2086131" TargetMode="External" /><Relationship Id="rId2" Type="http://schemas.openxmlformats.org/officeDocument/2006/relationships/hyperlink" Target="https://podminky.urs.cz/item/CS_URS_2024_01/997013211" TargetMode="External" /><Relationship Id="rId3" Type="http://schemas.openxmlformats.org/officeDocument/2006/relationships/hyperlink" Target="https://podminky.urs.cz/item/CS_URS_2024_01/997013501" TargetMode="External" /><Relationship Id="rId4" Type="http://schemas.openxmlformats.org/officeDocument/2006/relationships/hyperlink" Target="https://podminky.urs.cz/item/CS_URS_2024_01/997013509" TargetMode="External" /><Relationship Id="rId5" Type="http://schemas.openxmlformats.org/officeDocument/2006/relationships/hyperlink" Target="https://podminky.urs.cz/item/CS_URS_2024_01/997013603" TargetMode="External" /><Relationship Id="rId6" Type="http://schemas.openxmlformats.org/officeDocument/2006/relationships/hyperlink" Target="https://podminky.urs.cz/item/CS_URS_2024_01/713463212" TargetMode="External" /><Relationship Id="rId7" Type="http://schemas.openxmlformats.org/officeDocument/2006/relationships/hyperlink" Target="https://podminky.urs.cz/item/CS_URS_2024_01/998713121" TargetMode="External" /><Relationship Id="rId8" Type="http://schemas.openxmlformats.org/officeDocument/2006/relationships/hyperlink" Target="https://podminky.urs.cz/item/CS_URS_2024_01/722171918" TargetMode="External" /><Relationship Id="rId9" Type="http://schemas.openxmlformats.org/officeDocument/2006/relationships/hyperlink" Target="https://podminky.urs.cz/item/CS_URS_2024_01/722173919" TargetMode="External" /><Relationship Id="rId10" Type="http://schemas.openxmlformats.org/officeDocument/2006/relationships/hyperlink" Target="https://podminky.urs.cz/item/CS_URS_2024_01/722176118" TargetMode="External" /><Relationship Id="rId11" Type="http://schemas.openxmlformats.org/officeDocument/2006/relationships/hyperlink" Target="https://podminky.urs.cz/item/CS_URS_2024_01/722179191" TargetMode="External" /><Relationship Id="rId12" Type="http://schemas.openxmlformats.org/officeDocument/2006/relationships/hyperlink" Target="https://podminky.urs.cz/item/CS_URS_2024_01/722179193" TargetMode="External" /><Relationship Id="rId13" Type="http://schemas.openxmlformats.org/officeDocument/2006/relationships/hyperlink" Target="https://podminky.urs.cz/item/CS_URS_2024_01/722190901" TargetMode="External" /><Relationship Id="rId14" Type="http://schemas.openxmlformats.org/officeDocument/2006/relationships/hyperlink" Target="https://podminky.urs.cz/item/CS_URS_2024_01/722232048" TargetMode="External" /><Relationship Id="rId15" Type="http://schemas.openxmlformats.org/officeDocument/2006/relationships/hyperlink" Target="https://podminky.urs.cz/item/CS_URS_2024_01/722290249" TargetMode="External" /><Relationship Id="rId16" Type="http://schemas.openxmlformats.org/officeDocument/2006/relationships/hyperlink" Target="https://podminky.urs.cz/item/CS_URS_2024_01/998722111" TargetMode="External" /><Relationship Id="rId17" Type="http://schemas.openxmlformats.org/officeDocument/2006/relationships/hyperlink" Target="https://podminky.urs.cz/item/CS_URS_2024_01/724233114" TargetMode="External" /><Relationship Id="rId18" Type="http://schemas.openxmlformats.org/officeDocument/2006/relationships/hyperlink" Target="https://podminky.urs.cz/item/CS_URS_2024_01/732219347" TargetMode="External" /><Relationship Id="rId19" Type="http://schemas.openxmlformats.org/officeDocument/2006/relationships/hyperlink" Target="https://podminky.urs.cz/item/CS_URS_2024_01/998732111" TargetMode="External" /><Relationship Id="rId20" Type="http://schemas.openxmlformats.org/officeDocument/2006/relationships/hyperlink" Target="https://podminky.urs.cz/item/CS_URS_2024_01/763111316" TargetMode="External" /><Relationship Id="rId21" Type="http://schemas.openxmlformats.org/officeDocument/2006/relationships/hyperlink" Target="https://podminky.urs.cz/item/CS_URS_2024_01/998763331" TargetMode="External" /><Relationship Id="rId22" Type="http://schemas.openxmlformats.org/officeDocument/2006/relationships/hyperlink" Target="https://podminky.urs.cz/item/CS_URS_2024_01/HZS2212" TargetMode="External" /><Relationship Id="rId23" Type="http://schemas.openxmlformats.org/officeDocument/2006/relationships/hyperlink" Target="https://podminky.urs.cz/item/CS_URS_2024_01/HZS2491" TargetMode="External" /><Relationship Id="rId24" Type="http://schemas.openxmlformats.org/officeDocument/2006/relationships/hyperlink" Target="https://podminky.urs.cz/item/CS_URS_2024_01/HZS4232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13463211" TargetMode="External" /><Relationship Id="rId2" Type="http://schemas.openxmlformats.org/officeDocument/2006/relationships/hyperlink" Target="https://podminky.urs.cz/item/CS_URS_2024_01/998713121" TargetMode="External" /><Relationship Id="rId3" Type="http://schemas.openxmlformats.org/officeDocument/2006/relationships/hyperlink" Target="https://podminky.urs.cz/item/CS_URS_2024_01/722171914" TargetMode="External" /><Relationship Id="rId4" Type="http://schemas.openxmlformats.org/officeDocument/2006/relationships/hyperlink" Target="https://podminky.urs.cz/item/CS_URS_2024_01/722171916" TargetMode="External" /><Relationship Id="rId5" Type="http://schemas.openxmlformats.org/officeDocument/2006/relationships/hyperlink" Target="https://podminky.urs.cz/item/CS_URS_2024_01/722173914" TargetMode="External" /><Relationship Id="rId6" Type="http://schemas.openxmlformats.org/officeDocument/2006/relationships/hyperlink" Target="https://podminky.urs.cz/item/CS_URS_2024_01/722173916" TargetMode="External" /><Relationship Id="rId7" Type="http://schemas.openxmlformats.org/officeDocument/2006/relationships/hyperlink" Target="https://podminky.urs.cz/item/CS_URS_2024_01/722174025" TargetMode="External" /><Relationship Id="rId8" Type="http://schemas.openxmlformats.org/officeDocument/2006/relationships/hyperlink" Target="https://podminky.urs.cz/item/CS_URS_2024_01/722179191" TargetMode="External" /><Relationship Id="rId9" Type="http://schemas.openxmlformats.org/officeDocument/2006/relationships/hyperlink" Target="https://podminky.urs.cz/item/CS_URS_2024_01/722179193" TargetMode="External" /><Relationship Id="rId10" Type="http://schemas.openxmlformats.org/officeDocument/2006/relationships/hyperlink" Target="https://podminky.urs.cz/item/CS_URS_2024_01/722190901" TargetMode="External" /><Relationship Id="rId11" Type="http://schemas.openxmlformats.org/officeDocument/2006/relationships/hyperlink" Target="https://podminky.urs.cz/item/CS_URS_2024_01/722232046" TargetMode="External" /><Relationship Id="rId12" Type="http://schemas.openxmlformats.org/officeDocument/2006/relationships/hyperlink" Target="https://podminky.urs.cz/item/CS_URS_2024_01/722290246" TargetMode="External" /><Relationship Id="rId13" Type="http://schemas.openxmlformats.org/officeDocument/2006/relationships/hyperlink" Target="https://podminky.urs.cz/item/CS_URS_2024_01/998722111" TargetMode="External" /><Relationship Id="rId14" Type="http://schemas.openxmlformats.org/officeDocument/2006/relationships/hyperlink" Target="https://podminky.urs.cz/item/CS_URS_2024_01/724233114" TargetMode="External" /><Relationship Id="rId15" Type="http://schemas.openxmlformats.org/officeDocument/2006/relationships/hyperlink" Target="https://podminky.urs.cz/item/CS_URS_2024_01/732219124" TargetMode="External" /><Relationship Id="rId16" Type="http://schemas.openxmlformats.org/officeDocument/2006/relationships/hyperlink" Target="https://podminky.urs.cz/item/CS_URS_2024_01/998732111" TargetMode="External" /><Relationship Id="rId17" Type="http://schemas.openxmlformats.org/officeDocument/2006/relationships/hyperlink" Target="https://podminky.urs.cz/item/CS_URS_2024_01/HZS2212" TargetMode="External" /><Relationship Id="rId18" Type="http://schemas.openxmlformats.org/officeDocument/2006/relationships/hyperlink" Target="https://podminky.urs.cz/item/CS_URS_2024_01/HZS2491" TargetMode="External" /><Relationship Id="rId19" Type="http://schemas.openxmlformats.org/officeDocument/2006/relationships/hyperlink" Target="https://podminky.urs.cz/item/CS_URS_2024_01/HZS4232" TargetMode="External" /><Relationship Id="rId2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13463211" TargetMode="External" /><Relationship Id="rId2" Type="http://schemas.openxmlformats.org/officeDocument/2006/relationships/hyperlink" Target="https://podminky.urs.cz/item/CS_URS_2024_01/998713121" TargetMode="External" /><Relationship Id="rId3" Type="http://schemas.openxmlformats.org/officeDocument/2006/relationships/hyperlink" Target="https://podminky.urs.cz/item/CS_URS_2024_01/722171916" TargetMode="External" /><Relationship Id="rId4" Type="http://schemas.openxmlformats.org/officeDocument/2006/relationships/hyperlink" Target="https://podminky.urs.cz/item/CS_URS_2024_01/722173916" TargetMode="External" /><Relationship Id="rId5" Type="http://schemas.openxmlformats.org/officeDocument/2006/relationships/hyperlink" Target="https://podminky.urs.cz/item/CS_URS_2024_01/722174026" TargetMode="External" /><Relationship Id="rId6" Type="http://schemas.openxmlformats.org/officeDocument/2006/relationships/hyperlink" Target="https://podminky.urs.cz/item/CS_URS_2024_01/722179191" TargetMode="External" /><Relationship Id="rId7" Type="http://schemas.openxmlformats.org/officeDocument/2006/relationships/hyperlink" Target="https://podminky.urs.cz/item/CS_URS_2024_01/722179193" TargetMode="External" /><Relationship Id="rId8" Type="http://schemas.openxmlformats.org/officeDocument/2006/relationships/hyperlink" Target="https://podminky.urs.cz/item/CS_URS_2024_01/722190901" TargetMode="External" /><Relationship Id="rId9" Type="http://schemas.openxmlformats.org/officeDocument/2006/relationships/hyperlink" Target="https://podminky.urs.cz/item/CS_URS_2024_01/722232047" TargetMode="External" /><Relationship Id="rId10" Type="http://schemas.openxmlformats.org/officeDocument/2006/relationships/hyperlink" Target="https://podminky.urs.cz/item/CS_URS_2024_01/722290246" TargetMode="External" /><Relationship Id="rId11" Type="http://schemas.openxmlformats.org/officeDocument/2006/relationships/hyperlink" Target="https://podminky.urs.cz/item/CS_URS_2024_01/998722111" TargetMode="External" /><Relationship Id="rId12" Type="http://schemas.openxmlformats.org/officeDocument/2006/relationships/hyperlink" Target="https://podminky.urs.cz/item/CS_URS_2024_01/724233114" TargetMode="External" /><Relationship Id="rId13" Type="http://schemas.openxmlformats.org/officeDocument/2006/relationships/hyperlink" Target="https://podminky.urs.cz/item/CS_URS_2024_01/732219123" TargetMode="External" /><Relationship Id="rId14" Type="http://schemas.openxmlformats.org/officeDocument/2006/relationships/hyperlink" Target="https://podminky.urs.cz/item/CS_URS_2024_01/998732111" TargetMode="External" /><Relationship Id="rId15" Type="http://schemas.openxmlformats.org/officeDocument/2006/relationships/hyperlink" Target="https://podminky.urs.cz/item/CS_URS_2024_01/HZS2212" TargetMode="External" /><Relationship Id="rId16" Type="http://schemas.openxmlformats.org/officeDocument/2006/relationships/hyperlink" Target="https://podminky.urs.cz/item/CS_URS_2024_01/HZS2491" TargetMode="External" /><Relationship Id="rId17" Type="http://schemas.openxmlformats.org/officeDocument/2006/relationships/hyperlink" Target="https://podminky.urs.cz/item/CS_URS_2024_01/HZS4232" TargetMode="External" /><Relationship Id="rId1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13463211" TargetMode="External" /><Relationship Id="rId2" Type="http://schemas.openxmlformats.org/officeDocument/2006/relationships/hyperlink" Target="https://podminky.urs.cz/item/CS_URS_2024_01/713463212" TargetMode="External" /><Relationship Id="rId3" Type="http://schemas.openxmlformats.org/officeDocument/2006/relationships/hyperlink" Target="https://podminky.urs.cz/item/CS_URS_2024_01/998713121" TargetMode="External" /><Relationship Id="rId4" Type="http://schemas.openxmlformats.org/officeDocument/2006/relationships/hyperlink" Target="https://podminky.urs.cz/item/CS_URS_2024_01/722171916" TargetMode="External" /><Relationship Id="rId5" Type="http://schemas.openxmlformats.org/officeDocument/2006/relationships/hyperlink" Target="https://podminky.urs.cz/item/CS_URS_2024_01/722171917" TargetMode="External" /><Relationship Id="rId6" Type="http://schemas.openxmlformats.org/officeDocument/2006/relationships/hyperlink" Target="https://podminky.urs.cz/item/CS_URS_2024_01/722173916" TargetMode="External" /><Relationship Id="rId7" Type="http://schemas.openxmlformats.org/officeDocument/2006/relationships/hyperlink" Target="https://podminky.urs.cz/item/CS_URS_2024_01/722173917" TargetMode="External" /><Relationship Id="rId8" Type="http://schemas.openxmlformats.org/officeDocument/2006/relationships/hyperlink" Target="https://podminky.urs.cz/item/CS_URS_2024_01/722174026" TargetMode="External" /><Relationship Id="rId9" Type="http://schemas.openxmlformats.org/officeDocument/2006/relationships/hyperlink" Target="https://podminky.urs.cz/item/CS_URS_2024_01/722176118" TargetMode="External" /><Relationship Id="rId10" Type="http://schemas.openxmlformats.org/officeDocument/2006/relationships/hyperlink" Target="https://podminky.urs.cz/item/CS_URS_2024_01/722179191" TargetMode="External" /><Relationship Id="rId11" Type="http://schemas.openxmlformats.org/officeDocument/2006/relationships/hyperlink" Target="https://podminky.urs.cz/item/CS_URS_2024_01/722179193" TargetMode="External" /><Relationship Id="rId12" Type="http://schemas.openxmlformats.org/officeDocument/2006/relationships/hyperlink" Target="https://podminky.urs.cz/item/CS_URS_2024_01/722190901" TargetMode="External" /><Relationship Id="rId13" Type="http://schemas.openxmlformats.org/officeDocument/2006/relationships/hyperlink" Target="https://podminky.urs.cz/item/CS_URS_2024_01/722232048" TargetMode="External" /><Relationship Id="rId14" Type="http://schemas.openxmlformats.org/officeDocument/2006/relationships/hyperlink" Target="https://podminky.urs.cz/item/CS_URS_2024_01/722290246" TargetMode="External" /><Relationship Id="rId15" Type="http://schemas.openxmlformats.org/officeDocument/2006/relationships/hyperlink" Target="https://podminky.urs.cz/item/CS_URS_2024_01/998722111" TargetMode="External" /><Relationship Id="rId16" Type="http://schemas.openxmlformats.org/officeDocument/2006/relationships/hyperlink" Target="https://podminky.urs.cz/item/CS_URS_2024_01/724233114" TargetMode="External" /><Relationship Id="rId17" Type="http://schemas.openxmlformats.org/officeDocument/2006/relationships/hyperlink" Target="https://podminky.urs.cz/item/CS_URS_2024_01/732219124" TargetMode="External" /><Relationship Id="rId18" Type="http://schemas.openxmlformats.org/officeDocument/2006/relationships/hyperlink" Target="https://podminky.urs.cz/item/CS_URS_2024_01/998732111" TargetMode="External" /><Relationship Id="rId19" Type="http://schemas.openxmlformats.org/officeDocument/2006/relationships/hyperlink" Target="https://podminky.urs.cz/item/CS_URS_2024_01/HZS2212" TargetMode="External" /><Relationship Id="rId20" Type="http://schemas.openxmlformats.org/officeDocument/2006/relationships/hyperlink" Target="https://podminky.urs.cz/item/CS_URS_2024_01/HZS2491" TargetMode="External" /><Relationship Id="rId21" Type="http://schemas.openxmlformats.org/officeDocument/2006/relationships/hyperlink" Target="https://podminky.urs.cz/item/CS_URS_2024_01/HZS4232" TargetMode="External" /><Relationship Id="rId2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064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Úprava ohřevu TV stávajících předávacích stanic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13. 3. 2024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Nemocnice Havířov,p.o.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Amun Pro s.r.o.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Amun Pro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16.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předávací stanice U2'!J30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'01 - předávací stanice U2'!P89</f>
        <v>0</v>
      </c>
      <c r="AV55" s="122">
        <f>'01 - předávací stanice U2'!J33</f>
        <v>0</v>
      </c>
      <c r="AW55" s="122">
        <f>'01 - předávací stanice U2'!J34</f>
        <v>0</v>
      </c>
      <c r="AX55" s="122">
        <f>'01 - předávací stanice U2'!J35</f>
        <v>0</v>
      </c>
      <c r="AY55" s="122">
        <f>'01 - předávací stanice U2'!J36</f>
        <v>0</v>
      </c>
      <c r="AZ55" s="122">
        <f>'01 - předávací stanice U2'!F33</f>
        <v>0</v>
      </c>
      <c r="BA55" s="122">
        <f>'01 - předávací stanice U2'!F34</f>
        <v>0</v>
      </c>
      <c r="BB55" s="122">
        <f>'01 - předávací stanice U2'!F35</f>
        <v>0</v>
      </c>
      <c r="BC55" s="122">
        <f>'01 - předávací stanice U2'!F36</f>
        <v>0</v>
      </c>
      <c r="BD55" s="124">
        <f>'01 - předávací stanice U2'!F37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7" customFormat="1" ht="24.75" customHeight="1">
      <c r="A56" s="113" t="s">
        <v>79</v>
      </c>
      <c r="B56" s="114"/>
      <c r="C56" s="115"/>
      <c r="D56" s="116" t="s">
        <v>86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předávací stanice HE...'!J30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82</v>
      </c>
      <c r="AR56" s="120"/>
      <c r="AS56" s="121">
        <v>0</v>
      </c>
      <c r="AT56" s="122">
        <f>ROUND(SUM(AV56:AW56),2)</f>
        <v>0</v>
      </c>
      <c r="AU56" s="123">
        <f>'02 - předávací stanice HE...'!P85</f>
        <v>0</v>
      </c>
      <c r="AV56" s="122">
        <f>'02 - předávací stanice HE...'!J33</f>
        <v>0</v>
      </c>
      <c r="AW56" s="122">
        <f>'02 - předávací stanice HE...'!J34</f>
        <v>0</v>
      </c>
      <c r="AX56" s="122">
        <f>'02 - předávací stanice HE...'!J35</f>
        <v>0</v>
      </c>
      <c r="AY56" s="122">
        <f>'02 - předávací stanice HE...'!J36</f>
        <v>0</v>
      </c>
      <c r="AZ56" s="122">
        <f>'02 - předávací stanice HE...'!F33</f>
        <v>0</v>
      </c>
      <c r="BA56" s="122">
        <f>'02 - předávací stanice HE...'!F34</f>
        <v>0</v>
      </c>
      <c r="BB56" s="122">
        <f>'02 - předávací stanice HE...'!F35</f>
        <v>0</v>
      </c>
      <c r="BC56" s="122">
        <f>'02 - předávací stanice HE...'!F36</f>
        <v>0</v>
      </c>
      <c r="BD56" s="124">
        <f>'02 - předávací stanice HE...'!F37</f>
        <v>0</v>
      </c>
      <c r="BE56" s="7"/>
      <c r="BT56" s="125" t="s">
        <v>83</v>
      </c>
      <c r="BV56" s="125" t="s">
        <v>77</v>
      </c>
      <c r="BW56" s="125" t="s">
        <v>88</v>
      </c>
      <c r="BX56" s="125" t="s">
        <v>5</v>
      </c>
      <c r="CL56" s="125" t="s">
        <v>19</v>
      </c>
      <c r="CM56" s="125" t="s">
        <v>85</v>
      </c>
    </row>
    <row r="57" s="7" customFormat="1" ht="16.5" customHeight="1">
      <c r="A57" s="113" t="s">
        <v>79</v>
      </c>
      <c r="B57" s="114"/>
      <c r="C57" s="115"/>
      <c r="D57" s="116" t="s">
        <v>89</v>
      </c>
      <c r="E57" s="116"/>
      <c r="F57" s="116"/>
      <c r="G57" s="116"/>
      <c r="H57" s="116"/>
      <c r="I57" s="117"/>
      <c r="J57" s="116" t="s">
        <v>90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předávací stanice COS'!J30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82</v>
      </c>
      <c r="AR57" s="120"/>
      <c r="AS57" s="121">
        <v>0</v>
      </c>
      <c r="AT57" s="122">
        <f>ROUND(SUM(AV57:AW57),2)</f>
        <v>0</v>
      </c>
      <c r="AU57" s="123">
        <f>'03 - předávací stanice COS'!P85</f>
        <v>0</v>
      </c>
      <c r="AV57" s="122">
        <f>'03 - předávací stanice COS'!J33</f>
        <v>0</v>
      </c>
      <c r="AW57" s="122">
        <f>'03 - předávací stanice COS'!J34</f>
        <v>0</v>
      </c>
      <c r="AX57" s="122">
        <f>'03 - předávací stanice COS'!J35</f>
        <v>0</v>
      </c>
      <c r="AY57" s="122">
        <f>'03 - předávací stanice COS'!J36</f>
        <v>0</v>
      </c>
      <c r="AZ57" s="122">
        <f>'03 - předávací stanice COS'!F33</f>
        <v>0</v>
      </c>
      <c r="BA57" s="122">
        <f>'03 - předávací stanice COS'!F34</f>
        <v>0</v>
      </c>
      <c r="BB57" s="122">
        <f>'03 - předávací stanice COS'!F35</f>
        <v>0</v>
      </c>
      <c r="BC57" s="122">
        <f>'03 - předávací stanice COS'!F36</f>
        <v>0</v>
      </c>
      <c r="BD57" s="124">
        <f>'03 - předávací stanice COS'!F37</f>
        <v>0</v>
      </c>
      <c r="BE57" s="7"/>
      <c r="BT57" s="125" t="s">
        <v>83</v>
      </c>
      <c r="BV57" s="125" t="s">
        <v>77</v>
      </c>
      <c r="BW57" s="125" t="s">
        <v>91</v>
      </c>
      <c r="BX57" s="125" t="s">
        <v>5</v>
      </c>
      <c r="CL57" s="125" t="s">
        <v>19</v>
      </c>
      <c r="CM57" s="125" t="s">
        <v>85</v>
      </c>
    </row>
    <row r="58" s="7" customFormat="1" ht="16.5" customHeight="1">
      <c r="A58" s="113" t="s">
        <v>79</v>
      </c>
      <c r="B58" s="114"/>
      <c r="C58" s="115"/>
      <c r="D58" s="116" t="s">
        <v>92</v>
      </c>
      <c r="E58" s="116"/>
      <c r="F58" s="116"/>
      <c r="G58" s="116"/>
      <c r="H58" s="116"/>
      <c r="I58" s="117"/>
      <c r="J58" s="116" t="s">
        <v>93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předávací stanice Tr...'!J30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82</v>
      </c>
      <c r="AR58" s="120"/>
      <c r="AS58" s="126">
        <v>0</v>
      </c>
      <c r="AT58" s="127">
        <f>ROUND(SUM(AV58:AW58),2)</f>
        <v>0</v>
      </c>
      <c r="AU58" s="128">
        <f>'04 - předávací stanice Tr...'!P85</f>
        <v>0</v>
      </c>
      <c r="AV58" s="127">
        <f>'04 - předávací stanice Tr...'!J33</f>
        <v>0</v>
      </c>
      <c r="AW58" s="127">
        <f>'04 - předávací stanice Tr...'!J34</f>
        <v>0</v>
      </c>
      <c r="AX58" s="127">
        <f>'04 - předávací stanice Tr...'!J35</f>
        <v>0</v>
      </c>
      <c r="AY58" s="127">
        <f>'04 - předávací stanice Tr...'!J36</f>
        <v>0</v>
      </c>
      <c r="AZ58" s="127">
        <f>'04 - předávací stanice Tr...'!F33</f>
        <v>0</v>
      </c>
      <c r="BA58" s="127">
        <f>'04 - předávací stanice Tr...'!F34</f>
        <v>0</v>
      </c>
      <c r="BB58" s="127">
        <f>'04 - předávací stanice Tr...'!F35</f>
        <v>0</v>
      </c>
      <c r="BC58" s="127">
        <f>'04 - předávací stanice Tr...'!F36</f>
        <v>0</v>
      </c>
      <c r="BD58" s="129">
        <f>'04 - předávací stanice Tr...'!F37</f>
        <v>0</v>
      </c>
      <c r="BE58" s="7"/>
      <c r="BT58" s="125" t="s">
        <v>83</v>
      </c>
      <c r="BV58" s="125" t="s">
        <v>77</v>
      </c>
      <c r="BW58" s="125" t="s">
        <v>94</v>
      </c>
      <c r="BX58" s="125" t="s">
        <v>5</v>
      </c>
      <c r="CL58" s="125" t="s">
        <v>19</v>
      </c>
      <c r="CM58" s="125" t="s">
        <v>85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yVpHXIdV2ZlIQaB26pzoW65A2RpZkY/NM8jKmjVjs8aHx7A8Ri4dfrhBL5a00rKFnpV8zCcloSe/W922EKThCQ==" hashValue="mKiEi42204gBI2PkMsGe4mIlbdhZmXMgUtd5QLalgaxfb11swDqy02oW3DVbs9uA+Tf4fya2WiG90KmMevNHp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předávací stanice U2'!C2" display="/"/>
    <hyperlink ref="A56" location="'02 - předávací stanice HE...'!C2" display="/"/>
    <hyperlink ref="A57" location="'03 - předávací stanice COS'!C2" display="/"/>
    <hyperlink ref="A58" location="'04 - předávací stanice T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Úprava ohřevu TV stávajících předávacích stanic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ROUND((SUM(BE89:BE166)),  2)</f>
        <v>0</v>
      </c>
      <c r="G33" s="40"/>
      <c r="H33" s="40"/>
      <c r="I33" s="150">
        <v>0.20999999999999999</v>
      </c>
      <c r="J33" s="149">
        <f>ROUND(((SUM(BE89:BE166))*I33),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ROUND((SUM(BF89:BF166)),  2)</f>
        <v>0</v>
      </c>
      <c r="G34" s="40"/>
      <c r="H34" s="40"/>
      <c r="I34" s="150">
        <v>0.12</v>
      </c>
      <c r="J34" s="149">
        <f>ROUND(((SUM(BF89:BF166))*I34),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ROUND((SUM(BG89:BG166)),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ROUND((SUM(BH89:BH166)),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ROUND((SUM(BI89:BI166)),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Úprava ohřevu TV stávajících předávacích stanic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předávací stanice U2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Havířov,p.o.</v>
      </c>
      <c r="G54" s="42"/>
      <c r="H54" s="42"/>
      <c r="I54" s="34" t="s">
        <v>33</v>
      </c>
      <c r="J54" s="38" t="str">
        <f>E21</f>
        <v>Amun Pro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Amun Pro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67"/>
      <c r="C60" s="168"/>
      <c r="D60" s="169" t="s">
        <v>102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103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104</v>
      </c>
      <c r="E62" s="176"/>
      <c r="F62" s="176"/>
      <c r="G62" s="176"/>
      <c r="H62" s="176"/>
      <c r="I62" s="176"/>
      <c r="J62" s="177">
        <f>J97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105</v>
      </c>
      <c r="E63" s="170"/>
      <c r="F63" s="170"/>
      <c r="G63" s="170"/>
      <c r="H63" s="170"/>
      <c r="I63" s="170"/>
      <c r="J63" s="171">
        <f>J107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106</v>
      </c>
      <c r="E64" s="176"/>
      <c r="F64" s="176"/>
      <c r="G64" s="176"/>
      <c r="H64" s="176"/>
      <c r="I64" s="176"/>
      <c r="J64" s="177">
        <f>J108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107</v>
      </c>
      <c r="E65" s="176"/>
      <c r="F65" s="176"/>
      <c r="G65" s="176"/>
      <c r="H65" s="176"/>
      <c r="I65" s="176"/>
      <c r="J65" s="177">
        <f>J115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108</v>
      </c>
      <c r="E66" s="176"/>
      <c r="F66" s="176"/>
      <c r="G66" s="176"/>
      <c r="H66" s="176"/>
      <c r="I66" s="176"/>
      <c r="J66" s="177">
        <f>J138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109</v>
      </c>
      <c r="E67" s="176"/>
      <c r="F67" s="176"/>
      <c r="G67" s="176"/>
      <c r="H67" s="176"/>
      <c r="I67" s="176"/>
      <c r="J67" s="177">
        <f>J141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110</v>
      </c>
      <c r="E68" s="176"/>
      <c r="F68" s="176"/>
      <c r="G68" s="176"/>
      <c r="H68" s="176"/>
      <c r="I68" s="176"/>
      <c r="J68" s="177">
        <f>J147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111</v>
      </c>
      <c r="E69" s="170"/>
      <c r="F69" s="170"/>
      <c r="G69" s="170"/>
      <c r="H69" s="170"/>
      <c r="I69" s="170"/>
      <c r="J69" s="171">
        <f>J154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112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Úprava ohřevu TV stávajících předávacích stanic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01 - předávací stanice U2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13. 3. 2024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Nemocnice Havířov,p.o.</v>
      </c>
      <c r="G85" s="42"/>
      <c r="H85" s="42"/>
      <c r="I85" s="34" t="s">
        <v>33</v>
      </c>
      <c r="J85" s="38" t="str">
        <f>E21</f>
        <v>Amun Pro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31</v>
      </c>
      <c r="D86" s="42"/>
      <c r="E86" s="42"/>
      <c r="F86" s="29" t="str">
        <f>IF(E18="","",E18)</f>
        <v>Vyplň údaj</v>
      </c>
      <c r="G86" s="42"/>
      <c r="H86" s="42"/>
      <c r="I86" s="34" t="s">
        <v>38</v>
      </c>
      <c r="J86" s="38" t="str">
        <f>E24</f>
        <v>Amun Pro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113</v>
      </c>
      <c r="D88" s="182" t="s">
        <v>60</v>
      </c>
      <c r="E88" s="182" t="s">
        <v>56</v>
      </c>
      <c r="F88" s="182" t="s">
        <v>57</v>
      </c>
      <c r="G88" s="182" t="s">
        <v>114</v>
      </c>
      <c r="H88" s="182" t="s">
        <v>115</v>
      </c>
      <c r="I88" s="182" t="s">
        <v>116</v>
      </c>
      <c r="J88" s="182" t="s">
        <v>100</v>
      </c>
      <c r="K88" s="183" t="s">
        <v>117</v>
      </c>
      <c r="L88" s="184"/>
      <c r="M88" s="94" t="s">
        <v>19</v>
      </c>
      <c r="N88" s="95" t="s">
        <v>45</v>
      </c>
      <c r="O88" s="95" t="s">
        <v>118</v>
      </c>
      <c r="P88" s="95" t="s">
        <v>119</v>
      </c>
      <c r="Q88" s="95" t="s">
        <v>120</v>
      </c>
      <c r="R88" s="95" t="s">
        <v>121</v>
      </c>
      <c r="S88" s="95" t="s">
        <v>122</v>
      </c>
      <c r="T88" s="96" t="s">
        <v>123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124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P90+P107+P154</f>
        <v>0</v>
      </c>
      <c r="Q89" s="98"/>
      <c r="R89" s="187">
        <f>R90+R107+R154</f>
        <v>0.41696030000000001</v>
      </c>
      <c r="S89" s="98"/>
      <c r="T89" s="188">
        <f>T90+T107+T154</f>
        <v>3.6899999999999999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74</v>
      </c>
      <c r="AU89" s="19" t="s">
        <v>101</v>
      </c>
      <c r="BK89" s="189">
        <f>BK90+BK107+BK154</f>
        <v>0</v>
      </c>
    </row>
    <row r="90" s="12" customFormat="1" ht="25.92" customHeight="1">
      <c r="A90" s="12"/>
      <c r="B90" s="190"/>
      <c r="C90" s="191"/>
      <c r="D90" s="192" t="s">
        <v>74</v>
      </c>
      <c r="E90" s="193" t="s">
        <v>125</v>
      </c>
      <c r="F90" s="193" t="s">
        <v>126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P91+P97</f>
        <v>0</v>
      </c>
      <c r="Q90" s="198"/>
      <c r="R90" s="199">
        <f>R91+R97</f>
        <v>0</v>
      </c>
      <c r="S90" s="198"/>
      <c r="T90" s="200">
        <f>T91+T97</f>
        <v>3.6899999999999999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83</v>
      </c>
      <c r="AT90" s="202" t="s">
        <v>74</v>
      </c>
      <c r="AU90" s="202" t="s">
        <v>75</v>
      </c>
      <c r="AY90" s="201" t="s">
        <v>127</v>
      </c>
      <c r="BK90" s="203">
        <f>BK91+BK97</f>
        <v>0</v>
      </c>
    </row>
    <row r="91" s="12" customFormat="1" ht="22.8" customHeight="1">
      <c r="A91" s="12"/>
      <c r="B91" s="190"/>
      <c r="C91" s="191"/>
      <c r="D91" s="192" t="s">
        <v>74</v>
      </c>
      <c r="E91" s="204" t="s">
        <v>128</v>
      </c>
      <c r="F91" s="204" t="s">
        <v>129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SUM(P92:P96)</f>
        <v>0</v>
      </c>
      <c r="Q91" s="198"/>
      <c r="R91" s="199">
        <f>SUM(R92:R96)</f>
        <v>0</v>
      </c>
      <c r="S91" s="198"/>
      <c r="T91" s="200">
        <f>SUM(T92:T96)</f>
        <v>3.6899999999999999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83</v>
      </c>
      <c r="AT91" s="202" t="s">
        <v>74</v>
      </c>
      <c r="AU91" s="202" t="s">
        <v>83</v>
      </c>
      <c r="AY91" s="201" t="s">
        <v>127</v>
      </c>
      <c r="BK91" s="203">
        <f>SUM(BK92:BK96)</f>
        <v>0</v>
      </c>
    </row>
    <row r="92" s="2" customFormat="1" ht="16.5" customHeight="1">
      <c r="A92" s="40"/>
      <c r="B92" s="41"/>
      <c r="C92" s="206" t="s">
        <v>83</v>
      </c>
      <c r="D92" s="206" t="s">
        <v>130</v>
      </c>
      <c r="E92" s="207" t="s">
        <v>131</v>
      </c>
      <c r="F92" s="208" t="s">
        <v>132</v>
      </c>
      <c r="G92" s="209" t="s">
        <v>133</v>
      </c>
      <c r="H92" s="210">
        <v>12.300000000000001</v>
      </c>
      <c r="I92" s="211"/>
      <c r="J92" s="212">
        <f>ROUND(I92*H92,2)</f>
        <v>0</v>
      </c>
      <c r="K92" s="208" t="s">
        <v>134</v>
      </c>
      <c r="L92" s="46"/>
      <c r="M92" s="213" t="s">
        <v>19</v>
      </c>
      <c r="N92" s="214" t="s">
        <v>46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0.29999999999999999</v>
      </c>
      <c r="T92" s="216">
        <f>S92*H92</f>
        <v>3.6899999999999999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135</v>
      </c>
      <c r="AT92" s="217" t="s">
        <v>130</v>
      </c>
      <c r="AU92" s="217" t="s">
        <v>85</v>
      </c>
      <c r="AY92" s="19" t="s">
        <v>127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83</v>
      </c>
      <c r="BK92" s="218">
        <f>ROUND(I92*H92,2)</f>
        <v>0</v>
      </c>
      <c r="BL92" s="19" t="s">
        <v>135</v>
      </c>
      <c r="BM92" s="217" t="s">
        <v>136</v>
      </c>
    </row>
    <row r="93" s="2" customFormat="1">
      <c r="A93" s="40"/>
      <c r="B93" s="41"/>
      <c r="C93" s="42"/>
      <c r="D93" s="219" t="s">
        <v>137</v>
      </c>
      <c r="E93" s="42"/>
      <c r="F93" s="220" t="s">
        <v>138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137</v>
      </c>
      <c r="AU93" s="19" t="s">
        <v>85</v>
      </c>
    </row>
    <row r="94" s="13" customFormat="1">
      <c r="A94" s="13"/>
      <c r="B94" s="224"/>
      <c r="C94" s="225"/>
      <c r="D94" s="226" t="s">
        <v>139</v>
      </c>
      <c r="E94" s="227" t="s">
        <v>19</v>
      </c>
      <c r="F94" s="228" t="s">
        <v>140</v>
      </c>
      <c r="G94" s="225"/>
      <c r="H94" s="229">
        <v>12.300000000000001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139</v>
      </c>
      <c r="AU94" s="235" t="s">
        <v>85</v>
      </c>
      <c r="AV94" s="13" t="s">
        <v>85</v>
      </c>
      <c r="AW94" s="13" t="s">
        <v>37</v>
      </c>
      <c r="AX94" s="13" t="s">
        <v>75</v>
      </c>
      <c r="AY94" s="235" t="s">
        <v>127</v>
      </c>
    </row>
    <row r="95" s="14" customFormat="1">
      <c r="A95" s="14"/>
      <c r="B95" s="236"/>
      <c r="C95" s="237"/>
      <c r="D95" s="226" t="s">
        <v>139</v>
      </c>
      <c r="E95" s="238" t="s">
        <v>19</v>
      </c>
      <c r="F95" s="239" t="s">
        <v>141</v>
      </c>
      <c r="G95" s="237"/>
      <c r="H95" s="238" t="s">
        <v>19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139</v>
      </c>
      <c r="AU95" s="245" t="s">
        <v>85</v>
      </c>
      <c r="AV95" s="14" t="s">
        <v>83</v>
      </c>
      <c r="AW95" s="14" t="s">
        <v>37</v>
      </c>
      <c r="AX95" s="14" t="s">
        <v>75</v>
      </c>
      <c r="AY95" s="245" t="s">
        <v>127</v>
      </c>
    </row>
    <row r="96" s="15" customFormat="1">
      <c r="A96" s="15"/>
      <c r="B96" s="246"/>
      <c r="C96" s="247"/>
      <c r="D96" s="226" t="s">
        <v>139</v>
      </c>
      <c r="E96" s="248" t="s">
        <v>19</v>
      </c>
      <c r="F96" s="249" t="s">
        <v>142</v>
      </c>
      <c r="G96" s="247"/>
      <c r="H96" s="250">
        <v>12.300000000000001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6" t="s">
        <v>139</v>
      </c>
      <c r="AU96" s="256" t="s">
        <v>85</v>
      </c>
      <c r="AV96" s="15" t="s">
        <v>135</v>
      </c>
      <c r="AW96" s="15" t="s">
        <v>37</v>
      </c>
      <c r="AX96" s="15" t="s">
        <v>83</v>
      </c>
      <c r="AY96" s="256" t="s">
        <v>127</v>
      </c>
    </row>
    <row r="97" s="12" customFormat="1" ht="22.8" customHeight="1">
      <c r="A97" s="12"/>
      <c r="B97" s="190"/>
      <c r="C97" s="191"/>
      <c r="D97" s="192" t="s">
        <v>74</v>
      </c>
      <c r="E97" s="204" t="s">
        <v>143</v>
      </c>
      <c r="F97" s="204" t="s">
        <v>144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SUM(P98:P106)</f>
        <v>0</v>
      </c>
      <c r="Q97" s="198"/>
      <c r="R97" s="199">
        <f>SUM(R98:R106)</f>
        <v>0</v>
      </c>
      <c r="S97" s="198"/>
      <c r="T97" s="200">
        <f>SUM(T98:T106)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83</v>
      </c>
      <c r="AT97" s="202" t="s">
        <v>74</v>
      </c>
      <c r="AU97" s="202" t="s">
        <v>83</v>
      </c>
      <c r="AY97" s="201" t="s">
        <v>127</v>
      </c>
      <c r="BK97" s="203">
        <f>SUM(BK98:BK106)</f>
        <v>0</v>
      </c>
    </row>
    <row r="98" s="2" customFormat="1" ht="24.15" customHeight="1">
      <c r="A98" s="40"/>
      <c r="B98" s="41"/>
      <c r="C98" s="206" t="s">
        <v>85</v>
      </c>
      <c r="D98" s="206" t="s">
        <v>130</v>
      </c>
      <c r="E98" s="207" t="s">
        <v>145</v>
      </c>
      <c r="F98" s="208" t="s">
        <v>146</v>
      </c>
      <c r="G98" s="209" t="s">
        <v>147</v>
      </c>
      <c r="H98" s="210">
        <v>3.6899999999999999</v>
      </c>
      <c r="I98" s="211"/>
      <c r="J98" s="212">
        <f>ROUND(I98*H98,2)</f>
        <v>0</v>
      </c>
      <c r="K98" s="208" t="s">
        <v>134</v>
      </c>
      <c r="L98" s="46"/>
      <c r="M98" s="213" t="s">
        <v>19</v>
      </c>
      <c r="N98" s="214" t="s">
        <v>46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135</v>
      </c>
      <c r="AT98" s="217" t="s">
        <v>130</v>
      </c>
      <c r="AU98" s="217" t="s">
        <v>85</v>
      </c>
      <c r="AY98" s="19" t="s">
        <v>127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83</v>
      </c>
      <c r="BK98" s="218">
        <f>ROUND(I98*H98,2)</f>
        <v>0</v>
      </c>
      <c r="BL98" s="19" t="s">
        <v>135</v>
      </c>
      <c r="BM98" s="217" t="s">
        <v>148</v>
      </c>
    </row>
    <row r="99" s="2" customFormat="1">
      <c r="A99" s="40"/>
      <c r="B99" s="41"/>
      <c r="C99" s="42"/>
      <c r="D99" s="219" t="s">
        <v>137</v>
      </c>
      <c r="E99" s="42"/>
      <c r="F99" s="220" t="s">
        <v>149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137</v>
      </c>
      <c r="AU99" s="19" t="s">
        <v>85</v>
      </c>
    </row>
    <row r="100" s="2" customFormat="1" ht="21.75" customHeight="1">
      <c r="A100" s="40"/>
      <c r="B100" s="41"/>
      <c r="C100" s="206" t="s">
        <v>150</v>
      </c>
      <c r="D100" s="206" t="s">
        <v>130</v>
      </c>
      <c r="E100" s="207" t="s">
        <v>151</v>
      </c>
      <c r="F100" s="208" t="s">
        <v>152</v>
      </c>
      <c r="G100" s="209" t="s">
        <v>147</v>
      </c>
      <c r="H100" s="210">
        <v>3.6899999999999999</v>
      </c>
      <c r="I100" s="211"/>
      <c r="J100" s="212">
        <f>ROUND(I100*H100,2)</f>
        <v>0</v>
      </c>
      <c r="K100" s="208" t="s">
        <v>134</v>
      </c>
      <c r="L100" s="46"/>
      <c r="M100" s="213" t="s">
        <v>19</v>
      </c>
      <c r="N100" s="214" t="s">
        <v>46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135</v>
      </c>
      <c r="AT100" s="217" t="s">
        <v>130</v>
      </c>
      <c r="AU100" s="217" t="s">
        <v>85</v>
      </c>
      <c r="AY100" s="19" t="s">
        <v>127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83</v>
      </c>
      <c r="BK100" s="218">
        <f>ROUND(I100*H100,2)</f>
        <v>0</v>
      </c>
      <c r="BL100" s="19" t="s">
        <v>135</v>
      </c>
      <c r="BM100" s="217" t="s">
        <v>153</v>
      </c>
    </row>
    <row r="101" s="2" customFormat="1">
      <c r="A101" s="40"/>
      <c r="B101" s="41"/>
      <c r="C101" s="42"/>
      <c r="D101" s="219" t="s">
        <v>137</v>
      </c>
      <c r="E101" s="42"/>
      <c r="F101" s="220" t="s">
        <v>154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137</v>
      </c>
      <c r="AU101" s="19" t="s">
        <v>85</v>
      </c>
    </row>
    <row r="102" s="2" customFormat="1" ht="24.15" customHeight="1">
      <c r="A102" s="40"/>
      <c r="B102" s="41"/>
      <c r="C102" s="206" t="s">
        <v>135</v>
      </c>
      <c r="D102" s="206" t="s">
        <v>130</v>
      </c>
      <c r="E102" s="207" t="s">
        <v>155</v>
      </c>
      <c r="F102" s="208" t="s">
        <v>156</v>
      </c>
      <c r="G102" s="209" t="s">
        <v>147</v>
      </c>
      <c r="H102" s="210">
        <v>11.07</v>
      </c>
      <c r="I102" s="211"/>
      <c r="J102" s="212">
        <f>ROUND(I102*H102,2)</f>
        <v>0</v>
      </c>
      <c r="K102" s="208" t="s">
        <v>134</v>
      </c>
      <c r="L102" s="46"/>
      <c r="M102" s="213" t="s">
        <v>19</v>
      </c>
      <c r="N102" s="214" t="s">
        <v>46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135</v>
      </c>
      <c r="AT102" s="217" t="s">
        <v>130</v>
      </c>
      <c r="AU102" s="217" t="s">
        <v>85</v>
      </c>
      <c r="AY102" s="19" t="s">
        <v>127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83</v>
      </c>
      <c r="BK102" s="218">
        <f>ROUND(I102*H102,2)</f>
        <v>0</v>
      </c>
      <c r="BL102" s="19" t="s">
        <v>135</v>
      </c>
      <c r="BM102" s="217" t="s">
        <v>157</v>
      </c>
    </row>
    <row r="103" s="2" customFormat="1">
      <c r="A103" s="40"/>
      <c r="B103" s="41"/>
      <c r="C103" s="42"/>
      <c r="D103" s="219" t="s">
        <v>137</v>
      </c>
      <c r="E103" s="42"/>
      <c r="F103" s="220" t="s">
        <v>158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137</v>
      </c>
      <c r="AU103" s="19" t="s">
        <v>85</v>
      </c>
    </row>
    <row r="104" s="13" customFormat="1">
      <c r="A104" s="13"/>
      <c r="B104" s="224"/>
      <c r="C104" s="225"/>
      <c r="D104" s="226" t="s">
        <v>139</v>
      </c>
      <c r="E104" s="225"/>
      <c r="F104" s="228" t="s">
        <v>159</v>
      </c>
      <c r="G104" s="225"/>
      <c r="H104" s="229">
        <v>11.07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139</v>
      </c>
      <c r="AU104" s="235" t="s">
        <v>85</v>
      </c>
      <c r="AV104" s="13" t="s">
        <v>85</v>
      </c>
      <c r="AW104" s="13" t="s">
        <v>4</v>
      </c>
      <c r="AX104" s="13" t="s">
        <v>83</v>
      </c>
      <c r="AY104" s="235" t="s">
        <v>127</v>
      </c>
    </row>
    <row r="105" s="2" customFormat="1" ht="24.15" customHeight="1">
      <c r="A105" s="40"/>
      <c r="B105" s="41"/>
      <c r="C105" s="206" t="s">
        <v>160</v>
      </c>
      <c r="D105" s="206" t="s">
        <v>130</v>
      </c>
      <c r="E105" s="207" t="s">
        <v>161</v>
      </c>
      <c r="F105" s="208" t="s">
        <v>162</v>
      </c>
      <c r="G105" s="209" t="s">
        <v>147</v>
      </c>
      <c r="H105" s="210">
        <v>3.6899999999999999</v>
      </c>
      <c r="I105" s="211"/>
      <c r="J105" s="212">
        <f>ROUND(I105*H105,2)</f>
        <v>0</v>
      </c>
      <c r="K105" s="208" t="s">
        <v>134</v>
      </c>
      <c r="L105" s="46"/>
      <c r="M105" s="213" t="s">
        <v>19</v>
      </c>
      <c r="N105" s="214" t="s">
        <v>46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135</v>
      </c>
      <c r="AT105" s="217" t="s">
        <v>130</v>
      </c>
      <c r="AU105" s="217" t="s">
        <v>85</v>
      </c>
      <c r="AY105" s="19" t="s">
        <v>127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83</v>
      </c>
      <c r="BK105" s="218">
        <f>ROUND(I105*H105,2)</f>
        <v>0</v>
      </c>
      <c r="BL105" s="19" t="s">
        <v>135</v>
      </c>
      <c r="BM105" s="217" t="s">
        <v>163</v>
      </c>
    </row>
    <row r="106" s="2" customFormat="1">
      <c r="A106" s="40"/>
      <c r="B106" s="41"/>
      <c r="C106" s="42"/>
      <c r="D106" s="219" t="s">
        <v>137</v>
      </c>
      <c r="E106" s="42"/>
      <c r="F106" s="220" t="s">
        <v>164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137</v>
      </c>
      <c r="AU106" s="19" t="s">
        <v>85</v>
      </c>
    </row>
    <row r="107" s="12" customFormat="1" ht="25.92" customHeight="1">
      <c r="A107" s="12"/>
      <c r="B107" s="190"/>
      <c r="C107" s="191"/>
      <c r="D107" s="192" t="s">
        <v>74</v>
      </c>
      <c r="E107" s="193" t="s">
        <v>165</v>
      </c>
      <c r="F107" s="193" t="s">
        <v>166</v>
      </c>
      <c r="G107" s="191"/>
      <c r="H107" s="191"/>
      <c r="I107" s="194"/>
      <c r="J107" s="195">
        <f>BK107</f>
        <v>0</v>
      </c>
      <c r="K107" s="191"/>
      <c r="L107" s="196"/>
      <c r="M107" s="197"/>
      <c r="N107" s="198"/>
      <c r="O107" s="198"/>
      <c r="P107" s="199">
        <f>P108+P115+P138+P141+P147</f>
        <v>0</v>
      </c>
      <c r="Q107" s="198"/>
      <c r="R107" s="199">
        <f>R108+R115+R138+R141+R147</f>
        <v>0.41696030000000001</v>
      </c>
      <c r="S107" s="198"/>
      <c r="T107" s="200">
        <f>T108+T115+T138+T141+T147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85</v>
      </c>
      <c r="AT107" s="202" t="s">
        <v>74</v>
      </c>
      <c r="AU107" s="202" t="s">
        <v>75</v>
      </c>
      <c r="AY107" s="201" t="s">
        <v>127</v>
      </c>
      <c r="BK107" s="203">
        <f>BK108+BK115+BK138+BK141+BK147</f>
        <v>0</v>
      </c>
    </row>
    <row r="108" s="12" customFormat="1" ht="22.8" customHeight="1">
      <c r="A108" s="12"/>
      <c r="B108" s="190"/>
      <c r="C108" s="191"/>
      <c r="D108" s="192" t="s">
        <v>74</v>
      </c>
      <c r="E108" s="204" t="s">
        <v>167</v>
      </c>
      <c r="F108" s="204" t="s">
        <v>168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SUM(P109:P114)</f>
        <v>0</v>
      </c>
      <c r="Q108" s="198"/>
      <c r="R108" s="199">
        <f>SUM(R109:R114)</f>
        <v>0.0117936</v>
      </c>
      <c r="S108" s="198"/>
      <c r="T108" s="200">
        <f>SUM(T109:T114)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85</v>
      </c>
      <c r="AT108" s="202" t="s">
        <v>74</v>
      </c>
      <c r="AU108" s="202" t="s">
        <v>83</v>
      </c>
      <c r="AY108" s="201" t="s">
        <v>127</v>
      </c>
      <c r="BK108" s="203">
        <f>SUM(BK109:BK114)</f>
        <v>0</v>
      </c>
    </row>
    <row r="109" s="2" customFormat="1" ht="37.8" customHeight="1">
      <c r="A109" s="40"/>
      <c r="B109" s="41"/>
      <c r="C109" s="206" t="s">
        <v>169</v>
      </c>
      <c r="D109" s="206" t="s">
        <v>130</v>
      </c>
      <c r="E109" s="207" t="s">
        <v>170</v>
      </c>
      <c r="F109" s="208" t="s">
        <v>171</v>
      </c>
      <c r="G109" s="209" t="s">
        <v>172</v>
      </c>
      <c r="H109" s="210">
        <v>9</v>
      </c>
      <c r="I109" s="211"/>
      <c r="J109" s="212">
        <f>ROUND(I109*H109,2)</f>
        <v>0</v>
      </c>
      <c r="K109" s="208" t="s">
        <v>134</v>
      </c>
      <c r="L109" s="46"/>
      <c r="M109" s="213" t="s">
        <v>19</v>
      </c>
      <c r="N109" s="214" t="s">
        <v>46</v>
      </c>
      <c r="O109" s="86"/>
      <c r="P109" s="215">
        <f>O109*H109</f>
        <v>0</v>
      </c>
      <c r="Q109" s="215">
        <v>0.00027</v>
      </c>
      <c r="R109" s="215">
        <f>Q109*H109</f>
        <v>0.0024299999999999999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173</v>
      </c>
      <c r="AT109" s="217" t="s">
        <v>130</v>
      </c>
      <c r="AU109" s="217" t="s">
        <v>85</v>
      </c>
      <c r="AY109" s="19" t="s">
        <v>127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83</v>
      </c>
      <c r="BK109" s="218">
        <f>ROUND(I109*H109,2)</f>
        <v>0</v>
      </c>
      <c r="BL109" s="19" t="s">
        <v>173</v>
      </c>
      <c r="BM109" s="217" t="s">
        <v>174</v>
      </c>
    </row>
    <row r="110" s="2" customFormat="1">
      <c r="A110" s="40"/>
      <c r="B110" s="41"/>
      <c r="C110" s="42"/>
      <c r="D110" s="219" t="s">
        <v>137</v>
      </c>
      <c r="E110" s="42"/>
      <c r="F110" s="220" t="s">
        <v>175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137</v>
      </c>
      <c r="AU110" s="19" t="s">
        <v>85</v>
      </c>
    </row>
    <row r="111" s="2" customFormat="1" ht="16.5" customHeight="1">
      <c r="A111" s="40"/>
      <c r="B111" s="41"/>
      <c r="C111" s="257" t="s">
        <v>176</v>
      </c>
      <c r="D111" s="257" t="s">
        <v>177</v>
      </c>
      <c r="E111" s="258" t="s">
        <v>178</v>
      </c>
      <c r="F111" s="259" t="s">
        <v>179</v>
      </c>
      <c r="G111" s="260" t="s">
        <v>172</v>
      </c>
      <c r="H111" s="261">
        <v>9.1799999999999997</v>
      </c>
      <c r="I111" s="262"/>
      <c r="J111" s="263">
        <f>ROUND(I111*H111,2)</f>
        <v>0</v>
      </c>
      <c r="K111" s="259" t="s">
        <v>134</v>
      </c>
      <c r="L111" s="264"/>
      <c r="M111" s="265" t="s">
        <v>19</v>
      </c>
      <c r="N111" s="266" t="s">
        <v>46</v>
      </c>
      <c r="O111" s="86"/>
      <c r="P111" s="215">
        <f>O111*H111</f>
        <v>0</v>
      </c>
      <c r="Q111" s="215">
        <v>0.0010200000000000001</v>
      </c>
      <c r="R111" s="215">
        <f>Q111*H111</f>
        <v>0.0093635999999999997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180</v>
      </c>
      <c r="AT111" s="217" t="s">
        <v>177</v>
      </c>
      <c r="AU111" s="217" t="s">
        <v>85</v>
      </c>
      <c r="AY111" s="19" t="s">
        <v>127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83</v>
      </c>
      <c r="BK111" s="218">
        <f>ROUND(I111*H111,2)</f>
        <v>0</v>
      </c>
      <c r="BL111" s="19" t="s">
        <v>173</v>
      </c>
      <c r="BM111" s="217" t="s">
        <v>181</v>
      </c>
    </row>
    <row r="112" s="13" customFormat="1">
      <c r="A112" s="13"/>
      <c r="B112" s="224"/>
      <c r="C112" s="225"/>
      <c r="D112" s="226" t="s">
        <v>139</v>
      </c>
      <c r="E112" s="225"/>
      <c r="F112" s="228" t="s">
        <v>182</v>
      </c>
      <c r="G112" s="225"/>
      <c r="H112" s="229">
        <v>9.1799999999999997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139</v>
      </c>
      <c r="AU112" s="235" t="s">
        <v>85</v>
      </c>
      <c r="AV112" s="13" t="s">
        <v>85</v>
      </c>
      <c r="AW112" s="13" t="s">
        <v>4</v>
      </c>
      <c r="AX112" s="13" t="s">
        <v>83</v>
      </c>
      <c r="AY112" s="235" t="s">
        <v>127</v>
      </c>
    </row>
    <row r="113" s="2" customFormat="1" ht="24.15" customHeight="1">
      <c r="A113" s="40"/>
      <c r="B113" s="41"/>
      <c r="C113" s="206" t="s">
        <v>183</v>
      </c>
      <c r="D113" s="206" t="s">
        <v>130</v>
      </c>
      <c r="E113" s="207" t="s">
        <v>184</v>
      </c>
      <c r="F113" s="208" t="s">
        <v>185</v>
      </c>
      <c r="G113" s="209" t="s">
        <v>147</v>
      </c>
      <c r="H113" s="210">
        <v>0.012</v>
      </c>
      <c r="I113" s="211"/>
      <c r="J113" s="212">
        <f>ROUND(I113*H113,2)</f>
        <v>0</v>
      </c>
      <c r="K113" s="208" t="s">
        <v>134</v>
      </c>
      <c r="L113" s="46"/>
      <c r="M113" s="213" t="s">
        <v>19</v>
      </c>
      <c r="N113" s="214" t="s">
        <v>46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173</v>
      </c>
      <c r="AT113" s="217" t="s">
        <v>130</v>
      </c>
      <c r="AU113" s="217" t="s">
        <v>85</v>
      </c>
      <c r="AY113" s="19" t="s">
        <v>127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83</v>
      </c>
      <c r="BK113" s="218">
        <f>ROUND(I113*H113,2)</f>
        <v>0</v>
      </c>
      <c r="BL113" s="19" t="s">
        <v>173</v>
      </c>
      <c r="BM113" s="217" t="s">
        <v>186</v>
      </c>
    </row>
    <row r="114" s="2" customFormat="1">
      <c r="A114" s="40"/>
      <c r="B114" s="41"/>
      <c r="C114" s="42"/>
      <c r="D114" s="219" t="s">
        <v>137</v>
      </c>
      <c r="E114" s="42"/>
      <c r="F114" s="220" t="s">
        <v>187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137</v>
      </c>
      <c r="AU114" s="19" t="s">
        <v>85</v>
      </c>
    </row>
    <row r="115" s="12" customFormat="1" ht="22.8" customHeight="1">
      <c r="A115" s="12"/>
      <c r="B115" s="190"/>
      <c r="C115" s="191"/>
      <c r="D115" s="192" t="s">
        <v>74</v>
      </c>
      <c r="E115" s="204" t="s">
        <v>188</v>
      </c>
      <c r="F115" s="204" t="s">
        <v>189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SUM(P116:P137)</f>
        <v>0</v>
      </c>
      <c r="Q115" s="198"/>
      <c r="R115" s="199">
        <f>SUM(R116:R137)</f>
        <v>0.035012699999999994</v>
      </c>
      <c r="S115" s="198"/>
      <c r="T115" s="200">
        <f>SUM(T116:T137)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85</v>
      </c>
      <c r="AT115" s="202" t="s">
        <v>74</v>
      </c>
      <c r="AU115" s="202" t="s">
        <v>83</v>
      </c>
      <c r="AY115" s="201" t="s">
        <v>127</v>
      </c>
      <c r="BK115" s="203">
        <f>SUM(BK116:BK137)</f>
        <v>0</v>
      </c>
    </row>
    <row r="116" s="2" customFormat="1" ht="16.5" customHeight="1">
      <c r="A116" s="40"/>
      <c r="B116" s="41"/>
      <c r="C116" s="206" t="s">
        <v>128</v>
      </c>
      <c r="D116" s="206" t="s">
        <v>130</v>
      </c>
      <c r="E116" s="207" t="s">
        <v>190</v>
      </c>
      <c r="F116" s="208" t="s">
        <v>191</v>
      </c>
      <c r="G116" s="209" t="s">
        <v>192</v>
      </c>
      <c r="H116" s="210">
        <v>2</v>
      </c>
      <c r="I116" s="211"/>
      <c r="J116" s="212">
        <f>ROUND(I116*H116,2)</f>
        <v>0</v>
      </c>
      <c r="K116" s="208" t="s">
        <v>134</v>
      </c>
      <c r="L116" s="46"/>
      <c r="M116" s="213" t="s">
        <v>19</v>
      </c>
      <c r="N116" s="214" t="s">
        <v>46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173</v>
      </c>
      <c r="AT116" s="217" t="s">
        <v>130</v>
      </c>
      <c r="AU116" s="217" t="s">
        <v>85</v>
      </c>
      <c r="AY116" s="19" t="s">
        <v>127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83</v>
      </c>
      <c r="BK116" s="218">
        <f>ROUND(I116*H116,2)</f>
        <v>0</v>
      </c>
      <c r="BL116" s="19" t="s">
        <v>173</v>
      </c>
      <c r="BM116" s="217" t="s">
        <v>193</v>
      </c>
    </row>
    <row r="117" s="2" customFormat="1">
      <c r="A117" s="40"/>
      <c r="B117" s="41"/>
      <c r="C117" s="42"/>
      <c r="D117" s="219" t="s">
        <v>137</v>
      </c>
      <c r="E117" s="42"/>
      <c r="F117" s="220" t="s">
        <v>194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137</v>
      </c>
      <c r="AU117" s="19" t="s">
        <v>85</v>
      </c>
    </row>
    <row r="118" s="2" customFormat="1" ht="16.5" customHeight="1">
      <c r="A118" s="40"/>
      <c r="B118" s="41"/>
      <c r="C118" s="206" t="s">
        <v>195</v>
      </c>
      <c r="D118" s="206" t="s">
        <v>130</v>
      </c>
      <c r="E118" s="207" t="s">
        <v>196</v>
      </c>
      <c r="F118" s="208" t="s">
        <v>197</v>
      </c>
      <c r="G118" s="209" t="s">
        <v>192</v>
      </c>
      <c r="H118" s="210">
        <v>2</v>
      </c>
      <c r="I118" s="211"/>
      <c r="J118" s="212">
        <f>ROUND(I118*H118,2)</f>
        <v>0</v>
      </c>
      <c r="K118" s="208" t="s">
        <v>134</v>
      </c>
      <c r="L118" s="46"/>
      <c r="M118" s="213" t="s">
        <v>19</v>
      </c>
      <c r="N118" s="214" t="s">
        <v>46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173</v>
      </c>
      <c r="AT118" s="217" t="s">
        <v>130</v>
      </c>
      <c r="AU118" s="217" t="s">
        <v>85</v>
      </c>
      <c r="AY118" s="19" t="s">
        <v>127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83</v>
      </c>
      <c r="BK118" s="218">
        <f>ROUND(I118*H118,2)</f>
        <v>0</v>
      </c>
      <c r="BL118" s="19" t="s">
        <v>173</v>
      </c>
      <c r="BM118" s="217" t="s">
        <v>198</v>
      </c>
    </row>
    <row r="119" s="2" customFormat="1">
      <c r="A119" s="40"/>
      <c r="B119" s="41"/>
      <c r="C119" s="42"/>
      <c r="D119" s="219" t="s">
        <v>137</v>
      </c>
      <c r="E119" s="42"/>
      <c r="F119" s="220" t="s">
        <v>199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137</v>
      </c>
      <c r="AU119" s="19" t="s">
        <v>85</v>
      </c>
    </row>
    <row r="120" s="2" customFormat="1" ht="16.5" customHeight="1">
      <c r="A120" s="40"/>
      <c r="B120" s="41"/>
      <c r="C120" s="206" t="s">
        <v>200</v>
      </c>
      <c r="D120" s="206" t="s">
        <v>130</v>
      </c>
      <c r="E120" s="207" t="s">
        <v>201</v>
      </c>
      <c r="F120" s="208" t="s">
        <v>202</v>
      </c>
      <c r="G120" s="209" t="s">
        <v>172</v>
      </c>
      <c r="H120" s="210">
        <v>9</v>
      </c>
      <c r="I120" s="211"/>
      <c r="J120" s="212">
        <f>ROUND(I120*H120,2)</f>
        <v>0</v>
      </c>
      <c r="K120" s="208" t="s">
        <v>134</v>
      </c>
      <c r="L120" s="46"/>
      <c r="M120" s="213" t="s">
        <v>19</v>
      </c>
      <c r="N120" s="214" t="s">
        <v>46</v>
      </c>
      <c r="O120" s="86"/>
      <c r="P120" s="215">
        <f>O120*H120</f>
        <v>0</v>
      </c>
      <c r="Q120" s="215">
        <v>0.0011999999999999999</v>
      </c>
      <c r="R120" s="215">
        <f>Q120*H120</f>
        <v>0.010799999999999999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173</v>
      </c>
      <c r="AT120" s="217" t="s">
        <v>130</v>
      </c>
      <c r="AU120" s="217" t="s">
        <v>85</v>
      </c>
      <c r="AY120" s="19" t="s">
        <v>127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83</v>
      </c>
      <c r="BK120" s="218">
        <f>ROUND(I120*H120,2)</f>
        <v>0</v>
      </c>
      <c r="BL120" s="19" t="s">
        <v>173</v>
      </c>
      <c r="BM120" s="217" t="s">
        <v>203</v>
      </c>
    </row>
    <row r="121" s="2" customFormat="1">
      <c r="A121" s="40"/>
      <c r="B121" s="41"/>
      <c r="C121" s="42"/>
      <c r="D121" s="219" t="s">
        <v>137</v>
      </c>
      <c r="E121" s="42"/>
      <c r="F121" s="220" t="s">
        <v>204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137</v>
      </c>
      <c r="AU121" s="19" t="s">
        <v>85</v>
      </c>
    </row>
    <row r="122" s="13" customFormat="1">
      <c r="A122" s="13"/>
      <c r="B122" s="224"/>
      <c r="C122" s="225"/>
      <c r="D122" s="226" t="s">
        <v>139</v>
      </c>
      <c r="E122" s="227" t="s">
        <v>19</v>
      </c>
      <c r="F122" s="228" t="s">
        <v>205</v>
      </c>
      <c r="G122" s="225"/>
      <c r="H122" s="229">
        <v>9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139</v>
      </c>
      <c r="AU122" s="235" t="s">
        <v>85</v>
      </c>
      <c r="AV122" s="13" t="s">
        <v>85</v>
      </c>
      <c r="AW122" s="13" t="s">
        <v>37</v>
      </c>
      <c r="AX122" s="13" t="s">
        <v>75</v>
      </c>
      <c r="AY122" s="235" t="s">
        <v>127</v>
      </c>
    </row>
    <row r="123" s="15" customFormat="1">
      <c r="A123" s="15"/>
      <c r="B123" s="246"/>
      <c r="C123" s="247"/>
      <c r="D123" s="226" t="s">
        <v>139</v>
      </c>
      <c r="E123" s="248" t="s">
        <v>19</v>
      </c>
      <c r="F123" s="249" t="s">
        <v>142</v>
      </c>
      <c r="G123" s="247"/>
      <c r="H123" s="250">
        <v>9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139</v>
      </c>
      <c r="AU123" s="256" t="s">
        <v>85</v>
      </c>
      <c r="AV123" s="15" t="s">
        <v>135</v>
      </c>
      <c r="AW123" s="15" t="s">
        <v>37</v>
      </c>
      <c r="AX123" s="15" t="s">
        <v>83</v>
      </c>
      <c r="AY123" s="256" t="s">
        <v>127</v>
      </c>
    </row>
    <row r="124" s="2" customFormat="1" ht="16.5" customHeight="1">
      <c r="A124" s="40"/>
      <c r="B124" s="41"/>
      <c r="C124" s="257" t="s">
        <v>8</v>
      </c>
      <c r="D124" s="257" t="s">
        <v>177</v>
      </c>
      <c r="E124" s="258" t="s">
        <v>206</v>
      </c>
      <c r="F124" s="259" t="s">
        <v>207</v>
      </c>
      <c r="G124" s="260" t="s">
        <v>172</v>
      </c>
      <c r="H124" s="261">
        <v>9.2699999999999996</v>
      </c>
      <c r="I124" s="262"/>
      <c r="J124" s="263">
        <f>ROUND(I124*H124,2)</f>
        <v>0</v>
      </c>
      <c r="K124" s="259" t="s">
        <v>134</v>
      </c>
      <c r="L124" s="264"/>
      <c r="M124" s="265" t="s">
        <v>19</v>
      </c>
      <c r="N124" s="266" t="s">
        <v>46</v>
      </c>
      <c r="O124" s="86"/>
      <c r="P124" s="215">
        <f>O124*H124</f>
        <v>0</v>
      </c>
      <c r="Q124" s="215">
        <v>0.0020100000000000001</v>
      </c>
      <c r="R124" s="215">
        <f>Q124*H124</f>
        <v>0.018632699999999999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180</v>
      </c>
      <c r="AT124" s="217" t="s">
        <v>177</v>
      </c>
      <c r="AU124" s="217" t="s">
        <v>85</v>
      </c>
      <c r="AY124" s="19" t="s">
        <v>127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83</v>
      </c>
      <c r="BK124" s="218">
        <f>ROUND(I124*H124,2)</f>
        <v>0</v>
      </c>
      <c r="BL124" s="19" t="s">
        <v>173</v>
      </c>
      <c r="BM124" s="217" t="s">
        <v>208</v>
      </c>
    </row>
    <row r="125" s="13" customFormat="1">
      <c r="A125" s="13"/>
      <c r="B125" s="224"/>
      <c r="C125" s="225"/>
      <c r="D125" s="226" t="s">
        <v>139</v>
      </c>
      <c r="E125" s="225"/>
      <c r="F125" s="228" t="s">
        <v>209</v>
      </c>
      <c r="G125" s="225"/>
      <c r="H125" s="229">
        <v>9.2699999999999996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139</v>
      </c>
      <c r="AU125" s="235" t="s">
        <v>85</v>
      </c>
      <c r="AV125" s="13" t="s">
        <v>85</v>
      </c>
      <c r="AW125" s="13" t="s">
        <v>4</v>
      </c>
      <c r="AX125" s="13" t="s">
        <v>83</v>
      </c>
      <c r="AY125" s="235" t="s">
        <v>127</v>
      </c>
    </row>
    <row r="126" s="2" customFormat="1" ht="16.5" customHeight="1">
      <c r="A126" s="40"/>
      <c r="B126" s="41"/>
      <c r="C126" s="206" t="s">
        <v>210</v>
      </c>
      <c r="D126" s="206" t="s">
        <v>130</v>
      </c>
      <c r="E126" s="207" t="s">
        <v>211</v>
      </c>
      <c r="F126" s="208" t="s">
        <v>212</v>
      </c>
      <c r="G126" s="209" t="s">
        <v>213</v>
      </c>
      <c r="H126" s="210">
        <v>1</v>
      </c>
      <c r="I126" s="211"/>
      <c r="J126" s="212">
        <f>ROUND(I126*H126,2)</f>
        <v>0</v>
      </c>
      <c r="K126" s="208" t="s">
        <v>134</v>
      </c>
      <c r="L126" s="46"/>
      <c r="M126" s="213" t="s">
        <v>19</v>
      </c>
      <c r="N126" s="214" t="s">
        <v>46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173</v>
      </c>
      <c r="AT126" s="217" t="s">
        <v>130</v>
      </c>
      <c r="AU126" s="217" t="s">
        <v>85</v>
      </c>
      <c r="AY126" s="19" t="s">
        <v>127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83</v>
      </c>
      <c r="BK126" s="218">
        <f>ROUND(I126*H126,2)</f>
        <v>0</v>
      </c>
      <c r="BL126" s="19" t="s">
        <v>173</v>
      </c>
      <c r="BM126" s="217" t="s">
        <v>214</v>
      </c>
    </row>
    <row r="127" s="2" customFormat="1">
      <c r="A127" s="40"/>
      <c r="B127" s="41"/>
      <c r="C127" s="42"/>
      <c r="D127" s="219" t="s">
        <v>137</v>
      </c>
      <c r="E127" s="42"/>
      <c r="F127" s="220" t="s">
        <v>215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137</v>
      </c>
      <c r="AU127" s="19" t="s">
        <v>85</v>
      </c>
    </row>
    <row r="128" s="2" customFormat="1" ht="24.15" customHeight="1">
      <c r="A128" s="40"/>
      <c r="B128" s="41"/>
      <c r="C128" s="206" t="s">
        <v>216</v>
      </c>
      <c r="D128" s="206" t="s">
        <v>130</v>
      </c>
      <c r="E128" s="207" t="s">
        <v>217</v>
      </c>
      <c r="F128" s="208" t="s">
        <v>218</v>
      </c>
      <c r="G128" s="209" t="s">
        <v>213</v>
      </c>
      <c r="H128" s="210">
        <v>1</v>
      </c>
      <c r="I128" s="211"/>
      <c r="J128" s="212">
        <f>ROUND(I128*H128,2)</f>
        <v>0</v>
      </c>
      <c r="K128" s="208" t="s">
        <v>134</v>
      </c>
      <c r="L128" s="46"/>
      <c r="M128" s="213" t="s">
        <v>19</v>
      </c>
      <c r="N128" s="214" t="s">
        <v>46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173</v>
      </c>
      <c r="AT128" s="217" t="s">
        <v>130</v>
      </c>
      <c r="AU128" s="217" t="s">
        <v>85</v>
      </c>
      <c r="AY128" s="19" t="s">
        <v>127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83</v>
      </c>
      <c r="BK128" s="218">
        <f>ROUND(I128*H128,2)</f>
        <v>0</v>
      </c>
      <c r="BL128" s="19" t="s">
        <v>173</v>
      </c>
      <c r="BM128" s="217" t="s">
        <v>219</v>
      </c>
    </row>
    <row r="129" s="2" customFormat="1">
      <c r="A129" s="40"/>
      <c r="B129" s="41"/>
      <c r="C129" s="42"/>
      <c r="D129" s="219" t="s">
        <v>137</v>
      </c>
      <c r="E129" s="42"/>
      <c r="F129" s="220" t="s">
        <v>220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137</v>
      </c>
      <c r="AU129" s="19" t="s">
        <v>85</v>
      </c>
    </row>
    <row r="130" s="2" customFormat="1" ht="21.75" customHeight="1">
      <c r="A130" s="40"/>
      <c r="B130" s="41"/>
      <c r="C130" s="206" t="s">
        <v>221</v>
      </c>
      <c r="D130" s="206" t="s">
        <v>130</v>
      </c>
      <c r="E130" s="207" t="s">
        <v>222</v>
      </c>
      <c r="F130" s="208" t="s">
        <v>223</v>
      </c>
      <c r="G130" s="209" t="s">
        <v>192</v>
      </c>
      <c r="H130" s="210">
        <v>6</v>
      </c>
      <c r="I130" s="211"/>
      <c r="J130" s="212">
        <f>ROUND(I130*H130,2)</f>
        <v>0</v>
      </c>
      <c r="K130" s="208" t="s">
        <v>134</v>
      </c>
      <c r="L130" s="46"/>
      <c r="M130" s="213" t="s">
        <v>19</v>
      </c>
      <c r="N130" s="214" t="s">
        <v>46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173</v>
      </c>
      <c r="AT130" s="217" t="s">
        <v>130</v>
      </c>
      <c r="AU130" s="217" t="s">
        <v>85</v>
      </c>
      <c r="AY130" s="19" t="s">
        <v>127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83</v>
      </c>
      <c r="BK130" s="218">
        <f>ROUND(I130*H130,2)</f>
        <v>0</v>
      </c>
      <c r="BL130" s="19" t="s">
        <v>173</v>
      </c>
      <c r="BM130" s="217" t="s">
        <v>224</v>
      </c>
    </row>
    <row r="131" s="2" customFormat="1">
      <c r="A131" s="40"/>
      <c r="B131" s="41"/>
      <c r="C131" s="42"/>
      <c r="D131" s="219" t="s">
        <v>137</v>
      </c>
      <c r="E131" s="42"/>
      <c r="F131" s="220" t="s">
        <v>225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137</v>
      </c>
      <c r="AU131" s="19" t="s">
        <v>85</v>
      </c>
    </row>
    <row r="132" s="2" customFormat="1" ht="16.5" customHeight="1">
      <c r="A132" s="40"/>
      <c r="B132" s="41"/>
      <c r="C132" s="206" t="s">
        <v>173</v>
      </c>
      <c r="D132" s="206" t="s">
        <v>130</v>
      </c>
      <c r="E132" s="207" t="s">
        <v>226</v>
      </c>
      <c r="F132" s="208" t="s">
        <v>227</v>
      </c>
      <c r="G132" s="209" t="s">
        <v>192</v>
      </c>
      <c r="H132" s="210">
        <v>3</v>
      </c>
      <c r="I132" s="211"/>
      <c r="J132" s="212">
        <f>ROUND(I132*H132,2)</f>
        <v>0</v>
      </c>
      <c r="K132" s="208" t="s">
        <v>134</v>
      </c>
      <c r="L132" s="46"/>
      <c r="M132" s="213" t="s">
        <v>19</v>
      </c>
      <c r="N132" s="214" t="s">
        <v>46</v>
      </c>
      <c r="O132" s="86"/>
      <c r="P132" s="215">
        <f>O132*H132</f>
        <v>0</v>
      </c>
      <c r="Q132" s="215">
        <v>0.0016800000000000001</v>
      </c>
      <c r="R132" s="215">
        <f>Q132*H132</f>
        <v>0.0050400000000000002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173</v>
      </c>
      <c r="AT132" s="217" t="s">
        <v>130</v>
      </c>
      <c r="AU132" s="217" t="s">
        <v>85</v>
      </c>
      <c r="AY132" s="19" t="s">
        <v>127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83</v>
      </c>
      <c r="BK132" s="218">
        <f>ROUND(I132*H132,2)</f>
        <v>0</v>
      </c>
      <c r="BL132" s="19" t="s">
        <v>173</v>
      </c>
      <c r="BM132" s="217" t="s">
        <v>228</v>
      </c>
    </row>
    <row r="133" s="2" customFormat="1">
      <c r="A133" s="40"/>
      <c r="B133" s="41"/>
      <c r="C133" s="42"/>
      <c r="D133" s="219" t="s">
        <v>137</v>
      </c>
      <c r="E133" s="42"/>
      <c r="F133" s="220" t="s">
        <v>229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137</v>
      </c>
      <c r="AU133" s="19" t="s">
        <v>85</v>
      </c>
    </row>
    <row r="134" s="2" customFormat="1" ht="24.15" customHeight="1">
      <c r="A134" s="40"/>
      <c r="B134" s="41"/>
      <c r="C134" s="206" t="s">
        <v>230</v>
      </c>
      <c r="D134" s="206" t="s">
        <v>130</v>
      </c>
      <c r="E134" s="207" t="s">
        <v>231</v>
      </c>
      <c r="F134" s="208" t="s">
        <v>232</v>
      </c>
      <c r="G134" s="209" t="s">
        <v>172</v>
      </c>
      <c r="H134" s="210">
        <v>9</v>
      </c>
      <c r="I134" s="211"/>
      <c r="J134" s="212">
        <f>ROUND(I134*H134,2)</f>
        <v>0</v>
      </c>
      <c r="K134" s="208" t="s">
        <v>134</v>
      </c>
      <c r="L134" s="46"/>
      <c r="M134" s="213" t="s">
        <v>19</v>
      </c>
      <c r="N134" s="214" t="s">
        <v>46</v>
      </c>
      <c r="O134" s="86"/>
      <c r="P134" s="215">
        <f>O134*H134</f>
        <v>0</v>
      </c>
      <c r="Q134" s="215">
        <v>6.0000000000000002E-05</v>
      </c>
      <c r="R134" s="215">
        <f>Q134*H134</f>
        <v>0.00054000000000000001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173</v>
      </c>
      <c r="AT134" s="217" t="s">
        <v>130</v>
      </c>
      <c r="AU134" s="217" t="s">
        <v>85</v>
      </c>
      <c r="AY134" s="19" t="s">
        <v>127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83</v>
      </c>
      <c r="BK134" s="218">
        <f>ROUND(I134*H134,2)</f>
        <v>0</v>
      </c>
      <c r="BL134" s="19" t="s">
        <v>173</v>
      </c>
      <c r="BM134" s="217" t="s">
        <v>233</v>
      </c>
    </row>
    <row r="135" s="2" customFormat="1">
      <c r="A135" s="40"/>
      <c r="B135" s="41"/>
      <c r="C135" s="42"/>
      <c r="D135" s="219" t="s">
        <v>137</v>
      </c>
      <c r="E135" s="42"/>
      <c r="F135" s="220" t="s">
        <v>234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137</v>
      </c>
      <c r="AU135" s="19" t="s">
        <v>85</v>
      </c>
    </row>
    <row r="136" s="2" customFormat="1" ht="24.15" customHeight="1">
      <c r="A136" s="40"/>
      <c r="B136" s="41"/>
      <c r="C136" s="206" t="s">
        <v>235</v>
      </c>
      <c r="D136" s="206" t="s">
        <v>130</v>
      </c>
      <c r="E136" s="207" t="s">
        <v>236</v>
      </c>
      <c r="F136" s="208" t="s">
        <v>237</v>
      </c>
      <c r="G136" s="209" t="s">
        <v>147</v>
      </c>
      <c r="H136" s="210">
        <v>0.035000000000000003</v>
      </c>
      <c r="I136" s="211"/>
      <c r="J136" s="212">
        <f>ROUND(I136*H136,2)</f>
        <v>0</v>
      </c>
      <c r="K136" s="208" t="s">
        <v>134</v>
      </c>
      <c r="L136" s="46"/>
      <c r="M136" s="213" t="s">
        <v>19</v>
      </c>
      <c r="N136" s="214" t="s">
        <v>46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173</v>
      </c>
      <c r="AT136" s="217" t="s">
        <v>130</v>
      </c>
      <c r="AU136" s="217" t="s">
        <v>85</v>
      </c>
      <c r="AY136" s="19" t="s">
        <v>127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83</v>
      </c>
      <c r="BK136" s="218">
        <f>ROUND(I136*H136,2)</f>
        <v>0</v>
      </c>
      <c r="BL136" s="19" t="s">
        <v>173</v>
      </c>
      <c r="BM136" s="217" t="s">
        <v>238</v>
      </c>
    </row>
    <row r="137" s="2" customFormat="1">
      <c r="A137" s="40"/>
      <c r="B137" s="41"/>
      <c r="C137" s="42"/>
      <c r="D137" s="219" t="s">
        <v>137</v>
      </c>
      <c r="E137" s="42"/>
      <c r="F137" s="220" t="s">
        <v>239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137</v>
      </c>
      <c r="AU137" s="19" t="s">
        <v>85</v>
      </c>
    </row>
    <row r="138" s="12" customFormat="1" ht="22.8" customHeight="1">
      <c r="A138" s="12"/>
      <c r="B138" s="190"/>
      <c r="C138" s="191"/>
      <c r="D138" s="192" t="s">
        <v>74</v>
      </c>
      <c r="E138" s="204" t="s">
        <v>240</v>
      </c>
      <c r="F138" s="204" t="s">
        <v>241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SUM(P139:P140)</f>
        <v>0</v>
      </c>
      <c r="Q138" s="198"/>
      <c r="R138" s="199">
        <f>SUM(R139:R140)</f>
        <v>0.037510000000000002</v>
      </c>
      <c r="S138" s="198"/>
      <c r="T138" s="200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85</v>
      </c>
      <c r="AT138" s="202" t="s">
        <v>74</v>
      </c>
      <c r="AU138" s="202" t="s">
        <v>83</v>
      </c>
      <c r="AY138" s="201" t="s">
        <v>127</v>
      </c>
      <c r="BK138" s="203">
        <f>SUM(BK139:BK140)</f>
        <v>0</v>
      </c>
    </row>
    <row r="139" s="2" customFormat="1" ht="16.5" customHeight="1">
      <c r="A139" s="40"/>
      <c r="B139" s="41"/>
      <c r="C139" s="206" t="s">
        <v>242</v>
      </c>
      <c r="D139" s="206" t="s">
        <v>130</v>
      </c>
      <c r="E139" s="207" t="s">
        <v>243</v>
      </c>
      <c r="F139" s="208" t="s">
        <v>244</v>
      </c>
      <c r="G139" s="209" t="s">
        <v>213</v>
      </c>
      <c r="H139" s="210">
        <v>1</v>
      </c>
      <c r="I139" s="211"/>
      <c r="J139" s="212">
        <f>ROUND(I139*H139,2)</f>
        <v>0</v>
      </c>
      <c r="K139" s="208" t="s">
        <v>134</v>
      </c>
      <c r="L139" s="46"/>
      <c r="M139" s="213" t="s">
        <v>19</v>
      </c>
      <c r="N139" s="214" t="s">
        <v>46</v>
      </c>
      <c r="O139" s="86"/>
      <c r="P139" s="215">
        <f>O139*H139</f>
        <v>0</v>
      </c>
      <c r="Q139" s="215">
        <v>0.037510000000000002</v>
      </c>
      <c r="R139" s="215">
        <f>Q139*H139</f>
        <v>0.037510000000000002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173</v>
      </c>
      <c r="AT139" s="217" t="s">
        <v>130</v>
      </c>
      <c r="AU139" s="217" t="s">
        <v>85</v>
      </c>
      <c r="AY139" s="19" t="s">
        <v>127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83</v>
      </c>
      <c r="BK139" s="218">
        <f>ROUND(I139*H139,2)</f>
        <v>0</v>
      </c>
      <c r="BL139" s="19" t="s">
        <v>173</v>
      </c>
      <c r="BM139" s="217" t="s">
        <v>245</v>
      </c>
    </row>
    <row r="140" s="2" customFormat="1">
      <c r="A140" s="40"/>
      <c r="B140" s="41"/>
      <c r="C140" s="42"/>
      <c r="D140" s="219" t="s">
        <v>137</v>
      </c>
      <c r="E140" s="42"/>
      <c r="F140" s="220" t="s">
        <v>246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137</v>
      </c>
      <c r="AU140" s="19" t="s">
        <v>85</v>
      </c>
    </row>
    <row r="141" s="12" customFormat="1" ht="22.8" customHeight="1">
      <c r="A141" s="12"/>
      <c r="B141" s="190"/>
      <c r="C141" s="191"/>
      <c r="D141" s="192" t="s">
        <v>74</v>
      </c>
      <c r="E141" s="204" t="s">
        <v>247</v>
      </c>
      <c r="F141" s="204" t="s">
        <v>248</v>
      </c>
      <c r="G141" s="191"/>
      <c r="H141" s="191"/>
      <c r="I141" s="194"/>
      <c r="J141" s="205">
        <f>BK141</f>
        <v>0</v>
      </c>
      <c r="K141" s="191"/>
      <c r="L141" s="196"/>
      <c r="M141" s="197"/>
      <c r="N141" s="198"/>
      <c r="O141" s="198"/>
      <c r="P141" s="199">
        <f>SUM(P142:P146)</f>
        <v>0</v>
      </c>
      <c r="Q141" s="198"/>
      <c r="R141" s="199">
        <f>SUM(R142:R146)</f>
        <v>0.010630000000000001</v>
      </c>
      <c r="S141" s="198"/>
      <c r="T141" s="200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1" t="s">
        <v>85</v>
      </c>
      <c r="AT141" s="202" t="s">
        <v>74</v>
      </c>
      <c r="AU141" s="202" t="s">
        <v>83</v>
      </c>
      <c r="AY141" s="201" t="s">
        <v>127</v>
      </c>
      <c r="BK141" s="203">
        <f>SUM(BK142:BK146)</f>
        <v>0</v>
      </c>
    </row>
    <row r="142" s="2" customFormat="1" ht="16.5" customHeight="1">
      <c r="A142" s="40"/>
      <c r="B142" s="41"/>
      <c r="C142" s="206" t="s">
        <v>249</v>
      </c>
      <c r="D142" s="206" t="s">
        <v>130</v>
      </c>
      <c r="E142" s="207" t="s">
        <v>250</v>
      </c>
      <c r="F142" s="208" t="s">
        <v>251</v>
      </c>
      <c r="G142" s="209" t="s">
        <v>213</v>
      </c>
      <c r="H142" s="210">
        <v>1</v>
      </c>
      <c r="I142" s="211"/>
      <c r="J142" s="212">
        <f>ROUND(I142*H142,2)</f>
        <v>0</v>
      </c>
      <c r="K142" s="208" t="s">
        <v>134</v>
      </c>
      <c r="L142" s="46"/>
      <c r="M142" s="213" t="s">
        <v>19</v>
      </c>
      <c r="N142" s="214" t="s">
        <v>46</v>
      </c>
      <c r="O142" s="86"/>
      <c r="P142" s="215">
        <f>O142*H142</f>
        <v>0</v>
      </c>
      <c r="Q142" s="215">
        <v>0.010630000000000001</v>
      </c>
      <c r="R142" s="215">
        <f>Q142*H142</f>
        <v>0.010630000000000001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173</v>
      </c>
      <c r="AT142" s="217" t="s">
        <v>130</v>
      </c>
      <c r="AU142" s="217" t="s">
        <v>85</v>
      </c>
      <c r="AY142" s="19" t="s">
        <v>127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83</v>
      </c>
      <c r="BK142" s="218">
        <f>ROUND(I142*H142,2)</f>
        <v>0</v>
      </c>
      <c r="BL142" s="19" t="s">
        <v>173</v>
      </c>
      <c r="BM142" s="217" t="s">
        <v>252</v>
      </c>
    </row>
    <row r="143" s="2" customFormat="1">
      <c r="A143" s="40"/>
      <c r="B143" s="41"/>
      <c r="C143" s="42"/>
      <c r="D143" s="219" t="s">
        <v>137</v>
      </c>
      <c r="E143" s="42"/>
      <c r="F143" s="220" t="s">
        <v>253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137</v>
      </c>
      <c r="AU143" s="19" t="s">
        <v>85</v>
      </c>
    </row>
    <row r="144" s="2" customFormat="1" ht="24.15" customHeight="1">
      <c r="A144" s="40"/>
      <c r="B144" s="41"/>
      <c r="C144" s="257" t="s">
        <v>7</v>
      </c>
      <c r="D144" s="257" t="s">
        <v>177</v>
      </c>
      <c r="E144" s="258" t="s">
        <v>254</v>
      </c>
      <c r="F144" s="259" t="s">
        <v>255</v>
      </c>
      <c r="G144" s="260" t="s">
        <v>192</v>
      </c>
      <c r="H144" s="261">
        <v>1</v>
      </c>
      <c r="I144" s="262"/>
      <c r="J144" s="263">
        <f>ROUND(I144*H144,2)</f>
        <v>0</v>
      </c>
      <c r="K144" s="259" t="s">
        <v>134</v>
      </c>
      <c r="L144" s="264"/>
      <c r="M144" s="265" t="s">
        <v>19</v>
      </c>
      <c r="N144" s="266" t="s">
        <v>46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180</v>
      </c>
      <c r="AT144" s="217" t="s">
        <v>177</v>
      </c>
      <c r="AU144" s="217" t="s">
        <v>85</v>
      </c>
      <c r="AY144" s="19" t="s">
        <v>127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83</v>
      </c>
      <c r="BK144" s="218">
        <f>ROUND(I144*H144,2)</f>
        <v>0</v>
      </c>
      <c r="BL144" s="19" t="s">
        <v>173</v>
      </c>
      <c r="BM144" s="217" t="s">
        <v>256</v>
      </c>
    </row>
    <row r="145" s="2" customFormat="1" ht="24.15" customHeight="1">
      <c r="A145" s="40"/>
      <c r="B145" s="41"/>
      <c r="C145" s="206" t="s">
        <v>257</v>
      </c>
      <c r="D145" s="206" t="s">
        <v>130</v>
      </c>
      <c r="E145" s="207" t="s">
        <v>258</v>
      </c>
      <c r="F145" s="208" t="s">
        <v>259</v>
      </c>
      <c r="G145" s="209" t="s">
        <v>147</v>
      </c>
      <c r="H145" s="210">
        <v>0.010999999999999999</v>
      </c>
      <c r="I145" s="211"/>
      <c r="J145" s="212">
        <f>ROUND(I145*H145,2)</f>
        <v>0</v>
      </c>
      <c r="K145" s="208" t="s">
        <v>134</v>
      </c>
      <c r="L145" s="46"/>
      <c r="M145" s="213" t="s">
        <v>19</v>
      </c>
      <c r="N145" s="214" t="s">
        <v>46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173</v>
      </c>
      <c r="AT145" s="217" t="s">
        <v>130</v>
      </c>
      <c r="AU145" s="217" t="s">
        <v>85</v>
      </c>
      <c r="AY145" s="19" t="s">
        <v>127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83</v>
      </c>
      <c r="BK145" s="218">
        <f>ROUND(I145*H145,2)</f>
        <v>0</v>
      </c>
      <c r="BL145" s="19" t="s">
        <v>173</v>
      </c>
      <c r="BM145" s="217" t="s">
        <v>260</v>
      </c>
    </row>
    <row r="146" s="2" customFormat="1">
      <c r="A146" s="40"/>
      <c r="B146" s="41"/>
      <c r="C146" s="42"/>
      <c r="D146" s="219" t="s">
        <v>137</v>
      </c>
      <c r="E146" s="42"/>
      <c r="F146" s="220" t="s">
        <v>261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137</v>
      </c>
      <c r="AU146" s="19" t="s">
        <v>85</v>
      </c>
    </row>
    <row r="147" s="12" customFormat="1" ht="22.8" customHeight="1">
      <c r="A147" s="12"/>
      <c r="B147" s="190"/>
      <c r="C147" s="191"/>
      <c r="D147" s="192" t="s">
        <v>74</v>
      </c>
      <c r="E147" s="204" t="s">
        <v>262</v>
      </c>
      <c r="F147" s="204" t="s">
        <v>263</v>
      </c>
      <c r="G147" s="191"/>
      <c r="H147" s="191"/>
      <c r="I147" s="194"/>
      <c r="J147" s="205">
        <f>BK147</f>
        <v>0</v>
      </c>
      <c r="K147" s="191"/>
      <c r="L147" s="196"/>
      <c r="M147" s="197"/>
      <c r="N147" s="198"/>
      <c r="O147" s="198"/>
      <c r="P147" s="199">
        <f>SUM(P148:P153)</f>
        <v>0</v>
      </c>
      <c r="Q147" s="198"/>
      <c r="R147" s="199">
        <f>SUM(R148:R153)</f>
        <v>0.32201400000000002</v>
      </c>
      <c r="S147" s="198"/>
      <c r="T147" s="200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85</v>
      </c>
      <c r="AT147" s="202" t="s">
        <v>74</v>
      </c>
      <c r="AU147" s="202" t="s">
        <v>83</v>
      </c>
      <c r="AY147" s="201" t="s">
        <v>127</v>
      </c>
      <c r="BK147" s="203">
        <f>SUM(BK148:BK153)</f>
        <v>0</v>
      </c>
    </row>
    <row r="148" s="2" customFormat="1" ht="33" customHeight="1">
      <c r="A148" s="40"/>
      <c r="B148" s="41"/>
      <c r="C148" s="206" t="s">
        <v>264</v>
      </c>
      <c r="D148" s="206" t="s">
        <v>130</v>
      </c>
      <c r="E148" s="207" t="s">
        <v>265</v>
      </c>
      <c r="F148" s="208" t="s">
        <v>266</v>
      </c>
      <c r="G148" s="209" t="s">
        <v>133</v>
      </c>
      <c r="H148" s="210">
        <v>12.300000000000001</v>
      </c>
      <c r="I148" s="211"/>
      <c r="J148" s="212">
        <f>ROUND(I148*H148,2)</f>
        <v>0</v>
      </c>
      <c r="K148" s="208" t="s">
        <v>134</v>
      </c>
      <c r="L148" s="46"/>
      <c r="M148" s="213" t="s">
        <v>19</v>
      </c>
      <c r="N148" s="214" t="s">
        <v>46</v>
      </c>
      <c r="O148" s="86"/>
      <c r="P148" s="215">
        <f>O148*H148</f>
        <v>0</v>
      </c>
      <c r="Q148" s="215">
        <v>0.026179999999999998</v>
      </c>
      <c r="R148" s="215">
        <f>Q148*H148</f>
        <v>0.32201400000000002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173</v>
      </c>
      <c r="AT148" s="217" t="s">
        <v>130</v>
      </c>
      <c r="AU148" s="217" t="s">
        <v>85</v>
      </c>
      <c r="AY148" s="19" t="s">
        <v>127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83</v>
      </c>
      <c r="BK148" s="218">
        <f>ROUND(I148*H148,2)</f>
        <v>0</v>
      </c>
      <c r="BL148" s="19" t="s">
        <v>173</v>
      </c>
      <c r="BM148" s="217" t="s">
        <v>267</v>
      </c>
    </row>
    <row r="149" s="2" customFormat="1">
      <c r="A149" s="40"/>
      <c r="B149" s="41"/>
      <c r="C149" s="42"/>
      <c r="D149" s="219" t="s">
        <v>137</v>
      </c>
      <c r="E149" s="42"/>
      <c r="F149" s="220" t="s">
        <v>268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137</v>
      </c>
      <c r="AU149" s="19" t="s">
        <v>85</v>
      </c>
    </row>
    <row r="150" s="13" customFormat="1">
      <c r="A150" s="13"/>
      <c r="B150" s="224"/>
      <c r="C150" s="225"/>
      <c r="D150" s="226" t="s">
        <v>139</v>
      </c>
      <c r="E150" s="227" t="s">
        <v>19</v>
      </c>
      <c r="F150" s="228" t="s">
        <v>140</v>
      </c>
      <c r="G150" s="225"/>
      <c r="H150" s="229">
        <v>12.300000000000001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139</v>
      </c>
      <c r="AU150" s="235" t="s">
        <v>85</v>
      </c>
      <c r="AV150" s="13" t="s">
        <v>85</v>
      </c>
      <c r="AW150" s="13" t="s">
        <v>37</v>
      </c>
      <c r="AX150" s="13" t="s">
        <v>75</v>
      </c>
      <c r="AY150" s="235" t="s">
        <v>127</v>
      </c>
    </row>
    <row r="151" s="15" customFormat="1">
      <c r="A151" s="15"/>
      <c r="B151" s="246"/>
      <c r="C151" s="247"/>
      <c r="D151" s="226" t="s">
        <v>139</v>
      </c>
      <c r="E151" s="248" t="s">
        <v>19</v>
      </c>
      <c r="F151" s="249" t="s">
        <v>142</v>
      </c>
      <c r="G151" s="247"/>
      <c r="H151" s="250">
        <v>12.300000000000001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6" t="s">
        <v>139</v>
      </c>
      <c r="AU151" s="256" t="s">
        <v>85</v>
      </c>
      <c r="AV151" s="15" t="s">
        <v>135</v>
      </c>
      <c r="AW151" s="15" t="s">
        <v>37</v>
      </c>
      <c r="AX151" s="15" t="s">
        <v>83</v>
      </c>
      <c r="AY151" s="256" t="s">
        <v>127</v>
      </c>
    </row>
    <row r="152" s="2" customFormat="1" ht="37.8" customHeight="1">
      <c r="A152" s="40"/>
      <c r="B152" s="41"/>
      <c r="C152" s="206" t="s">
        <v>269</v>
      </c>
      <c r="D152" s="206" t="s">
        <v>130</v>
      </c>
      <c r="E152" s="207" t="s">
        <v>270</v>
      </c>
      <c r="F152" s="208" t="s">
        <v>271</v>
      </c>
      <c r="G152" s="209" t="s">
        <v>147</v>
      </c>
      <c r="H152" s="210">
        <v>0.32200000000000001</v>
      </c>
      <c r="I152" s="211"/>
      <c r="J152" s="212">
        <f>ROUND(I152*H152,2)</f>
        <v>0</v>
      </c>
      <c r="K152" s="208" t="s">
        <v>134</v>
      </c>
      <c r="L152" s="46"/>
      <c r="M152" s="213" t="s">
        <v>19</v>
      </c>
      <c r="N152" s="214" t="s">
        <v>46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173</v>
      </c>
      <c r="AT152" s="217" t="s">
        <v>130</v>
      </c>
      <c r="AU152" s="217" t="s">
        <v>85</v>
      </c>
      <c r="AY152" s="19" t="s">
        <v>127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83</v>
      </c>
      <c r="BK152" s="218">
        <f>ROUND(I152*H152,2)</f>
        <v>0</v>
      </c>
      <c r="BL152" s="19" t="s">
        <v>173</v>
      </c>
      <c r="BM152" s="217" t="s">
        <v>272</v>
      </c>
    </row>
    <row r="153" s="2" customFormat="1">
      <c r="A153" s="40"/>
      <c r="B153" s="41"/>
      <c r="C153" s="42"/>
      <c r="D153" s="219" t="s">
        <v>137</v>
      </c>
      <c r="E153" s="42"/>
      <c r="F153" s="220" t="s">
        <v>273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137</v>
      </c>
      <c r="AU153" s="19" t="s">
        <v>85</v>
      </c>
    </row>
    <row r="154" s="12" customFormat="1" ht="25.92" customHeight="1">
      <c r="A154" s="12"/>
      <c r="B154" s="190"/>
      <c r="C154" s="191"/>
      <c r="D154" s="192" t="s">
        <v>74</v>
      </c>
      <c r="E154" s="193" t="s">
        <v>274</v>
      </c>
      <c r="F154" s="193" t="s">
        <v>275</v>
      </c>
      <c r="G154" s="191"/>
      <c r="H154" s="191"/>
      <c r="I154" s="194"/>
      <c r="J154" s="195">
        <f>BK154</f>
        <v>0</v>
      </c>
      <c r="K154" s="191"/>
      <c r="L154" s="196"/>
      <c r="M154" s="197"/>
      <c r="N154" s="198"/>
      <c r="O154" s="198"/>
      <c r="P154" s="199">
        <f>SUM(P155:P166)</f>
        <v>0</v>
      </c>
      <c r="Q154" s="198"/>
      <c r="R154" s="199">
        <f>SUM(R155:R166)</f>
        <v>0</v>
      </c>
      <c r="S154" s="198"/>
      <c r="T154" s="200">
        <f>SUM(T155:T166)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1" t="s">
        <v>135</v>
      </c>
      <c r="AT154" s="202" t="s">
        <v>74</v>
      </c>
      <c r="AU154" s="202" t="s">
        <v>75</v>
      </c>
      <c r="AY154" s="201" t="s">
        <v>127</v>
      </c>
      <c r="BK154" s="203">
        <f>SUM(BK155:BK166)</f>
        <v>0</v>
      </c>
    </row>
    <row r="155" s="2" customFormat="1" ht="37.8" customHeight="1">
      <c r="A155" s="40"/>
      <c r="B155" s="41"/>
      <c r="C155" s="206" t="s">
        <v>276</v>
      </c>
      <c r="D155" s="206" t="s">
        <v>130</v>
      </c>
      <c r="E155" s="207" t="s">
        <v>277</v>
      </c>
      <c r="F155" s="208" t="s">
        <v>278</v>
      </c>
      <c r="G155" s="209" t="s">
        <v>279</v>
      </c>
      <c r="H155" s="210">
        <v>32</v>
      </c>
      <c r="I155" s="211"/>
      <c r="J155" s="212">
        <f>ROUND(I155*H155,2)</f>
        <v>0</v>
      </c>
      <c r="K155" s="208" t="s">
        <v>134</v>
      </c>
      <c r="L155" s="46"/>
      <c r="M155" s="213" t="s">
        <v>19</v>
      </c>
      <c r="N155" s="214" t="s">
        <v>46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280</v>
      </c>
      <c r="AT155" s="217" t="s">
        <v>130</v>
      </c>
      <c r="AU155" s="217" t="s">
        <v>83</v>
      </c>
      <c r="AY155" s="19" t="s">
        <v>127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83</v>
      </c>
      <c r="BK155" s="218">
        <f>ROUND(I155*H155,2)</f>
        <v>0</v>
      </c>
      <c r="BL155" s="19" t="s">
        <v>280</v>
      </c>
      <c r="BM155" s="217" t="s">
        <v>281</v>
      </c>
    </row>
    <row r="156" s="2" customFormat="1">
      <c r="A156" s="40"/>
      <c r="B156" s="41"/>
      <c r="C156" s="42"/>
      <c r="D156" s="219" t="s">
        <v>137</v>
      </c>
      <c r="E156" s="42"/>
      <c r="F156" s="220" t="s">
        <v>282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137</v>
      </c>
      <c r="AU156" s="19" t="s">
        <v>83</v>
      </c>
    </row>
    <row r="157" s="13" customFormat="1">
      <c r="A157" s="13"/>
      <c r="B157" s="224"/>
      <c r="C157" s="225"/>
      <c r="D157" s="226" t="s">
        <v>139</v>
      </c>
      <c r="E157" s="227" t="s">
        <v>19</v>
      </c>
      <c r="F157" s="228" t="s">
        <v>283</v>
      </c>
      <c r="G157" s="225"/>
      <c r="H157" s="229">
        <v>32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139</v>
      </c>
      <c r="AU157" s="235" t="s">
        <v>83</v>
      </c>
      <c r="AV157" s="13" t="s">
        <v>85</v>
      </c>
      <c r="AW157" s="13" t="s">
        <v>37</v>
      </c>
      <c r="AX157" s="13" t="s">
        <v>75</v>
      </c>
      <c r="AY157" s="235" t="s">
        <v>127</v>
      </c>
    </row>
    <row r="158" s="15" customFormat="1">
      <c r="A158" s="15"/>
      <c r="B158" s="246"/>
      <c r="C158" s="247"/>
      <c r="D158" s="226" t="s">
        <v>139</v>
      </c>
      <c r="E158" s="248" t="s">
        <v>19</v>
      </c>
      <c r="F158" s="249" t="s">
        <v>142</v>
      </c>
      <c r="G158" s="247"/>
      <c r="H158" s="250">
        <v>32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6" t="s">
        <v>139</v>
      </c>
      <c r="AU158" s="256" t="s">
        <v>83</v>
      </c>
      <c r="AV158" s="15" t="s">
        <v>135</v>
      </c>
      <c r="AW158" s="15" t="s">
        <v>37</v>
      </c>
      <c r="AX158" s="15" t="s">
        <v>83</v>
      </c>
      <c r="AY158" s="256" t="s">
        <v>127</v>
      </c>
    </row>
    <row r="159" s="2" customFormat="1" ht="44.25" customHeight="1">
      <c r="A159" s="40"/>
      <c r="B159" s="41"/>
      <c r="C159" s="206" t="s">
        <v>284</v>
      </c>
      <c r="D159" s="206" t="s">
        <v>130</v>
      </c>
      <c r="E159" s="207" t="s">
        <v>285</v>
      </c>
      <c r="F159" s="208" t="s">
        <v>286</v>
      </c>
      <c r="G159" s="209" t="s">
        <v>279</v>
      </c>
      <c r="H159" s="210">
        <v>16</v>
      </c>
      <c r="I159" s="211"/>
      <c r="J159" s="212">
        <f>ROUND(I159*H159,2)</f>
        <v>0</v>
      </c>
      <c r="K159" s="208" t="s">
        <v>134</v>
      </c>
      <c r="L159" s="46"/>
      <c r="M159" s="213" t="s">
        <v>19</v>
      </c>
      <c r="N159" s="214" t="s">
        <v>46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280</v>
      </c>
      <c r="AT159" s="217" t="s">
        <v>130</v>
      </c>
      <c r="AU159" s="217" t="s">
        <v>83</v>
      </c>
      <c r="AY159" s="19" t="s">
        <v>127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83</v>
      </c>
      <c r="BK159" s="218">
        <f>ROUND(I159*H159,2)</f>
        <v>0</v>
      </c>
      <c r="BL159" s="19" t="s">
        <v>280</v>
      </c>
      <c r="BM159" s="217" t="s">
        <v>287</v>
      </c>
    </row>
    <row r="160" s="2" customFormat="1">
      <c r="A160" s="40"/>
      <c r="B160" s="41"/>
      <c r="C160" s="42"/>
      <c r="D160" s="219" t="s">
        <v>137</v>
      </c>
      <c r="E160" s="42"/>
      <c r="F160" s="220" t="s">
        <v>288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137</v>
      </c>
      <c r="AU160" s="19" t="s">
        <v>83</v>
      </c>
    </row>
    <row r="161" s="13" customFormat="1">
      <c r="A161" s="13"/>
      <c r="B161" s="224"/>
      <c r="C161" s="225"/>
      <c r="D161" s="226" t="s">
        <v>139</v>
      </c>
      <c r="E161" s="227" t="s">
        <v>19</v>
      </c>
      <c r="F161" s="228" t="s">
        <v>289</v>
      </c>
      <c r="G161" s="225"/>
      <c r="H161" s="229">
        <v>16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139</v>
      </c>
      <c r="AU161" s="235" t="s">
        <v>83</v>
      </c>
      <c r="AV161" s="13" t="s">
        <v>85</v>
      </c>
      <c r="AW161" s="13" t="s">
        <v>37</v>
      </c>
      <c r="AX161" s="13" t="s">
        <v>75</v>
      </c>
      <c r="AY161" s="235" t="s">
        <v>127</v>
      </c>
    </row>
    <row r="162" s="15" customFormat="1">
      <c r="A162" s="15"/>
      <c r="B162" s="246"/>
      <c r="C162" s="247"/>
      <c r="D162" s="226" t="s">
        <v>139</v>
      </c>
      <c r="E162" s="248" t="s">
        <v>19</v>
      </c>
      <c r="F162" s="249" t="s">
        <v>142</v>
      </c>
      <c r="G162" s="247"/>
      <c r="H162" s="250">
        <v>16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139</v>
      </c>
      <c r="AU162" s="256" t="s">
        <v>83</v>
      </c>
      <c r="AV162" s="15" t="s">
        <v>135</v>
      </c>
      <c r="AW162" s="15" t="s">
        <v>37</v>
      </c>
      <c r="AX162" s="15" t="s">
        <v>83</v>
      </c>
      <c r="AY162" s="256" t="s">
        <v>127</v>
      </c>
    </row>
    <row r="163" s="2" customFormat="1" ht="49.05" customHeight="1">
      <c r="A163" s="40"/>
      <c r="B163" s="41"/>
      <c r="C163" s="206" t="s">
        <v>290</v>
      </c>
      <c r="D163" s="206" t="s">
        <v>130</v>
      </c>
      <c r="E163" s="207" t="s">
        <v>291</v>
      </c>
      <c r="F163" s="208" t="s">
        <v>292</v>
      </c>
      <c r="G163" s="209" t="s">
        <v>279</v>
      </c>
      <c r="H163" s="210">
        <v>48</v>
      </c>
      <c r="I163" s="211"/>
      <c r="J163" s="212">
        <f>ROUND(I163*H163,2)</f>
        <v>0</v>
      </c>
      <c r="K163" s="208" t="s">
        <v>134</v>
      </c>
      <c r="L163" s="46"/>
      <c r="M163" s="213" t="s">
        <v>19</v>
      </c>
      <c r="N163" s="214" t="s">
        <v>46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280</v>
      </c>
      <c r="AT163" s="217" t="s">
        <v>130</v>
      </c>
      <c r="AU163" s="217" t="s">
        <v>83</v>
      </c>
      <c r="AY163" s="19" t="s">
        <v>127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83</v>
      </c>
      <c r="BK163" s="218">
        <f>ROUND(I163*H163,2)</f>
        <v>0</v>
      </c>
      <c r="BL163" s="19" t="s">
        <v>280</v>
      </c>
      <c r="BM163" s="217" t="s">
        <v>293</v>
      </c>
    </row>
    <row r="164" s="2" customFormat="1">
      <c r="A164" s="40"/>
      <c r="B164" s="41"/>
      <c r="C164" s="42"/>
      <c r="D164" s="219" t="s">
        <v>137</v>
      </c>
      <c r="E164" s="42"/>
      <c r="F164" s="220" t="s">
        <v>294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137</v>
      </c>
      <c r="AU164" s="19" t="s">
        <v>83</v>
      </c>
    </row>
    <row r="165" s="13" customFormat="1">
      <c r="A165" s="13"/>
      <c r="B165" s="224"/>
      <c r="C165" s="225"/>
      <c r="D165" s="226" t="s">
        <v>139</v>
      </c>
      <c r="E165" s="227" t="s">
        <v>19</v>
      </c>
      <c r="F165" s="228" t="s">
        <v>295</v>
      </c>
      <c r="G165" s="225"/>
      <c r="H165" s="229">
        <v>48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139</v>
      </c>
      <c r="AU165" s="235" t="s">
        <v>83</v>
      </c>
      <c r="AV165" s="13" t="s">
        <v>85</v>
      </c>
      <c r="AW165" s="13" t="s">
        <v>37</v>
      </c>
      <c r="AX165" s="13" t="s">
        <v>75</v>
      </c>
      <c r="AY165" s="235" t="s">
        <v>127</v>
      </c>
    </row>
    <row r="166" s="15" customFormat="1">
      <c r="A166" s="15"/>
      <c r="B166" s="246"/>
      <c r="C166" s="247"/>
      <c r="D166" s="226" t="s">
        <v>139</v>
      </c>
      <c r="E166" s="248" t="s">
        <v>19</v>
      </c>
      <c r="F166" s="249" t="s">
        <v>142</v>
      </c>
      <c r="G166" s="247"/>
      <c r="H166" s="250">
        <v>48</v>
      </c>
      <c r="I166" s="251"/>
      <c r="J166" s="247"/>
      <c r="K166" s="247"/>
      <c r="L166" s="252"/>
      <c r="M166" s="267"/>
      <c r="N166" s="268"/>
      <c r="O166" s="268"/>
      <c r="P166" s="268"/>
      <c r="Q166" s="268"/>
      <c r="R166" s="268"/>
      <c r="S166" s="268"/>
      <c r="T166" s="26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139</v>
      </c>
      <c r="AU166" s="256" t="s">
        <v>83</v>
      </c>
      <c r="AV166" s="15" t="s">
        <v>135</v>
      </c>
      <c r="AW166" s="15" t="s">
        <v>37</v>
      </c>
      <c r="AX166" s="15" t="s">
        <v>83</v>
      </c>
      <c r="AY166" s="256" t="s">
        <v>127</v>
      </c>
    </row>
    <row r="167" s="2" customFormat="1" ht="6.96" customHeight="1">
      <c r="A167" s="40"/>
      <c r="B167" s="61"/>
      <c r="C167" s="62"/>
      <c r="D167" s="62"/>
      <c r="E167" s="62"/>
      <c r="F167" s="62"/>
      <c r="G167" s="62"/>
      <c r="H167" s="62"/>
      <c r="I167" s="62"/>
      <c r="J167" s="62"/>
      <c r="K167" s="62"/>
      <c r="L167" s="46"/>
      <c r="M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</row>
  </sheetData>
  <sheetProtection sheet="1" autoFilter="0" formatColumns="0" formatRows="0" objects="1" scenarios="1" spinCount="100000" saltValue="lXtfnXIKYYN/5VEIpDOTa/Nk8PYRRS696nyGM3uyveExE9cK0hk1/o7cv7EQJ+aCvlKZLQvBeA0kbninf2J6kQ==" hashValue="ESeaHk6GVqOEhA6ufWsKgg4mTfDBXIPB0UtJqq97s5dRoT42ungdPAHNSh0KBUHj1m2JDKRlysXNJOXOJzzRvg==" algorithmName="SHA-512" password="CC35"/>
  <autoFilter ref="C88:K16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962086131"/>
    <hyperlink ref="F99" r:id="rId2" display="https://podminky.urs.cz/item/CS_URS_2024_01/997013211"/>
    <hyperlink ref="F101" r:id="rId3" display="https://podminky.urs.cz/item/CS_URS_2024_01/997013501"/>
    <hyperlink ref="F103" r:id="rId4" display="https://podminky.urs.cz/item/CS_URS_2024_01/997013509"/>
    <hyperlink ref="F106" r:id="rId5" display="https://podminky.urs.cz/item/CS_URS_2024_01/997013603"/>
    <hyperlink ref="F110" r:id="rId6" display="https://podminky.urs.cz/item/CS_URS_2024_01/713463212"/>
    <hyperlink ref="F114" r:id="rId7" display="https://podminky.urs.cz/item/CS_URS_2024_01/998713121"/>
    <hyperlink ref="F117" r:id="rId8" display="https://podminky.urs.cz/item/CS_URS_2024_01/722171918"/>
    <hyperlink ref="F119" r:id="rId9" display="https://podminky.urs.cz/item/CS_URS_2024_01/722173919"/>
    <hyperlink ref="F121" r:id="rId10" display="https://podminky.urs.cz/item/CS_URS_2024_01/722176118"/>
    <hyperlink ref="F127" r:id="rId11" display="https://podminky.urs.cz/item/CS_URS_2024_01/722179191"/>
    <hyperlink ref="F129" r:id="rId12" display="https://podminky.urs.cz/item/CS_URS_2024_01/722179193"/>
    <hyperlink ref="F131" r:id="rId13" display="https://podminky.urs.cz/item/CS_URS_2024_01/722190901"/>
    <hyperlink ref="F133" r:id="rId14" display="https://podminky.urs.cz/item/CS_URS_2024_01/722232048"/>
    <hyperlink ref="F135" r:id="rId15" display="https://podminky.urs.cz/item/CS_URS_2024_01/722290249"/>
    <hyperlink ref="F137" r:id="rId16" display="https://podminky.urs.cz/item/CS_URS_2024_01/998722111"/>
    <hyperlink ref="F140" r:id="rId17" display="https://podminky.urs.cz/item/CS_URS_2024_01/724233114"/>
    <hyperlink ref="F143" r:id="rId18" display="https://podminky.urs.cz/item/CS_URS_2024_01/732219347"/>
    <hyperlink ref="F146" r:id="rId19" display="https://podminky.urs.cz/item/CS_URS_2024_01/998732111"/>
    <hyperlink ref="F149" r:id="rId20" display="https://podminky.urs.cz/item/CS_URS_2024_01/763111316"/>
    <hyperlink ref="F153" r:id="rId21" display="https://podminky.urs.cz/item/CS_URS_2024_01/998763331"/>
    <hyperlink ref="F156" r:id="rId22" display="https://podminky.urs.cz/item/CS_URS_2024_01/HZS2212"/>
    <hyperlink ref="F160" r:id="rId23" display="https://podminky.urs.cz/item/CS_URS_2024_01/HZS2491"/>
    <hyperlink ref="F164" r:id="rId24" display="https://podminky.urs.cz/item/CS_URS_2024_01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Úprava ohřevu TV stávajících předávacích stanic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296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ROUND((SUM(BE85:BE138)),  2)</f>
        <v>0</v>
      </c>
      <c r="G33" s="40"/>
      <c r="H33" s="40"/>
      <c r="I33" s="150">
        <v>0.20999999999999999</v>
      </c>
      <c r="J33" s="149">
        <f>ROUND(((SUM(BE85:BE138))*I33),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ROUND((SUM(BF85:BF138)),  2)</f>
        <v>0</v>
      </c>
      <c r="G34" s="40"/>
      <c r="H34" s="40"/>
      <c r="I34" s="150">
        <v>0.12</v>
      </c>
      <c r="J34" s="149">
        <f>ROUND(((SUM(BF85:BF138))*I34),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ROUND((SUM(BG85:BG138)),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ROUND((SUM(BH85:BH138)),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ROUND((SUM(BI85:BI138)),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Úprava ohřevu TV stávajících předávacích stanic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předávací stanice HEMODIALÝZA/PSYCHIATRIE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Havířov,p.o.</v>
      </c>
      <c r="G54" s="42"/>
      <c r="H54" s="42"/>
      <c r="I54" s="34" t="s">
        <v>33</v>
      </c>
      <c r="J54" s="38" t="str">
        <f>E21</f>
        <v>Amun Pro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Amun Pro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J94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108</v>
      </c>
      <c r="E63" s="176"/>
      <c r="F63" s="176"/>
      <c r="G63" s="176"/>
      <c r="H63" s="176"/>
      <c r="I63" s="176"/>
      <c r="J63" s="177">
        <f>J117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109</v>
      </c>
      <c r="E64" s="176"/>
      <c r="F64" s="176"/>
      <c r="G64" s="176"/>
      <c r="H64" s="176"/>
      <c r="I64" s="176"/>
      <c r="J64" s="177">
        <f>J120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111</v>
      </c>
      <c r="E65" s="170"/>
      <c r="F65" s="170"/>
      <c r="G65" s="170"/>
      <c r="H65" s="170"/>
      <c r="I65" s="170"/>
      <c r="J65" s="171">
        <f>J126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Úprava ohřevu TV stávajících předávacích stanic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02 - předávací stanice HEMODIALÝZA/PSYCHIATRIE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13. 3. 2024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Nemocnice Havířov,p.o.</v>
      </c>
      <c r="G81" s="42"/>
      <c r="H81" s="42"/>
      <c r="I81" s="34" t="s">
        <v>33</v>
      </c>
      <c r="J81" s="38" t="str">
        <f>E21</f>
        <v>Amun Pro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31</v>
      </c>
      <c r="D82" s="42"/>
      <c r="E82" s="42"/>
      <c r="F82" s="29" t="str">
        <f>IF(E18="","",E18)</f>
        <v>Vyplň údaj</v>
      </c>
      <c r="G82" s="42"/>
      <c r="H82" s="42"/>
      <c r="I82" s="34" t="s">
        <v>38</v>
      </c>
      <c r="J82" s="38" t="str">
        <f>E24</f>
        <v>Amun Pro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113</v>
      </c>
      <c r="D84" s="182" t="s">
        <v>60</v>
      </c>
      <c r="E84" s="182" t="s">
        <v>56</v>
      </c>
      <c r="F84" s="182" t="s">
        <v>57</v>
      </c>
      <c r="G84" s="182" t="s">
        <v>114</v>
      </c>
      <c r="H84" s="182" t="s">
        <v>115</v>
      </c>
      <c r="I84" s="182" t="s">
        <v>116</v>
      </c>
      <c r="J84" s="182" t="s">
        <v>100</v>
      </c>
      <c r="K84" s="183" t="s">
        <v>117</v>
      </c>
      <c r="L84" s="184"/>
      <c r="M84" s="94" t="s">
        <v>19</v>
      </c>
      <c r="N84" s="95" t="s">
        <v>45</v>
      </c>
      <c r="O84" s="95" t="s">
        <v>118</v>
      </c>
      <c r="P84" s="95" t="s">
        <v>119</v>
      </c>
      <c r="Q84" s="95" t="s">
        <v>120</v>
      </c>
      <c r="R84" s="95" t="s">
        <v>121</v>
      </c>
      <c r="S84" s="95" t="s">
        <v>122</v>
      </c>
      <c r="T84" s="96" t="s">
        <v>123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124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P86+P126</f>
        <v>0</v>
      </c>
      <c r="Q85" s="98"/>
      <c r="R85" s="187">
        <f>R86+R126</f>
        <v>0.087133999999999989</v>
      </c>
      <c r="S85" s="98"/>
      <c r="T85" s="188">
        <f>T86+T126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74</v>
      </c>
      <c r="AU85" s="19" t="s">
        <v>101</v>
      </c>
      <c r="BK85" s="189">
        <f>BK86+BK126</f>
        <v>0</v>
      </c>
    </row>
    <row r="86" s="12" customFormat="1" ht="25.92" customHeight="1">
      <c r="A86" s="12"/>
      <c r="B86" s="190"/>
      <c r="C86" s="191"/>
      <c r="D86" s="192" t="s">
        <v>74</v>
      </c>
      <c r="E86" s="193" t="s">
        <v>165</v>
      </c>
      <c r="F86" s="193" t="s">
        <v>166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P87+P94+P117+P120</f>
        <v>0</v>
      </c>
      <c r="Q86" s="198"/>
      <c r="R86" s="199">
        <f>R87+R94+R117+R120</f>
        <v>0.087133999999999989</v>
      </c>
      <c r="S86" s="198"/>
      <c r="T86" s="200">
        <f>T87+T94+T117+T120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85</v>
      </c>
      <c r="AT86" s="202" t="s">
        <v>74</v>
      </c>
      <c r="AU86" s="202" t="s">
        <v>75</v>
      </c>
      <c r="AY86" s="201" t="s">
        <v>127</v>
      </c>
      <c r="BK86" s="203">
        <f>BK87+BK94+BK117+BK120</f>
        <v>0</v>
      </c>
    </row>
    <row r="87" s="12" customFormat="1" ht="22.8" customHeight="1">
      <c r="A87" s="12"/>
      <c r="B87" s="190"/>
      <c r="C87" s="191"/>
      <c r="D87" s="192" t="s">
        <v>74</v>
      </c>
      <c r="E87" s="204" t="s">
        <v>167</v>
      </c>
      <c r="F87" s="204" t="s">
        <v>168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SUM(P88:P93)</f>
        <v>0</v>
      </c>
      <c r="Q87" s="198"/>
      <c r="R87" s="199">
        <f>SUM(R88:R93)</f>
        <v>0.0092440000000000005</v>
      </c>
      <c r="S87" s="198"/>
      <c r="T87" s="200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74</v>
      </c>
      <c r="AU87" s="202" t="s">
        <v>83</v>
      </c>
      <c r="AY87" s="201" t="s">
        <v>127</v>
      </c>
      <c r="BK87" s="203">
        <f>SUM(BK88:BK93)</f>
        <v>0</v>
      </c>
    </row>
    <row r="88" s="2" customFormat="1" ht="37.8" customHeight="1">
      <c r="A88" s="40"/>
      <c r="B88" s="41"/>
      <c r="C88" s="206" t="s">
        <v>83</v>
      </c>
      <c r="D88" s="206" t="s">
        <v>130</v>
      </c>
      <c r="E88" s="207" t="s">
        <v>297</v>
      </c>
      <c r="F88" s="208" t="s">
        <v>298</v>
      </c>
      <c r="G88" s="209" t="s">
        <v>172</v>
      </c>
      <c r="H88" s="210">
        <v>10</v>
      </c>
      <c r="I88" s="211"/>
      <c r="J88" s="212">
        <f>ROUND(I88*H88,2)</f>
        <v>0</v>
      </c>
      <c r="K88" s="208" t="s">
        <v>134</v>
      </c>
      <c r="L88" s="46"/>
      <c r="M88" s="213" t="s">
        <v>19</v>
      </c>
      <c r="N88" s="214" t="s">
        <v>46</v>
      </c>
      <c r="O88" s="86"/>
      <c r="P88" s="215">
        <f>O88*H88</f>
        <v>0</v>
      </c>
      <c r="Q88" s="215">
        <v>0.00019000000000000001</v>
      </c>
      <c r="R88" s="215">
        <f>Q88*H88</f>
        <v>0.0019000000000000002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173</v>
      </c>
      <c r="AT88" s="217" t="s">
        <v>130</v>
      </c>
      <c r="AU88" s="217" t="s">
        <v>85</v>
      </c>
      <c r="AY88" s="19" t="s">
        <v>127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83</v>
      </c>
      <c r="BK88" s="218">
        <f>ROUND(I88*H88,2)</f>
        <v>0</v>
      </c>
      <c r="BL88" s="19" t="s">
        <v>173</v>
      </c>
      <c r="BM88" s="217" t="s">
        <v>299</v>
      </c>
    </row>
    <row r="89" s="2" customFormat="1">
      <c r="A89" s="40"/>
      <c r="B89" s="41"/>
      <c r="C89" s="42"/>
      <c r="D89" s="219" t="s">
        <v>137</v>
      </c>
      <c r="E89" s="42"/>
      <c r="F89" s="220" t="s">
        <v>300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137</v>
      </c>
      <c r="AU89" s="19" t="s">
        <v>85</v>
      </c>
    </row>
    <row r="90" s="2" customFormat="1" ht="16.5" customHeight="1">
      <c r="A90" s="40"/>
      <c r="B90" s="41"/>
      <c r="C90" s="257" t="s">
        <v>85</v>
      </c>
      <c r="D90" s="257" t="s">
        <v>177</v>
      </c>
      <c r="E90" s="258" t="s">
        <v>301</v>
      </c>
      <c r="F90" s="259" t="s">
        <v>302</v>
      </c>
      <c r="G90" s="260" t="s">
        <v>172</v>
      </c>
      <c r="H90" s="261">
        <v>10.199999999999999</v>
      </c>
      <c r="I90" s="262"/>
      <c r="J90" s="263">
        <f>ROUND(I90*H90,2)</f>
        <v>0</v>
      </c>
      <c r="K90" s="259" t="s">
        <v>134</v>
      </c>
      <c r="L90" s="264"/>
      <c r="M90" s="265" t="s">
        <v>19</v>
      </c>
      <c r="N90" s="266" t="s">
        <v>46</v>
      </c>
      <c r="O90" s="86"/>
      <c r="P90" s="215">
        <f>O90*H90</f>
        <v>0</v>
      </c>
      <c r="Q90" s="215">
        <v>0.00072000000000000005</v>
      </c>
      <c r="R90" s="215">
        <f>Q90*H90</f>
        <v>0.0073439999999999998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180</v>
      </c>
      <c r="AT90" s="217" t="s">
        <v>177</v>
      </c>
      <c r="AU90" s="217" t="s">
        <v>85</v>
      </c>
      <c r="AY90" s="19" t="s">
        <v>127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83</v>
      </c>
      <c r="BK90" s="218">
        <f>ROUND(I90*H90,2)</f>
        <v>0</v>
      </c>
      <c r="BL90" s="19" t="s">
        <v>173</v>
      </c>
      <c r="BM90" s="217" t="s">
        <v>303</v>
      </c>
    </row>
    <row r="91" s="13" customFormat="1">
      <c r="A91" s="13"/>
      <c r="B91" s="224"/>
      <c r="C91" s="225"/>
      <c r="D91" s="226" t="s">
        <v>139</v>
      </c>
      <c r="E91" s="225"/>
      <c r="F91" s="228" t="s">
        <v>304</v>
      </c>
      <c r="G91" s="225"/>
      <c r="H91" s="229">
        <v>10.199999999999999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139</v>
      </c>
      <c r="AU91" s="235" t="s">
        <v>85</v>
      </c>
      <c r="AV91" s="13" t="s">
        <v>85</v>
      </c>
      <c r="AW91" s="13" t="s">
        <v>4</v>
      </c>
      <c r="AX91" s="13" t="s">
        <v>83</v>
      </c>
      <c r="AY91" s="235" t="s">
        <v>127</v>
      </c>
    </row>
    <row r="92" s="2" customFormat="1" ht="24.15" customHeight="1">
      <c r="A92" s="40"/>
      <c r="B92" s="41"/>
      <c r="C92" s="206" t="s">
        <v>150</v>
      </c>
      <c r="D92" s="206" t="s">
        <v>130</v>
      </c>
      <c r="E92" s="207" t="s">
        <v>184</v>
      </c>
      <c r="F92" s="208" t="s">
        <v>185</v>
      </c>
      <c r="G92" s="209" t="s">
        <v>147</v>
      </c>
      <c r="H92" s="210">
        <v>0.0089999999999999993</v>
      </c>
      <c r="I92" s="211"/>
      <c r="J92" s="212">
        <f>ROUND(I92*H92,2)</f>
        <v>0</v>
      </c>
      <c r="K92" s="208" t="s">
        <v>134</v>
      </c>
      <c r="L92" s="46"/>
      <c r="M92" s="213" t="s">
        <v>19</v>
      </c>
      <c r="N92" s="214" t="s">
        <v>46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173</v>
      </c>
      <c r="AT92" s="217" t="s">
        <v>130</v>
      </c>
      <c r="AU92" s="217" t="s">
        <v>85</v>
      </c>
      <c r="AY92" s="19" t="s">
        <v>127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83</v>
      </c>
      <c r="BK92" s="218">
        <f>ROUND(I92*H92,2)</f>
        <v>0</v>
      </c>
      <c r="BL92" s="19" t="s">
        <v>173</v>
      </c>
      <c r="BM92" s="217" t="s">
        <v>186</v>
      </c>
    </row>
    <row r="93" s="2" customFormat="1">
      <c r="A93" s="40"/>
      <c r="B93" s="41"/>
      <c r="C93" s="42"/>
      <c r="D93" s="219" t="s">
        <v>137</v>
      </c>
      <c r="E93" s="42"/>
      <c r="F93" s="220" t="s">
        <v>187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137</v>
      </c>
      <c r="AU93" s="19" t="s">
        <v>85</v>
      </c>
    </row>
    <row r="94" s="12" customFormat="1" ht="22.8" customHeight="1">
      <c r="A94" s="12"/>
      <c r="B94" s="190"/>
      <c r="C94" s="191"/>
      <c r="D94" s="192" t="s">
        <v>74</v>
      </c>
      <c r="E94" s="204" t="s">
        <v>188</v>
      </c>
      <c r="F94" s="204" t="s">
        <v>189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SUM(P95:P116)</f>
        <v>0</v>
      </c>
      <c r="Q94" s="198"/>
      <c r="R94" s="199">
        <f>SUM(R95:R116)</f>
        <v>0.030700000000000002</v>
      </c>
      <c r="S94" s="198"/>
      <c r="T94" s="200">
        <f>SUM(T95:T116)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85</v>
      </c>
      <c r="AT94" s="202" t="s">
        <v>74</v>
      </c>
      <c r="AU94" s="202" t="s">
        <v>83</v>
      </c>
      <c r="AY94" s="201" t="s">
        <v>127</v>
      </c>
      <c r="BK94" s="203">
        <f>SUM(BK95:BK116)</f>
        <v>0</v>
      </c>
    </row>
    <row r="95" s="2" customFormat="1" ht="16.5" customHeight="1">
      <c r="A95" s="40"/>
      <c r="B95" s="41"/>
      <c r="C95" s="206" t="s">
        <v>135</v>
      </c>
      <c r="D95" s="206" t="s">
        <v>130</v>
      </c>
      <c r="E95" s="207" t="s">
        <v>305</v>
      </c>
      <c r="F95" s="208" t="s">
        <v>306</v>
      </c>
      <c r="G95" s="209" t="s">
        <v>192</v>
      </c>
      <c r="H95" s="210">
        <v>2</v>
      </c>
      <c r="I95" s="211"/>
      <c r="J95" s="212">
        <f>ROUND(I95*H95,2)</f>
        <v>0</v>
      </c>
      <c r="K95" s="208" t="s">
        <v>134</v>
      </c>
      <c r="L95" s="46"/>
      <c r="M95" s="213" t="s">
        <v>19</v>
      </c>
      <c r="N95" s="214" t="s">
        <v>46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173</v>
      </c>
      <c r="AT95" s="217" t="s">
        <v>130</v>
      </c>
      <c r="AU95" s="217" t="s">
        <v>85</v>
      </c>
      <c r="AY95" s="19" t="s">
        <v>127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83</v>
      </c>
      <c r="BK95" s="218">
        <f>ROUND(I95*H95,2)</f>
        <v>0</v>
      </c>
      <c r="BL95" s="19" t="s">
        <v>173</v>
      </c>
      <c r="BM95" s="217" t="s">
        <v>307</v>
      </c>
    </row>
    <row r="96" s="2" customFormat="1">
      <c r="A96" s="40"/>
      <c r="B96" s="41"/>
      <c r="C96" s="42"/>
      <c r="D96" s="219" t="s">
        <v>137</v>
      </c>
      <c r="E96" s="42"/>
      <c r="F96" s="220" t="s">
        <v>308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137</v>
      </c>
      <c r="AU96" s="19" t="s">
        <v>85</v>
      </c>
    </row>
    <row r="97" s="2" customFormat="1" ht="16.5" customHeight="1">
      <c r="A97" s="40"/>
      <c r="B97" s="41"/>
      <c r="C97" s="206" t="s">
        <v>160</v>
      </c>
      <c r="D97" s="206" t="s">
        <v>130</v>
      </c>
      <c r="E97" s="207" t="s">
        <v>309</v>
      </c>
      <c r="F97" s="208" t="s">
        <v>310</v>
      </c>
      <c r="G97" s="209" t="s">
        <v>192</v>
      </c>
      <c r="H97" s="210">
        <v>2</v>
      </c>
      <c r="I97" s="211"/>
      <c r="J97" s="212">
        <f>ROUND(I97*H97,2)</f>
        <v>0</v>
      </c>
      <c r="K97" s="208" t="s">
        <v>134</v>
      </c>
      <c r="L97" s="46"/>
      <c r="M97" s="213" t="s">
        <v>19</v>
      </c>
      <c r="N97" s="214" t="s">
        <v>46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173</v>
      </c>
      <c r="AT97" s="217" t="s">
        <v>130</v>
      </c>
      <c r="AU97" s="217" t="s">
        <v>85</v>
      </c>
      <c r="AY97" s="19" t="s">
        <v>127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83</v>
      </c>
      <c r="BK97" s="218">
        <f>ROUND(I97*H97,2)</f>
        <v>0</v>
      </c>
      <c r="BL97" s="19" t="s">
        <v>173</v>
      </c>
      <c r="BM97" s="217" t="s">
        <v>311</v>
      </c>
    </row>
    <row r="98" s="2" customFormat="1">
      <c r="A98" s="40"/>
      <c r="B98" s="41"/>
      <c r="C98" s="42"/>
      <c r="D98" s="219" t="s">
        <v>137</v>
      </c>
      <c r="E98" s="42"/>
      <c r="F98" s="220" t="s">
        <v>312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137</v>
      </c>
      <c r="AU98" s="19" t="s">
        <v>85</v>
      </c>
    </row>
    <row r="99" s="2" customFormat="1" ht="16.5" customHeight="1">
      <c r="A99" s="40"/>
      <c r="B99" s="41"/>
      <c r="C99" s="206" t="s">
        <v>169</v>
      </c>
      <c r="D99" s="206" t="s">
        <v>130</v>
      </c>
      <c r="E99" s="207" t="s">
        <v>313</v>
      </c>
      <c r="F99" s="208" t="s">
        <v>314</v>
      </c>
      <c r="G99" s="209" t="s">
        <v>192</v>
      </c>
      <c r="H99" s="210">
        <v>1</v>
      </c>
      <c r="I99" s="211"/>
      <c r="J99" s="212">
        <f>ROUND(I99*H99,2)</f>
        <v>0</v>
      </c>
      <c r="K99" s="208" t="s">
        <v>134</v>
      </c>
      <c r="L99" s="46"/>
      <c r="M99" s="213" t="s">
        <v>19</v>
      </c>
      <c r="N99" s="214" t="s">
        <v>46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173</v>
      </c>
      <c r="AT99" s="217" t="s">
        <v>130</v>
      </c>
      <c r="AU99" s="217" t="s">
        <v>85</v>
      </c>
      <c r="AY99" s="19" t="s">
        <v>127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83</v>
      </c>
      <c r="BK99" s="218">
        <f>ROUND(I99*H99,2)</f>
        <v>0</v>
      </c>
      <c r="BL99" s="19" t="s">
        <v>173</v>
      </c>
      <c r="BM99" s="217" t="s">
        <v>315</v>
      </c>
    </row>
    <row r="100" s="2" customFormat="1">
      <c r="A100" s="40"/>
      <c r="B100" s="41"/>
      <c r="C100" s="42"/>
      <c r="D100" s="219" t="s">
        <v>137</v>
      </c>
      <c r="E100" s="42"/>
      <c r="F100" s="220" t="s">
        <v>316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137</v>
      </c>
      <c r="AU100" s="19" t="s">
        <v>85</v>
      </c>
    </row>
    <row r="101" s="2" customFormat="1" ht="16.5" customHeight="1">
      <c r="A101" s="40"/>
      <c r="B101" s="41"/>
      <c r="C101" s="206" t="s">
        <v>176</v>
      </c>
      <c r="D101" s="206" t="s">
        <v>130</v>
      </c>
      <c r="E101" s="207" t="s">
        <v>317</v>
      </c>
      <c r="F101" s="208" t="s">
        <v>318</v>
      </c>
      <c r="G101" s="209" t="s">
        <v>192</v>
      </c>
      <c r="H101" s="210">
        <v>2</v>
      </c>
      <c r="I101" s="211"/>
      <c r="J101" s="212">
        <f>ROUND(I101*H101,2)</f>
        <v>0</v>
      </c>
      <c r="K101" s="208" t="s">
        <v>134</v>
      </c>
      <c r="L101" s="46"/>
      <c r="M101" s="213" t="s">
        <v>19</v>
      </c>
      <c r="N101" s="214" t="s">
        <v>46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173</v>
      </c>
      <c r="AT101" s="217" t="s">
        <v>130</v>
      </c>
      <c r="AU101" s="217" t="s">
        <v>85</v>
      </c>
      <c r="AY101" s="19" t="s">
        <v>127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83</v>
      </c>
      <c r="BK101" s="218">
        <f>ROUND(I101*H101,2)</f>
        <v>0</v>
      </c>
      <c r="BL101" s="19" t="s">
        <v>173</v>
      </c>
      <c r="BM101" s="217" t="s">
        <v>319</v>
      </c>
    </row>
    <row r="102" s="2" customFormat="1">
      <c r="A102" s="40"/>
      <c r="B102" s="41"/>
      <c r="C102" s="42"/>
      <c r="D102" s="219" t="s">
        <v>137</v>
      </c>
      <c r="E102" s="42"/>
      <c r="F102" s="220" t="s">
        <v>320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137</v>
      </c>
      <c r="AU102" s="19" t="s">
        <v>85</v>
      </c>
    </row>
    <row r="103" s="2" customFormat="1" ht="21.75" customHeight="1">
      <c r="A103" s="40"/>
      <c r="B103" s="41"/>
      <c r="C103" s="206" t="s">
        <v>183</v>
      </c>
      <c r="D103" s="206" t="s">
        <v>130</v>
      </c>
      <c r="E103" s="207" t="s">
        <v>321</v>
      </c>
      <c r="F103" s="208" t="s">
        <v>322</v>
      </c>
      <c r="G103" s="209" t="s">
        <v>172</v>
      </c>
      <c r="H103" s="210">
        <v>10</v>
      </c>
      <c r="I103" s="211"/>
      <c r="J103" s="212">
        <f>ROUND(I103*H103,2)</f>
        <v>0</v>
      </c>
      <c r="K103" s="208" t="s">
        <v>134</v>
      </c>
      <c r="L103" s="46"/>
      <c r="M103" s="213" t="s">
        <v>19</v>
      </c>
      <c r="N103" s="214" t="s">
        <v>46</v>
      </c>
      <c r="O103" s="86"/>
      <c r="P103" s="215">
        <f>O103*H103</f>
        <v>0</v>
      </c>
      <c r="Q103" s="215">
        <v>0.0028400000000000001</v>
      </c>
      <c r="R103" s="215">
        <f>Q103*H103</f>
        <v>0.028400000000000002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173</v>
      </c>
      <c r="AT103" s="217" t="s">
        <v>130</v>
      </c>
      <c r="AU103" s="217" t="s">
        <v>85</v>
      </c>
      <c r="AY103" s="19" t="s">
        <v>127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83</v>
      </c>
      <c r="BK103" s="218">
        <f>ROUND(I103*H103,2)</f>
        <v>0</v>
      </c>
      <c r="BL103" s="19" t="s">
        <v>173</v>
      </c>
      <c r="BM103" s="217" t="s">
        <v>323</v>
      </c>
    </row>
    <row r="104" s="2" customFormat="1">
      <c r="A104" s="40"/>
      <c r="B104" s="41"/>
      <c r="C104" s="42"/>
      <c r="D104" s="219" t="s">
        <v>137</v>
      </c>
      <c r="E104" s="42"/>
      <c r="F104" s="220" t="s">
        <v>324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137</v>
      </c>
      <c r="AU104" s="19" t="s">
        <v>85</v>
      </c>
    </row>
    <row r="105" s="2" customFormat="1" ht="16.5" customHeight="1">
      <c r="A105" s="40"/>
      <c r="B105" s="41"/>
      <c r="C105" s="206" t="s">
        <v>128</v>
      </c>
      <c r="D105" s="206" t="s">
        <v>130</v>
      </c>
      <c r="E105" s="207" t="s">
        <v>211</v>
      </c>
      <c r="F105" s="208" t="s">
        <v>212</v>
      </c>
      <c r="G105" s="209" t="s">
        <v>213</v>
      </c>
      <c r="H105" s="210">
        <v>1</v>
      </c>
      <c r="I105" s="211"/>
      <c r="J105" s="212">
        <f>ROUND(I105*H105,2)</f>
        <v>0</v>
      </c>
      <c r="K105" s="208" t="s">
        <v>134</v>
      </c>
      <c r="L105" s="46"/>
      <c r="M105" s="213" t="s">
        <v>19</v>
      </c>
      <c r="N105" s="214" t="s">
        <v>46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173</v>
      </c>
      <c r="AT105" s="217" t="s">
        <v>130</v>
      </c>
      <c r="AU105" s="217" t="s">
        <v>85</v>
      </c>
      <c r="AY105" s="19" t="s">
        <v>127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83</v>
      </c>
      <c r="BK105" s="218">
        <f>ROUND(I105*H105,2)</f>
        <v>0</v>
      </c>
      <c r="BL105" s="19" t="s">
        <v>173</v>
      </c>
      <c r="BM105" s="217" t="s">
        <v>214</v>
      </c>
    </row>
    <row r="106" s="2" customFormat="1">
      <c r="A106" s="40"/>
      <c r="B106" s="41"/>
      <c r="C106" s="42"/>
      <c r="D106" s="219" t="s">
        <v>137</v>
      </c>
      <c r="E106" s="42"/>
      <c r="F106" s="220" t="s">
        <v>215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137</v>
      </c>
      <c r="AU106" s="19" t="s">
        <v>85</v>
      </c>
    </row>
    <row r="107" s="2" customFormat="1" ht="24.15" customHeight="1">
      <c r="A107" s="40"/>
      <c r="B107" s="41"/>
      <c r="C107" s="206" t="s">
        <v>195</v>
      </c>
      <c r="D107" s="206" t="s">
        <v>130</v>
      </c>
      <c r="E107" s="207" t="s">
        <v>217</v>
      </c>
      <c r="F107" s="208" t="s">
        <v>218</v>
      </c>
      <c r="G107" s="209" t="s">
        <v>213</v>
      </c>
      <c r="H107" s="210">
        <v>1</v>
      </c>
      <c r="I107" s="211"/>
      <c r="J107" s="212">
        <f>ROUND(I107*H107,2)</f>
        <v>0</v>
      </c>
      <c r="K107" s="208" t="s">
        <v>134</v>
      </c>
      <c r="L107" s="46"/>
      <c r="M107" s="213" t="s">
        <v>19</v>
      </c>
      <c r="N107" s="214" t="s">
        <v>46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173</v>
      </c>
      <c r="AT107" s="217" t="s">
        <v>130</v>
      </c>
      <c r="AU107" s="217" t="s">
        <v>85</v>
      </c>
      <c r="AY107" s="19" t="s">
        <v>127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83</v>
      </c>
      <c r="BK107" s="218">
        <f>ROUND(I107*H107,2)</f>
        <v>0</v>
      </c>
      <c r="BL107" s="19" t="s">
        <v>173</v>
      </c>
      <c r="BM107" s="217" t="s">
        <v>219</v>
      </c>
    </row>
    <row r="108" s="2" customFormat="1">
      <c r="A108" s="40"/>
      <c r="B108" s="41"/>
      <c r="C108" s="42"/>
      <c r="D108" s="219" t="s">
        <v>137</v>
      </c>
      <c r="E108" s="42"/>
      <c r="F108" s="220" t="s">
        <v>220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137</v>
      </c>
      <c r="AU108" s="19" t="s">
        <v>85</v>
      </c>
    </row>
    <row r="109" s="2" customFormat="1" ht="21.75" customHeight="1">
      <c r="A109" s="40"/>
      <c r="B109" s="41"/>
      <c r="C109" s="206" t="s">
        <v>200</v>
      </c>
      <c r="D109" s="206" t="s">
        <v>130</v>
      </c>
      <c r="E109" s="207" t="s">
        <v>222</v>
      </c>
      <c r="F109" s="208" t="s">
        <v>223</v>
      </c>
      <c r="G109" s="209" t="s">
        <v>192</v>
      </c>
      <c r="H109" s="210">
        <v>6</v>
      </c>
      <c r="I109" s="211"/>
      <c r="J109" s="212">
        <f>ROUND(I109*H109,2)</f>
        <v>0</v>
      </c>
      <c r="K109" s="208" t="s">
        <v>134</v>
      </c>
      <c r="L109" s="46"/>
      <c r="M109" s="213" t="s">
        <v>19</v>
      </c>
      <c r="N109" s="214" t="s">
        <v>46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173</v>
      </c>
      <c r="AT109" s="217" t="s">
        <v>130</v>
      </c>
      <c r="AU109" s="217" t="s">
        <v>85</v>
      </c>
      <c r="AY109" s="19" t="s">
        <v>127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83</v>
      </c>
      <c r="BK109" s="218">
        <f>ROUND(I109*H109,2)</f>
        <v>0</v>
      </c>
      <c r="BL109" s="19" t="s">
        <v>173</v>
      </c>
      <c r="BM109" s="217" t="s">
        <v>224</v>
      </c>
    </row>
    <row r="110" s="2" customFormat="1">
      <c r="A110" s="40"/>
      <c r="B110" s="41"/>
      <c r="C110" s="42"/>
      <c r="D110" s="219" t="s">
        <v>137</v>
      </c>
      <c r="E110" s="42"/>
      <c r="F110" s="220" t="s">
        <v>225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137</v>
      </c>
      <c r="AU110" s="19" t="s">
        <v>85</v>
      </c>
    </row>
    <row r="111" s="2" customFormat="1" ht="16.5" customHeight="1">
      <c r="A111" s="40"/>
      <c r="B111" s="41"/>
      <c r="C111" s="206" t="s">
        <v>8</v>
      </c>
      <c r="D111" s="206" t="s">
        <v>130</v>
      </c>
      <c r="E111" s="207" t="s">
        <v>325</v>
      </c>
      <c r="F111" s="208" t="s">
        <v>326</v>
      </c>
      <c r="G111" s="209" t="s">
        <v>192</v>
      </c>
      <c r="H111" s="210">
        <v>3</v>
      </c>
      <c r="I111" s="211"/>
      <c r="J111" s="212">
        <f>ROUND(I111*H111,2)</f>
        <v>0</v>
      </c>
      <c r="K111" s="208" t="s">
        <v>134</v>
      </c>
      <c r="L111" s="46"/>
      <c r="M111" s="213" t="s">
        <v>19</v>
      </c>
      <c r="N111" s="214" t="s">
        <v>46</v>
      </c>
      <c r="O111" s="86"/>
      <c r="P111" s="215">
        <f>O111*H111</f>
        <v>0</v>
      </c>
      <c r="Q111" s="215">
        <v>0.00069999999999999999</v>
      </c>
      <c r="R111" s="215">
        <f>Q111*H111</f>
        <v>0.0020999999999999999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173</v>
      </c>
      <c r="AT111" s="217" t="s">
        <v>130</v>
      </c>
      <c r="AU111" s="217" t="s">
        <v>85</v>
      </c>
      <c r="AY111" s="19" t="s">
        <v>127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83</v>
      </c>
      <c r="BK111" s="218">
        <f>ROUND(I111*H111,2)</f>
        <v>0</v>
      </c>
      <c r="BL111" s="19" t="s">
        <v>173</v>
      </c>
      <c r="BM111" s="217" t="s">
        <v>327</v>
      </c>
    </row>
    <row r="112" s="2" customFormat="1">
      <c r="A112" s="40"/>
      <c r="B112" s="41"/>
      <c r="C112" s="42"/>
      <c r="D112" s="219" t="s">
        <v>137</v>
      </c>
      <c r="E112" s="42"/>
      <c r="F112" s="220" t="s">
        <v>328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137</v>
      </c>
      <c r="AU112" s="19" t="s">
        <v>85</v>
      </c>
    </row>
    <row r="113" s="2" customFormat="1" ht="24.15" customHeight="1">
      <c r="A113" s="40"/>
      <c r="B113" s="41"/>
      <c r="C113" s="206" t="s">
        <v>210</v>
      </c>
      <c r="D113" s="206" t="s">
        <v>130</v>
      </c>
      <c r="E113" s="207" t="s">
        <v>329</v>
      </c>
      <c r="F113" s="208" t="s">
        <v>330</v>
      </c>
      <c r="G113" s="209" t="s">
        <v>172</v>
      </c>
      <c r="H113" s="210">
        <v>10</v>
      </c>
      <c r="I113" s="211"/>
      <c r="J113" s="212">
        <f>ROUND(I113*H113,2)</f>
        <v>0</v>
      </c>
      <c r="K113" s="208" t="s">
        <v>134</v>
      </c>
      <c r="L113" s="46"/>
      <c r="M113" s="213" t="s">
        <v>19</v>
      </c>
      <c r="N113" s="214" t="s">
        <v>46</v>
      </c>
      <c r="O113" s="86"/>
      <c r="P113" s="215">
        <f>O113*H113</f>
        <v>0</v>
      </c>
      <c r="Q113" s="215">
        <v>2.0000000000000002E-05</v>
      </c>
      <c r="R113" s="215">
        <f>Q113*H113</f>
        <v>0.00020000000000000001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173</v>
      </c>
      <c r="AT113" s="217" t="s">
        <v>130</v>
      </c>
      <c r="AU113" s="217" t="s">
        <v>85</v>
      </c>
      <c r="AY113" s="19" t="s">
        <v>127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83</v>
      </c>
      <c r="BK113" s="218">
        <f>ROUND(I113*H113,2)</f>
        <v>0</v>
      </c>
      <c r="BL113" s="19" t="s">
        <v>173</v>
      </c>
      <c r="BM113" s="217" t="s">
        <v>331</v>
      </c>
    </row>
    <row r="114" s="2" customFormat="1">
      <c r="A114" s="40"/>
      <c r="B114" s="41"/>
      <c r="C114" s="42"/>
      <c r="D114" s="219" t="s">
        <v>137</v>
      </c>
      <c r="E114" s="42"/>
      <c r="F114" s="220" t="s">
        <v>332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137</v>
      </c>
      <c r="AU114" s="19" t="s">
        <v>85</v>
      </c>
    </row>
    <row r="115" s="2" customFormat="1" ht="24.15" customHeight="1">
      <c r="A115" s="40"/>
      <c r="B115" s="41"/>
      <c r="C115" s="206" t="s">
        <v>216</v>
      </c>
      <c r="D115" s="206" t="s">
        <v>130</v>
      </c>
      <c r="E115" s="207" t="s">
        <v>236</v>
      </c>
      <c r="F115" s="208" t="s">
        <v>237</v>
      </c>
      <c r="G115" s="209" t="s">
        <v>147</v>
      </c>
      <c r="H115" s="210">
        <v>0.031</v>
      </c>
      <c r="I115" s="211"/>
      <c r="J115" s="212">
        <f>ROUND(I115*H115,2)</f>
        <v>0</v>
      </c>
      <c r="K115" s="208" t="s">
        <v>134</v>
      </c>
      <c r="L115" s="46"/>
      <c r="M115" s="213" t="s">
        <v>19</v>
      </c>
      <c r="N115" s="214" t="s">
        <v>46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173</v>
      </c>
      <c r="AT115" s="217" t="s">
        <v>130</v>
      </c>
      <c r="AU115" s="217" t="s">
        <v>85</v>
      </c>
      <c r="AY115" s="19" t="s">
        <v>127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83</v>
      </c>
      <c r="BK115" s="218">
        <f>ROUND(I115*H115,2)</f>
        <v>0</v>
      </c>
      <c r="BL115" s="19" t="s">
        <v>173</v>
      </c>
      <c r="BM115" s="217" t="s">
        <v>238</v>
      </c>
    </row>
    <row r="116" s="2" customFormat="1">
      <c r="A116" s="40"/>
      <c r="B116" s="41"/>
      <c r="C116" s="42"/>
      <c r="D116" s="219" t="s">
        <v>137</v>
      </c>
      <c r="E116" s="42"/>
      <c r="F116" s="220" t="s">
        <v>239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137</v>
      </c>
      <c r="AU116" s="19" t="s">
        <v>85</v>
      </c>
    </row>
    <row r="117" s="12" customFormat="1" ht="22.8" customHeight="1">
      <c r="A117" s="12"/>
      <c r="B117" s="190"/>
      <c r="C117" s="191"/>
      <c r="D117" s="192" t="s">
        <v>74</v>
      </c>
      <c r="E117" s="204" t="s">
        <v>240</v>
      </c>
      <c r="F117" s="204" t="s">
        <v>241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SUM(P118:P119)</f>
        <v>0</v>
      </c>
      <c r="Q117" s="198"/>
      <c r="R117" s="199">
        <f>SUM(R118:R119)</f>
        <v>0.037510000000000002</v>
      </c>
      <c r="S117" s="198"/>
      <c r="T117" s="200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85</v>
      </c>
      <c r="AT117" s="202" t="s">
        <v>74</v>
      </c>
      <c r="AU117" s="202" t="s">
        <v>83</v>
      </c>
      <c r="AY117" s="201" t="s">
        <v>127</v>
      </c>
      <c r="BK117" s="203">
        <f>SUM(BK118:BK119)</f>
        <v>0</v>
      </c>
    </row>
    <row r="118" s="2" customFormat="1" ht="16.5" customHeight="1">
      <c r="A118" s="40"/>
      <c r="B118" s="41"/>
      <c r="C118" s="206" t="s">
        <v>221</v>
      </c>
      <c r="D118" s="206" t="s">
        <v>130</v>
      </c>
      <c r="E118" s="207" t="s">
        <v>243</v>
      </c>
      <c r="F118" s="208" t="s">
        <v>244</v>
      </c>
      <c r="G118" s="209" t="s">
        <v>213</v>
      </c>
      <c r="H118" s="210">
        <v>1</v>
      </c>
      <c r="I118" s="211"/>
      <c r="J118" s="212">
        <f>ROUND(I118*H118,2)</f>
        <v>0</v>
      </c>
      <c r="K118" s="208" t="s">
        <v>134</v>
      </c>
      <c r="L118" s="46"/>
      <c r="M118" s="213" t="s">
        <v>19</v>
      </c>
      <c r="N118" s="214" t="s">
        <v>46</v>
      </c>
      <c r="O118" s="86"/>
      <c r="P118" s="215">
        <f>O118*H118</f>
        <v>0</v>
      </c>
      <c r="Q118" s="215">
        <v>0.037510000000000002</v>
      </c>
      <c r="R118" s="215">
        <f>Q118*H118</f>
        <v>0.037510000000000002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173</v>
      </c>
      <c r="AT118" s="217" t="s">
        <v>130</v>
      </c>
      <c r="AU118" s="217" t="s">
        <v>85</v>
      </c>
      <c r="AY118" s="19" t="s">
        <v>127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83</v>
      </c>
      <c r="BK118" s="218">
        <f>ROUND(I118*H118,2)</f>
        <v>0</v>
      </c>
      <c r="BL118" s="19" t="s">
        <v>173</v>
      </c>
      <c r="BM118" s="217" t="s">
        <v>245</v>
      </c>
    </row>
    <row r="119" s="2" customFormat="1">
      <c r="A119" s="40"/>
      <c r="B119" s="41"/>
      <c r="C119" s="42"/>
      <c r="D119" s="219" t="s">
        <v>137</v>
      </c>
      <c r="E119" s="42"/>
      <c r="F119" s="220" t="s">
        <v>246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137</v>
      </c>
      <c r="AU119" s="19" t="s">
        <v>85</v>
      </c>
    </row>
    <row r="120" s="12" customFormat="1" ht="22.8" customHeight="1">
      <c r="A120" s="12"/>
      <c r="B120" s="190"/>
      <c r="C120" s="191"/>
      <c r="D120" s="192" t="s">
        <v>74</v>
      </c>
      <c r="E120" s="204" t="s">
        <v>247</v>
      </c>
      <c r="F120" s="204" t="s">
        <v>248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SUM(P121:P125)</f>
        <v>0</v>
      </c>
      <c r="Q120" s="198"/>
      <c r="R120" s="199">
        <f>SUM(R121:R125)</f>
        <v>0.0096799999999999994</v>
      </c>
      <c r="S120" s="198"/>
      <c r="T120" s="200">
        <f>SUM(T121:T125)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85</v>
      </c>
      <c r="AT120" s="202" t="s">
        <v>74</v>
      </c>
      <c r="AU120" s="202" t="s">
        <v>83</v>
      </c>
      <c r="AY120" s="201" t="s">
        <v>127</v>
      </c>
      <c r="BK120" s="203">
        <f>SUM(BK121:BK125)</f>
        <v>0</v>
      </c>
    </row>
    <row r="121" s="2" customFormat="1" ht="16.5" customHeight="1">
      <c r="A121" s="40"/>
      <c r="B121" s="41"/>
      <c r="C121" s="206" t="s">
        <v>173</v>
      </c>
      <c r="D121" s="206" t="s">
        <v>130</v>
      </c>
      <c r="E121" s="207" t="s">
        <v>333</v>
      </c>
      <c r="F121" s="208" t="s">
        <v>334</v>
      </c>
      <c r="G121" s="209" t="s">
        <v>213</v>
      </c>
      <c r="H121" s="210">
        <v>1</v>
      </c>
      <c r="I121" s="211"/>
      <c r="J121" s="212">
        <f>ROUND(I121*H121,2)</f>
        <v>0</v>
      </c>
      <c r="K121" s="208" t="s">
        <v>134</v>
      </c>
      <c r="L121" s="46"/>
      <c r="M121" s="213" t="s">
        <v>19</v>
      </c>
      <c r="N121" s="214" t="s">
        <v>46</v>
      </c>
      <c r="O121" s="86"/>
      <c r="P121" s="215">
        <f>O121*H121</f>
        <v>0</v>
      </c>
      <c r="Q121" s="215">
        <v>0.0096799999999999994</v>
      </c>
      <c r="R121" s="215">
        <f>Q121*H121</f>
        <v>0.0096799999999999994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173</v>
      </c>
      <c r="AT121" s="217" t="s">
        <v>130</v>
      </c>
      <c r="AU121" s="217" t="s">
        <v>85</v>
      </c>
      <c r="AY121" s="19" t="s">
        <v>127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83</v>
      </c>
      <c r="BK121" s="218">
        <f>ROUND(I121*H121,2)</f>
        <v>0</v>
      </c>
      <c r="BL121" s="19" t="s">
        <v>173</v>
      </c>
      <c r="BM121" s="217" t="s">
        <v>335</v>
      </c>
    </row>
    <row r="122" s="2" customFormat="1">
      <c r="A122" s="40"/>
      <c r="B122" s="41"/>
      <c r="C122" s="42"/>
      <c r="D122" s="219" t="s">
        <v>137</v>
      </c>
      <c r="E122" s="42"/>
      <c r="F122" s="220" t="s">
        <v>336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137</v>
      </c>
      <c r="AU122" s="19" t="s">
        <v>85</v>
      </c>
    </row>
    <row r="123" s="2" customFormat="1" ht="16.5" customHeight="1">
      <c r="A123" s="40"/>
      <c r="B123" s="41"/>
      <c r="C123" s="257" t="s">
        <v>230</v>
      </c>
      <c r="D123" s="257" t="s">
        <v>177</v>
      </c>
      <c r="E123" s="258" t="s">
        <v>337</v>
      </c>
      <c r="F123" s="259" t="s">
        <v>338</v>
      </c>
      <c r="G123" s="260" t="s">
        <v>192</v>
      </c>
      <c r="H123" s="261">
        <v>1</v>
      </c>
      <c r="I123" s="262"/>
      <c r="J123" s="263">
        <f>ROUND(I123*H123,2)</f>
        <v>0</v>
      </c>
      <c r="K123" s="259" t="s">
        <v>134</v>
      </c>
      <c r="L123" s="264"/>
      <c r="M123" s="265" t="s">
        <v>19</v>
      </c>
      <c r="N123" s="266" t="s">
        <v>46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180</v>
      </c>
      <c r="AT123" s="217" t="s">
        <v>177</v>
      </c>
      <c r="AU123" s="217" t="s">
        <v>85</v>
      </c>
      <c r="AY123" s="19" t="s">
        <v>127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83</v>
      </c>
      <c r="BK123" s="218">
        <f>ROUND(I123*H123,2)</f>
        <v>0</v>
      </c>
      <c r="BL123" s="19" t="s">
        <v>173</v>
      </c>
      <c r="BM123" s="217" t="s">
        <v>339</v>
      </c>
    </row>
    <row r="124" s="2" customFormat="1" ht="24.15" customHeight="1">
      <c r="A124" s="40"/>
      <c r="B124" s="41"/>
      <c r="C124" s="206" t="s">
        <v>235</v>
      </c>
      <c r="D124" s="206" t="s">
        <v>130</v>
      </c>
      <c r="E124" s="207" t="s">
        <v>258</v>
      </c>
      <c r="F124" s="208" t="s">
        <v>259</v>
      </c>
      <c r="G124" s="209" t="s">
        <v>147</v>
      </c>
      <c r="H124" s="210">
        <v>0.01</v>
      </c>
      <c r="I124" s="211"/>
      <c r="J124" s="212">
        <f>ROUND(I124*H124,2)</f>
        <v>0</v>
      </c>
      <c r="K124" s="208" t="s">
        <v>134</v>
      </c>
      <c r="L124" s="46"/>
      <c r="M124" s="213" t="s">
        <v>19</v>
      </c>
      <c r="N124" s="214" t="s">
        <v>46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173</v>
      </c>
      <c r="AT124" s="217" t="s">
        <v>130</v>
      </c>
      <c r="AU124" s="217" t="s">
        <v>85</v>
      </c>
      <c r="AY124" s="19" t="s">
        <v>127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83</v>
      </c>
      <c r="BK124" s="218">
        <f>ROUND(I124*H124,2)</f>
        <v>0</v>
      </c>
      <c r="BL124" s="19" t="s">
        <v>173</v>
      </c>
      <c r="BM124" s="217" t="s">
        <v>260</v>
      </c>
    </row>
    <row r="125" s="2" customFormat="1">
      <c r="A125" s="40"/>
      <c r="B125" s="41"/>
      <c r="C125" s="42"/>
      <c r="D125" s="219" t="s">
        <v>137</v>
      </c>
      <c r="E125" s="42"/>
      <c r="F125" s="220" t="s">
        <v>261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137</v>
      </c>
      <c r="AU125" s="19" t="s">
        <v>85</v>
      </c>
    </row>
    <row r="126" s="12" customFormat="1" ht="25.92" customHeight="1">
      <c r="A126" s="12"/>
      <c r="B126" s="190"/>
      <c r="C126" s="191"/>
      <c r="D126" s="192" t="s">
        <v>74</v>
      </c>
      <c r="E126" s="193" t="s">
        <v>274</v>
      </c>
      <c r="F126" s="193" t="s">
        <v>275</v>
      </c>
      <c r="G126" s="191"/>
      <c r="H126" s="191"/>
      <c r="I126" s="194"/>
      <c r="J126" s="195">
        <f>BK126</f>
        <v>0</v>
      </c>
      <c r="K126" s="191"/>
      <c r="L126" s="196"/>
      <c r="M126" s="197"/>
      <c r="N126" s="198"/>
      <c r="O126" s="198"/>
      <c r="P126" s="199">
        <f>SUM(P127:P138)</f>
        <v>0</v>
      </c>
      <c r="Q126" s="198"/>
      <c r="R126" s="199">
        <f>SUM(R127:R138)</f>
        <v>0</v>
      </c>
      <c r="S126" s="198"/>
      <c r="T126" s="200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135</v>
      </c>
      <c r="AT126" s="202" t="s">
        <v>74</v>
      </c>
      <c r="AU126" s="202" t="s">
        <v>75</v>
      </c>
      <c r="AY126" s="201" t="s">
        <v>127</v>
      </c>
      <c r="BK126" s="203">
        <f>SUM(BK127:BK138)</f>
        <v>0</v>
      </c>
    </row>
    <row r="127" s="2" customFormat="1" ht="37.8" customHeight="1">
      <c r="A127" s="40"/>
      <c r="B127" s="41"/>
      <c r="C127" s="206" t="s">
        <v>242</v>
      </c>
      <c r="D127" s="206" t="s">
        <v>130</v>
      </c>
      <c r="E127" s="207" t="s">
        <v>277</v>
      </c>
      <c r="F127" s="208" t="s">
        <v>278</v>
      </c>
      <c r="G127" s="209" t="s">
        <v>279</v>
      </c>
      <c r="H127" s="210">
        <v>32</v>
      </c>
      <c r="I127" s="211"/>
      <c r="J127" s="212">
        <f>ROUND(I127*H127,2)</f>
        <v>0</v>
      </c>
      <c r="K127" s="208" t="s">
        <v>134</v>
      </c>
      <c r="L127" s="46"/>
      <c r="M127" s="213" t="s">
        <v>19</v>
      </c>
      <c r="N127" s="214" t="s">
        <v>46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280</v>
      </c>
      <c r="AT127" s="217" t="s">
        <v>130</v>
      </c>
      <c r="AU127" s="217" t="s">
        <v>83</v>
      </c>
      <c r="AY127" s="19" t="s">
        <v>127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83</v>
      </c>
      <c r="BK127" s="218">
        <f>ROUND(I127*H127,2)</f>
        <v>0</v>
      </c>
      <c r="BL127" s="19" t="s">
        <v>280</v>
      </c>
      <c r="BM127" s="217" t="s">
        <v>281</v>
      </c>
    </row>
    <row r="128" s="2" customFormat="1">
      <c r="A128" s="40"/>
      <c r="B128" s="41"/>
      <c r="C128" s="42"/>
      <c r="D128" s="219" t="s">
        <v>137</v>
      </c>
      <c r="E128" s="42"/>
      <c r="F128" s="220" t="s">
        <v>282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137</v>
      </c>
      <c r="AU128" s="19" t="s">
        <v>83</v>
      </c>
    </row>
    <row r="129" s="13" customFormat="1">
      <c r="A129" s="13"/>
      <c r="B129" s="224"/>
      <c r="C129" s="225"/>
      <c r="D129" s="226" t="s">
        <v>139</v>
      </c>
      <c r="E129" s="227" t="s">
        <v>19</v>
      </c>
      <c r="F129" s="228" t="s">
        <v>283</v>
      </c>
      <c r="G129" s="225"/>
      <c r="H129" s="229">
        <v>32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139</v>
      </c>
      <c r="AU129" s="235" t="s">
        <v>83</v>
      </c>
      <c r="AV129" s="13" t="s">
        <v>85</v>
      </c>
      <c r="AW129" s="13" t="s">
        <v>37</v>
      </c>
      <c r="AX129" s="13" t="s">
        <v>75</v>
      </c>
      <c r="AY129" s="235" t="s">
        <v>127</v>
      </c>
    </row>
    <row r="130" s="15" customFormat="1">
      <c r="A130" s="15"/>
      <c r="B130" s="246"/>
      <c r="C130" s="247"/>
      <c r="D130" s="226" t="s">
        <v>139</v>
      </c>
      <c r="E130" s="248" t="s">
        <v>19</v>
      </c>
      <c r="F130" s="249" t="s">
        <v>142</v>
      </c>
      <c r="G130" s="247"/>
      <c r="H130" s="250">
        <v>32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6" t="s">
        <v>139</v>
      </c>
      <c r="AU130" s="256" t="s">
        <v>83</v>
      </c>
      <c r="AV130" s="15" t="s">
        <v>135</v>
      </c>
      <c r="AW130" s="15" t="s">
        <v>37</v>
      </c>
      <c r="AX130" s="15" t="s">
        <v>83</v>
      </c>
      <c r="AY130" s="256" t="s">
        <v>127</v>
      </c>
    </row>
    <row r="131" s="2" customFormat="1" ht="44.25" customHeight="1">
      <c r="A131" s="40"/>
      <c r="B131" s="41"/>
      <c r="C131" s="206" t="s">
        <v>249</v>
      </c>
      <c r="D131" s="206" t="s">
        <v>130</v>
      </c>
      <c r="E131" s="207" t="s">
        <v>285</v>
      </c>
      <c r="F131" s="208" t="s">
        <v>286</v>
      </c>
      <c r="G131" s="209" t="s">
        <v>279</v>
      </c>
      <c r="H131" s="210">
        <v>16</v>
      </c>
      <c r="I131" s="211"/>
      <c r="J131" s="212">
        <f>ROUND(I131*H131,2)</f>
        <v>0</v>
      </c>
      <c r="K131" s="208" t="s">
        <v>134</v>
      </c>
      <c r="L131" s="46"/>
      <c r="M131" s="213" t="s">
        <v>19</v>
      </c>
      <c r="N131" s="214" t="s">
        <v>46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280</v>
      </c>
      <c r="AT131" s="217" t="s">
        <v>130</v>
      </c>
      <c r="AU131" s="217" t="s">
        <v>83</v>
      </c>
      <c r="AY131" s="19" t="s">
        <v>127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83</v>
      </c>
      <c r="BK131" s="218">
        <f>ROUND(I131*H131,2)</f>
        <v>0</v>
      </c>
      <c r="BL131" s="19" t="s">
        <v>280</v>
      </c>
      <c r="BM131" s="217" t="s">
        <v>287</v>
      </c>
    </row>
    <row r="132" s="2" customFormat="1">
      <c r="A132" s="40"/>
      <c r="B132" s="41"/>
      <c r="C132" s="42"/>
      <c r="D132" s="219" t="s">
        <v>137</v>
      </c>
      <c r="E132" s="42"/>
      <c r="F132" s="220" t="s">
        <v>288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137</v>
      </c>
      <c r="AU132" s="19" t="s">
        <v>83</v>
      </c>
    </row>
    <row r="133" s="13" customFormat="1">
      <c r="A133" s="13"/>
      <c r="B133" s="224"/>
      <c r="C133" s="225"/>
      <c r="D133" s="226" t="s">
        <v>139</v>
      </c>
      <c r="E133" s="227" t="s">
        <v>19</v>
      </c>
      <c r="F133" s="228" t="s">
        <v>289</v>
      </c>
      <c r="G133" s="225"/>
      <c r="H133" s="229">
        <v>16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139</v>
      </c>
      <c r="AU133" s="235" t="s">
        <v>83</v>
      </c>
      <c r="AV133" s="13" t="s">
        <v>85</v>
      </c>
      <c r="AW133" s="13" t="s">
        <v>37</v>
      </c>
      <c r="AX133" s="13" t="s">
        <v>75</v>
      </c>
      <c r="AY133" s="235" t="s">
        <v>127</v>
      </c>
    </row>
    <row r="134" s="15" customFormat="1">
      <c r="A134" s="15"/>
      <c r="B134" s="246"/>
      <c r="C134" s="247"/>
      <c r="D134" s="226" t="s">
        <v>139</v>
      </c>
      <c r="E134" s="248" t="s">
        <v>19</v>
      </c>
      <c r="F134" s="249" t="s">
        <v>142</v>
      </c>
      <c r="G134" s="247"/>
      <c r="H134" s="250">
        <v>16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139</v>
      </c>
      <c r="AU134" s="256" t="s">
        <v>83</v>
      </c>
      <c r="AV134" s="15" t="s">
        <v>135</v>
      </c>
      <c r="AW134" s="15" t="s">
        <v>37</v>
      </c>
      <c r="AX134" s="15" t="s">
        <v>83</v>
      </c>
      <c r="AY134" s="256" t="s">
        <v>127</v>
      </c>
    </row>
    <row r="135" s="2" customFormat="1" ht="49.05" customHeight="1">
      <c r="A135" s="40"/>
      <c r="B135" s="41"/>
      <c r="C135" s="206" t="s">
        <v>7</v>
      </c>
      <c r="D135" s="206" t="s">
        <v>130</v>
      </c>
      <c r="E135" s="207" t="s">
        <v>291</v>
      </c>
      <c r="F135" s="208" t="s">
        <v>292</v>
      </c>
      <c r="G135" s="209" t="s">
        <v>279</v>
      </c>
      <c r="H135" s="210">
        <v>48</v>
      </c>
      <c r="I135" s="211"/>
      <c r="J135" s="212">
        <f>ROUND(I135*H135,2)</f>
        <v>0</v>
      </c>
      <c r="K135" s="208" t="s">
        <v>134</v>
      </c>
      <c r="L135" s="46"/>
      <c r="M135" s="213" t="s">
        <v>19</v>
      </c>
      <c r="N135" s="214" t="s">
        <v>46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280</v>
      </c>
      <c r="AT135" s="217" t="s">
        <v>130</v>
      </c>
      <c r="AU135" s="217" t="s">
        <v>83</v>
      </c>
      <c r="AY135" s="19" t="s">
        <v>127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83</v>
      </c>
      <c r="BK135" s="218">
        <f>ROUND(I135*H135,2)</f>
        <v>0</v>
      </c>
      <c r="BL135" s="19" t="s">
        <v>280</v>
      </c>
      <c r="BM135" s="217" t="s">
        <v>293</v>
      </c>
    </row>
    <row r="136" s="2" customFormat="1">
      <c r="A136" s="40"/>
      <c r="B136" s="41"/>
      <c r="C136" s="42"/>
      <c r="D136" s="219" t="s">
        <v>137</v>
      </c>
      <c r="E136" s="42"/>
      <c r="F136" s="220" t="s">
        <v>294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137</v>
      </c>
      <c r="AU136" s="19" t="s">
        <v>83</v>
      </c>
    </row>
    <row r="137" s="13" customFormat="1">
      <c r="A137" s="13"/>
      <c r="B137" s="224"/>
      <c r="C137" s="225"/>
      <c r="D137" s="226" t="s">
        <v>139</v>
      </c>
      <c r="E137" s="227" t="s">
        <v>19</v>
      </c>
      <c r="F137" s="228" t="s">
        <v>295</v>
      </c>
      <c r="G137" s="225"/>
      <c r="H137" s="229">
        <v>48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139</v>
      </c>
      <c r="AU137" s="235" t="s">
        <v>83</v>
      </c>
      <c r="AV137" s="13" t="s">
        <v>85</v>
      </c>
      <c r="AW137" s="13" t="s">
        <v>37</v>
      </c>
      <c r="AX137" s="13" t="s">
        <v>75</v>
      </c>
      <c r="AY137" s="235" t="s">
        <v>127</v>
      </c>
    </row>
    <row r="138" s="15" customFormat="1">
      <c r="A138" s="15"/>
      <c r="B138" s="246"/>
      <c r="C138" s="247"/>
      <c r="D138" s="226" t="s">
        <v>139</v>
      </c>
      <c r="E138" s="248" t="s">
        <v>19</v>
      </c>
      <c r="F138" s="249" t="s">
        <v>142</v>
      </c>
      <c r="G138" s="247"/>
      <c r="H138" s="250">
        <v>48</v>
      </c>
      <c r="I138" s="251"/>
      <c r="J138" s="247"/>
      <c r="K138" s="247"/>
      <c r="L138" s="252"/>
      <c r="M138" s="267"/>
      <c r="N138" s="268"/>
      <c r="O138" s="268"/>
      <c r="P138" s="268"/>
      <c r="Q138" s="268"/>
      <c r="R138" s="268"/>
      <c r="S138" s="268"/>
      <c r="T138" s="26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139</v>
      </c>
      <c r="AU138" s="256" t="s">
        <v>83</v>
      </c>
      <c r="AV138" s="15" t="s">
        <v>135</v>
      </c>
      <c r="AW138" s="15" t="s">
        <v>37</v>
      </c>
      <c r="AX138" s="15" t="s">
        <v>83</v>
      </c>
      <c r="AY138" s="256" t="s">
        <v>127</v>
      </c>
    </row>
    <row r="139" s="2" customFormat="1" ht="6.96" customHeight="1">
      <c r="A139" s="40"/>
      <c r="B139" s="61"/>
      <c r="C139" s="62"/>
      <c r="D139" s="62"/>
      <c r="E139" s="62"/>
      <c r="F139" s="62"/>
      <c r="G139" s="62"/>
      <c r="H139" s="62"/>
      <c r="I139" s="62"/>
      <c r="J139" s="62"/>
      <c r="K139" s="62"/>
      <c r="L139" s="46"/>
      <c r="M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</sheetData>
  <sheetProtection sheet="1" autoFilter="0" formatColumns="0" formatRows="0" objects="1" scenarios="1" spinCount="100000" saltValue="uHv+v5TcQDyvqNakxfgMC94zQ5qdPFHCTdZZRTA2MD+tsYHtEmCdnBDZDEN9cifxfJxTTR7PksiOAq7EOqOuhw==" hashValue="/4TJRpKXuraODtSwODXYm0kYsTSnjw1CeBeswoGMD9H7gJE70Bv/vc0xUqH/aNpnurY5X0aLZHcAXeQrDAzhSg==" algorithmName="SHA-512" password="CC35"/>
  <autoFilter ref="C84:K13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713463211"/>
    <hyperlink ref="F93" r:id="rId2" display="https://podminky.urs.cz/item/CS_URS_2024_01/998713121"/>
    <hyperlink ref="F96" r:id="rId3" display="https://podminky.urs.cz/item/CS_URS_2024_01/722171914"/>
    <hyperlink ref="F98" r:id="rId4" display="https://podminky.urs.cz/item/CS_URS_2024_01/722171916"/>
    <hyperlink ref="F100" r:id="rId5" display="https://podminky.urs.cz/item/CS_URS_2024_01/722173914"/>
    <hyperlink ref="F102" r:id="rId6" display="https://podminky.urs.cz/item/CS_URS_2024_01/722173916"/>
    <hyperlink ref="F104" r:id="rId7" display="https://podminky.urs.cz/item/CS_URS_2024_01/722174025"/>
    <hyperlink ref="F106" r:id="rId8" display="https://podminky.urs.cz/item/CS_URS_2024_01/722179191"/>
    <hyperlink ref="F108" r:id="rId9" display="https://podminky.urs.cz/item/CS_URS_2024_01/722179193"/>
    <hyperlink ref="F110" r:id="rId10" display="https://podminky.urs.cz/item/CS_URS_2024_01/722190901"/>
    <hyperlink ref="F112" r:id="rId11" display="https://podminky.urs.cz/item/CS_URS_2024_01/722232046"/>
    <hyperlink ref="F114" r:id="rId12" display="https://podminky.urs.cz/item/CS_URS_2024_01/722290246"/>
    <hyperlink ref="F116" r:id="rId13" display="https://podminky.urs.cz/item/CS_URS_2024_01/998722111"/>
    <hyperlink ref="F119" r:id="rId14" display="https://podminky.urs.cz/item/CS_URS_2024_01/724233114"/>
    <hyperlink ref="F122" r:id="rId15" display="https://podminky.urs.cz/item/CS_URS_2024_01/732219124"/>
    <hyperlink ref="F125" r:id="rId16" display="https://podminky.urs.cz/item/CS_URS_2024_01/998732111"/>
    <hyperlink ref="F128" r:id="rId17" display="https://podminky.urs.cz/item/CS_URS_2024_01/HZS2212"/>
    <hyperlink ref="F132" r:id="rId18" display="https://podminky.urs.cz/item/CS_URS_2024_01/HZS2491"/>
    <hyperlink ref="F136" r:id="rId19" display="https://podminky.urs.cz/item/CS_URS_2024_01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Úprava ohřevu TV stávajících předávacích stanic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340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ROUND((SUM(BE85:BE134)),  2)</f>
        <v>0</v>
      </c>
      <c r="G33" s="40"/>
      <c r="H33" s="40"/>
      <c r="I33" s="150">
        <v>0.20999999999999999</v>
      </c>
      <c r="J33" s="149">
        <f>ROUND(((SUM(BE85:BE134))*I33),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ROUND((SUM(BF85:BF134)),  2)</f>
        <v>0</v>
      </c>
      <c r="G34" s="40"/>
      <c r="H34" s="40"/>
      <c r="I34" s="150">
        <v>0.12</v>
      </c>
      <c r="J34" s="149">
        <f>ROUND(((SUM(BF85:BF134))*I34),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ROUND((SUM(BG85:BG134)),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ROUND((SUM(BH85:BH134)),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ROUND((SUM(BI85:BI134)),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Úprava ohřevu TV stávajících předávacích stanic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předávací stanice COS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Havířov,p.o.</v>
      </c>
      <c r="G54" s="42"/>
      <c r="H54" s="42"/>
      <c r="I54" s="34" t="s">
        <v>33</v>
      </c>
      <c r="J54" s="38" t="str">
        <f>E21</f>
        <v>Amun Pro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Amun Pro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J94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108</v>
      </c>
      <c r="E63" s="176"/>
      <c r="F63" s="176"/>
      <c r="G63" s="176"/>
      <c r="H63" s="176"/>
      <c r="I63" s="176"/>
      <c r="J63" s="177">
        <f>J113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109</v>
      </c>
      <c r="E64" s="176"/>
      <c r="F64" s="176"/>
      <c r="G64" s="176"/>
      <c r="H64" s="176"/>
      <c r="I64" s="176"/>
      <c r="J64" s="177">
        <f>J116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111</v>
      </c>
      <c r="E65" s="170"/>
      <c r="F65" s="170"/>
      <c r="G65" s="170"/>
      <c r="H65" s="170"/>
      <c r="I65" s="170"/>
      <c r="J65" s="171">
        <f>J122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Úprava ohřevu TV stávajících předávacích stanic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03 - předávací stanice COS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13. 3. 2024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Nemocnice Havířov,p.o.</v>
      </c>
      <c r="G81" s="42"/>
      <c r="H81" s="42"/>
      <c r="I81" s="34" t="s">
        <v>33</v>
      </c>
      <c r="J81" s="38" t="str">
        <f>E21</f>
        <v>Amun Pro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31</v>
      </c>
      <c r="D82" s="42"/>
      <c r="E82" s="42"/>
      <c r="F82" s="29" t="str">
        <f>IF(E18="","",E18)</f>
        <v>Vyplň údaj</v>
      </c>
      <c r="G82" s="42"/>
      <c r="H82" s="42"/>
      <c r="I82" s="34" t="s">
        <v>38</v>
      </c>
      <c r="J82" s="38" t="str">
        <f>E24</f>
        <v>Amun Pro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113</v>
      </c>
      <c r="D84" s="182" t="s">
        <v>60</v>
      </c>
      <c r="E84" s="182" t="s">
        <v>56</v>
      </c>
      <c r="F84" s="182" t="s">
        <v>57</v>
      </c>
      <c r="G84" s="182" t="s">
        <v>114</v>
      </c>
      <c r="H84" s="182" t="s">
        <v>115</v>
      </c>
      <c r="I84" s="182" t="s">
        <v>116</v>
      </c>
      <c r="J84" s="182" t="s">
        <v>100</v>
      </c>
      <c r="K84" s="183" t="s">
        <v>117</v>
      </c>
      <c r="L84" s="184"/>
      <c r="M84" s="94" t="s">
        <v>19</v>
      </c>
      <c r="N84" s="95" t="s">
        <v>45</v>
      </c>
      <c r="O84" s="95" t="s">
        <v>118</v>
      </c>
      <c r="P84" s="95" t="s">
        <v>119</v>
      </c>
      <c r="Q84" s="95" t="s">
        <v>120</v>
      </c>
      <c r="R84" s="95" t="s">
        <v>121</v>
      </c>
      <c r="S84" s="95" t="s">
        <v>122</v>
      </c>
      <c r="T84" s="96" t="s">
        <v>123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124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P86+P122</f>
        <v>0</v>
      </c>
      <c r="Q85" s="98"/>
      <c r="R85" s="187">
        <f>R86+R122</f>
        <v>0.10777920000000001</v>
      </c>
      <c r="S85" s="98"/>
      <c r="T85" s="188">
        <f>T86+T122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74</v>
      </c>
      <c r="AU85" s="19" t="s">
        <v>101</v>
      </c>
      <c r="BK85" s="189">
        <f>BK86+BK122</f>
        <v>0</v>
      </c>
    </row>
    <row r="86" s="12" customFormat="1" ht="25.92" customHeight="1">
      <c r="A86" s="12"/>
      <c r="B86" s="190"/>
      <c r="C86" s="191"/>
      <c r="D86" s="192" t="s">
        <v>74</v>
      </c>
      <c r="E86" s="193" t="s">
        <v>165</v>
      </c>
      <c r="F86" s="193" t="s">
        <v>166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P87+P94+P113+P116</f>
        <v>0</v>
      </c>
      <c r="Q86" s="198"/>
      <c r="R86" s="199">
        <f>R87+R94+R113+R116</f>
        <v>0.10777920000000001</v>
      </c>
      <c r="S86" s="198"/>
      <c r="T86" s="200">
        <f>T87+T94+T113+T116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85</v>
      </c>
      <c r="AT86" s="202" t="s">
        <v>74</v>
      </c>
      <c r="AU86" s="202" t="s">
        <v>75</v>
      </c>
      <c r="AY86" s="201" t="s">
        <v>127</v>
      </c>
      <c r="BK86" s="203">
        <f>BK87+BK94+BK113+BK116</f>
        <v>0</v>
      </c>
    </row>
    <row r="87" s="12" customFormat="1" ht="22.8" customHeight="1">
      <c r="A87" s="12"/>
      <c r="B87" s="190"/>
      <c r="C87" s="191"/>
      <c r="D87" s="192" t="s">
        <v>74</v>
      </c>
      <c r="E87" s="204" t="s">
        <v>167</v>
      </c>
      <c r="F87" s="204" t="s">
        <v>168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SUM(P88:P93)</f>
        <v>0</v>
      </c>
      <c r="Q87" s="198"/>
      <c r="R87" s="199">
        <f>SUM(R88:R93)</f>
        <v>0.012439200000000001</v>
      </c>
      <c r="S87" s="198"/>
      <c r="T87" s="200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74</v>
      </c>
      <c r="AU87" s="202" t="s">
        <v>83</v>
      </c>
      <c r="AY87" s="201" t="s">
        <v>127</v>
      </c>
      <c r="BK87" s="203">
        <f>SUM(BK88:BK93)</f>
        <v>0</v>
      </c>
    </row>
    <row r="88" s="2" customFormat="1" ht="37.8" customHeight="1">
      <c r="A88" s="40"/>
      <c r="B88" s="41"/>
      <c r="C88" s="206" t="s">
        <v>83</v>
      </c>
      <c r="D88" s="206" t="s">
        <v>130</v>
      </c>
      <c r="E88" s="207" t="s">
        <v>297</v>
      </c>
      <c r="F88" s="208" t="s">
        <v>298</v>
      </c>
      <c r="G88" s="209" t="s">
        <v>172</v>
      </c>
      <c r="H88" s="210">
        <v>12</v>
      </c>
      <c r="I88" s="211"/>
      <c r="J88" s="212">
        <f>ROUND(I88*H88,2)</f>
        <v>0</v>
      </c>
      <c r="K88" s="208" t="s">
        <v>134</v>
      </c>
      <c r="L88" s="46"/>
      <c r="M88" s="213" t="s">
        <v>19</v>
      </c>
      <c r="N88" s="214" t="s">
        <v>46</v>
      </c>
      <c r="O88" s="86"/>
      <c r="P88" s="215">
        <f>O88*H88</f>
        <v>0</v>
      </c>
      <c r="Q88" s="215">
        <v>0.00019000000000000001</v>
      </c>
      <c r="R88" s="215">
        <f>Q88*H88</f>
        <v>0.0022799999999999999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173</v>
      </c>
      <c r="AT88" s="217" t="s">
        <v>130</v>
      </c>
      <c r="AU88" s="217" t="s">
        <v>85</v>
      </c>
      <c r="AY88" s="19" t="s">
        <v>127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83</v>
      </c>
      <c r="BK88" s="218">
        <f>ROUND(I88*H88,2)</f>
        <v>0</v>
      </c>
      <c r="BL88" s="19" t="s">
        <v>173</v>
      </c>
      <c r="BM88" s="217" t="s">
        <v>299</v>
      </c>
    </row>
    <row r="89" s="2" customFormat="1">
      <c r="A89" s="40"/>
      <c r="B89" s="41"/>
      <c r="C89" s="42"/>
      <c r="D89" s="219" t="s">
        <v>137</v>
      </c>
      <c r="E89" s="42"/>
      <c r="F89" s="220" t="s">
        <v>300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137</v>
      </c>
      <c r="AU89" s="19" t="s">
        <v>85</v>
      </c>
    </row>
    <row r="90" s="2" customFormat="1" ht="16.5" customHeight="1">
      <c r="A90" s="40"/>
      <c r="B90" s="41"/>
      <c r="C90" s="257" t="s">
        <v>85</v>
      </c>
      <c r="D90" s="257" t="s">
        <v>177</v>
      </c>
      <c r="E90" s="258" t="s">
        <v>341</v>
      </c>
      <c r="F90" s="259" t="s">
        <v>342</v>
      </c>
      <c r="G90" s="260" t="s">
        <v>172</v>
      </c>
      <c r="H90" s="261">
        <v>12.24</v>
      </c>
      <c r="I90" s="262"/>
      <c r="J90" s="263">
        <f>ROUND(I90*H90,2)</f>
        <v>0</v>
      </c>
      <c r="K90" s="259" t="s">
        <v>134</v>
      </c>
      <c r="L90" s="264"/>
      <c r="M90" s="265" t="s">
        <v>19</v>
      </c>
      <c r="N90" s="266" t="s">
        <v>46</v>
      </c>
      <c r="O90" s="86"/>
      <c r="P90" s="215">
        <f>O90*H90</f>
        <v>0</v>
      </c>
      <c r="Q90" s="215">
        <v>0.00083000000000000001</v>
      </c>
      <c r="R90" s="215">
        <f>Q90*H90</f>
        <v>0.0101592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180</v>
      </c>
      <c r="AT90" s="217" t="s">
        <v>177</v>
      </c>
      <c r="AU90" s="217" t="s">
        <v>85</v>
      </c>
      <c r="AY90" s="19" t="s">
        <v>127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83</v>
      </c>
      <c r="BK90" s="218">
        <f>ROUND(I90*H90,2)</f>
        <v>0</v>
      </c>
      <c r="BL90" s="19" t="s">
        <v>173</v>
      </c>
      <c r="BM90" s="217" t="s">
        <v>343</v>
      </c>
    </row>
    <row r="91" s="13" customFormat="1">
      <c r="A91" s="13"/>
      <c r="B91" s="224"/>
      <c r="C91" s="225"/>
      <c r="D91" s="226" t="s">
        <v>139</v>
      </c>
      <c r="E91" s="225"/>
      <c r="F91" s="228" t="s">
        <v>344</v>
      </c>
      <c r="G91" s="225"/>
      <c r="H91" s="229">
        <v>12.24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139</v>
      </c>
      <c r="AU91" s="235" t="s">
        <v>85</v>
      </c>
      <c r="AV91" s="13" t="s">
        <v>85</v>
      </c>
      <c r="AW91" s="13" t="s">
        <v>4</v>
      </c>
      <c r="AX91" s="13" t="s">
        <v>83</v>
      </c>
      <c r="AY91" s="235" t="s">
        <v>127</v>
      </c>
    </row>
    <row r="92" s="2" customFormat="1" ht="24.15" customHeight="1">
      <c r="A92" s="40"/>
      <c r="B92" s="41"/>
      <c r="C92" s="206" t="s">
        <v>150</v>
      </c>
      <c r="D92" s="206" t="s">
        <v>130</v>
      </c>
      <c r="E92" s="207" t="s">
        <v>184</v>
      </c>
      <c r="F92" s="208" t="s">
        <v>185</v>
      </c>
      <c r="G92" s="209" t="s">
        <v>147</v>
      </c>
      <c r="H92" s="210">
        <v>0.012</v>
      </c>
      <c r="I92" s="211"/>
      <c r="J92" s="212">
        <f>ROUND(I92*H92,2)</f>
        <v>0</v>
      </c>
      <c r="K92" s="208" t="s">
        <v>134</v>
      </c>
      <c r="L92" s="46"/>
      <c r="M92" s="213" t="s">
        <v>19</v>
      </c>
      <c r="N92" s="214" t="s">
        <v>46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173</v>
      </c>
      <c r="AT92" s="217" t="s">
        <v>130</v>
      </c>
      <c r="AU92" s="217" t="s">
        <v>85</v>
      </c>
      <c r="AY92" s="19" t="s">
        <v>127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83</v>
      </c>
      <c r="BK92" s="218">
        <f>ROUND(I92*H92,2)</f>
        <v>0</v>
      </c>
      <c r="BL92" s="19" t="s">
        <v>173</v>
      </c>
      <c r="BM92" s="217" t="s">
        <v>186</v>
      </c>
    </row>
    <row r="93" s="2" customFormat="1">
      <c r="A93" s="40"/>
      <c r="B93" s="41"/>
      <c r="C93" s="42"/>
      <c r="D93" s="219" t="s">
        <v>137</v>
      </c>
      <c r="E93" s="42"/>
      <c r="F93" s="220" t="s">
        <v>187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137</v>
      </c>
      <c r="AU93" s="19" t="s">
        <v>85</v>
      </c>
    </row>
    <row r="94" s="12" customFormat="1" ht="22.8" customHeight="1">
      <c r="A94" s="12"/>
      <c r="B94" s="190"/>
      <c r="C94" s="191"/>
      <c r="D94" s="192" t="s">
        <v>74</v>
      </c>
      <c r="E94" s="204" t="s">
        <v>188</v>
      </c>
      <c r="F94" s="204" t="s">
        <v>189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SUM(P95:P112)</f>
        <v>0</v>
      </c>
      <c r="Q94" s="198"/>
      <c r="R94" s="199">
        <f>SUM(R95:R112)</f>
        <v>0.048209999999999996</v>
      </c>
      <c r="S94" s="198"/>
      <c r="T94" s="200">
        <f>SUM(T95:T112)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85</v>
      </c>
      <c r="AT94" s="202" t="s">
        <v>74</v>
      </c>
      <c r="AU94" s="202" t="s">
        <v>83</v>
      </c>
      <c r="AY94" s="201" t="s">
        <v>127</v>
      </c>
      <c r="BK94" s="203">
        <f>SUM(BK95:BK112)</f>
        <v>0</v>
      </c>
    </row>
    <row r="95" s="2" customFormat="1" ht="16.5" customHeight="1">
      <c r="A95" s="40"/>
      <c r="B95" s="41"/>
      <c r="C95" s="206" t="s">
        <v>135</v>
      </c>
      <c r="D95" s="206" t="s">
        <v>130</v>
      </c>
      <c r="E95" s="207" t="s">
        <v>309</v>
      </c>
      <c r="F95" s="208" t="s">
        <v>310</v>
      </c>
      <c r="G95" s="209" t="s">
        <v>192</v>
      </c>
      <c r="H95" s="210">
        <v>4</v>
      </c>
      <c r="I95" s="211"/>
      <c r="J95" s="212">
        <f>ROUND(I95*H95,2)</f>
        <v>0</v>
      </c>
      <c r="K95" s="208" t="s">
        <v>134</v>
      </c>
      <c r="L95" s="46"/>
      <c r="M95" s="213" t="s">
        <v>19</v>
      </c>
      <c r="N95" s="214" t="s">
        <v>46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173</v>
      </c>
      <c r="AT95" s="217" t="s">
        <v>130</v>
      </c>
      <c r="AU95" s="217" t="s">
        <v>85</v>
      </c>
      <c r="AY95" s="19" t="s">
        <v>127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83</v>
      </c>
      <c r="BK95" s="218">
        <f>ROUND(I95*H95,2)</f>
        <v>0</v>
      </c>
      <c r="BL95" s="19" t="s">
        <v>173</v>
      </c>
      <c r="BM95" s="217" t="s">
        <v>311</v>
      </c>
    </row>
    <row r="96" s="2" customFormat="1">
      <c r="A96" s="40"/>
      <c r="B96" s="41"/>
      <c r="C96" s="42"/>
      <c r="D96" s="219" t="s">
        <v>137</v>
      </c>
      <c r="E96" s="42"/>
      <c r="F96" s="220" t="s">
        <v>312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137</v>
      </c>
      <c r="AU96" s="19" t="s">
        <v>85</v>
      </c>
    </row>
    <row r="97" s="2" customFormat="1" ht="16.5" customHeight="1">
      <c r="A97" s="40"/>
      <c r="B97" s="41"/>
      <c r="C97" s="206" t="s">
        <v>160</v>
      </c>
      <c r="D97" s="206" t="s">
        <v>130</v>
      </c>
      <c r="E97" s="207" t="s">
        <v>317</v>
      </c>
      <c r="F97" s="208" t="s">
        <v>318</v>
      </c>
      <c r="G97" s="209" t="s">
        <v>192</v>
      </c>
      <c r="H97" s="210">
        <v>4</v>
      </c>
      <c r="I97" s="211"/>
      <c r="J97" s="212">
        <f>ROUND(I97*H97,2)</f>
        <v>0</v>
      </c>
      <c r="K97" s="208" t="s">
        <v>134</v>
      </c>
      <c r="L97" s="46"/>
      <c r="M97" s="213" t="s">
        <v>19</v>
      </c>
      <c r="N97" s="214" t="s">
        <v>46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173</v>
      </c>
      <c r="AT97" s="217" t="s">
        <v>130</v>
      </c>
      <c r="AU97" s="217" t="s">
        <v>85</v>
      </c>
      <c r="AY97" s="19" t="s">
        <v>127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83</v>
      </c>
      <c r="BK97" s="218">
        <f>ROUND(I97*H97,2)</f>
        <v>0</v>
      </c>
      <c r="BL97" s="19" t="s">
        <v>173</v>
      </c>
      <c r="BM97" s="217" t="s">
        <v>319</v>
      </c>
    </row>
    <row r="98" s="2" customFormat="1">
      <c r="A98" s="40"/>
      <c r="B98" s="41"/>
      <c r="C98" s="42"/>
      <c r="D98" s="219" t="s">
        <v>137</v>
      </c>
      <c r="E98" s="42"/>
      <c r="F98" s="220" t="s">
        <v>320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137</v>
      </c>
      <c r="AU98" s="19" t="s">
        <v>85</v>
      </c>
    </row>
    <row r="99" s="2" customFormat="1" ht="21.75" customHeight="1">
      <c r="A99" s="40"/>
      <c r="B99" s="41"/>
      <c r="C99" s="206" t="s">
        <v>169</v>
      </c>
      <c r="D99" s="206" t="s">
        <v>130</v>
      </c>
      <c r="E99" s="207" t="s">
        <v>345</v>
      </c>
      <c r="F99" s="208" t="s">
        <v>346</v>
      </c>
      <c r="G99" s="209" t="s">
        <v>172</v>
      </c>
      <c r="H99" s="210">
        <v>12</v>
      </c>
      <c r="I99" s="211"/>
      <c r="J99" s="212">
        <f>ROUND(I99*H99,2)</f>
        <v>0</v>
      </c>
      <c r="K99" s="208" t="s">
        <v>134</v>
      </c>
      <c r="L99" s="46"/>
      <c r="M99" s="213" t="s">
        <v>19</v>
      </c>
      <c r="N99" s="214" t="s">
        <v>46</v>
      </c>
      <c r="O99" s="86"/>
      <c r="P99" s="215">
        <f>O99*H99</f>
        <v>0</v>
      </c>
      <c r="Q99" s="215">
        <v>0.0037299999999999998</v>
      </c>
      <c r="R99" s="215">
        <f>Q99*H99</f>
        <v>0.044759999999999994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173</v>
      </c>
      <c r="AT99" s="217" t="s">
        <v>130</v>
      </c>
      <c r="AU99" s="217" t="s">
        <v>85</v>
      </c>
      <c r="AY99" s="19" t="s">
        <v>127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83</v>
      </c>
      <c r="BK99" s="218">
        <f>ROUND(I99*H99,2)</f>
        <v>0</v>
      </c>
      <c r="BL99" s="19" t="s">
        <v>173</v>
      </c>
      <c r="BM99" s="217" t="s">
        <v>347</v>
      </c>
    </row>
    <row r="100" s="2" customFormat="1">
      <c r="A100" s="40"/>
      <c r="B100" s="41"/>
      <c r="C100" s="42"/>
      <c r="D100" s="219" t="s">
        <v>137</v>
      </c>
      <c r="E100" s="42"/>
      <c r="F100" s="220" t="s">
        <v>348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137</v>
      </c>
      <c r="AU100" s="19" t="s">
        <v>85</v>
      </c>
    </row>
    <row r="101" s="2" customFormat="1" ht="16.5" customHeight="1">
      <c r="A101" s="40"/>
      <c r="B101" s="41"/>
      <c r="C101" s="206" t="s">
        <v>176</v>
      </c>
      <c r="D101" s="206" t="s">
        <v>130</v>
      </c>
      <c r="E101" s="207" t="s">
        <v>211</v>
      </c>
      <c r="F101" s="208" t="s">
        <v>212</v>
      </c>
      <c r="G101" s="209" t="s">
        <v>213</v>
      </c>
      <c r="H101" s="210">
        <v>1</v>
      </c>
      <c r="I101" s="211"/>
      <c r="J101" s="212">
        <f>ROUND(I101*H101,2)</f>
        <v>0</v>
      </c>
      <c r="K101" s="208" t="s">
        <v>134</v>
      </c>
      <c r="L101" s="46"/>
      <c r="M101" s="213" t="s">
        <v>19</v>
      </c>
      <c r="N101" s="214" t="s">
        <v>46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173</v>
      </c>
      <c r="AT101" s="217" t="s">
        <v>130</v>
      </c>
      <c r="AU101" s="217" t="s">
        <v>85</v>
      </c>
      <c r="AY101" s="19" t="s">
        <v>127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83</v>
      </c>
      <c r="BK101" s="218">
        <f>ROUND(I101*H101,2)</f>
        <v>0</v>
      </c>
      <c r="BL101" s="19" t="s">
        <v>173</v>
      </c>
      <c r="BM101" s="217" t="s">
        <v>214</v>
      </c>
    </row>
    <row r="102" s="2" customFormat="1">
      <c r="A102" s="40"/>
      <c r="B102" s="41"/>
      <c r="C102" s="42"/>
      <c r="D102" s="219" t="s">
        <v>137</v>
      </c>
      <c r="E102" s="42"/>
      <c r="F102" s="220" t="s">
        <v>215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137</v>
      </c>
      <c r="AU102" s="19" t="s">
        <v>85</v>
      </c>
    </row>
    <row r="103" s="2" customFormat="1" ht="24.15" customHeight="1">
      <c r="A103" s="40"/>
      <c r="B103" s="41"/>
      <c r="C103" s="206" t="s">
        <v>183</v>
      </c>
      <c r="D103" s="206" t="s">
        <v>130</v>
      </c>
      <c r="E103" s="207" t="s">
        <v>217</v>
      </c>
      <c r="F103" s="208" t="s">
        <v>218</v>
      </c>
      <c r="G103" s="209" t="s">
        <v>213</v>
      </c>
      <c r="H103" s="210">
        <v>1</v>
      </c>
      <c r="I103" s="211"/>
      <c r="J103" s="212">
        <f>ROUND(I103*H103,2)</f>
        <v>0</v>
      </c>
      <c r="K103" s="208" t="s">
        <v>134</v>
      </c>
      <c r="L103" s="46"/>
      <c r="M103" s="213" t="s">
        <v>19</v>
      </c>
      <c r="N103" s="214" t="s">
        <v>46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173</v>
      </c>
      <c r="AT103" s="217" t="s">
        <v>130</v>
      </c>
      <c r="AU103" s="217" t="s">
        <v>85</v>
      </c>
      <c r="AY103" s="19" t="s">
        <v>127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83</v>
      </c>
      <c r="BK103" s="218">
        <f>ROUND(I103*H103,2)</f>
        <v>0</v>
      </c>
      <c r="BL103" s="19" t="s">
        <v>173</v>
      </c>
      <c r="BM103" s="217" t="s">
        <v>219</v>
      </c>
    </row>
    <row r="104" s="2" customFormat="1">
      <c r="A104" s="40"/>
      <c r="B104" s="41"/>
      <c r="C104" s="42"/>
      <c r="D104" s="219" t="s">
        <v>137</v>
      </c>
      <c r="E104" s="42"/>
      <c r="F104" s="220" t="s">
        <v>220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137</v>
      </c>
      <c r="AU104" s="19" t="s">
        <v>85</v>
      </c>
    </row>
    <row r="105" s="2" customFormat="1" ht="21.75" customHeight="1">
      <c r="A105" s="40"/>
      <c r="B105" s="41"/>
      <c r="C105" s="206" t="s">
        <v>128</v>
      </c>
      <c r="D105" s="206" t="s">
        <v>130</v>
      </c>
      <c r="E105" s="207" t="s">
        <v>222</v>
      </c>
      <c r="F105" s="208" t="s">
        <v>223</v>
      </c>
      <c r="G105" s="209" t="s">
        <v>192</v>
      </c>
      <c r="H105" s="210">
        <v>6</v>
      </c>
      <c r="I105" s="211"/>
      <c r="J105" s="212">
        <f>ROUND(I105*H105,2)</f>
        <v>0</v>
      </c>
      <c r="K105" s="208" t="s">
        <v>134</v>
      </c>
      <c r="L105" s="46"/>
      <c r="M105" s="213" t="s">
        <v>19</v>
      </c>
      <c r="N105" s="214" t="s">
        <v>46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173</v>
      </c>
      <c r="AT105" s="217" t="s">
        <v>130</v>
      </c>
      <c r="AU105" s="217" t="s">
        <v>85</v>
      </c>
      <c r="AY105" s="19" t="s">
        <v>127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83</v>
      </c>
      <c r="BK105" s="218">
        <f>ROUND(I105*H105,2)</f>
        <v>0</v>
      </c>
      <c r="BL105" s="19" t="s">
        <v>173</v>
      </c>
      <c r="BM105" s="217" t="s">
        <v>224</v>
      </c>
    </row>
    <row r="106" s="2" customFormat="1">
      <c r="A106" s="40"/>
      <c r="B106" s="41"/>
      <c r="C106" s="42"/>
      <c r="D106" s="219" t="s">
        <v>137</v>
      </c>
      <c r="E106" s="42"/>
      <c r="F106" s="220" t="s">
        <v>225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137</v>
      </c>
      <c r="AU106" s="19" t="s">
        <v>85</v>
      </c>
    </row>
    <row r="107" s="2" customFormat="1" ht="16.5" customHeight="1">
      <c r="A107" s="40"/>
      <c r="B107" s="41"/>
      <c r="C107" s="206" t="s">
        <v>195</v>
      </c>
      <c r="D107" s="206" t="s">
        <v>130</v>
      </c>
      <c r="E107" s="207" t="s">
        <v>349</v>
      </c>
      <c r="F107" s="208" t="s">
        <v>350</v>
      </c>
      <c r="G107" s="209" t="s">
        <v>192</v>
      </c>
      <c r="H107" s="210">
        <v>3</v>
      </c>
      <c r="I107" s="211"/>
      <c r="J107" s="212">
        <f>ROUND(I107*H107,2)</f>
        <v>0</v>
      </c>
      <c r="K107" s="208" t="s">
        <v>134</v>
      </c>
      <c r="L107" s="46"/>
      <c r="M107" s="213" t="s">
        <v>19</v>
      </c>
      <c r="N107" s="214" t="s">
        <v>46</v>
      </c>
      <c r="O107" s="86"/>
      <c r="P107" s="215">
        <f>O107*H107</f>
        <v>0</v>
      </c>
      <c r="Q107" s="215">
        <v>0.00107</v>
      </c>
      <c r="R107" s="215">
        <f>Q107*H107</f>
        <v>0.0032100000000000002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173</v>
      </c>
      <c r="AT107" s="217" t="s">
        <v>130</v>
      </c>
      <c r="AU107" s="217" t="s">
        <v>85</v>
      </c>
      <c r="AY107" s="19" t="s">
        <v>127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83</v>
      </c>
      <c r="BK107" s="218">
        <f>ROUND(I107*H107,2)</f>
        <v>0</v>
      </c>
      <c r="BL107" s="19" t="s">
        <v>173</v>
      </c>
      <c r="BM107" s="217" t="s">
        <v>351</v>
      </c>
    </row>
    <row r="108" s="2" customFormat="1">
      <c r="A108" s="40"/>
      <c r="B108" s="41"/>
      <c r="C108" s="42"/>
      <c r="D108" s="219" t="s">
        <v>137</v>
      </c>
      <c r="E108" s="42"/>
      <c r="F108" s="220" t="s">
        <v>352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137</v>
      </c>
      <c r="AU108" s="19" t="s">
        <v>85</v>
      </c>
    </row>
    <row r="109" s="2" customFormat="1" ht="24.15" customHeight="1">
      <c r="A109" s="40"/>
      <c r="B109" s="41"/>
      <c r="C109" s="206" t="s">
        <v>200</v>
      </c>
      <c r="D109" s="206" t="s">
        <v>130</v>
      </c>
      <c r="E109" s="207" t="s">
        <v>329</v>
      </c>
      <c r="F109" s="208" t="s">
        <v>330</v>
      </c>
      <c r="G109" s="209" t="s">
        <v>172</v>
      </c>
      <c r="H109" s="210">
        <v>12</v>
      </c>
      <c r="I109" s="211"/>
      <c r="J109" s="212">
        <f>ROUND(I109*H109,2)</f>
        <v>0</v>
      </c>
      <c r="K109" s="208" t="s">
        <v>134</v>
      </c>
      <c r="L109" s="46"/>
      <c r="M109" s="213" t="s">
        <v>19</v>
      </c>
      <c r="N109" s="214" t="s">
        <v>46</v>
      </c>
      <c r="O109" s="86"/>
      <c r="P109" s="215">
        <f>O109*H109</f>
        <v>0</v>
      </c>
      <c r="Q109" s="215">
        <v>2.0000000000000002E-05</v>
      </c>
      <c r="R109" s="215">
        <f>Q109*H109</f>
        <v>0.00024000000000000003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173</v>
      </c>
      <c r="AT109" s="217" t="s">
        <v>130</v>
      </c>
      <c r="AU109" s="217" t="s">
        <v>85</v>
      </c>
      <c r="AY109" s="19" t="s">
        <v>127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83</v>
      </c>
      <c r="BK109" s="218">
        <f>ROUND(I109*H109,2)</f>
        <v>0</v>
      </c>
      <c r="BL109" s="19" t="s">
        <v>173</v>
      </c>
      <c r="BM109" s="217" t="s">
        <v>331</v>
      </c>
    </row>
    <row r="110" s="2" customFormat="1">
      <c r="A110" s="40"/>
      <c r="B110" s="41"/>
      <c r="C110" s="42"/>
      <c r="D110" s="219" t="s">
        <v>137</v>
      </c>
      <c r="E110" s="42"/>
      <c r="F110" s="220" t="s">
        <v>332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137</v>
      </c>
      <c r="AU110" s="19" t="s">
        <v>85</v>
      </c>
    </row>
    <row r="111" s="2" customFormat="1" ht="24.15" customHeight="1">
      <c r="A111" s="40"/>
      <c r="B111" s="41"/>
      <c r="C111" s="206" t="s">
        <v>8</v>
      </c>
      <c r="D111" s="206" t="s">
        <v>130</v>
      </c>
      <c r="E111" s="207" t="s">
        <v>236</v>
      </c>
      <c r="F111" s="208" t="s">
        <v>237</v>
      </c>
      <c r="G111" s="209" t="s">
        <v>147</v>
      </c>
      <c r="H111" s="210">
        <v>0.048000000000000001</v>
      </c>
      <c r="I111" s="211"/>
      <c r="J111" s="212">
        <f>ROUND(I111*H111,2)</f>
        <v>0</v>
      </c>
      <c r="K111" s="208" t="s">
        <v>134</v>
      </c>
      <c r="L111" s="46"/>
      <c r="M111" s="213" t="s">
        <v>19</v>
      </c>
      <c r="N111" s="214" t="s">
        <v>46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173</v>
      </c>
      <c r="AT111" s="217" t="s">
        <v>130</v>
      </c>
      <c r="AU111" s="217" t="s">
        <v>85</v>
      </c>
      <c r="AY111" s="19" t="s">
        <v>127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83</v>
      </c>
      <c r="BK111" s="218">
        <f>ROUND(I111*H111,2)</f>
        <v>0</v>
      </c>
      <c r="BL111" s="19" t="s">
        <v>173</v>
      </c>
      <c r="BM111" s="217" t="s">
        <v>238</v>
      </c>
    </row>
    <row r="112" s="2" customFormat="1">
      <c r="A112" s="40"/>
      <c r="B112" s="41"/>
      <c r="C112" s="42"/>
      <c r="D112" s="219" t="s">
        <v>137</v>
      </c>
      <c r="E112" s="42"/>
      <c r="F112" s="220" t="s">
        <v>239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137</v>
      </c>
      <c r="AU112" s="19" t="s">
        <v>85</v>
      </c>
    </row>
    <row r="113" s="12" customFormat="1" ht="22.8" customHeight="1">
      <c r="A113" s="12"/>
      <c r="B113" s="190"/>
      <c r="C113" s="191"/>
      <c r="D113" s="192" t="s">
        <v>74</v>
      </c>
      <c r="E113" s="204" t="s">
        <v>240</v>
      </c>
      <c r="F113" s="204" t="s">
        <v>241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SUM(P114:P115)</f>
        <v>0</v>
      </c>
      <c r="Q113" s="198"/>
      <c r="R113" s="199">
        <f>SUM(R114:R115)</f>
        <v>0.037510000000000002</v>
      </c>
      <c r="S113" s="198"/>
      <c r="T113" s="200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85</v>
      </c>
      <c r="AT113" s="202" t="s">
        <v>74</v>
      </c>
      <c r="AU113" s="202" t="s">
        <v>83</v>
      </c>
      <c r="AY113" s="201" t="s">
        <v>127</v>
      </c>
      <c r="BK113" s="203">
        <f>SUM(BK114:BK115)</f>
        <v>0</v>
      </c>
    </row>
    <row r="114" s="2" customFormat="1" ht="16.5" customHeight="1">
      <c r="A114" s="40"/>
      <c r="B114" s="41"/>
      <c r="C114" s="206" t="s">
        <v>210</v>
      </c>
      <c r="D114" s="206" t="s">
        <v>130</v>
      </c>
      <c r="E114" s="207" t="s">
        <v>243</v>
      </c>
      <c r="F114" s="208" t="s">
        <v>244</v>
      </c>
      <c r="G114" s="209" t="s">
        <v>213</v>
      </c>
      <c r="H114" s="210">
        <v>1</v>
      </c>
      <c r="I114" s="211"/>
      <c r="J114" s="212">
        <f>ROUND(I114*H114,2)</f>
        <v>0</v>
      </c>
      <c r="K114" s="208" t="s">
        <v>134</v>
      </c>
      <c r="L114" s="46"/>
      <c r="M114" s="213" t="s">
        <v>19</v>
      </c>
      <c r="N114" s="214" t="s">
        <v>46</v>
      </c>
      <c r="O114" s="86"/>
      <c r="P114" s="215">
        <f>O114*H114</f>
        <v>0</v>
      </c>
      <c r="Q114" s="215">
        <v>0.037510000000000002</v>
      </c>
      <c r="R114" s="215">
        <f>Q114*H114</f>
        <v>0.037510000000000002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173</v>
      </c>
      <c r="AT114" s="217" t="s">
        <v>130</v>
      </c>
      <c r="AU114" s="217" t="s">
        <v>85</v>
      </c>
      <c r="AY114" s="19" t="s">
        <v>127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83</v>
      </c>
      <c r="BK114" s="218">
        <f>ROUND(I114*H114,2)</f>
        <v>0</v>
      </c>
      <c r="BL114" s="19" t="s">
        <v>173</v>
      </c>
      <c r="BM114" s="217" t="s">
        <v>245</v>
      </c>
    </row>
    <row r="115" s="2" customFormat="1">
      <c r="A115" s="40"/>
      <c r="B115" s="41"/>
      <c r="C115" s="42"/>
      <c r="D115" s="219" t="s">
        <v>137</v>
      </c>
      <c r="E115" s="42"/>
      <c r="F115" s="220" t="s">
        <v>246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137</v>
      </c>
      <c r="AU115" s="19" t="s">
        <v>85</v>
      </c>
    </row>
    <row r="116" s="12" customFormat="1" ht="22.8" customHeight="1">
      <c r="A116" s="12"/>
      <c r="B116" s="190"/>
      <c r="C116" s="191"/>
      <c r="D116" s="192" t="s">
        <v>74</v>
      </c>
      <c r="E116" s="204" t="s">
        <v>247</v>
      </c>
      <c r="F116" s="204" t="s">
        <v>248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SUM(P117:P121)</f>
        <v>0</v>
      </c>
      <c r="Q116" s="198"/>
      <c r="R116" s="199">
        <f>SUM(R117:R121)</f>
        <v>0.0096200000000000001</v>
      </c>
      <c r="S116" s="198"/>
      <c r="T116" s="200">
        <f>SUM(T117:T121)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85</v>
      </c>
      <c r="AT116" s="202" t="s">
        <v>74</v>
      </c>
      <c r="AU116" s="202" t="s">
        <v>83</v>
      </c>
      <c r="AY116" s="201" t="s">
        <v>127</v>
      </c>
      <c r="BK116" s="203">
        <f>SUM(BK117:BK121)</f>
        <v>0</v>
      </c>
    </row>
    <row r="117" s="2" customFormat="1" ht="21.75" customHeight="1">
      <c r="A117" s="40"/>
      <c r="B117" s="41"/>
      <c r="C117" s="206" t="s">
        <v>216</v>
      </c>
      <c r="D117" s="206" t="s">
        <v>130</v>
      </c>
      <c r="E117" s="207" t="s">
        <v>353</v>
      </c>
      <c r="F117" s="208" t="s">
        <v>354</v>
      </c>
      <c r="G117" s="209" t="s">
        <v>213</v>
      </c>
      <c r="H117" s="210">
        <v>1</v>
      </c>
      <c r="I117" s="211"/>
      <c r="J117" s="212">
        <f>ROUND(I117*H117,2)</f>
        <v>0</v>
      </c>
      <c r="K117" s="208" t="s">
        <v>134</v>
      </c>
      <c r="L117" s="46"/>
      <c r="M117" s="213" t="s">
        <v>19</v>
      </c>
      <c r="N117" s="214" t="s">
        <v>46</v>
      </c>
      <c r="O117" s="86"/>
      <c r="P117" s="215">
        <f>O117*H117</f>
        <v>0</v>
      </c>
      <c r="Q117" s="215">
        <v>0.0096200000000000001</v>
      </c>
      <c r="R117" s="215">
        <f>Q117*H117</f>
        <v>0.0096200000000000001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173</v>
      </c>
      <c r="AT117" s="217" t="s">
        <v>130</v>
      </c>
      <c r="AU117" s="217" t="s">
        <v>85</v>
      </c>
      <c r="AY117" s="19" t="s">
        <v>127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83</v>
      </c>
      <c r="BK117" s="218">
        <f>ROUND(I117*H117,2)</f>
        <v>0</v>
      </c>
      <c r="BL117" s="19" t="s">
        <v>173</v>
      </c>
      <c r="BM117" s="217" t="s">
        <v>355</v>
      </c>
    </row>
    <row r="118" s="2" customFormat="1">
      <c r="A118" s="40"/>
      <c r="B118" s="41"/>
      <c r="C118" s="42"/>
      <c r="D118" s="219" t="s">
        <v>137</v>
      </c>
      <c r="E118" s="42"/>
      <c r="F118" s="220" t="s">
        <v>356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137</v>
      </c>
      <c r="AU118" s="19" t="s">
        <v>85</v>
      </c>
    </row>
    <row r="119" s="2" customFormat="1" ht="16.5" customHeight="1">
      <c r="A119" s="40"/>
      <c r="B119" s="41"/>
      <c r="C119" s="257" t="s">
        <v>221</v>
      </c>
      <c r="D119" s="257" t="s">
        <v>177</v>
      </c>
      <c r="E119" s="258" t="s">
        <v>357</v>
      </c>
      <c r="F119" s="259" t="s">
        <v>358</v>
      </c>
      <c r="G119" s="260" t="s">
        <v>192</v>
      </c>
      <c r="H119" s="261">
        <v>1</v>
      </c>
      <c r="I119" s="262"/>
      <c r="J119" s="263">
        <f>ROUND(I119*H119,2)</f>
        <v>0</v>
      </c>
      <c r="K119" s="259" t="s">
        <v>134</v>
      </c>
      <c r="L119" s="264"/>
      <c r="M119" s="265" t="s">
        <v>19</v>
      </c>
      <c r="N119" s="266" t="s">
        <v>46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180</v>
      </c>
      <c r="AT119" s="217" t="s">
        <v>177</v>
      </c>
      <c r="AU119" s="217" t="s">
        <v>85</v>
      </c>
      <c r="AY119" s="19" t="s">
        <v>127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83</v>
      </c>
      <c r="BK119" s="218">
        <f>ROUND(I119*H119,2)</f>
        <v>0</v>
      </c>
      <c r="BL119" s="19" t="s">
        <v>173</v>
      </c>
      <c r="BM119" s="217" t="s">
        <v>359</v>
      </c>
    </row>
    <row r="120" s="2" customFormat="1" ht="24.15" customHeight="1">
      <c r="A120" s="40"/>
      <c r="B120" s="41"/>
      <c r="C120" s="206" t="s">
        <v>173</v>
      </c>
      <c r="D120" s="206" t="s">
        <v>130</v>
      </c>
      <c r="E120" s="207" t="s">
        <v>258</v>
      </c>
      <c r="F120" s="208" t="s">
        <v>259</v>
      </c>
      <c r="G120" s="209" t="s">
        <v>147</v>
      </c>
      <c r="H120" s="210">
        <v>0.01</v>
      </c>
      <c r="I120" s="211"/>
      <c r="J120" s="212">
        <f>ROUND(I120*H120,2)</f>
        <v>0</v>
      </c>
      <c r="K120" s="208" t="s">
        <v>134</v>
      </c>
      <c r="L120" s="46"/>
      <c r="M120" s="213" t="s">
        <v>19</v>
      </c>
      <c r="N120" s="214" t="s">
        <v>46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173</v>
      </c>
      <c r="AT120" s="217" t="s">
        <v>130</v>
      </c>
      <c r="AU120" s="217" t="s">
        <v>85</v>
      </c>
      <c r="AY120" s="19" t="s">
        <v>127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83</v>
      </c>
      <c r="BK120" s="218">
        <f>ROUND(I120*H120,2)</f>
        <v>0</v>
      </c>
      <c r="BL120" s="19" t="s">
        <v>173</v>
      </c>
      <c r="BM120" s="217" t="s">
        <v>260</v>
      </c>
    </row>
    <row r="121" s="2" customFormat="1">
      <c r="A121" s="40"/>
      <c r="B121" s="41"/>
      <c r="C121" s="42"/>
      <c r="D121" s="219" t="s">
        <v>137</v>
      </c>
      <c r="E121" s="42"/>
      <c r="F121" s="220" t="s">
        <v>261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137</v>
      </c>
      <c r="AU121" s="19" t="s">
        <v>85</v>
      </c>
    </row>
    <row r="122" s="12" customFormat="1" ht="25.92" customHeight="1">
      <c r="A122" s="12"/>
      <c r="B122" s="190"/>
      <c r="C122" s="191"/>
      <c r="D122" s="192" t="s">
        <v>74</v>
      </c>
      <c r="E122" s="193" t="s">
        <v>274</v>
      </c>
      <c r="F122" s="193" t="s">
        <v>275</v>
      </c>
      <c r="G122" s="191"/>
      <c r="H122" s="191"/>
      <c r="I122" s="194"/>
      <c r="J122" s="195">
        <f>BK122</f>
        <v>0</v>
      </c>
      <c r="K122" s="191"/>
      <c r="L122" s="196"/>
      <c r="M122" s="197"/>
      <c r="N122" s="198"/>
      <c r="O122" s="198"/>
      <c r="P122" s="199">
        <f>SUM(P123:P134)</f>
        <v>0</v>
      </c>
      <c r="Q122" s="198"/>
      <c r="R122" s="199">
        <f>SUM(R123:R134)</f>
        <v>0</v>
      </c>
      <c r="S122" s="198"/>
      <c r="T122" s="200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135</v>
      </c>
      <c r="AT122" s="202" t="s">
        <v>74</v>
      </c>
      <c r="AU122" s="202" t="s">
        <v>75</v>
      </c>
      <c r="AY122" s="201" t="s">
        <v>127</v>
      </c>
      <c r="BK122" s="203">
        <f>SUM(BK123:BK134)</f>
        <v>0</v>
      </c>
    </row>
    <row r="123" s="2" customFormat="1" ht="37.8" customHeight="1">
      <c r="A123" s="40"/>
      <c r="B123" s="41"/>
      <c r="C123" s="206" t="s">
        <v>230</v>
      </c>
      <c r="D123" s="206" t="s">
        <v>130</v>
      </c>
      <c r="E123" s="207" t="s">
        <v>277</v>
      </c>
      <c r="F123" s="208" t="s">
        <v>278</v>
      </c>
      <c r="G123" s="209" t="s">
        <v>279</v>
      </c>
      <c r="H123" s="210">
        <v>32</v>
      </c>
      <c r="I123" s="211"/>
      <c r="J123" s="212">
        <f>ROUND(I123*H123,2)</f>
        <v>0</v>
      </c>
      <c r="K123" s="208" t="s">
        <v>134</v>
      </c>
      <c r="L123" s="46"/>
      <c r="M123" s="213" t="s">
        <v>19</v>
      </c>
      <c r="N123" s="214" t="s">
        <v>46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280</v>
      </c>
      <c r="AT123" s="217" t="s">
        <v>130</v>
      </c>
      <c r="AU123" s="217" t="s">
        <v>83</v>
      </c>
      <c r="AY123" s="19" t="s">
        <v>127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83</v>
      </c>
      <c r="BK123" s="218">
        <f>ROUND(I123*H123,2)</f>
        <v>0</v>
      </c>
      <c r="BL123" s="19" t="s">
        <v>280</v>
      </c>
      <c r="BM123" s="217" t="s">
        <v>281</v>
      </c>
    </row>
    <row r="124" s="2" customFormat="1">
      <c r="A124" s="40"/>
      <c r="B124" s="41"/>
      <c r="C124" s="42"/>
      <c r="D124" s="219" t="s">
        <v>137</v>
      </c>
      <c r="E124" s="42"/>
      <c r="F124" s="220" t="s">
        <v>282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137</v>
      </c>
      <c r="AU124" s="19" t="s">
        <v>83</v>
      </c>
    </row>
    <row r="125" s="13" customFormat="1">
      <c r="A125" s="13"/>
      <c r="B125" s="224"/>
      <c r="C125" s="225"/>
      <c r="D125" s="226" t="s">
        <v>139</v>
      </c>
      <c r="E125" s="227" t="s">
        <v>19</v>
      </c>
      <c r="F125" s="228" t="s">
        <v>283</v>
      </c>
      <c r="G125" s="225"/>
      <c r="H125" s="229">
        <v>32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139</v>
      </c>
      <c r="AU125" s="235" t="s">
        <v>83</v>
      </c>
      <c r="AV125" s="13" t="s">
        <v>85</v>
      </c>
      <c r="AW125" s="13" t="s">
        <v>37</v>
      </c>
      <c r="AX125" s="13" t="s">
        <v>75</v>
      </c>
      <c r="AY125" s="235" t="s">
        <v>127</v>
      </c>
    </row>
    <row r="126" s="15" customFormat="1">
      <c r="A126" s="15"/>
      <c r="B126" s="246"/>
      <c r="C126" s="247"/>
      <c r="D126" s="226" t="s">
        <v>139</v>
      </c>
      <c r="E126" s="248" t="s">
        <v>19</v>
      </c>
      <c r="F126" s="249" t="s">
        <v>142</v>
      </c>
      <c r="G126" s="247"/>
      <c r="H126" s="250">
        <v>32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6" t="s">
        <v>139</v>
      </c>
      <c r="AU126" s="256" t="s">
        <v>83</v>
      </c>
      <c r="AV126" s="15" t="s">
        <v>135</v>
      </c>
      <c r="AW126" s="15" t="s">
        <v>37</v>
      </c>
      <c r="AX126" s="15" t="s">
        <v>83</v>
      </c>
      <c r="AY126" s="256" t="s">
        <v>127</v>
      </c>
    </row>
    <row r="127" s="2" customFormat="1" ht="44.25" customHeight="1">
      <c r="A127" s="40"/>
      <c r="B127" s="41"/>
      <c r="C127" s="206" t="s">
        <v>235</v>
      </c>
      <c r="D127" s="206" t="s">
        <v>130</v>
      </c>
      <c r="E127" s="207" t="s">
        <v>285</v>
      </c>
      <c r="F127" s="208" t="s">
        <v>286</v>
      </c>
      <c r="G127" s="209" t="s">
        <v>279</v>
      </c>
      <c r="H127" s="210">
        <v>16</v>
      </c>
      <c r="I127" s="211"/>
      <c r="J127" s="212">
        <f>ROUND(I127*H127,2)</f>
        <v>0</v>
      </c>
      <c r="K127" s="208" t="s">
        <v>134</v>
      </c>
      <c r="L127" s="46"/>
      <c r="M127" s="213" t="s">
        <v>19</v>
      </c>
      <c r="N127" s="214" t="s">
        <v>46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280</v>
      </c>
      <c r="AT127" s="217" t="s">
        <v>130</v>
      </c>
      <c r="AU127" s="217" t="s">
        <v>83</v>
      </c>
      <c r="AY127" s="19" t="s">
        <v>127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83</v>
      </c>
      <c r="BK127" s="218">
        <f>ROUND(I127*H127,2)</f>
        <v>0</v>
      </c>
      <c r="BL127" s="19" t="s">
        <v>280</v>
      </c>
      <c r="BM127" s="217" t="s">
        <v>287</v>
      </c>
    </row>
    <row r="128" s="2" customFormat="1">
      <c r="A128" s="40"/>
      <c r="B128" s="41"/>
      <c r="C128" s="42"/>
      <c r="D128" s="219" t="s">
        <v>137</v>
      </c>
      <c r="E128" s="42"/>
      <c r="F128" s="220" t="s">
        <v>288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137</v>
      </c>
      <c r="AU128" s="19" t="s">
        <v>83</v>
      </c>
    </row>
    <row r="129" s="13" customFormat="1">
      <c r="A129" s="13"/>
      <c r="B129" s="224"/>
      <c r="C129" s="225"/>
      <c r="D129" s="226" t="s">
        <v>139</v>
      </c>
      <c r="E129" s="227" t="s">
        <v>19</v>
      </c>
      <c r="F129" s="228" t="s">
        <v>289</v>
      </c>
      <c r="G129" s="225"/>
      <c r="H129" s="229">
        <v>16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139</v>
      </c>
      <c r="AU129" s="235" t="s">
        <v>83</v>
      </c>
      <c r="AV129" s="13" t="s">
        <v>85</v>
      </c>
      <c r="AW129" s="13" t="s">
        <v>37</v>
      </c>
      <c r="AX129" s="13" t="s">
        <v>75</v>
      </c>
      <c r="AY129" s="235" t="s">
        <v>127</v>
      </c>
    </row>
    <row r="130" s="15" customFormat="1">
      <c r="A130" s="15"/>
      <c r="B130" s="246"/>
      <c r="C130" s="247"/>
      <c r="D130" s="226" t="s">
        <v>139</v>
      </c>
      <c r="E130" s="248" t="s">
        <v>19</v>
      </c>
      <c r="F130" s="249" t="s">
        <v>142</v>
      </c>
      <c r="G130" s="247"/>
      <c r="H130" s="250">
        <v>16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6" t="s">
        <v>139</v>
      </c>
      <c r="AU130" s="256" t="s">
        <v>83</v>
      </c>
      <c r="AV130" s="15" t="s">
        <v>135</v>
      </c>
      <c r="AW130" s="15" t="s">
        <v>37</v>
      </c>
      <c r="AX130" s="15" t="s">
        <v>83</v>
      </c>
      <c r="AY130" s="256" t="s">
        <v>127</v>
      </c>
    </row>
    <row r="131" s="2" customFormat="1" ht="49.05" customHeight="1">
      <c r="A131" s="40"/>
      <c r="B131" s="41"/>
      <c r="C131" s="206" t="s">
        <v>242</v>
      </c>
      <c r="D131" s="206" t="s">
        <v>130</v>
      </c>
      <c r="E131" s="207" t="s">
        <v>291</v>
      </c>
      <c r="F131" s="208" t="s">
        <v>292</v>
      </c>
      <c r="G131" s="209" t="s">
        <v>279</v>
      </c>
      <c r="H131" s="210">
        <v>48</v>
      </c>
      <c r="I131" s="211"/>
      <c r="J131" s="212">
        <f>ROUND(I131*H131,2)</f>
        <v>0</v>
      </c>
      <c r="K131" s="208" t="s">
        <v>134</v>
      </c>
      <c r="L131" s="46"/>
      <c r="M131" s="213" t="s">
        <v>19</v>
      </c>
      <c r="N131" s="214" t="s">
        <v>46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280</v>
      </c>
      <c r="AT131" s="217" t="s">
        <v>130</v>
      </c>
      <c r="AU131" s="217" t="s">
        <v>83</v>
      </c>
      <c r="AY131" s="19" t="s">
        <v>127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83</v>
      </c>
      <c r="BK131" s="218">
        <f>ROUND(I131*H131,2)</f>
        <v>0</v>
      </c>
      <c r="BL131" s="19" t="s">
        <v>280</v>
      </c>
      <c r="BM131" s="217" t="s">
        <v>293</v>
      </c>
    </row>
    <row r="132" s="2" customFormat="1">
      <c r="A132" s="40"/>
      <c r="B132" s="41"/>
      <c r="C132" s="42"/>
      <c r="D132" s="219" t="s">
        <v>137</v>
      </c>
      <c r="E132" s="42"/>
      <c r="F132" s="220" t="s">
        <v>294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137</v>
      </c>
      <c r="AU132" s="19" t="s">
        <v>83</v>
      </c>
    </row>
    <row r="133" s="13" customFormat="1">
      <c r="A133" s="13"/>
      <c r="B133" s="224"/>
      <c r="C133" s="225"/>
      <c r="D133" s="226" t="s">
        <v>139</v>
      </c>
      <c r="E133" s="227" t="s">
        <v>19</v>
      </c>
      <c r="F133" s="228" t="s">
        <v>295</v>
      </c>
      <c r="G133" s="225"/>
      <c r="H133" s="229">
        <v>48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139</v>
      </c>
      <c r="AU133" s="235" t="s">
        <v>83</v>
      </c>
      <c r="AV133" s="13" t="s">
        <v>85</v>
      </c>
      <c r="AW133" s="13" t="s">
        <v>37</v>
      </c>
      <c r="AX133" s="13" t="s">
        <v>75</v>
      </c>
      <c r="AY133" s="235" t="s">
        <v>127</v>
      </c>
    </row>
    <row r="134" s="15" customFormat="1">
      <c r="A134" s="15"/>
      <c r="B134" s="246"/>
      <c r="C134" s="247"/>
      <c r="D134" s="226" t="s">
        <v>139</v>
      </c>
      <c r="E134" s="248" t="s">
        <v>19</v>
      </c>
      <c r="F134" s="249" t="s">
        <v>142</v>
      </c>
      <c r="G134" s="247"/>
      <c r="H134" s="250">
        <v>48</v>
      </c>
      <c r="I134" s="251"/>
      <c r="J134" s="247"/>
      <c r="K134" s="247"/>
      <c r="L134" s="252"/>
      <c r="M134" s="267"/>
      <c r="N134" s="268"/>
      <c r="O134" s="268"/>
      <c r="P134" s="268"/>
      <c r="Q134" s="268"/>
      <c r="R134" s="268"/>
      <c r="S134" s="268"/>
      <c r="T134" s="26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139</v>
      </c>
      <c r="AU134" s="256" t="s">
        <v>83</v>
      </c>
      <c r="AV134" s="15" t="s">
        <v>135</v>
      </c>
      <c r="AW134" s="15" t="s">
        <v>37</v>
      </c>
      <c r="AX134" s="15" t="s">
        <v>83</v>
      </c>
      <c r="AY134" s="256" t="s">
        <v>127</v>
      </c>
    </row>
    <row r="135" s="2" customFormat="1" ht="6.96" customHeight="1">
      <c r="A135" s="40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46"/>
      <c r="M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</sheetData>
  <sheetProtection sheet="1" autoFilter="0" formatColumns="0" formatRows="0" objects="1" scenarios="1" spinCount="100000" saltValue="ysXwrNsW92Q1iQNfi43pwb1ZphDnKi1FNBnXecbBv0aRyiC03b6/SLvpjmNufjfQNCagByMiu9Rvg1rXknqCIA==" hashValue="AlxufQ0efslWaXCsl5xLtKeEZWideBt6c210zZ+mGhF9SqgAjL2gH3occo78+lj1jJ9LPHqjZ2XvIVEtP/nVEg==" algorithmName="SHA-512" password="CC35"/>
  <autoFilter ref="C84:K13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713463211"/>
    <hyperlink ref="F93" r:id="rId2" display="https://podminky.urs.cz/item/CS_URS_2024_01/998713121"/>
    <hyperlink ref="F96" r:id="rId3" display="https://podminky.urs.cz/item/CS_URS_2024_01/722171916"/>
    <hyperlink ref="F98" r:id="rId4" display="https://podminky.urs.cz/item/CS_URS_2024_01/722173916"/>
    <hyperlink ref="F100" r:id="rId5" display="https://podminky.urs.cz/item/CS_URS_2024_01/722174026"/>
    <hyperlink ref="F102" r:id="rId6" display="https://podminky.urs.cz/item/CS_URS_2024_01/722179191"/>
    <hyperlink ref="F104" r:id="rId7" display="https://podminky.urs.cz/item/CS_URS_2024_01/722179193"/>
    <hyperlink ref="F106" r:id="rId8" display="https://podminky.urs.cz/item/CS_URS_2024_01/722190901"/>
    <hyperlink ref="F108" r:id="rId9" display="https://podminky.urs.cz/item/CS_URS_2024_01/722232047"/>
    <hyperlink ref="F110" r:id="rId10" display="https://podminky.urs.cz/item/CS_URS_2024_01/722290246"/>
    <hyperlink ref="F112" r:id="rId11" display="https://podminky.urs.cz/item/CS_URS_2024_01/998722111"/>
    <hyperlink ref="F115" r:id="rId12" display="https://podminky.urs.cz/item/CS_URS_2024_01/724233114"/>
    <hyperlink ref="F118" r:id="rId13" display="https://podminky.urs.cz/item/CS_URS_2024_01/732219123"/>
    <hyperlink ref="F121" r:id="rId14" display="https://podminky.urs.cz/item/CS_URS_2024_01/998732111"/>
    <hyperlink ref="F124" r:id="rId15" display="https://podminky.urs.cz/item/CS_URS_2024_01/HZS2212"/>
    <hyperlink ref="F128" r:id="rId16" display="https://podminky.urs.cz/item/CS_URS_2024_01/HZS2491"/>
    <hyperlink ref="F132" r:id="rId17" display="https://podminky.urs.cz/item/CS_URS_2024_01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Úprava ohřevu TV stávajících předávacích stanic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360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ROUND((SUM(BE85:BE146)),  2)</f>
        <v>0</v>
      </c>
      <c r="G33" s="40"/>
      <c r="H33" s="40"/>
      <c r="I33" s="150">
        <v>0.20999999999999999</v>
      </c>
      <c r="J33" s="149">
        <f>ROUND(((SUM(BE85:BE146))*I33),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ROUND((SUM(BF85:BF146)),  2)</f>
        <v>0</v>
      </c>
      <c r="G34" s="40"/>
      <c r="H34" s="40"/>
      <c r="I34" s="150">
        <v>0.12</v>
      </c>
      <c r="J34" s="149">
        <f>ROUND(((SUM(BF85:BF146))*I34),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ROUND((SUM(BG85:BG146)),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ROUND((SUM(BH85:BH146)),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ROUND((SUM(BI85:BI146)),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Úprava ohřevu TV stávajících předávacích stanic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předávací stanice Traumatologie (ARIM)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13. 3. 2024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Havířov,p.o.</v>
      </c>
      <c r="G54" s="42"/>
      <c r="H54" s="42"/>
      <c r="I54" s="34" t="s">
        <v>33</v>
      </c>
      <c r="J54" s="38" t="str">
        <f>E21</f>
        <v>Amun Pro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Amun Pro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108</v>
      </c>
      <c r="E63" s="176"/>
      <c r="F63" s="176"/>
      <c r="G63" s="176"/>
      <c r="H63" s="176"/>
      <c r="I63" s="176"/>
      <c r="J63" s="177">
        <f>J125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109</v>
      </c>
      <c r="E64" s="176"/>
      <c r="F64" s="176"/>
      <c r="G64" s="176"/>
      <c r="H64" s="176"/>
      <c r="I64" s="176"/>
      <c r="J64" s="177">
        <f>J128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111</v>
      </c>
      <c r="E65" s="170"/>
      <c r="F65" s="170"/>
      <c r="G65" s="170"/>
      <c r="H65" s="170"/>
      <c r="I65" s="170"/>
      <c r="J65" s="171">
        <f>J134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Úprava ohřevu TV stávajících předávacích stanic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04 - předávací stanice Traumatologie (ARIM)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13. 3. 2024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Nemocnice Havířov,p.o.</v>
      </c>
      <c r="G81" s="42"/>
      <c r="H81" s="42"/>
      <c r="I81" s="34" t="s">
        <v>33</v>
      </c>
      <c r="J81" s="38" t="str">
        <f>E21</f>
        <v>Amun Pro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31</v>
      </c>
      <c r="D82" s="42"/>
      <c r="E82" s="42"/>
      <c r="F82" s="29" t="str">
        <f>IF(E18="","",E18)</f>
        <v>Vyplň údaj</v>
      </c>
      <c r="G82" s="42"/>
      <c r="H82" s="42"/>
      <c r="I82" s="34" t="s">
        <v>38</v>
      </c>
      <c r="J82" s="38" t="str">
        <f>E24</f>
        <v>Amun Pro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113</v>
      </c>
      <c r="D84" s="182" t="s">
        <v>60</v>
      </c>
      <c r="E84" s="182" t="s">
        <v>56</v>
      </c>
      <c r="F84" s="182" t="s">
        <v>57</v>
      </c>
      <c r="G84" s="182" t="s">
        <v>114</v>
      </c>
      <c r="H84" s="182" t="s">
        <v>115</v>
      </c>
      <c r="I84" s="182" t="s">
        <v>116</v>
      </c>
      <c r="J84" s="182" t="s">
        <v>100</v>
      </c>
      <c r="K84" s="183" t="s">
        <v>117</v>
      </c>
      <c r="L84" s="184"/>
      <c r="M84" s="94" t="s">
        <v>19</v>
      </c>
      <c r="N84" s="95" t="s">
        <v>45</v>
      </c>
      <c r="O84" s="95" t="s">
        <v>118</v>
      </c>
      <c r="P84" s="95" t="s">
        <v>119</v>
      </c>
      <c r="Q84" s="95" t="s">
        <v>120</v>
      </c>
      <c r="R84" s="95" t="s">
        <v>121</v>
      </c>
      <c r="S84" s="95" t="s">
        <v>122</v>
      </c>
      <c r="T84" s="96" t="s">
        <v>123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124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P86+P134</f>
        <v>0</v>
      </c>
      <c r="Q85" s="98"/>
      <c r="R85" s="187">
        <f>R86+R134</f>
        <v>0.1138936</v>
      </c>
      <c r="S85" s="98"/>
      <c r="T85" s="188">
        <f>T86+T134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74</v>
      </c>
      <c r="AU85" s="19" t="s">
        <v>101</v>
      </c>
      <c r="BK85" s="189">
        <f>BK86+BK134</f>
        <v>0</v>
      </c>
    </row>
    <row r="86" s="12" customFormat="1" ht="25.92" customHeight="1">
      <c r="A86" s="12"/>
      <c r="B86" s="190"/>
      <c r="C86" s="191"/>
      <c r="D86" s="192" t="s">
        <v>74</v>
      </c>
      <c r="E86" s="193" t="s">
        <v>165</v>
      </c>
      <c r="F86" s="193" t="s">
        <v>166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P87+P98+P125+P128</f>
        <v>0</v>
      </c>
      <c r="Q86" s="198"/>
      <c r="R86" s="199">
        <f>R87+R98+R125+R128</f>
        <v>0.1138936</v>
      </c>
      <c r="S86" s="198"/>
      <c r="T86" s="200">
        <f>T87+T98+T125+T128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85</v>
      </c>
      <c r="AT86" s="202" t="s">
        <v>74</v>
      </c>
      <c r="AU86" s="202" t="s">
        <v>75</v>
      </c>
      <c r="AY86" s="201" t="s">
        <v>127</v>
      </c>
      <c r="BK86" s="203">
        <f>BK87+BK98+BK125+BK128</f>
        <v>0</v>
      </c>
    </row>
    <row r="87" s="12" customFormat="1" ht="22.8" customHeight="1">
      <c r="A87" s="12"/>
      <c r="B87" s="190"/>
      <c r="C87" s="191"/>
      <c r="D87" s="192" t="s">
        <v>74</v>
      </c>
      <c r="E87" s="204" t="s">
        <v>167</v>
      </c>
      <c r="F87" s="204" t="s">
        <v>168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SUM(P88:P97)</f>
        <v>0</v>
      </c>
      <c r="Q87" s="198"/>
      <c r="R87" s="199">
        <f>SUM(R88:R97)</f>
        <v>0.0155604</v>
      </c>
      <c r="S87" s="198"/>
      <c r="T87" s="200">
        <f>SUM(T88:T97)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74</v>
      </c>
      <c r="AU87" s="202" t="s">
        <v>83</v>
      </c>
      <c r="AY87" s="201" t="s">
        <v>127</v>
      </c>
      <c r="BK87" s="203">
        <f>SUM(BK88:BK97)</f>
        <v>0</v>
      </c>
    </row>
    <row r="88" s="2" customFormat="1" ht="37.8" customHeight="1">
      <c r="A88" s="40"/>
      <c r="B88" s="41"/>
      <c r="C88" s="206" t="s">
        <v>83</v>
      </c>
      <c r="D88" s="206" t="s">
        <v>130</v>
      </c>
      <c r="E88" s="207" t="s">
        <v>297</v>
      </c>
      <c r="F88" s="208" t="s">
        <v>298</v>
      </c>
      <c r="G88" s="209" t="s">
        <v>172</v>
      </c>
      <c r="H88" s="210">
        <v>6</v>
      </c>
      <c r="I88" s="211"/>
      <c r="J88" s="212">
        <f>ROUND(I88*H88,2)</f>
        <v>0</v>
      </c>
      <c r="K88" s="208" t="s">
        <v>134</v>
      </c>
      <c r="L88" s="46"/>
      <c r="M88" s="213" t="s">
        <v>19</v>
      </c>
      <c r="N88" s="214" t="s">
        <v>46</v>
      </c>
      <c r="O88" s="86"/>
      <c r="P88" s="215">
        <f>O88*H88</f>
        <v>0</v>
      </c>
      <c r="Q88" s="215">
        <v>0.00019000000000000001</v>
      </c>
      <c r="R88" s="215">
        <f>Q88*H88</f>
        <v>0.00114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173</v>
      </c>
      <c r="AT88" s="217" t="s">
        <v>130</v>
      </c>
      <c r="AU88" s="217" t="s">
        <v>85</v>
      </c>
      <c r="AY88" s="19" t="s">
        <v>127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83</v>
      </c>
      <c r="BK88" s="218">
        <f>ROUND(I88*H88,2)</f>
        <v>0</v>
      </c>
      <c r="BL88" s="19" t="s">
        <v>173</v>
      </c>
      <c r="BM88" s="217" t="s">
        <v>361</v>
      </c>
    </row>
    <row r="89" s="2" customFormat="1">
      <c r="A89" s="40"/>
      <c r="B89" s="41"/>
      <c r="C89" s="42"/>
      <c r="D89" s="219" t="s">
        <v>137</v>
      </c>
      <c r="E89" s="42"/>
      <c r="F89" s="220" t="s">
        <v>300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137</v>
      </c>
      <c r="AU89" s="19" t="s">
        <v>85</v>
      </c>
    </row>
    <row r="90" s="2" customFormat="1" ht="16.5" customHeight="1">
      <c r="A90" s="40"/>
      <c r="B90" s="41"/>
      <c r="C90" s="257" t="s">
        <v>85</v>
      </c>
      <c r="D90" s="257" t="s">
        <v>177</v>
      </c>
      <c r="E90" s="258" t="s">
        <v>341</v>
      </c>
      <c r="F90" s="259" t="s">
        <v>342</v>
      </c>
      <c r="G90" s="260" t="s">
        <v>172</v>
      </c>
      <c r="H90" s="261">
        <v>6.1200000000000001</v>
      </c>
      <c r="I90" s="262"/>
      <c r="J90" s="263">
        <f>ROUND(I90*H90,2)</f>
        <v>0</v>
      </c>
      <c r="K90" s="259" t="s">
        <v>134</v>
      </c>
      <c r="L90" s="264"/>
      <c r="M90" s="265" t="s">
        <v>19</v>
      </c>
      <c r="N90" s="266" t="s">
        <v>46</v>
      </c>
      <c r="O90" s="86"/>
      <c r="P90" s="215">
        <f>O90*H90</f>
        <v>0</v>
      </c>
      <c r="Q90" s="215">
        <v>0.00083000000000000001</v>
      </c>
      <c r="R90" s="215">
        <f>Q90*H90</f>
        <v>0.0050796000000000001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180</v>
      </c>
      <c r="AT90" s="217" t="s">
        <v>177</v>
      </c>
      <c r="AU90" s="217" t="s">
        <v>85</v>
      </c>
      <c r="AY90" s="19" t="s">
        <v>127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83</v>
      </c>
      <c r="BK90" s="218">
        <f>ROUND(I90*H90,2)</f>
        <v>0</v>
      </c>
      <c r="BL90" s="19" t="s">
        <v>173</v>
      </c>
      <c r="BM90" s="217" t="s">
        <v>362</v>
      </c>
    </row>
    <row r="91" s="13" customFormat="1">
      <c r="A91" s="13"/>
      <c r="B91" s="224"/>
      <c r="C91" s="225"/>
      <c r="D91" s="226" t="s">
        <v>139</v>
      </c>
      <c r="E91" s="225"/>
      <c r="F91" s="228" t="s">
        <v>363</v>
      </c>
      <c r="G91" s="225"/>
      <c r="H91" s="229">
        <v>6.1200000000000001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139</v>
      </c>
      <c r="AU91" s="235" t="s">
        <v>85</v>
      </c>
      <c r="AV91" s="13" t="s">
        <v>85</v>
      </c>
      <c r="AW91" s="13" t="s">
        <v>4</v>
      </c>
      <c r="AX91" s="13" t="s">
        <v>83</v>
      </c>
      <c r="AY91" s="235" t="s">
        <v>127</v>
      </c>
    </row>
    <row r="92" s="2" customFormat="1" ht="37.8" customHeight="1">
      <c r="A92" s="40"/>
      <c r="B92" s="41"/>
      <c r="C92" s="206" t="s">
        <v>150</v>
      </c>
      <c r="D92" s="206" t="s">
        <v>130</v>
      </c>
      <c r="E92" s="207" t="s">
        <v>170</v>
      </c>
      <c r="F92" s="208" t="s">
        <v>171</v>
      </c>
      <c r="G92" s="209" t="s">
        <v>172</v>
      </c>
      <c r="H92" s="210">
        <v>8</v>
      </c>
      <c r="I92" s="211"/>
      <c r="J92" s="212">
        <f>ROUND(I92*H92,2)</f>
        <v>0</v>
      </c>
      <c r="K92" s="208" t="s">
        <v>134</v>
      </c>
      <c r="L92" s="46"/>
      <c r="M92" s="213" t="s">
        <v>19</v>
      </c>
      <c r="N92" s="214" t="s">
        <v>46</v>
      </c>
      <c r="O92" s="86"/>
      <c r="P92" s="215">
        <f>O92*H92</f>
        <v>0</v>
      </c>
      <c r="Q92" s="215">
        <v>0.00027</v>
      </c>
      <c r="R92" s="215">
        <f>Q92*H92</f>
        <v>0.00216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173</v>
      </c>
      <c r="AT92" s="217" t="s">
        <v>130</v>
      </c>
      <c r="AU92" s="217" t="s">
        <v>85</v>
      </c>
      <c r="AY92" s="19" t="s">
        <v>127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83</v>
      </c>
      <c r="BK92" s="218">
        <f>ROUND(I92*H92,2)</f>
        <v>0</v>
      </c>
      <c r="BL92" s="19" t="s">
        <v>173</v>
      </c>
      <c r="BM92" s="217" t="s">
        <v>364</v>
      </c>
    </row>
    <row r="93" s="2" customFormat="1">
      <c r="A93" s="40"/>
      <c r="B93" s="41"/>
      <c r="C93" s="42"/>
      <c r="D93" s="219" t="s">
        <v>137</v>
      </c>
      <c r="E93" s="42"/>
      <c r="F93" s="220" t="s">
        <v>175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137</v>
      </c>
      <c r="AU93" s="19" t="s">
        <v>85</v>
      </c>
    </row>
    <row r="94" s="2" customFormat="1" ht="16.5" customHeight="1">
      <c r="A94" s="40"/>
      <c r="B94" s="41"/>
      <c r="C94" s="257" t="s">
        <v>135</v>
      </c>
      <c r="D94" s="257" t="s">
        <v>177</v>
      </c>
      <c r="E94" s="258" t="s">
        <v>365</v>
      </c>
      <c r="F94" s="259" t="s">
        <v>366</v>
      </c>
      <c r="G94" s="260" t="s">
        <v>172</v>
      </c>
      <c r="H94" s="261">
        <v>8.1600000000000001</v>
      </c>
      <c r="I94" s="262"/>
      <c r="J94" s="263">
        <f>ROUND(I94*H94,2)</f>
        <v>0</v>
      </c>
      <c r="K94" s="259" t="s">
        <v>134</v>
      </c>
      <c r="L94" s="264"/>
      <c r="M94" s="265" t="s">
        <v>19</v>
      </c>
      <c r="N94" s="266" t="s">
        <v>46</v>
      </c>
      <c r="O94" s="86"/>
      <c r="P94" s="215">
        <f>O94*H94</f>
        <v>0</v>
      </c>
      <c r="Q94" s="215">
        <v>0.00088000000000000003</v>
      </c>
      <c r="R94" s="215">
        <f>Q94*H94</f>
        <v>0.0071808000000000002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180</v>
      </c>
      <c r="AT94" s="217" t="s">
        <v>177</v>
      </c>
      <c r="AU94" s="217" t="s">
        <v>85</v>
      </c>
      <c r="AY94" s="19" t="s">
        <v>127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83</v>
      </c>
      <c r="BK94" s="218">
        <f>ROUND(I94*H94,2)</f>
        <v>0</v>
      </c>
      <c r="BL94" s="19" t="s">
        <v>173</v>
      </c>
      <c r="BM94" s="217" t="s">
        <v>367</v>
      </c>
    </row>
    <row r="95" s="13" customFormat="1">
      <c r="A95" s="13"/>
      <c r="B95" s="224"/>
      <c r="C95" s="225"/>
      <c r="D95" s="226" t="s">
        <v>139</v>
      </c>
      <c r="E95" s="225"/>
      <c r="F95" s="228" t="s">
        <v>368</v>
      </c>
      <c r="G95" s="225"/>
      <c r="H95" s="229">
        <v>8.1600000000000001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139</v>
      </c>
      <c r="AU95" s="235" t="s">
        <v>85</v>
      </c>
      <c r="AV95" s="13" t="s">
        <v>85</v>
      </c>
      <c r="AW95" s="13" t="s">
        <v>4</v>
      </c>
      <c r="AX95" s="13" t="s">
        <v>83</v>
      </c>
      <c r="AY95" s="235" t="s">
        <v>127</v>
      </c>
    </row>
    <row r="96" s="2" customFormat="1" ht="24.15" customHeight="1">
      <c r="A96" s="40"/>
      <c r="B96" s="41"/>
      <c r="C96" s="206" t="s">
        <v>160</v>
      </c>
      <c r="D96" s="206" t="s">
        <v>130</v>
      </c>
      <c r="E96" s="207" t="s">
        <v>184</v>
      </c>
      <c r="F96" s="208" t="s">
        <v>185</v>
      </c>
      <c r="G96" s="209" t="s">
        <v>147</v>
      </c>
      <c r="H96" s="210">
        <v>0.016</v>
      </c>
      <c r="I96" s="211"/>
      <c r="J96" s="212">
        <f>ROUND(I96*H96,2)</f>
        <v>0</v>
      </c>
      <c r="K96" s="208" t="s">
        <v>134</v>
      </c>
      <c r="L96" s="46"/>
      <c r="M96" s="213" t="s">
        <v>19</v>
      </c>
      <c r="N96" s="214" t="s">
        <v>46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173</v>
      </c>
      <c r="AT96" s="217" t="s">
        <v>130</v>
      </c>
      <c r="AU96" s="217" t="s">
        <v>85</v>
      </c>
      <c r="AY96" s="19" t="s">
        <v>127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83</v>
      </c>
      <c r="BK96" s="218">
        <f>ROUND(I96*H96,2)</f>
        <v>0</v>
      </c>
      <c r="BL96" s="19" t="s">
        <v>173</v>
      </c>
      <c r="BM96" s="217" t="s">
        <v>186</v>
      </c>
    </row>
    <row r="97" s="2" customFormat="1">
      <c r="A97" s="40"/>
      <c r="B97" s="41"/>
      <c r="C97" s="42"/>
      <c r="D97" s="219" t="s">
        <v>137</v>
      </c>
      <c r="E97" s="42"/>
      <c r="F97" s="220" t="s">
        <v>187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137</v>
      </c>
      <c r="AU97" s="19" t="s">
        <v>85</v>
      </c>
    </row>
    <row r="98" s="12" customFormat="1" ht="22.8" customHeight="1">
      <c r="A98" s="12"/>
      <c r="B98" s="190"/>
      <c r="C98" s="191"/>
      <c r="D98" s="192" t="s">
        <v>74</v>
      </c>
      <c r="E98" s="204" t="s">
        <v>188</v>
      </c>
      <c r="F98" s="204" t="s">
        <v>189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SUM(P99:P124)</f>
        <v>0</v>
      </c>
      <c r="Q98" s="198"/>
      <c r="R98" s="199">
        <f>SUM(R99:R124)</f>
        <v>0.0511432</v>
      </c>
      <c r="S98" s="198"/>
      <c r="T98" s="200">
        <f>SUM(T99:T124)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85</v>
      </c>
      <c r="AT98" s="202" t="s">
        <v>74</v>
      </c>
      <c r="AU98" s="202" t="s">
        <v>83</v>
      </c>
      <c r="AY98" s="201" t="s">
        <v>127</v>
      </c>
      <c r="BK98" s="203">
        <f>SUM(BK99:BK124)</f>
        <v>0</v>
      </c>
    </row>
    <row r="99" s="2" customFormat="1" ht="16.5" customHeight="1">
      <c r="A99" s="40"/>
      <c r="B99" s="41"/>
      <c r="C99" s="206" t="s">
        <v>169</v>
      </c>
      <c r="D99" s="206" t="s">
        <v>130</v>
      </c>
      <c r="E99" s="207" t="s">
        <v>309</v>
      </c>
      <c r="F99" s="208" t="s">
        <v>310</v>
      </c>
      <c r="G99" s="209" t="s">
        <v>192</v>
      </c>
      <c r="H99" s="210">
        <v>4</v>
      </c>
      <c r="I99" s="211"/>
      <c r="J99" s="212">
        <f>ROUND(I99*H99,2)</f>
        <v>0</v>
      </c>
      <c r="K99" s="208" t="s">
        <v>134</v>
      </c>
      <c r="L99" s="46"/>
      <c r="M99" s="213" t="s">
        <v>19</v>
      </c>
      <c r="N99" s="214" t="s">
        <v>46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173</v>
      </c>
      <c r="AT99" s="217" t="s">
        <v>130</v>
      </c>
      <c r="AU99" s="217" t="s">
        <v>85</v>
      </c>
      <c r="AY99" s="19" t="s">
        <v>127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83</v>
      </c>
      <c r="BK99" s="218">
        <f>ROUND(I99*H99,2)</f>
        <v>0</v>
      </c>
      <c r="BL99" s="19" t="s">
        <v>173</v>
      </c>
      <c r="BM99" s="217" t="s">
        <v>311</v>
      </c>
    </row>
    <row r="100" s="2" customFormat="1">
      <c r="A100" s="40"/>
      <c r="B100" s="41"/>
      <c r="C100" s="42"/>
      <c r="D100" s="219" t="s">
        <v>137</v>
      </c>
      <c r="E100" s="42"/>
      <c r="F100" s="220" t="s">
        <v>312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137</v>
      </c>
      <c r="AU100" s="19" t="s">
        <v>85</v>
      </c>
    </row>
    <row r="101" s="2" customFormat="1" ht="16.5" customHeight="1">
      <c r="A101" s="40"/>
      <c r="B101" s="41"/>
      <c r="C101" s="206" t="s">
        <v>176</v>
      </c>
      <c r="D101" s="206" t="s">
        <v>130</v>
      </c>
      <c r="E101" s="207" t="s">
        <v>369</v>
      </c>
      <c r="F101" s="208" t="s">
        <v>370</v>
      </c>
      <c r="G101" s="209" t="s">
        <v>192</v>
      </c>
      <c r="H101" s="210">
        <v>2</v>
      </c>
      <c r="I101" s="211"/>
      <c r="J101" s="212">
        <f>ROUND(I101*H101,2)</f>
        <v>0</v>
      </c>
      <c r="K101" s="208" t="s">
        <v>134</v>
      </c>
      <c r="L101" s="46"/>
      <c r="M101" s="213" t="s">
        <v>19</v>
      </c>
      <c r="N101" s="214" t="s">
        <v>46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173</v>
      </c>
      <c r="AT101" s="217" t="s">
        <v>130</v>
      </c>
      <c r="AU101" s="217" t="s">
        <v>85</v>
      </c>
      <c r="AY101" s="19" t="s">
        <v>127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83</v>
      </c>
      <c r="BK101" s="218">
        <f>ROUND(I101*H101,2)</f>
        <v>0</v>
      </c>
      <c r="BL101" s="19" t="s">
        <v>173</v>
      </c>
      <c r="BM101" s="217" t="s">
        <v>371</v>
      </c>
    </row>
    <row r="102" s="2" customFormat="1">
      <c r="A102" s="40"/>
      <c r="B102" s="41"/>
      <c r="C102" s="42"/>
      <c r="D102" s="219" t="s">
        <v>137</v>
      </c>
      <c r="E102" s="42"/>
      <c r="F102" s="220" t="s">
        <v>372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137</v>
      </c>
      <c r="AU102" s="19" t="s">
        <v>85</v>
      </c>
    </row>
    <row r="103" s="2" customFormat="1" ht="16.5" customHeight="1">
      <c r="A103" s="40"/>
      <c r="B103" s="41"/>
      <c r="C103" s="206" t="s">
        <v>183</v>
      </c>
      <c r="D103" s="206" t="s">
        <v>130</v>
      </c>
      <c r="E103" s="207" t="s">
        <v>317</v>
      </c>
      <c r="F103" s="208" t="s">
        <v>318</v>
      </c>
      <c r="G103" s="209" t="s">
        <v>192</v>
      </c>
      <c r="H103" s="210">
        <v>4</v>
      </c>
      <c r="I103" s="211"/>
      <c r="J103" s="212">
        <f>ROUND(I103*H103,2)</f>
        <v>0</v>
      </c>
      <c r="K103" s="208" t="s">
        <v>134</v>
      </c>
      <c r="L103" s="46"/>
      <c r="M103" s="213" t="s">
        <v>19</v>
      </c>
      <c r="N103" s="214" t="s">
        <v>46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173</v>
      </c>
      <c r="AT103" s="217" t="s">
        <v>130</v>
      </c>
      <c r="AU103" s="217" t="s">
        <v>85</v>
      </c>
      <c r="AY103" s="19" t="s">
        <v>127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83</v>
      </c>
      <c r="BK103" s="218">
        <f>ROUND(I103*H103,2)</f>
        <v>0</v>
      </c>
      <c r="BL103" s="19" t="s">
        <v>173</v>
      </c>
      <c r="BM103" s="217" t="s">
        <v>319</v>
      </c>
    </row>
    <row r="104" s="2" customFormat="1">
      <c r="A104" s="40"/>
      <c r="B104" s="41"/>
      <c r="C104" s="42"/>
      <c r="D104" s="219" t="s">
        <v>137</v>
      </c>
      <c r="E104" s="42"/>
      <c r="F104" s="220" t="s">
        <v>320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137</v>
      </c>
      <c r="AU104" s="19" t="s">
        <v>85</v>
      </c>
    </row>
    <row r="105" s="2" customFormat="1" ht="16.5" customHeight="1">
      <c r="A105" s="40"/>
      <c r="B105" s="41"/>
      <c r="C105" s="206" t="s">
        <v>128</v>
      </c>
      <c r="D105" s="206" t="s">
        <v>130</v>
      </c>
      <c r="E105" s="207" t="s">
        <v>373</v>
      </c>
      <c r="F105" s="208" t="s">
        <v>374</v>
      </c>
      <c r="G105" s="209" t="s">
        <v>192</v>
      </c>
      <c r="H105" s="210">
        <v>2</v>
      </c>
      <c r="I105" s="211"/>
      <c r="J105" s="212">
        <f>ROUND(I105*H105,2)</f>
        <v>0</v>
      </c>
      <c r="K105" s="208" t="s">
        <v>134</v>
      </c>
      <c r="L105" s="46"/>
      <c r="M105" s="213" t="s">
        <v>19</v>
      </c>
      <c r="N105" s="214" t="s">
        <v>46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173</v>
      </c>
      <c r="AT105" s="217" t="s">
        <v>130</v>
      </c>
      <c r="AU105" s="217" t="s">
        <v>85</v>
      </c>
      <c r="AY105" s="19" t="s">
        <v>127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83</v>
      </c>
      <c r="BK105" s="218">
        <f>ROUND(I105*H105,2)</f>
        <v>0</v>
      </c>
      <c r="BL105" s="19" t="s">
        <v>173</v>
      </c>
      <c r="BM105" s="217" t="s">
        <v>375</v>
      </c>
    </row>
    <row r="106" s="2" customFormat="1">
      <c r="A106" s="40"/>
      <c r="B106" s="41"/>
      <c r="C106" s="42"/>
      <c r="D106" s="219" t="s">
        <v>137</v>
      </c>
      <c r="E106" s="42"/>
      <c r="F106" s="220" t="s">
        <v>376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137</v>
      </c>
      <c r="AU106" s="19" t="s">
        <v>85</v>
      </c>
    </row>
    <row r="107" s="2" customFormat="1" ht="21.75" customHeight="1">
      <c r="A107" s="40"/>
      <c r="B107" s="41"/>
      <c r="C107" s="206" t="s">
        <v>195</v>
      </c>
      <c r="D107" s="206" t="s">
        <v>130</v>
      </c>
      <c r="E107" s="207" t="s">
        <v>345</v>
      </c>
      <c r="F107" s="208" t="s">
        <v>346</v>
      </c>
      <c r="G107" s="209" t="s">
        <v>172</v>
      </c>
      <c r="H107" s="210">
        <v>6</v>
      </c>
      <c r="I107" s="211"/>
      <c r="J107" s="212">
        <f>ROUND(I107*H107,2)</f>
        <v>0</v>
      </c>
      <c r="K107" s="208" t="s">
        <v>134</v>
      </c>
      <c r="L107" s="46"/>
      <c r="M107" s="213" t="s">
        <v>19</v>
      </c>
      <c r="N107" s="214" t="s">
        <v>46</v>
      </c>
      <c r="O107" s="86"/>
      <c r="P107" s="215">
        <f>O107*H107</f>
        <v>0</v>
      </c>
      <c r="Q107" s="215">
        <v>0.0037299999999999998</v>
      </c>
      <c r="R107" s="215">
        <f>Q107*H107</f>
        <v>0.022379999999999997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173</v>
      </c>
      <c r="AT107" s="217" t="s">
        <v>130</v>
      </c>
      <c r="AU107" s="217" t="s">
        <v>85</v>
      </c>
      <c r="AY107" s="19" t="s">
        <v>127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83</v>
      </c>
      <c r="BK107" s="218">
        <f>ROUND(I107*H107,2)</f>
        <v>0</v>
      </c>
      <c r="BL107" s="19" t="s">
        <v>173</v>
      </c>
      <c r="BM107" s="217" t="s">
        <v>377</v>
      </c>
    </row>
    <row r="108" s="2" customFormat="1">
      <c r="A108" s="40"/>
      <c r="B108" s="41"/>
      <c r="C108" s="42"/>
      <c r="D108" s="219" t="s">
        <v>137</v>
      </c>
      <c r="E108" s="42"/>
      <c r="F108" s="220" t="s">
        <v>348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137</v>
      </c>
      <c r="AU108" s="19" t="s">
        <v>85</v>
      </c>
    </row>
    <row r="109" s="2" customFormat="1" ht="16.5" customHeight="1">
      <c r="A109" s="40"/>
      <c r="B109" s="41"/>
      <c r="C109" s="206" t="s">
        <v>200</v>
      </c>
      <c r="D109" s="206" t="s">
        <v>130</v>
      </c>
      <c r="E109" s="207" t="s">
        <v>201</v>
      </c>
      <c r="F109" s="208" t="s">
        <v>202</v>
      </c>
      <c r="G109" s="209" t="s">
        <v>172</v>
      </c>
      <c r="H109" s="210">
        <v>8</v>
      </c>
      <c r="I109" s="211"/>
      <c r="J109" s="212">
        <f>ROUND(I109*H109,2)</f>
        <v>0</v>
      </c>
      <c r="K109" s="208" t="s">
        <v>134</v>
      </c>
      <c r="L109" s="46"/>
      <c r="M109" s="213" t="s">
        <v>19</v>
      </c>
      <c r="N109" s="214" t="s">
        <v>46</v>
      </c>
      <c r="O109" s="86"/>
      <c r="P109" s="215">
        <f>O109*H109</f>
        <v>0</v>
      </c>
      <c r="Q109" s="215">
        <v>0.0011999999999999999</v>
      </c>
      <c r="R109" s="215">
        <f>Q109*H109</f>
        <v>0.0095999999999999992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173</v>
      </c>
      <c r="AT109" s="217" t="s">
        <v>130</v>
      </c>
      <c r="AU109" s="217" t="s">
        <v>85</v>
      </c>
      <c r="AY109" s="19" t="s">
        <v>127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83</v>
      </c>
      <c r="BK109" s="218">
        <f>ROUND(I109*H109,2)</f>
        <v>0</v>
      </c>
      <c r="BL109" s="19" t="s">
        <v>173</v>
      </c>
      <c r="BM109" s="217" t="s">
        <v>378</v>
      </c>
    </row>
    <row r="110" s="2" customFormat="1">
      <c r="A110" s="40"/>
      <c r="B110" s="41"/>
      <c r="C110" s="42"/>
      <c r="D110" s="219" t="s">
        <v>137</v>
      </c>
      <c r="E110" s="42"/>
      <c r="F110" s="220" t="s">
        <v>204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137</v>
      </c>
      <c r="AU110" s="19" t="s">
        <v>85</v>
      </c>
    </row>
    <row r="111" s="2" customFormat="1" ht="16.5" customHeight="1">
      <c r="A111" s="40"/>
      <c r="B111" s="41"/>
      <c r="C111" s="257" t="s">
        <v>8</v>
      </c>
      <c r="D111" s="257" t="s">
        <v>177</v>
      </c>
      <c r="E111" s="258" t="s">
        <v>379</v>
      </c>
      <c r="F111" s="259" t="s">
        <v>380</v>
      </c>
      <c r="G111" s="260" t="s">
        <v>172</v>
      </c>
      <c r="H111" s="261">
        <v>8.2400000000000002</v>
      </c>
      <c r="I111" s="262"/>
      <c r="J111" s="263">
        <f>ROUND(I111*H111,2)</f>
        <v>0</v>
      </c>
      <c r="K111" s="259" t="s">
        <v>134</v>
      </c>
      <c r="L111" s="264"/>
      <c r="M111" s="265" t="s">
        <v>19</v>
      </c>
      <c r="N111" s="266" t="s">
        <v>46</v>
      </c>
      <c r="O111" s="86"/>
      <c r="P111" s="215">
        <f>O111*H111</f>
        <v>0</v>
      </c>
      <c r="Q111" s="215">
        <v>0.0016800000000000001</v>
      </c>
      <c r="R111" s="215">
        <f>Q111*H111</f>
        <v>0.013843200000000002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180</v>
      </c>
      <c r="AT111" s="217" t="s">
        <v>177</v>
      </c>
      <c r="AU111" s="217" t="s">
        <v>85</v>
      </c>
      <c r="AY111" s="19" t="s">
        <v>127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83</v>
      </c>
      <c r="BK111" s="218">
        <f>ROUND(I111*H111,2)</f>
        <v>0</v>
      </c>
      <c r="BL111" s="19" t="s">
        <v>173</v>
      </c>
      <c r="BM111" s="217" t="s">
        <v>381</v>
      </c>
    </row>
    <row r="112" s="13" customFormat="1">
      <c r="A112" s="13"/>
      <c r="B112" s="224"/>
      <c r="C112" s="225"/>
      <c r="D112" s="226" t="s">
        <v>139</v>
      </c>
      <c r="E112" s="225"/>
      <c r="F112" s="228" t="s">
        <v>382</v>
      </c>
      <c r="G112" s="225"/>
      <c r="H112" s="229">
        <v>8.2400000000000002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139</v>
      </c>
      <c r="AU112" s="235" t="s">
        <v>85</v>
      </c>
      <c r="AV112" s="13" t="s">
        <v>85</v>
      </c>
      <c r="AW112" s="13" t="s">
        <v>4</v>
      </c>
      <c r="AX112" s="13" t="s">
        <v>83</v>
      </c>
      <c r="AY112" s="235" t="s">
        <v>127</v>
      </c>
    </row>
    <row r="113" s="2" customFormat="1" ht="16.5" customHeight="1">
      <c r="A113" s="40"/>
      <c r="B113" s="41"/>
      <c r="C113" s="206" t="s">
        <v>210</v>
      </c>
      <c r="D113" s="206" t="s">
        <v>130</v>
      </c>
      <c r="E113" s="207" t="s">
        <v>211</v>
      </c>
      <c r="F113" s="208" t="s">
        <v>212</v>
      </c>
      <c r="G113" s="209" t="s">
        <v>213</v>
      </c>
      <c r="H113" s="210">
        <v>1</v>
      </c>
      <c r="I113" s="211"/>
      <c r="J113" s="212">
        <f>ROUND(I113*H113,2)</f>
        <v>0</v>
      </c>
      <c r="K113" s="208" t="s">
        <v>134</v>
      </c>
      <c r="L113" s="46"/>
      <c r="M113" s="213" t="s">
        <v>19</v>
      </c>
      <c r="N113" s="214" t="s">
        <v>46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173</v>
      </c>
      <c r="AT113" s="217" t="s">
        <v>130</v>
      </c>
      <c r="AU113" s="217" t="s">
        <v>85</v>
      </c>
      <c r="AY113" s="19" t="s">
        <v>127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83</v>
      </c>
      <c r="BK113" s="218">
        <f>ROUND(I113*H113,2)</f>
        <v>0</v>
      </c>
      <c r="BL113" s="19" t="s">
        <v>173</v>
      </c>
      <c r="BM113" s="217" t="s">
        <v>214</v>
      </c>
    </row>
    <row r="114" s="2" customFormat="1">
      <c r="A114" s="40"/>
      <c r="B114" s="41"/>
      <c r="C114" s="42"/>
      <c r="D114" s="219" t="s">
        <v>137</v>
      </c>
      <c r="E114" s="42"/>
      <c r="F114" s="220" t="s">
        <v>215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137</v>
      </c>
      <c r="AU114" s="19" t="s">
        <v>85</v>
      </c>
    </row>
    <row r="115" s="2" customFormat="1" ht="24.15" customHeight="1">
      <c r="A115" s="40"/>
      <c r="B115" s="41"/>
      <c r="C115" s="206" t="s">
        <v>216</v>
      </c>
      <c r="D115" s="206" t="s">
        <v>130</v>
      </c>
      <c r="E115" s="207" t="s">
        <v>217</v>
      </c>
      <c r="F115" s="208" t="s">
        <v>218</v>
      </c>
      <c r="G115" s="209" t="s">
        <v>213</v>
      </c>
      <c r="H115" s="210">
        <v>1</v>
      </c>
      <c r="I115" s="211"/>
      <c r="J115" s="212">
        <f>ROUND(I115*H115,2)</f>
        <v>0</v>
      </c>
      <c r="K115" s="208" t="s">
        <v>134</v>
      </c>
      <c r="L115" s="46"/>
      <c r="M115" s="213" t="s">
        <v>19</v>
      </c>
      <c r="N115" s="214" t="s">
        <v>46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173</v>
      </c>
      <c r="AT115" s="217" t="s">
        <v>130</v>
      </c>
      <c r="AU115" s="217" t="s">
        <v>85</v>
      </c>
      <c r="AY115" s="19" t="s">
        <v>127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83</v>
      </c>
      <c r="BK115" s="218">
        <f>ROUND(I115*H115,2)</f>
        <v>0</v>
      </c>
      <c r="BL115" s="19" t="s">
        <v>173</v>
      </c>
      <c r="BM115" s="217" t="s">
        <v>219</v>
      </c>
    </row>
    <row r="116" s="2" customFormat="1">
      <c r="A116" s="40"/>
      <c r="B116" s="41"/>
      <c r="C116" s="42"/>
      <c r="D116" s="219" t="s">
        <v>137</v>
      </c>
      <c r="E116" s="42"/>
      <c r="F116" s="220" t="s">
        <v>220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137</v>
      </c>
      <c r="AU116" s="19" t="s">
        <v>85</v>
      </c>
    </row>
    <row r="117" s="2" customFormat="1" ht="21.75" customHeight="1">
      <c r="A117" s="40"/>
      <c r="B117" s="41"/>
      <c r="C117" s="206" t="s">
        <v>221</v>
      </c>
      <c r="D117" s="206" t="s">
        <v>130</v>
      </c>
      <c r="E117" s="207" t="s">
        <v>222</v>
      </c>
      <c r="F117" s="208" t="s">
        <v>223</v>
      </c>
      <c r="G117" s="209" t="s">
        <v>192</v>
      </c>
      <c r="H117" s="210">
        <v>6</v>
      </c>
      <c r="I117" s="211"/>
      <c r="J117" s="212">
        <f>ROUND(I117*H117,2)</f>
        <v>0</v>
      </c>
      <c r="K117" s="208" t="s">
        <v>134</v>
      </c>
      <c r="L117" s="46"/>
      <c r="M117" s="213" t="s">
        <v>19</v>
      </c>
      <c r="N117" s="214" t="s">
        <v>46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173</v>
      </c>
      <c r="AT117" s="217" t="s">
        <v>130</v>
      </c>
      <c r="AU117" s="217" t="s">
        <v>85</v>
      </c>
      <c r="AY117" s="19" t="s">
        <v>127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83</v>
      </c>
      <c r="BK117" s="218">
        <f>ROUND(I117*H117,2)</f>
        <v>0</v>
      </c>
      <c r="BL117" s="19" t="s">
        <v>173</v>
      </c>
      <c r="BM117" s="217" t="s">
        <v>224</v>
      </c>
    </row>
    <row r="118" s="2" customFormat="1">
      <c r="A118" s="40"/>
      <c r="B118" s="41"/>
      <c r="C118" s="42"/>
      <c r="D118" s="219" t="s">
        <v>137</v>
      </c>
      <c r="E118" s="42"/>
      <c r="F118" s="220" t="s">
        <v>225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137</v>
      </c>
      <c r="AU118" s="19" t="s">
        <v>85</v>
      </c>
    </row>
    <row r="119" s="2" customFormat="1" ht="16.5" customHeight="1">
      <c r="A119" s="40"/>
      <c r="B119" s="41"/>
      <c r="C119" s="206" t="s">
        <v>173</v>
      </c>
      <c r="D119" s="206" t="s">
        <v>130</v>
      </c>
      <c r="E119" s="207" t="s">
        <v>226</v>
      </c>
      <c r="F119" s="208" t="s">
        <v>227</v>
      </c>
      <c r="G119" s="209" t="s">
        <v>192</v>
      </c>
      <c r="H119" s="210">
        <v>3</v>
      </c>
      <c r="I119" s="211"/>
      <c r="J119" s="212">
        <f>ROUND(I119*H119,2)</f>
        <v>0</v>
      </c>
      <c r="K119" s="208" t="s">
        <v>134</v>
      </c>
      <c r="L119" s="46"/>
      <c r="M119" s="213" t="s">
        <v>19</v>
      </c>
      <c r="N119" s="214" t="s">
        <v>46</v>
      </c>
      <c r="O119" s="86"/>
      <c r="P119" s="215">
        <f>O119*H119</f>
        <v>0</v>
      </c>
      <c r="Q119" s="215">
        <v>0.0016800000000000001</v>
      </c>
      <c r="R119" s="215">
        <f>Q119*H119</f>
        <v>0.0050400000000000002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173</v>
      </c>
      <c r="AT119" s="217" t="s">
        <v>130</v>
      </c>
      <c r="AU119" s="217" t="s">
        <v>85</v>
      </c>
      <c r="AY119" s="19" t="s">
        <v>127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83</v>
      </c>
      <c r="BK119" s="218">
        <f>ROUND(I119*H119,2)</f>
        <v>0</v>
      </c>
      <c r="BL119" s="19" t="s">
        <v>173</v>
      </c>
      <c r="BM119" s="217" t="s">
        <v>383</v>
      </c>
    </row>
    <row r="120" s="2" customFormat="1">
      <c r="A120" s="40"/>
      <c r="B120" s="41"/>
      <c r="C120" s="42"/>
      <c r="D120" s="219" t="s">
        <v>137</v>
      </c>
      <c r="E120" s="42"/>
      <c r="F120" s="220" t="s">
        <v>229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137</v>
      </c>
      <c r="AU120" s="19" t="s">
        <v>85</v>
      </c>
    </row>
    <row r="121" s="2" customFormat="1" ht="24.15" customHeight="1">
      <c r="A121" s="40"/>
      <c r="B121" s="41"/>
      <c r="C121" s="206" t="s">
        <v>230</v>
      </c>
      <c r="D121" s="206" t="s">
        <v>130</v>
      </c>
      <c r="E121" s="207" t="s">
        <v>329</v>
      </c>
      <c r="F121" s="208" t="s">
        <v>330</v>
      </c>
      <c r="G121" s="209" t="s">
        <v>172</v>
      </c>
      <c r="H121" s="210">
        <v>14</v>
      </c>
      <c r="I121" s="211"/>
      <c r="J121" s="212">
        <f>ROUND(I121*H121,2)</f>
        <v>0</v>
      </c>
      <c r="K121" s="208" t="s">
        <v>134</v>
      </c>
      <c r="L121" s="46"/>
      <c r="M121" s="213" t="s">
        <v>19</v>
      </c>
      <c r="N121" s="214" t="s">
        <v>46</v>
      </c>
      <c r="O121" s="86"/>
      <c r="P121" s="215">
        <f>O121*H121</f>
        <v>0</v>
      </c>
      <c r="Q121" s="215">
        <v>2.0000000000000002E-05</v>
      </c>
      <c r="R121" s="215">
        <f>Q121*H121</f>
        <v>0.00028000000000000003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173</v>
      </c>
      <c r="AT121" s="217" t="s">
        <v>130</v>
      </c>
      <c r="AU121" s="217" t="s">
        <v>85</v>
      </c>
      <c r="AY121" s="19" t="s">
        <v>127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83</v>
      </c>
      <c r="BK121" s="218">
        <f>ROUND(I121*H121,2)</f>
        <v>0</v>
      </c>
      <c r="BL121" s="19" t="s">
        <v>173</v>
      </c>
      <c r="BM121" s="217" t="s">
        <v>331</v>
      </c>
    </row>
    <row r="122" s="2" customFormat="1">
      <c r="A122" s="40"/>
      <c r="B122" s="41"/>
      <c r="C122" s="42"/>
      <c r="D122" s="219" t="s">
        <v>137</v>
      </c>
      <c r="E122" s="42"/>
      <c r="F122" s="220" t="s">
        <v>332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137</v>
      </c>
      <c r="AU122" s="19" t="s">
        <v>85</v>
      </c>
    </row>
    <row r="123" s="2" customFormat="1" ht="24.15" customHeight="1">
      <c r="A123" s="40"/>
      <c r="B123" s="41"/>
      <c r="C123" s="206" t="s">
        <v>235</v>
      </c>
      <c r="D123" s="206" t="s">
        <v>130</v>
      </c>
      <c r="E123" s="207" t="s">
        <v>236</v>
      </c>
      <c r="F123" s="208" t="s">
        <v>237</v>
      </c>
      <c r="G123" s="209" t="s">
        <v>147</v>
      </c>
      <c r="H123" s="210">
        <v>0.050999999999999997</v>
      </c>
      <c r="I123" s="211"/>
      <c r="J123" s="212">
        <f>ROUND(I123*H123,2)</f>
        <v>0</v>
      </c>
      <c r="K123" s="208" t="s">
        <v>134</v>
      </c>
      <c r="L123" s="46"/>
      <c r="M123" s="213" t="s">
        <v>19</v>
      </c>
      <c r="N123" s="214" t="s">
        <v>46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173</v>
      </c>
      <c r="AT123" s="217" t="s">
        <v>130</v>
      </c>
      <c r="AU123" s="217" t="s">
        <v>85</v>
      </c>
      <c r="AY123" s="19" t="s">
        <v>127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83</v>
      </c>
      <c r="BK123" s="218">
        <f>ROUND(I123*H123,2)</f>
        <v>0</v>
      </c>
      <c r="BL123" s="19" t="s">
        <v>173</v>
      </c>
      <c r="BM123" s="217" t="s">
        <v>238</v>
      </c>
    </row>
    <row r="124" s="2" customFormat="1">
      <c r="A124" s="40"/>
      <c r="B124" s="41"/>
      <c r="C124" s="42"/>
      <c r="D124" s="219" t="s">
        <v>137</v>
      </c>
      <c r="E124" s="42"/>
      <c r="F124" s="220" t="s">
        <v>239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137</v>
      </c>
      <c r="AU124" s="19" t="s">
        <v>85</v>
      </c>
    </row>
    <row r="125" s="12" customFormat="1" ht="22.8" customHeight="1">
      <c r="A125" s="12"/>
      <c r="B125" s="190"/>
      <c r="C125" s="191"/>
      <c r="D125" s="192" t="s">
        <v>74</v>
      </c>
      <c r="E125" s="204" t="s">
        <v>240</v>
      </c>
      <c r="F125" s="204" t="s">
        <v>241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SUM(P126:P127)</f>
        <v>0</v>
      </c>
      <c r="Q125" s="198"/>
      <c r="R125" s="199">
        <f>SUM(R126:R127)</f>
        <v>0.037510000000000002</v>
      </c>
      <c r="S125" s="198"/>
      <c r="T125" s="200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85</v>
      </c>
      <c r="AT125" s="202" t="s">
        <v>74</v>
      </c>
      <c r="AU125" s="202" t="s">
        <v>83</v>
      </c>
      <c r="AY125" s="201" t="s">
        <v>127</v>
      </c>
      <c r="BK125" s="203">
        <f>SUM(BK126:BK127)</f>
        <v>0</v>
      </c>
    </row>
    <row r="126" s="2" customFormat="1" ht="16.5" customHeight="1">
      <c r="A126" s="40"/>
      <c r="B126" s="41"/>
      <c r="C126" s="206" t="s">
        <v>242</v>
      </c>
      <c r="D126" s="206" t="s">
        <v>130</v>
      </c>
      <c r="E126" s="207" t="s">
        <v>243</v>
      </c>
      <c r="F126" s="208" t="s">
        <v>244</v>
      </c>
      <c r="G126" s="209" t="s">
        <v>213</v>
      </c>
      <c r="H126" s="210">
        <v>1</v>
      </c>
      <c r="I126" s="211"/>
      <c r="J126" s="212">
        <f>ROUND(I126*H126,2)</f>
        <v>0</v>
      </c>
      <c r="K126" s="208" t="s">
        <v>134</v>
      </c>
      <c r="L126" s="46"/>
      <c r="M126" s="213" t="s">
        <v>19</v>
      </c>
      <c r="N126" s="214" t="s">
        <v>46</v>
      </c>
      <c r="O126" s="86"/>
      <c r="P126" s="215">
        <f>O126*H126</f>
        <v>0</v>
      </c>
      <c r="Q126" s="215">
        <v>0.037510000000000002</v>
      </c>
      <c r="R126" s="215">
        <f>Q126*H126</f>
        <v>0.037510000000000002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173</v>
      </c>
      <c r="AT126" s="217" t="s">
        <v>130</v>
      </c>
      <c r="AU126" s="217" t="s">
        <v>85</v>
      </c>
      <c r="AY126" s="19" t="s">
        <v>127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83</v>
      </c>
      <c r="BK126" s="218">
        <f>ROUND(I126*H126,2)</f>
        <v>0</v>
      </c>
      <c r="BL126" s="19" t="s">
        <v>173</v>
      </c>
      <c r="BM126" s="217" t="s">
        <v>245</v>
      </c>
    </row>
    <row r="127" s="2" customFormat="1">
      <c r="A127" s="40"/>
      <c r="B127" s="41"/>
      <c r="C127" s="42"/>
      <c r="D127" s="219" t="s">
        <v>137</v>
      </c>
      <c r="E127" s="42"/>
      <c r="F127" s="220" t="s">
        <v>246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137</v>
      </c>
      <c r="AU127" s="19" t="s">
        <v>85</v>
      </c>
    </row>
    <row r="128" s="12" customFormat="1" ht="22.8" customHeight="1">
      <c r="A128" s="12"/>
      <c r="B128" s="190"/>
      <c r="C128" s="191"/>
      <c r="D128" s="192" t="s">
        <v>74</v>
      </c>
      <c r="E128" s="204" t="s">
        <v>247</v>
      </c>
      <c r="F128" s="204" t="s">
        <v>248</v>
      </c>
      <c r="G128" s="191"/>
      <c r="H128" s="191"/>
      <c r="I128" s="194"/>
      <c r="J128" s="205">
        <f>BK128</f>
        <v>0</v>
      </c>
      <c r="K128" s="191"/>
      <c r="L128" s="196"/>
      <c r="M128" s="197"/>
      <c r="N128" s="198"/>
      <c r="O128" s="198"/>
      <c r="P128" s="199">
        <f>SUM(P129:P133)</f>
        <v>0</v>
      </c>
      <c r="Q128" s="198"/>
      <c r="R128" s="199">
        <f>SUM(R129:R133)</f>
        <v>0.0096799999999999994</v>
      </c>
      <c r="S128" s="198"/>
      <c r="T128" s="200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85</v>
      </c>
      <c r="AT128" s="202" t="s">
        <v>74</v>
      </c>
      <c r="AU128" s="202" t="s">
        <v>83</v>
      </c>
      <c r="AY128" s="201" t="s">
        <v>127</v>
      </c>
      <c r="BK128" s="203">
        <f>SUM(BK129:BK133)</f>
        <v>0</v>
      </c>
    </row>
    <row r="129" s="2" customFormat="1" ht="16.5" customHeight="1">
      <c r="A129" s="40"/>
      <c r="B129" s="41"/>
      <c r="C129" s="206" t="s">
        <v>249</v>
      </c>
      <c r="D129" s="206" t="s">
        <v>130</v>
      </c>
      <c r="E129" s="207" t="s">
        <v>333</v>
      </c>
      <c r="F129" s="208" t="s">
        <v>334</v>
      </c>
      <c r="G129" s="209" t="s">
        <v>213</v>
      </c>
      <c r="H129" s="210">
        <v>1</v>
      </c>
      <c r="I129" s="211"/>
      <c r="J129" s="212">
        <f>ROUND(I129*H129,2)</f>
        <v>0</v>
      </c>
      <c r="K129" s="208" t="s">
        <v>134</v>
      </c>
      <c r="L129" s="46"/>
      <c r="M129" s="213" t="s">
        <v>19</v>
      </c>
      <c r="N129" s="214" t="s">
        <v>46</v>
      </c>
      <c r="O129" s="86"/>
      <c r="P129" s="215">
        <f>O129*H129</f>
        <v>0</v>
      </c>
      <c r="Q129" s="215">
        <v>0.0096799999999999994</v>
      </c>
      <c r="R129" s="215">
        <f>Q129*H129</f>
        <v>0.0096799999999999994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173</v>
      </c>
      <c r="AT129" s="217" t="s">
        <v>130</v>
      </c>
      <c r="AU129" s="217" t="s">
        <v>85</v>
      </c>
      <c r="AY129" s="19" t="s">
        <v>127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83</v>
      </c>
      <c r="BK129" s="218">
        <f>ROUND(I129*H129,2)</f>
        <v>0</v>
      </c>
      <c r="BL129" s="19" t="s">
        <v>173</v>
      </c>
      <c r="BM129" s="217" t="s">
        <v>335</v>
      </c>
    </row>
    <row r="130" s="2" customFormat="1">
      <c r="A130" s="40"/>
      <c r="B130" s="41"/>
      <c r="C130" s="42"/>
      <c r="D130" s="219" t="s">
        <v>137</v>
      </c>
      <c r="E130" s="42"/>
      <c r="F130" s="220" t="s">
        <v>336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137</v>
      </c>
      <c r="AU130" s="19" t="s">
        <v>85</v>
      </c>
    </row>
    <row r="131" s="2" customFormat="1" ht="16.5" customHeight="1">
      <c r="A131" s="40"/>
      <c r="B131" s="41"/>
      <c r="C131" s="257" t="s">
        <v>7</v>
      </c>
      <c r="D131" s="257" t="s">
        <v>177</v>
      </c>
      <c r="E131" s="258" t="s">
        <v>337</v>
      </c>
      <c r="F131" s="259" t="s">
        <v>338</v>
      </c>
      <c r="G131" s="260" t="s">
        <v>192</v>
      </c>
      <c r="H131" s="261">
        <v>1</v>
      </c>
      <c r="I131" s="262"/>
      <c r="J131" s="263">
        <f>ROUND(I131*H131,2)</f>
        <v>0</v>
      </c>
      <c r="K131" s="259" t="s">
        <v>134</v>
      </c>
      <c r="L131" s="264"/>
      <c r="M131" s="265" t="s">
        <v>19</v>
      </c>
      <c r="N131" s="266" t="s">
        <v>46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180</v>
      </c>
      <c r="AT131" s="217" t="s">
        <v>177</v>
      </c>
      <c r="AU131" s="217" t="s">
        <v>85</v>
      </c>
      <c r="AY131" s="19" t="s">
        <v>127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83</v>
      </c>
      <c r="BK131" s="218">
        <f>ROUND(I131*H131,2)</f>
        <v>0</v>
      </c>
      <c r="BL131" s="19" t="s">
        <v>173</v>
      </c>
      <c r="BM131" s="217" t="s">
        <v>339</v>
      </c>
    </row>
    <row r="132" s="2" customFormat="1" ht="24.15" customHeight="1">
      <c r="A132" s="40"/>
      <c r="B132" s="41"/>
      <c r="C132" s="206" t="s">
        <v>257</v>
      </c>
      <c r="D132" s="206" t="s">
        <v>130</v>
      </c>
      <c r="E132" s="207" t="s">
        <v>258</v>
      </c>
      <c r="F132" s="208" t="s">
        <v>259</v>
      </c>
      <c r="G132" s="209" t="s">
        <v>147</v>
      </c>
      <c r="H132" s="210">
        <v>0.01</v>
      </c>
      <c r="I132" s="211"/>
      <c r="J132" s="212">
        <f>ROUND(I132*H132,2)</f>
        <v>0</v>
      </c>
      <c r="K132" s="208" t="s">
        <v>134</v>
      </c>
      <c r="L132" s="46"/>
      <c r="M132" s="213" t="s">
        <v>19</v>
      </c>
      <c r="N132" s="214" t="s">
        <v>46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173</v>
      </c>
      <c r="AT132" s="217" t="s">
        <v>130</v>
      </c>
      <c r="AU132" s="217" t="s">
        <v>85</v>
      </c>
      <c r="AY132" s="19" t="s">
        <v>127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83</v>
      </c>
      <c r="BK132" s="218">
        <f>ROUND(I132*H132,2)</f>
        <v>0</v>
      </c>
      <c r="BL132" s="19" t="s">
        <v>173</v>
      </c>
      <c r="BM132" s="217" t="s">
        <v>260</v>
      </c>
    </row>
    <row r="133" s="2" customFormat="1">
      <c r="A133" s="40"/>
      <c r="B133" s="41"/>
      <c r="C133" s="42"/>
      <c r="D133" s="219" t="s">
        <v>137</v>
      </c>
      <c r="E133" s="42"/>
      <c r="F133" s="220" t="s">
        <v>261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137</v>
      </c>
      <c r="AU133" s="19" t="s">
        <v>85</v>
      </c>
    </row>
    <row r="134" s="12" customFormat="1" ht="25.92" customHeight="1">
      <c r="A134" s="12"/>
      <c r="B134" s="190"/>
      <c r="C134" s="191"/>
      <c r="D134" s="192" t="s">
        <v>74</v>
      </c>
      <c r="E134" s="193" t="s">
        <v>274</v>
      </c>
      <c r="F134" s="193" t="s">
        <v>275</v>
      </c>
      <c r="G134" s="191"/>
      <c r="H134" s="191"/>
      <c r="I134" s="194"/>
      <c r="J134" s="195">
        <f>BK134</f>
        <v>0</v>
      </c>
      <c r="K134" s="191"/>
      <c r="L134" s="196"/>
      <c r="M134" s="197"/>
      <c r="N134" s="198"/>
      <c r="O134" s="198"/>
      <c r="P134" s="199">
        <f>SUM(P135:P146)</f>
        <v>0</v>
      </c>
      <c r="Q134" s="198"/>
      <c r="R134" s="199">
        <f>SUM(R135:R146)</f>
        <v>0</v>
      </c>
      <c r="S134" s="198"/>
      <c r="T134" s="200">
        <f>SUM(T135:T146)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135</v>
      </c>
      <c r="AT134" s="202" t="s">
        <v>74</v>
      </c>
      <c r="AU134" s="202" t="s">
        <v>75</v>
      </c>
      <c r="AY134" s="201" t="s">
        <v>127</v>
      </c>
      <c r="BK134" s="203">
        <f>SUM(BK135:BK146)</f>
        <v>0</v>
      </c>
    </row>
    <row r="135" s="2" customFormat="1" ht="37.8" customHeight="1">
      <c r="A135" s="40"/>
      <c r="B135" s="41"/>
      <c r="C135" s="206" t="s">
        <v>264</v>
      </c>
      <c r="D135" s="206" t="s">
        <v>130</v>
      </c>
      <c r="E135" s="207" t="s">
        <v>277</v>
      </c>
      <c r="F135" s="208" t="s">
        <v>278</v>
      </c>
      <c r="G135" s="209" t="s">
        <v>279</v>
      </c>
      <c r="H135" s="210">
        <v>32</v>
      </c>
      <c r="I135" s="211"/>
      <c r="J135" s="212">
        <f>ROUND(I135*H135,2)</f>
        <v>0</v>
      </c>
      <c r="K135" s="208" t="s">
        <v>134</v>
      </c>
      <c r="L135" s="46"/>
      <c r="M135" s="213" t="s">
        <v>19</v>
      </c>
      <c r="N135" s="214" t="s">
        <v>46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280</v>
      </c>
      <c r="AT135" s="217" t="s">
        <v>130</v>
      </c>
      <c r="AU135" s="217" t="s">
        <v>83</v>
      </c>
      <c r="AY135" s="19" t="s">
        <v>127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83</v>
      </c>
      <c r="BK135" s="218">
        <f>ROUND(I135*H135,2)</f>
        <v>0</v>
      </c>
      <c r="BL135" s="19" t="s">
        <v>280</v>
      </c>
      <c r="BM135" s="217" t="s">
        <v>281</v>
      </c>
    </row>
    <row r="136" s="2" customFormat="1">
      <c r="A136" s="40"/>
      <c r="B136" s="41"/>
      <c r="C136" s="42"/>
      <c r="D136" s="219" t="s">
        <v>137</v>
      </c>
      <c r="E136" s="42"/>
      <c r="F136" s="220" t="s">
        <v>282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137</v>
      </c>
      <c r="AU136" s="19" t="s">
        <v>83</v>
      </c>
    </row>
    <row r="137" s="13" customFormat="1">
      <c r="A137" s="13"/>
      <c r="B137" s="224"/>
      <c r="C137" s="225"/>
      <c r="D137" s="226" t="s">
        <v>139</v>
      </c>
      <c r="E137" s="227" t="s">
        <v>19</v>
      </c>
      <c r="F137" s="228" t="s">
        <v>283</v>
      </c>
      <c r="G137" s="225"/>
      <c r="H137" s="229">
        <v>32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139</v>
      </c>
      <c r="AU137" s="235" t="s">
        <v>83</v>
      </c>
      <c r="AV137" s="13" t="s">
        <v>85</v>
      </c>
      <c r="AW137" s="13" t="s">
        <v>37</v>
      </c>
      <c r="AX137" s="13" t="s">
        <v>75</v>
      </c>
      <c r="AY137" s="235" t="s">
        <v>127</v>
      </c>
    </row>
    <row r="138" s="15" customFormat="1">
      <c r="A138" s="15"/>
      <c r="B138" s="246"/>
      <c r="C138" s="247"/>
      <c r="D138" s="226" t="s">
        <v>139</v>
      </c>
      <c r="E138" s="248" t="s">
        <v>19</v>
      </c>
      <c r="F138" s="249" t="s">
        <v>142</v>
      </c>
      <c r="G138" s="247"/>
      <c r="H138" s="250">
        <v>32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139</v>
      </c>
      <c r="AU138" s="256" t="s">
        <v>83</v>
      </c>
      <c r="AV138" s="15" t="s">
        <v>135</v>
      </c>
      <c r="AW138" s="15" t="s">
        <v>37</v>
      </c>
      <c r="AX138" s="15" t="s">
        <v>83</v>
      </c>
      <c r="AY138" s="256" t="s">
        <v>127</v>
      </c>
    </row>
    <row r="139" s="2" customFormat="1" ht="44.25" customHeight="1">
      <c r="A139" s="40"/>
      <c r="B139" s="41"/>
      <c r="C139" s="206" t="s">
        <v>269</v>
      </c>
      <c r="D139" s="206" t="s">
        <v>130</v>
      </c>
      <c r="E139" s="207" t="s">
        <v>285</v>
      </c>
      <c r="F139" s="208" t="s">
        <v>286</v>
      </c>
      <c r="G139" s="209" t="s">
        <v>279</v>
      </c>
      <c r="H139" s="210">
        <v>16</v>
      </c>
      <c r="I139" s="211"/>
      <c r="J139" s="212">
        <f>ROUND(I139*H139,2)</f>
        <v>0</v>
      </c>
      <c r="K139" s="208" t="s">
        <v>134</v>
      </c>
      <c r="L139" s="46"/>
      <c r="M139" s="213" t="s">
        <v>19</v>
      </c>
      <c r="N139" s="214" t="s">
        <v>46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280</v>
      </c>
      <c r="AT139" s="217" t="s">
        <v>130</v>
      </c>
      <c r="AU139" s="217" t="s">
        <v>83</v>
      </c>
      <c r="AY139" s="19" t="s">
        <v>127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83</v>
      </c>
      <c r="BK139" s="218">
        <f>ROUND(I139*H139,2)</f>
        <v>0</v>
      </c>
      <c r="BL139" s="19" t="s">
        <v>280</v>
      </c>
      <c r="BM139" s="217" t="s">
        <v>287</v>
      </c>
    </row>
    <row r="140" s="2" customFormat="1">
      <c r="A140" s="40"/>
      <c r="B140" s="41"/>
      <c r="C140" s="42"/>
      <c r="D140" s="219" t="s">
        <v>137</v>
      </c>
      <c r="E140" s="42"/>
      <c r="F140" s="220" t="s">
        <v>288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137</v>
      </c>
      <c r="AU140" s="19" t="s">
        <v>83</v>
      </c>
    </row>
    <row r="141" s="13" customFormat="1">
      <c r="A141" s="13"/>
      <c r="B141" s="224"/>
      <c r="C141" s="225"/>
      <c r="D141" s="226" t="s">
        <v>139</v>
      </c>
      <c r="E141" s="227" t="s">
        <v>19</v>
      </c>
      <c r="F141" s="228" t="s">
        <v>289</v>
      </c>
      <c r="G141" s="225"/>
      <c r="H141" s="229">
        <v>16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139</v>
      </c>
      <c r="AU141" s="235" t="s">
        <v>83</v>
      </c>
      <c r="AV141" s="13" t="s">
        <v>85</v>
      </c>
      <c r="AW141" s="13" t="s">
        <v>37</v>
      </c>
      <c r="AX141" s="13" t="s">
        <v>75</v>
      </c>
      <c r="AY141" s="235" t="s">
        <v>127</v>
      </c>
    </row>
    <row r="142" s="15" customFormat="1">
      <c r="A142" s="15"/>
      <c r="B142" s="246"/>
      <c r="C142" s="247"/>
      <c r="D142" s="226" t="s">
        <v>139</v>
      </c>
      <c r="E142" s="248" t="s">
        <v>19</v>
      </c>
      <c r="F142" s="249" t="s">
        <v>142</v>
      </c>
      <c r="G142" s="247"/>
      <c r="H142" s="250">
        <v>16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6" t="s">
        <v>139</v>
      </c>
      <c r="AU142" s="256" t="s">
        <v>83</v>
      </c>
      <c r="AV142" s="15" t="s">
        <v>135</v>
      </c>
      <c r="AW142" s="15" t="s">
        <v>37</v>
      </c>
      <c r="AX142" s="15" t="s">
        <v>83</v>
      </c>
      <c r="AY142" s="256" t="s">
        <v>127</v>
      </c>
    </row>
    <row r="143" s="2" customFormat="1" ht="49.05" customHeight="1">
      <c r="A143" s="40"/>
      <c r="B143" s="41"/>
      <c r="C143" s="206" t="s">
        <v>276</v>
      </c>
      <c r="D143" s="206" t="s">
        <v>130</v>
      </c>
      <c r="E143" s="207" t="s">
        <v>291</v>
      </c>
      <c r="F143" s="208" t="s">
        <v>292</v>
      </c>
      <c r="G143" s="209" t="s">
        <v>279</v>
      </c>
      <c r="H143" s="210">
        <v>48</v>
      </c>
      <c r="I143" s="211"/>
      <c r="J143" s="212">
        <f>ROUND(I143*H143,2)</f>
        <v>0</v>
      </c>
      <c r="K143" s="208" t="s">
        <v>134</v>
      </c>
      <c r="L143" s="46"/>
      <c r="M143" s="213" t="s">
        <v>19</v>
      </c>
      <c r="N143" s="214" t="s">
        <v>46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280</v>
      </c>
      <c r="AT143" s="217" t="s">
        <v>130</v>
      </c>
      <c r="AU143" s="217" t="s">
        <v>83</v>
      </c>
      <c r="AY143" s="19" t="s">
        <v>127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83</v>
      </c>
      <c r="BK143" s="218">
        <f>ROUND(I143*H143,2)</f>
        <v>0</v>
      </c>
      <c r="BL143" s="19" t="s">
        <v>280</v>
      </c>
      <c r="BM143" s="217" t="s">
        <v>293</v>
      </c>
    </row>
    <row r="144" s="2" customFormat="1">
      <c r="A144" s="40"/>
      <c r="B144" s="41"/>
      <c r="C144" s="42"/>
      <c r="D144" s="219" t="s">
        <v>137</v>
      </c>
      <c r="E144" s="42"/>
      <c r="F144" s="220" t="s">
        <v>294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137</v>
      </c>
      <c r="AU144" s="19" t="s">
        <v>83</v>
      </c>
    </row>
    <row r="145" s="13" customFormat="1">
      <c r="A145" s="13"/>
      <c r="B145" s="224"/>
      <c r="C145" s="225"/>
      <c r="D145" s="226" t="s">
        <v>139</v>
      </c>
      <c r="E145" s="227" t="s">
        <v>19</v>
      </c>
      <c r="F145" s="228" t="s">
        <v>295</v>
      </c>
      <c r="G145" s="225"/>
      <c r="H145" s="229">
        <v>48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139</v>
      </c>
      <c r="AU145" s="235" t="s">
        <v>83</v>
      </c>
      <c r="AV145" s="13" t="s">
        <v>85</v>
      </c>
      <c r="AW145" s="13" t="s">
        <v>37</v>
      </c>
      <c r="AX145" s="13" t="s">
        <v>75</v>
      </c>
      <c r="AY145" s="235" t="s">
        <v>127</v>
      </c>
    </row>
    <row r="146" s="15" customFormat="1">
      <c r="A146" s="15"/>
      <c r="B146" s="246"/>
      <c r="C146" s="247"/>
      <c r="D146" s="226" t="s">
        <v>139</v>
      </c>
      <c r="E146" s="248" t="s">
        <v>19</v>
      </c>
      <c r="F146" s="249" t="s">
        <v>142</v>
      </c>
      <c r="G146" s="247"/>
      <c r="H146" s="250">
        <v>48</v>
      </c>
      <c r="I146" s="251"/>
      <c r="J146" s="247"/>
      <c r="K146" s="247"/>
      <c r="L146" s="252"/>
      <c r="M146" s="267"/>
      <c r="N146" s="268"/>
      <c r="O146" s="268"/>
      <c r="P146" s="268"/>
      <c r="Q146" s="268"/>
      <c r="R146" s="268"/>
      <c r="S146" s="268"/>
      <c r="T146" s="26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139</v>
      </c>
      <c r="AU146" s="256" t="s">
        <v>83</v>
      </c>
      <c r="AV146" s="15" t="s">
        <v>135</v>
      </c>
      <c r="AW146" s="15" t="s">
        <v>37</v>
      </c>
      <c r="AX146" s="15" t="s">
        <v>83</v>
      </c>
      <c r="AY146" s="256" t="s">
        <v>127</v>
      </c>
    </row>
    <row r="147" s="2" customFormat="1" ht="6.96" customHeight="1">
      <c r="A147" s="40"/>
      <c r="B147" s="61"/>
      <c r="C147" s="62"/>
      <c r="D147" s="62"/>
      <c r="E147" s="62"/>
      <c r="F147" s="62"/>
      <c r="G147" s="62"/>
      <c r="H147" s="62"/>
      <c r="I147" s="62"/>
      <c r="J147" s="62"/>
      <c r="K147" s="62"/>
      <c r="L147" s="46"/>
      <c r="M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</sheetData>
  <sheetProtection sheet="1" autoFilter="0" formatColumns="0" formatRows="0" objects="1" scenarios="1" spinCount="100000" saltValue="f/fwl5kkPyB4JLmdR+CfrYhEwLlu/E8nAn8EMKHkUufBHc9kSC+YFTRQaExHNgbbBSFPjlHaQH4+HkNE8Dz5Jg==" hashValue="Dx8BL7TlyHyZNvhHLmE7TVy25Z2YvNxe+skLcDhuiuMGN+Uo+6z849HlmYJjQPiLRhcDyXqv0cRRyx9LjobhtQ==" algorithmName="SHA-512" password="CC35"/>
  <autoFilter ref="C84:K14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713463211"/>
    <hyperlink ref="F93" r:id="rId2" display="https://podminky.urs.cz/item/CS_URS_2024_01/713463212"/>
    <hyperlink ref="F97" r:id="rId3" display="https://podminky.urs.cz/item/CS_URS_2024_01/998713121"/>
    <hyperlink ref="F100" r:id="rId4" display="https://podminky.urs.cz/item/CS_URS_2024_01/722171916"/>
    <hyperlink ref="F102" r:id="rId5" display="https://podminky.urs.cz/item/CS_URS_2024_01/722171917"/>
    <hyperlink ref="F104" r:id="rId6" display="https://podminky.urs.cz/item/CS_URS_2024_01/722173916"/>
    <hyperlink ref="F106" r:id="rId7" display="https://podminky.urs.cz/item/CS_URS_2024_01/722173917"/>
    <hyperlink ref="F108" r:id="rId8" display="https://podminky.urs.cz/item/CS_URS_2024_01/722174026"/>
    <hyperlink ref="F110" r:id="rId9" display="https://podminky.urs.cz/item/CS_URS_2024_01/722176118"/>
    <hyperlink ref="F114" r:id="rId10" display="https://podminky.urs.cz/item/CS_URS_2024_01/722179191"/>
    <hyperlink ref="F116" r:id="rId11" display="https://podminky.urs.cz/item/CS_URS_2024_01/722179193"/>
    <hyperlink ref="F118" r:id="rId12" display="https://podminky.urs.cz/item/CS_URS_2024_01/722190901"/>
    <hyperlink ref="F120" r:id="rId13" display="https://podminky.urs.cz/item/CS_URS_2024_01/722232048"/>
    <hyperlink ref="F122" r:id="rId14" display="https://podminky.urs.cz/item/CS_URS_2024_01/722290246"/>
    <hyperlink ref="F124" r:id="rId15" display="https://podminky.urs.cz/item/CS_URS_2024_01/998722111"/>
    <hyperlink ref="F127" r:id="rId16" display="https://podminky.urs.cz/item/CS_URS_2024_01/724233114"/>
    <hyperlink ref="F130" r:id="rId17" display="https://podminky.urs.cz/item/CS_URS_2024_01/732219124"/>
    <hyperlink ref="F133" r:id="rId18" display="https://podminky.urs.cz/item/CS_URS_2024_01/998732111"/>
    <hyperlink ref="F136" r:id="rId19" display="https://podminky.urs.cz/item/CS_URS_2024_01/HZS2212"/>
    <hyperlink ref="F140" r:id="rId20" display="https://podminky.urs.cz/item/CS_URS_2024_01/HZS2491"/>
    <hyperlink ref="F144" r:id="rId21" display="https://podminky.urs.cz/item/CS_URS_2024_01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384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385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386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387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388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389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390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391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392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393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394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82</v>
      </c>
      <c r="F18" s="281" t="s">
        <v>395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396</v>
      </c>
      <c r="F19" s="281" t="s">
        <v>397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398</v>
      </c>
      <c r="F20" s="281" t="s">
        <v>399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400</v>
      </c>
      <c r="F21" s="281" t="s">
        <v>401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402</v>
      </c>
      <c r="F22" s="281" t="s">
        <v>403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404</v>
      </c>
      <c r="F23" s="281" t="s">
        <v>405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406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407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408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409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410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411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412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413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414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113</v>
      </c>
      <c r="F36" s="281"/>
      <c r="G36" s="281" t="s">
        <v>415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416</v>
      </c>
      <c r="F37" s="281"/>
      <c r="G37" s="281" t="s">
        <v>417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56</v>
      </c>
      <c r="F38" s="281"/>
      <c r="G38" s="281" t="s">
        <v>418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57</v>
      </c>
      <c r="F39" s="281"/>
      <c r="G39" s="281" t="s">
        <v>419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114</v>
      </c>
      <c r="F40" s="281"/>
      <c r="G40" s="281" t="s">
        <v>420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115</v>
      </c>
      <c r="F41" s="281"/>
      <c r="G41" s="281" t="s">
        <v>421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422</v>
      </c>
      <c r="F42" s="281"/>
      <c r="G42" s="281" t="s">
        <v>423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424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425</v>
      </c>
      <c r="F44" s="281"/>
      <c r="G44" s="281" t="s">
        <v>426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117</v>
      </c>
      <c r="F45" s="281"/>
      <c r="G45" s="281" t="s">
        <v>427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428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429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430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431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432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433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434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435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436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437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438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439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440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441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442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443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444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445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446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447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448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449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450</v>
      </c>
      <c r="D76" s="299"/>
      <c r="E76" s="299"/>
      <c r="F76" s="299" t="s">
        <v>451</v>
      </c>
      <c r="G76" s="300"/>
      <c r="H76" s="299" t="s">
        <v>57</v>
      </c>
      <c r="I76" s="299" t="s">
        <v>60</v>
      </c>
      <c r="J76" s="299" t="s">
        <v>452</v>
      </c>
      <c r="K76" s="298"/>
    </row>
    <row r="77" s="1" customFormat="1" ht="17.25" customHeight="1">
      <c r="B77" s="296"/>
      <c r="C77" s="301" t="s">
        <v>453</v>
      </c>
      <c r="D77" s="301"/>
      <c r="E77" s="301"/>
      <c r="F77" s="302" t="s">
        <v>454</v>
      </c>
      <c r="G77" s="303"/>
      <c r="H77" s="301"/>
      <c r="I77" s="301"/>
      <c r="J77" s="301" t="s">
        <v>455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56</v>
      </c>
      <c r="D79" s="306"/>
      <c r="E79" s="306"/>
      <c r="F79" s="307" t="s">
        <v>456</v>
      </c>
      <c r="G79" s="308"/>
      <c r="H79" s="284" t="s">
        <v>457</v>
      </c>
      <c r="I79" s="284" t="s">
        <v>458</v>
      </c>
      <c r="J79" s="284">
        <v>20</v>
      </c>
      <c r="K79" s="298"/>
    </row>
    <row r="80" s="1" customFormat="1" ht="15" customHeight="1">
      <c r="B80" s="296"/>
      <c r="C80" s="284" t="s">
        <v>459</v>
      </c>
      <c r="D80" s="284"/>
      <c r="E80" s="284"/>
      <c r="F80" s="307" t="s">
        <v>456</v>
      </c>
      <c r="G80" s="308"/>
      <c r="H80" s="284" t="s">
        <v>460</v>
      </c>
      <c r="I80" s="284" t="s">
        <v>458</v>
      </c>
      <c r="J80" s="284">
        <v>120</v>
      </c>
      <c r="K80" s="298"/>
    </row>
    <row r="81" s="1" customFormat="1" ht="15" customHeight="1">
      <c r="B81" s="309"/>
      <c r="C81" s="284" t="s">
        <v>461</v>
      </c>
      <c r="D81" s="284"/>
      <c r="E81" s="284"/>
      <c r="F81" s="307" t="s">
        <v>462</v>
      </c>
      <c r="G81" s="308"/>
      <c r="H81" s="284" t="s">
        <v>463</v>
      </c>
      <c r="I81" s="284" t="s">
        <v>458</v>
      </c>
      <c r="J81" s="284">
        <v>50</v>
      </c>
      <c r="K81" s="298"/>
    </row>
    <row r="82" s="1" customFormat="1" ht="15" customHeight="1">
      <c r="B82" s="309"/>
      <c r="C82" s="284" t="s">
        <v>464</v>
      </c>
      <c r="D82" s="284"/>
      <c r="E82" s="284"/>
      <c r="F82" s="307" t="s">
        <v>456</v>
      </c>
      <c r="G82" s="308"/>
      <c r="H82" s="284" t="s">
        <v>465</v>
      </c>
      <c r="I82" s="284" t="s">
        <v>466</v>
      </c>
      <c r="J82" s="284"/>
      <c r="K82" s="298"/>
    </row>
    <row r="83" s="1" customFormat="1" ht="15" customHeight="1">
      <c r="B83" s="309"/>
      <c r="C83" s="310" t="s">
        <v>467</v>
      </c>
      <c r="D83" s="310"/>
      <c r="E83" s="310"/>
      <c r="F83" s="311" t="s">
        <v>462</v>
      </c>
      <c r="G83" s="310"/>
      <c r="H83" s="310" t="s">
        <v>468</v>
      </c>
      <c r="I83" s="310" t="s">
        <v>458</v>
      </c>
      <c r="J83" s="310">
        <v>15</v>
      </c>
      <c r="K83" s="298"/>
    </row>
    <row r="84" s="1" customFormat="1" ht="15" customHeight="1">
      <c r="B84" s="309"/>
      <c r="C84" s="310" t="s">
        <v>469</v>
      </c>
      <c r="D84" s="310"/>
      <c r="E84" s="310"/>
      <c r="F84" s="311" t="s">
        <v>462</v>
      </c>
      <c r="G84" s="310"/>
      <c r="H84" s="310" t="s">
        <v>470</v>
      </c>
      <c r="I84" s="310" t="s">
        <v>458</v>
      </c>
      <c r="J84" s="310">
        <v>15</v>
      </c>
      <c r="K84" s="298"/>
    </row>
    <row r="85" s="1" customFormat="1" ht="15" customHeight="1">
      <c r="B85" s="309"/>
      <c r="C85" s="310" t="s">
        <v>471</v>
      </c>
      <c r="D85" s="310"/>
      <c r="E85" s="310"/>
      <c r="F85" s="311" t="s">
        <v>462</v>
      </c>
      <c r="G85" s="310"/>
      <c r="H85" s="310" t="s">
        <v>472</v>
      </c>
      <c r="I85" s="310" t="s">
        <v>458</v>
      </c>
      <c r="J85" s="310">
        <v>20</v>
      </c>
      <c r="K85" s="298"/>
    </row>
    <row r="86" s="1" customFormat="1" ht="15" customHeight="1">
      <c r="B86" s="309"/>
      <c r="C86" s="310" t="s">
        <v>473</v>
      </c>
      <c r="D86" s="310"/>
      <c r="E86" s="310"/>
      <c r="F86" s="311" t="s">
        <v>462</v>
      </c>
      <c r="G86" s="310"/>
      <c r="H86" s="310" t="s">
        <v>474</v>
      </c>
      <c r="I86" s="310" t="s">
        <v>458</v>
      </c>
      <c r="J86" s="310">
        <v>20</v>
      </c>
      <c r="K86" s="298"/>
    </row>
    <row r="87" s="1" customFormat="1" ht="15" customHeight="1">
      <c r="B87" s="309"/>
      <c r="C87" s="284" t="s">
        <v>475</v>
      </c>
      <c r="D87" s="284"/>
      <c r="E87" s="284"/>
      <c r="F87" s="307" t="s">
        <v>462</v>
      </c>
      <c r="G87" s="308"/>
      <c r="H87" s="284" t="s">
        <v>476</v>
      </c>
      <c r="I87" s="284" t="s">
        <v>458</v>
      </c>
      <c r="J87" s="284">
        <v>50</v>
      </c>
      <c r="K87" s="298"/>
    </row>
    <row r="88" s="1" customFormat="1" ht="15" customHeight="1">
      <c r="B88" s="309"/>
      <c r="C88" s="284" t="s">
        <v>477</v>
      </c>
      <c r="D88" s="284"/>
      <c r="E88" s="284"/>
      <c r="F88" s="307" t="s">
        <v>462</v>
      </c>
      <c r="G88" s="308"/>
      <c r="H88" s="284" t="s">
        <v>478</v>
      </c>
      <c r="I88" s="284" t="s">
        <v>458</v>
      </c>
      <c r="J88" s="284">
        <v>20</v>
      </c>
      <c r="K88" s="298"/>
    </row>
    <row r="89" s="1" customFormat="1" ht="15" customHeight="1">
      <c r="B89" s="309"/>
      <c r="C89" s="284" t="s">
        <v>479</v>
      </c>
      <c r="D89" s="284"/>
      <c r="E89" s="284"/>
      <c r="F89" s="307" t="s">
        <v>462</v>
      </c>
      <c r="G89" s="308"/>
      <c r="H89" s="284" t="s">
        <v>480</v>
      </c>
      <c r="I89" s="284" t="s">
        <v>458</v>
      </c>
      <c r="J89" s="284">
        <v>20</v>
      </c>
      <c r="K89" s="298"/>
    </row>
    <row r="90" s="1" customFormat="1" ht="15" customHeight="1">
      <c r="B90" s="309"/>
      <c r="C90" s="284" t="s">
        <v>481</v>
      </c>
      <c r="D90" s="284"/>
      <c r="E90" s="284"/>
      <c r="F90" s="307" t="s">
        <v>462</v>
      </c>
      <c r="G90" s="308"/>
      <c r="H90" s="284" t="s">
        <v>482</v>
      </c>
      <c r="I90" s="284" t="s">
        <v>458</v>
      </c>
      <c r="J90" s="284">
        <v>50</v>
      </c>
      <c r="K90" s="298"/>
    </row>
    <row r="91" s="1" customFormat="1" ht="15" customHeight="1">
      <c r="B91" s="309"/>
      <c r="C91" s="284" t="s">
        <v>483</v>
      </c>
      <c r="D91" s="284"/>
      <c r="E91" s="284"/>
      <c r="F91" s="307" t="s">
        <v>462</v>
      </c>
      <c r="G91" s="308"/>
      <c r="H91" s="284" t="s">
        <v>483</v>
      </c>
      <c r="I91" s="284" t="s">
        <v>458</v>
      </c>
      <c r="J91" s="284">
        <v>50</v>
      </c>
      <c r="K91" s="298"/>
    </row>
    <row r="92" s="1" customFormat="1" ht="15" customHeight="1">
      <c r="B92" s="309"/>
      <c r="C92" s="284" t="s">
        <v>484</v>
      </c>
      <c r="D92" s="284"/>
      <c r="E92" s="284"/>
      <c r="F92" s="307" t="s">
        <v>462</v>
      </c>
      <c r="G92" s="308"/>
      <c r="H92" s="284" t="s">
        <v>485</v>
      </c>
      <c r="I92" s="284" t="s">
        <v>458</v>
      </c>
      <c r="J92" s="284">
        <v>255</v>
      </c>
      <c r="K92" s="298"/>
    </row>
    <row r="93" s="1" customFormat="1" ht="15" customHeight="1">
      <c r="B93" s="309"/>
      <c r="C93" s="284" t="s">
        <v>486</v>
      </c>
      <c r="D93" s="284"/>
      <c r="E93" s="284"/>
      <c r="F93" s="307" t="s">
        <v>456</v>
      </c>
      <c r="G93" s="308"/>
      <c r="H93" s="284" t="s">
        <v>487</v>
      </c>
      <c r="I93" s="284" t="s">
        <v>488</v>
      </c>
      <c r="J93" s="284"/>
      <c r="K93" s="298"/>
    </row>
    <row r="94" s="1" customFormat="1" ht="15" customHeight="1">
      <c r="B94" s="309"/>
      <c r="C94" s="284" t="s">
        <v>489</v>
      </c>
      <c r="D94" s="284"/>
      <c r="E94" s="284"/>
      <c r="F94" s="307" t="s">
        <v>456</v>
      </c>
      <c r="G94" s="308"/>
      <c r="H94" s="284" t="s">
        <v>490</v>
      </c>
      <c r="I94" s="284" t="s">
        <v>491</v>
      </c>
      <c r="J94" s="284"/>
      <c r="K94" s="298"/>
    </row>
    <row r="95" s="1" customFormat="1" ht="15" customHeight="1">
      <c r="B95" s="309"/>
      <c r="C95" s="284" t="s">
        <v>492</v>
      </c>
      <c r="D95" s="284"/>
      <c r="E95" s="284"/>
      <c r="F95" s="307" t="s">
        <v>456</v>
      </c>
      <c r="G95" s="308"/>
      <c r="H95" s="284" t="s">
        <v>492</v>
      </c>
      <c r="I95" s="284" t="s">
        <v>491</v>
      </c>
      <c r="J95" s="284"/>
      <c r="K95" s="298"/>
    </row>
    <row r="96" s="1" customFormat="1" ht="15" customHeight="1">
      <c r="B96" s="309"/>
      <c r="C96" s="284" t="s">
        <v>41</v>
      </c>
      <c r="D96" s="284"/>
      <c r="E96" s="284"/>
      <c r="F96" s="307" t="s">
        <v>456</v>
      </c>
      <c r="G96" s="308"/>
      <c r="H96" s="284" t="s">
        <v>493</v>
      </c>
      <c r="I96" s="284" t="s">
        <v>491</v>
      </c>
      <c r="J96" s="284"/>
      <c r="K96" s="298"/>
    </row>
    <row r="97" s="1" customFormat="1" ht="15" customHeight="1">
      <c r="B97" s="309"/>
      <c r="C97" s="284" t="s">
        <v>51</v>
      </c>
      <c r="D97" s="284"/>
      <c r="E97" s="284"/>
      <c r="F97" s="307" t="s">
        <v>456</v>
      </c>
      <c r="G97" s="308"/>
      <c r="H97" s="284" t="s">
        <v>494</v>
      </c>
      <c r="I97" s="284" t="s">
        <v>491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495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450</v>
      </c>
      <c r="D103" s="299"/>
      <c r="E103" s="299"/>
      <c r="F103" s="299" t="s">
        <v>451</v>
      </c>
      <c r="G103" s="300"/>
      <c r="H103" s="299" t="s">
        <v>57</v>
      </c>
      <c r="I103" s="299" t="s">
        <v>60</v>
      </c>
      <c r="J103" s="299" t="s">
        <v>452</v>
      </c>
      <c r="K103" s="298"/>
    </row>
    <row r="104" s="1" customFormat="1" ht="17.25" customHeight="1">
      <c r="B104" s="296"/>
      <c r="C104" s="301" t="s">
        <v>453</v>
      </c>
      <c r="D104" s="301"/>
      <c r="E104" s="301"/>
      <c r="F104" s="302" t="s">
        <v>454</v>
      </c>
      <c r="G104" s="303"/>
      <c r="H104" s="301"/>
      <c r="I104" s="301"/>
      <c r="J104" s="301" t="s">
        <v>455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56</v>
      </c>
      <c r="D106" s="306"/>
      <c r="E106" s="306"/>
      <c r="F106" s="307" t="s">
        <v>456</v>
      </c>
      <c r="G106" s="284"/>
      <c r="H106" s="284" t="s">
        <v>496</v>
      </c>
      <c r="I106" s="284" t="s">
        <v>458</v>
      </c>
      <c r="J106" s="284">
        <v>20</v>
      </c>
      <c r="K106" s="298"/>
    </row>
    <row r="107" s="1" customFormat="1" ht="15" customHeight="1">
      <c r="B107" s="296"/>
      <c r="C107" s="284" t="s">
        <v>459</v>
      </c>
      <c r="D107" s="284"/>
      <c r="E107" s="284"/>
      <c r="F107" s="307" t="s">
        <v>456</v>
      </c>
      <c r="G107" s="284"/>
      <c r="H107" s="284" t="s">
        <v>496</v>
      </c>
      <c r="I107" s="284" t="s">
        <v>458</v>
      </c>
      <c r="J107" s="284">
        <v>120</v>
      </c>
      <c r="K107" s="298"/>
    </row>
    <row r="108" s="1" customFormat="1" ht="15" customHeight="1">
      <c r="B108" s="309"/>
      <c r="C108" s="284" t="s">
        <v>461</v>
      </c>
      <c r="D108" s="284"/>
      <c r="E108" s="284"/>
      <c r="F108" s="307" t="s">
        <v>462</v>
      </c>
      <c r="G108" s="284"/>
      <c r="H108" s="284" t="s">
        <v>496</v>
      </c>
      <c r="I108" s="284" t="s">
        <v>458</v>
      </c>
      <c r="J108" s="284">
        <v>50</v>
      </c>
      <c r="K108" s="298"/>
    </row>
    <row r="109" s="1" customFormat="1" ht="15" customHeight="1">
      <c r="B109" s="309"/>
      <c r="C109" s="284" t="s">
        <v>464</v>
      </c>
      <c r="D109" s="284"/>
      <c r="E109" s="284"/>
      <c r="F109" s="307" t="s">
        <v>456</v>
      </c>
      <c r="G109" s="284"/>
      <c r="H109" s="284" t="s">
        <v>496</v>
      </c>
      <c r="I109" s="284" t="s">
        <v>466</v>
      </c>
      <c r="J109" s="284"/>
      <c r="K109" s="298"/>
    </row>
    <row r="110" s="1" customFormat="1" ht="15" customHeight="1">
      <c r="B110" s="309"/>
      <c r="C110" s="284" t="s">
        <v>475</v>
      </c>
      <c r="D110" s="284"/>
      <c r="E110" s="284"/>
      <c r="F110" s="307" t="s">
        <v>462</v>
      </c>
      <c r="G110" s="284"/>
      <c r="H110" s="284" t="s">
        <v>496</v>
      </c>
      <c r="I110" s="284" t="s">
        <v>458</v>
      </c>
      <c r="J110" s="284">
        <v>50</v>
      </c>
      <c r="K110" s="298"/>
    </row>
    <row r="111" s="1" customFormat="1" ht="15" customHeight="1">
      <c r="B111" s="309"/>
      <c r="C111" s="284" t="s">
        <v>483</v>
      </c>
      <c r="D111" s="284"/>
      <c r="E111" s="284"/>
      <c r="F111" s="307" t="s">
        <v>462</v>
      </c>
      <c r="G111" s="284"/>
      <c r="H111" s="284" t="s">
        <v>496</v>
      </c>
      <c r="I111" s="284" t="s">
        <v>458</v>
      </c>
      <c r="J111" s="284">
        <v>50</v>
      </c>
      <c r="K111" s="298"/>
    </row>
    <row r="112" s="1" customFormat="1" ht="15" customHeight="1">
      <c r="B112" s="309"/>
      <c r="C112" s="284" t="s">
        <v>481</v>
      </c>
      <c r="D112" s="284"/>
      <c r="E112" s="284"/>
      <c r="F112" s="307" t="s">
        <v>462</v>
      </c>
      <c r="G112" s="284"/>
      <c r="H112" s="284" t="s">
        <v>496</v>
      </c>
      <c r="I112" s="284" t="s">
        <v>458</v>
      </c>
      <c r="J112" s="284">
        <v>50</v>
      </c>
      <c r="K112" s="298"/>
    </row>
    <row r="113" s="1" customFormat="1" ht="15" customHeight="1">
      <c r="B113" s="309"/>
      <c r="C113" s="284" t="s">
        <v>56</v>
      </c>
      <c r="D113" s="284"/>
      <c r="E113" s="284"/>
      <c r="F113" s="307" t="s">
        <v>456</v>
      </c>
      <c r="G113" s="284"/>
      <c r="H113" s="284" t="s">
        <v>497</v>
      </c>
      <c r="I113" s="284" t="s">
        <v>458</v>
      </c>
      <c r="J113" s="284">
        <v>20</v>
      </c>
      <c r="K113" s="298"/>
    </row>
    <row r="114" s="1" customFormat="1" ht="15" customHeight="1">
      <c r="B114" s="309"/>
      <c r="C114" s="284" t="s">
        <v>498</v>
      </c>
      <c r="D114" s="284"/>
      <c r="E114" s="284"/>
      <c r="F114" s="307" t="s">
        <v>456</v>
      </c>
      <c r="G114" s="284"/>
      <c r="H114" s="284" t="s">
        <v>499</v>
      </c>
      <c r="I114" s="284" t="s">
        <v>458</v>
      </c>
      <c r="J114" s="284">
        <v>120</v>
      </c>
      <c r="K114" s="298"/>
    </row>
    <row r="115" s="1" customFormat="1" ht="15" customHeight="1">
      <c r="B115" s="309"/>
      <c r="C115" s="284" t="s">
        <v>41</v>
      </c>
      <c r="D115" s="284"/>
      <c r="E115" s="284"/>
      <c r="F115" s="307" t="s">
        <v>456</v>
      </c>
      <c r="G115" s="284"/>
      <c r="H115" s="284" t="s">
        <v>500</v>
      </c>
      <c r="I115" s="284" t="s">
        <v>491</v>
      </c>
      <c r="J115" s="284"/>
      <c r="K115" s="298"/>
    </row>
    <row r="116" s="1" customFormat="1" ht="15" customHeight="1">
      <c r="B116" s="309"/>
      <c r="C116" s="284" t="s">
        <v>51</v>
      </c>
      <c r="D116" s="284"/>
      <c r="E116" s="284"/>
      <c r="F116" s="307" t="s">
        <v>456</v>
      </c>
      <c r="G116" s="284"/>
      <c r="H116" s="284" t="s">
        <v>501</v>
      </c>
      <c r="I116" s="284" t="s">
        <v>491</v>
      </c>
      <c r="J116" s="284"/>
      <c r="K116" s="298"/>
    </row>
    <row r="117" s="1" customFormat="1" ht="15" customHeight="1">
      <c r="B117" s="309"/>
      <c r="C117" s="284" t="s">
        <v>60</v>
      </c>
      <c r="D117" s="284"/>
      <c r="E117" s="284"/>
      <c r="F117" s="307" t="s">
        <v>456</v>
      </c>
      <c r="G117" s="284"/>
      <c r="H117" s="284" t="s">
        <v>502</v>
      </c>
      <c r="I117" s="284" t="s">
        <v>503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504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450</v>
      </c>
      <c r="D123" s="299"/>
      <c r="E123" s="299"/>
      <c r="F123" s="299" t="s">
        <v>451</v>
      </c>
      <c r="G123" s="300"/>
      <c r="H123" s="299" t="s">
        <v>57</v>
      </c>
      <c r="I123" s="299" t="s">
        <v>60</v>
      </c>
      <c r="J123" s="299" t="s">
        <v>452</v>
      </c>
      <c r="K123" s="328"/>
    </row>
    <row r="124" s="1" customFormat="1" ht="17.25" customHeight="1">
      <c r="B124" s="327"/>
      <c r="C124" s="301" t="s">
        <v>453</v>
      </c>
      <c r="D124" s="301"/>
      <c r="E124" s="301"/>
      <c r="F124" s="302" t="s">
        <v>454</v>
      </c>
      <c r="G124" s="303"/>
      <c r="H124" s="301"/>
      <c r="I124" s="301"/>
      <c r="J124" s="301" t="s">
        <v>455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459</v>
      </c>
      <c r="D126" s="306"/>
      <c r="E126" s="306"/>
      <c r="F126" s="307" t="s">
        <v>456</v>
      </c>
      <c r="G126" s="284"/>
      <c r="H126" s="284" t="s">
        <v>496</v>
      </c>
      <c r="I126" s="284" t="s">
        <v>458</v>
      </c>
      <c r="J126" s="284">
        <v>120</v>
      </c>
      <c r="K126" s="332"/>
    </row>
    <row r="127" s="1" customFormat="1" ht="15" customHeight="1">
      <c r="B127" s="329"/>
      <c r="C127" s="284" t="s">
        <v>505</v>
      </c>
      <c r="D127" s="284"/>
      <c r="E127" s="284"/>
      <c r="F127" s="307" t="s">
        <v>456</v>
      </c>
      <c r="G127" s="284"/>
      <c r="H127" s="284" t="s">
        <v>506</v>
      </c>
      <c r="I127" s="284" t="s">
        <v>458</v>
      </c>
      <c r="J127" s="284" t="s">
        <v>507</v>
      </c>
      <c r="K127" s="332"/>
    </row>
    <row r="128" s="1" customFormat="1" ht="15" customHeight="1">
      <c r="B128" s="329"/>
      <c r="C128" s="284" t="s">
        <v>404</v>
      </c>
      <c r="D128" s="284"/>
      <c r="E128" s="284"/>
      <c r="F128" s="307" t="s">
        <v>456</v>
      </c>
      <c r="G128" s="284"/>
      <c r="H128" s="284" t="s">
        <v>508</v>
      </c>
      <c r="I128" s="284" t="s">
        <v>458</v>
      </c>
      <c r="J128" s="284" t="s">
        <v>507</v>
      </c>
      <c r="K128" s="332"/>
    </row>
    <row r="129" s="1" customFormat="1" ht="15" customHeight="1">
      <c r="B129" s="329"/>
      <c r="C129" s="284" t="s">
        <v>467</v>
      </c>
      <c r="D129" s="284"/>
      <c r="E129" s="284"/>
      <c r="F129" s="307" t="s">
        <v>462</v>
      </c>
      <c r="G129" s="284"/>
      <c r="H129" s="284" t="s">
        <v>468</v>
      </c>
      <c r="I129" s="284" t="s">
        <v>458</v>
      </c>
      <c r="J129" s="284">
        <v>15</v>
      </c>
      <c r="K129" s="332"/>
    </row>
    <row r="130" s="1" customFormat="1" ht="15" customHeight="1">
      <c r="B130" s="329"/>
      <c r="C130" s="310" t="s">
        <v>469</v>
      </c>
      <c r="D130" s="310"/>
      <c r="E130" s="310"/>
      <c r="F130" s="311" t="s">
        <v>462</v>
      </c>
      <c r="G130" s="310"/>
      <c r="H130" s="310" t="s">
        <v>470</v>
      </c>
      <c r="I130" s="310" t="s">
        <v>458</v>
      </c>
      <c r="J130" s="310">
        <v>15</v>
      </c>
      <c r="K130" s="332"/>
    </row>
    <row r="131" s="1" customFormat="1" ht="15" customHeight="1">
      <c r="B131" s="329"/>
      <c r="C131" s="310" t="s">
        <v>471</v>
      </c>
      <c r="D131" s="310"/>
      <c r="E131" s="310"/>
      <c r="F131" s="311" t="s">
        <v>462</v>
      </c>
      <c r="G131" s="310"/>
      <c r="H131" s="310" t="s">
        <v>472</v>
      </c>
      <c r="I131" s="310" t="s">
        <v>458</v>
      </c>
      <c r="J131" s="310">
        <v>20</v>
      </c>
      <c r="K131" s="332"/>
    </row>
    <row r="132" s="1" customFormat="1" ht="15" customHeight="1">
      <c r="B132" s="329"/>
      <c r="C132" s="310" t="s">
        <v>473</v>
      </c>
      <c r="D132" s="310"/>
      <c r="E132" s="310"/>
      <c r="F132" s="311" t="s">
        <v>462</v>
      </c>
      <c r="G132" s="310"/>
      <c r="H132" s="310" t="s">
        <v>474</v>
      </c>
      <c r="I132" s="310" t="s">
        <v>458</v>
      </c>
      <c r="J132" s="310">
        <v>20</v>
      </c>
      <c r="K132" s="332"/>
    </row>
    <row r="133" s="1" customFormat="1" ht="15" customHeight="1">
      <c r="B133" s="329"/>
      <c r="C133" s="284" t="s">
        <v>461</v>
      </c>
      <c r="D133" s="284"/>
      <c r="E133" s="284"/>
      <c r="F133" s="307" t="s">
        <v>462</v>
      </c>
      <c r="G133" s="284"/>
      <c r="H133" s="284" t="s">
        <v>496</v>
      </c>
      <c r="I133" s="284" t="s">
        <v>458</v>
      </c>
      <c r="J133" s="284">
        <v>50</v>
      </c>
      <c r="K133" s="332"/>
    </row>
    <row r="134" s="1" customFormat="1" ht="15" customHeight="1">
      <c r="B134" s="329"/>
      <c r="C134" s="284" t="s">
        <v>475</v>
      </c>
      <c r="D134" s="284"/>
      <c r="E134" s="284"/>
      <c r="F134" s="307" t="s">
        <v>462</v>
      </c>
      <c r="G134" s="284"/>
      <c r="H134" s="284" t="s">
        <v>496</v>
      </c>
      <c r="I134" s="284" t="s">
        <v>458</v>
      </c>
      <c r="J134" s="284">
        <v>50</v>
      </c>
      <c r="K134" s="332"/>
    </row>
    <row r="135" s="1" customFormat="1" ht="15" customHeight="1">
      <c r="B135" s="329"/>
      <c r="C135" s="284" t="s">
        <v>481</v>
      </c>
      <c r="D135" s="284"/>
      <c r="E135" s="284"/>
      <c r="F135" s="307" t="s">
        <v>462</v>
      </c>
      <c r="G135" s="284"/>
      <c r="H135" s="284" t="s">
        <v>496</v>
      </c>
      <c r="I135" s="284" t="s">
        <v>458</v>
      </c>
      <c r="J135" s="284">
        <v>50</v>
      </c>
      <c r="K135" s="332"/>
    </row>
    <row r="136" s="1" customFormat="1" ht="15" customHeight="1">
      <c r="B136" s="329"/>
      <c r="C136" s="284" t="s">
        <v>483</v>
      </c>
      <c r="D136" s="284"/>
      <c r="E136" s="284"/>
      <c r="F136" s="307" t="s">
        <v>462</v>
      </c>
      <c r="G136" s="284"/>
      <c r="H136" s="284" t="s">
        <v>496</v>
      </c>
      <c r="I136" s="284" t="s">
        <v>458</v>
      </c>
      <c r="J136" s="284">
        <v>50</v>
      </c>
      <c r="K136" s="332"/>
    </row>
    <row r="137" s="1" customFormat="1" ht="15" customHeight="1">
      <c r="B137" s="329"/>
      <c r="C137" s="284" t="s">
        <v>484</v>
      </c>
      <c r="D137" s="284"/>
      <c r="E137" s="284"/>
      <c r="F137" s="307" t="s">
        <v>462</v>
      </c>
      <c r="G137" s="284"/>
      <c r="H137" s="284" t="s">
        <v>509</v>
      </c>
      <c r="I137" s="284" t="s">
        <v>458</v>
      </c>
      <c r="J137" s="284">
        <v>255</v>
      </c>
      <c r="K137" s="332"/>
    </row>
    <row r="138" s="1" customFormat="1" ht="15" customHeight="1">
      <c r="B138" s="329"/>
      <c r="C138" s="284" t="s">
        <v>486</v>
      </c>
      <c r="D138" s="284"/>
      <c r="E138" s="284"/>
      <c r="F138" s="307" t="s">
        <v>456</v>
      </c>
      <c r="G138" s="284"/>
      <c r="H138" s="284" t="s">
        <v>510</v>
      </c>
      <c r="I138" s="284" t="s">
        <v>488</v>
      </c>
      <c r="J138" s="284"/>
      <c r="K138" s="332"/>
    </row>
    <row r="139" s="1" customFormat="1" ht="15" customHeight="1">
      <c r="B139" s="329"/>
      <c r="C139" s="284" t="s">
        <v>489</v>
      </c>
      <c r="D139" s="284"/>
      <c r="E139" s="284"/>
      <c r="F139" s="307" t="s">
        <v>456</v>
      </c>
      <c r="G139" s="284"/>
      <c r="H139" s="284" t="s">
        <v>511</v>
      </c>
      <c r="I139" s="284" t="s">
        <v>491</v>
      </c>
      <c r="J139" s="284"/>
      <c r="K139" s="332"/>
    </row>
    <row r="140" s="1" customFormat="1" ht="15" customHeight="1">
      <c r="B140" s="329"/>
      <c r="C140" s="284" t="s">
        <v>492</v>
      </c>
      <c r="D140" s="284"/>
      <c r="E140" s="284"/>
      <c r="F140" s="307" t="s">
        <v>456</v>
      </c>
      <c r="G140" s="284"/>
      <c r="H140" s="284" t="s">
        <v>492</v>
      </c>
      <c r="I140" s="284" t="s">
        <v>491</v>
      </c>
      <c r="J140" s="284"/>
      <c r="K140" s="332"/>
    </row>
    <row r="141" s="1" customFormat="1" ht="15" customHeight="1">
      <c r="B141" s="329"/>
      <c r="C141" s="284" t="s">
        <v>41</v>
      </c>
      <c r="D141" s="284"/>
      <c r="E141" s="284"/>
      <c r="F141" s="307" t="s">
        <v>456</v>
      </c>
      <c r="G141" s="284"/>
      <c r="H141" s="284" t="s">
        <v>512</v>
      </c>
      <c r="I141" s="284" t="s">
        <v>491</v>
      </c>
      <c r="J141" s="284"/>
      <c r="K141" s="332"/>
    </row>
    <row r="142" s="1" customFormat="1" ht="15" customHeight="1">
      <c r="B142" s="329"/>
      <c r="C142" s="284" t="s">
        <v>513</v>
      </c>
      <c r="D142" s="284"/>
      <c r="E142" s="284"/>
      <c r="F142" s="307" t="s">
        <v>456</v>
      </c>
      <c r="G142" s="284"/>
      <c r="H142" s="284" t="s">
        <v>514</v>
      </c>
      <c r="I142" s="284" t="s">
        <v>491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515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450</v>
      </c>
      <c r="D148" s="299"/>
      <c r="E148" s="299"/>
      <c r="F148" s="299" t="s">
        <v>451</v>
      </c>
      <c r="G148" s="300"/>
      <c r="H148" s="299" t="s">
        <v>57</v>
      </c>
      <c r="I148" s="299" t="s">
        <v>60</v>
      </c>
      <c r="J148" s="299" t="s">
        <v>452</v>
      </c>
      <c r="K148" s="298"/>
    </row>
    <row r="149" s="1" customFormat="1" ht="17.25" customHeight="1">
      <c r="B149" s="296"/>
      <c r="C149" s="301" t="s">
        <v>453</v>
      </c>
      <c r="D149" s="301"/>
      <c r="E149" s="301"/>
      <c r="F149" s="302" t="s">
        <v>454</v>
      </c>
      <c r="G149" s="303"/>
      <c r="H149" s="301"/>
      <c r="I149" s="301"/>
      <c r="J149" s="301" t="s">
        <v>455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459</v>
      </c>
      <c r="D151" s="284"/>
      <c r="E151" s="284"/>
      <c r="F151" s="337" t="s">
        <v>456</v>
      </c>
      <c r="G151" s="284"/>
      <c r="H151" s="336" t="s">
        <v>496</v>
      </c>
      <c r="I151" s="336" t="s">
        <v>458</v>
      </c>
      <c r="J151" s="336">
        <v>120</v>
      </c>
      <c r="K151" s="332"/>
    </row>
    <row r="152" s="1" customFormat="1" ht="15" customHeight="1">
      <c r="B152" s="309"/>
      <c r="C152" s="336" t="s">
        <v>505</v>
      </c>
      <c r="D152" s="284"/>
      <c r="E152" s="284"/>
      <c r="F152" s="337" t="s">
        <v>456</v>
      </c>
      <c r="G152" s="284"/>
      <c r="H152" s="336" t="s">
        <v>516</v>
      </c>
      <c r="I152" s="336" t="s">
        <v>458</v>
      </c>
      <c r="J152" s="336" t="s">
        <v>507</v>
      </c>
      <c r="K152" s="332"/>
    </row>
    <row r="153" s="1" customFormat="1" ht="15" customHeight="1">
      <c r="B153" s="309"/>
      <c r="C153" s="336" t="s">
        <v>404</v>
      </c>
      <c r="D153" s="284"/>
      <c r="E153" s="284"/>
      <c r="F153" s="337" t="s">
        <v>456</v>
      </c>
      <c r="G153" s="284"/>
      <c r="H153" s="336" t="s">
        <v>517</v>
      </c>
      <c r="I153" s="336" t="s">
        <v>458</v>
      </c>
      <c r="J153" s="336" t="s">
        <v>507</v>
      </c>
      <c r="K153" s="332"/>
    </row>
    <row r="154" s="1" customFormat="1" ht="15" customHeight="1">
      <c r="B154" s="309"/>
      <c r="C154" s="336" t="s">
        <v>461</v>
      </c>
      <c r="D154" s="284"/>
      <c r="E154" s="284"/>
      <c r="F154" s="337" t="s">
        <v>462</v>
      </c>
      <c r="G154" s="284"/>
      <c r="H154" s="336" t="s">
        <v>496</v>
      </c>
      <c r="I154" s="336" t="s">
        <v>458</v>
      </c>
      <c r="J154" s="336">
        <v>50</v>
      </c>
      <c r="K154" s="332"/>
    </row>
    <row r="155" s="1" customFormat="1" ht="15" customHeight="1">
      <c r="B155" s="309"/>
      <c r="C155" s="336" t="s">
        <v>464</v>
      </c>
      <c r="D155" s="284"/>
      <c r="E155" s="284"/>
      <c r="F155" s="337" t="s">
        <v>456</v>
      </c>
      <c r="G155" s="284"/>
      <c r="H155" s="336" t="s">
        <v>496</v>
      </c>
      <c r="I155" s="336" t="s">
        <v>466</v>
      </c>
      <c r="J155" s="336"/>
      <c r="K155" s="332"/>
    </row>
    <row r="156" s="1" customFormat="1" ht="15" customHeight="1">
      <c r="B156" s="309"/>
      <c r="C156" s="336" t="s">
        <v>475</v>
      </c>
      <c r="D156" s="284"/>
      <c r="E156" s="284"/>
      <c r="F156" s="337" t="s">
        <v>462</v>
      </c>
      <c r="G156" s="284"/>
      <c r="H156" s="336" t="s">
        <v>496</v>
      </c>
      <c r="I156" s="336" t="s">
        <v>458</v>
      </c>
      <c r="J156" s="336">
        <v>50</v>
      </c>
      <c r="K156" s="332"/>
    </row>
    <row r="157" s="1" customFormat="1" ht="15" customHeight="1">
      <c r="B157" s="309"/>
      <c r="C157" s="336" t="s">
        <v>483</v>
      </c>
      <c r="D157" s="284"/>
      <c r="E157" s="284"/>
      <c r="F157" s="337" t="s">
        <v>462</v>
      </c>
      <c r="G157" s="284"/>
      <c r="H157" s="336" t="s">
        <v>496</v>
      </c>
      <c r="I157" s="336" t="s">
        <v>458</v>
      </c>
      <c r="J157" s="336">
        <v>50</v>
      </c>
      <c r="K157" s="332"/>
    </row>
    <row r="158" s="1" customFormat="1" ht="15" customHeight="1">
      <c r="B158" s="309"/>
      <c r="C158" s="336" t="s">
        <v>481</v>
      </c>
      <c r="D158" s="284"/>
      <c r="E158" s="284"/>
      <c r="F158" s="337" t="s">
        <v>462</v>
      </c>
      <c r="G158" s="284"/>
      <c r="H158" s="336" t="s">
        <v>496</v>
      </c>
      <c r="I158" s="336" t="s">
        <v>458</v>
      </c>
      <c r="J158" s="336">
        <v>50</v>
      </c>
      <c r="K158" s="332"/>
    </row>
    <row r="159" s="1" customFormat="1" ht="15" customHeight="1">
      <c r="B159" s="309"/>
      <c r="C159" s="336" t="s">
        <v>99</v>
      </c>
      <c r="D159" s="284"/>
      <c r="E159" s="284"/>
      <c r="F159" s="337" t="s">
        <v>456</v>
      </c>
      <c r="G159" s="284"/>
      <c r="H159" s="336" t="s">
        <v>518</v>
      </c>
      <c r="I159" s="336" t="s">
        <v>458</v>
      </c>
      <c r="J159" s="336" t="s">
        <v>519</v>
      </c>
      <c r="K159" s="332"/>
    </row>
    <row r="160" s="1" customFormat="1" ht="15" customHeight="1">
      <c r="B160" s="309"/>
      <c r="C160" s="336" t="s">
        <v>520</v>
      </c>
      <c r="D160" s="284"/>
      <c r="E160" s="284"/>
      <c r="F160" s="337" t="s">
        <v>456</v>
      </c>
      <c r="G160" s="284"/>
      <c r="H160" s="336" t="s">
        <v>521</v>
      </c>
      <c r="I160" s="336" t="s">
        <v>491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522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450</v>
      </c>
      <c r="D166" s="299"/>
      <c r="E166" s="299"/>
      <c r="F166" s="299" t="s">
        <v>451</v>
      </c>
      <c r="G166" s="341"/>
      <c r="H166" s="342" t="s">
        <v>57</v>
      </c>
      <c r="I166" s="342" t="s">
        <v>60</v>
      </c>
      <c r="J166" s="299" t="s">
        <v>452</v>
      </c>
      <c r="K166" s="276"/>
    </row>
    <row r="167" s="1" customFormat="1" ht="17.25" customHeight="1">
      <c r="B167" s="277"/>
      <c r="C167" s="301" t="s">
        <v>453</v>
      </c>
      <c r="D167" s="301"/>
      <c r="E167" s="301"/>
      <c r="F167" s="302" t="s">
        <v>454</v>
      </c>
      <c r="G167" s="343"/>
      <c r="H167" s="344"/>
      <c r="I167" s="344"/>
      <c r="J167" s="301" t="s">
        <v>455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459</v>
      </c>
      <c r="D169" s="284"/>
      <c r="E169" s="284"/>
      <c r="F169" s="307" t="s">
        <v>456</v>
      </c>
      <c r="G169" s="284"/>
      <c r="H169" s="284" t="s">
        <v>496</v>
      </c>
      <c r="I169" s="284" t="s">
        <v>458</v>
      </c>
      <c r="J169" s="284">
        <v>120</v>
      </c>
      <c r="K169" s="332"/>
    </row>
    <row r="170" s="1" customFormat="1" ht="15" customHeight="1">
      <c r="B170" s="309"/>
      <c r="C170" s="284" t="s">
        <v>505</v>
      </c>
      <c r="D170" s="284"/>
      <c r="E170" s="284"/>
      <c r="F170" s="307" t="s">
        <v>456</v>
      </c>
      <c r="G170" s="284"/>
      <c r="H170" s="284" t="s">
        <v>506</v>
      </c>
      <c r="I170" s="284" t="s">
        <v>458</v>
      </c>
      <c r="J170" s="284" t="s">
        <v>507</v>
      </c>
      <c r="K170" s="332"/>
    </row>
    <row r="171" s="1" customFormat="1" ht="15" customHeight="1">
      <c r="B171" s="309"/>
      <c r="C171" s="284" t="s">
        <v>404</v>
      </c>
      <c r="D171" s="284"/>
      <c r="E171" s="284"/>
      <c r="F171" s="307" t="s">
        <v>456</v>
      </c>
      <c r="G171" s="284"/>
      <c r="H171" s="284" t="s">
        <v>523</v>
      </c>
      <c r="I171" s="284" t="s">
        <v>458</v>
      </c>
      <c r="J171" s="284" t="s">
        <v>507</v>
      </c>
      <c r="K171" s="332"/>
    </row>
    <row r="172" s="1" customFormat="1" ht="15" customHeight="1">
      <c r="B172" s="309"/>
      <c r="C172" s="284" t="s">
        <v>461</v>
      </c>
      <c r="D172" s="284"/>
      <c r="E172" s="284"/>
      <c r="F172" s="307" t="s">
        <v>462</v>
      </c>
      <c r="G172" s="284"/>
      <c r="H172" s="284" t="s">
        <v>523</v>
      </c>
      <c r="I172" s="284" t="s">
        <v>458</v>
      </c>
      <c r="J172" s="284">
        <v>50</v>
      </c>
      <c r="K172" s="332"/>
    </row>
    <row r="173" s="1" customFormat="1" ht="15" customHeight="1">
      <c r="B173" s="309"/>
      <c r="C173" s="284" t="s">
        <v>464</v>
      </c>
      <c r="D173" s="284"/>
      <c r="E173" s="284"/>
      <c r="F173" s="307" t="s">
        <v>456</v>
      </c>
      <c r="G173" s="284"/>
      <c r="H173" s="284" t="s">
        <v>523</v>
      </c>
      <c r="I173" s="284" t="s">
        <v>466</v>
      </c>
      <c r="J173" s="284"/>
      <c r="K173" s="332"/>
    </row>
    <row r="174" s="1" customFormat="1" ht="15" customHeight="1">
      <c r="B174" s="309"/>
      <c r="C174" s="284" t="s">
        <v>475</v>
      </c>
      <c r="D174" s="284"/>
      <c r="E174" s="284"/>
      <c r="F174" s="307" t="s">
        <v>462</v>
      </c>
      <c r="G174" s="284"/>
      <c r="H174" s="284" t="s">
        <v>523</v>
      </c>
      <c r="I174" s="284" t="s">
        <v>458</v>
      </c>
      <c r="J174" s="284">
        <v>50</v>
      </c>
      <c r="K174" s="332"/>
    </row>
    <row r="175" s="1" customFormat="1" ht="15" customHeight="1">
      <c r="B175" s="309"/>
      <c r="C175" s="284" t="s">
        <v>483</v>
      </c>
      <c r="D175" s="284"/>
      <c r="E175" s="284"/>
      <c r="F175" s="307" t="s">
        <v>462</v>
      </c>
      <c r="G175" s="284"/>
      <c r="H175" s="284" t="s">
        <v>523</v>
      </c>
      <c r="I175" s="284" t="s">
        <v>458</v>
      </c>
      <c r="J175" s="284">
        <v>50</v>
      </c>
      <c r="K175" s="332"/>
    </row>
    <row r="176" s="1" customFormat="1" ht="15" customHeight="1">
      <c r="B176" s="309"/>
      <c r="C176" s="284" t="s">
        <v>481</v>
      </c>
      <c r="D176" s="284"/>
      <c r="E176" s="284"/>
      <c r="F176" s="307" t="s">
        <v>462</v>
      </c>
      <c r="G176" s="284"/>
      <c r="H176" s="284" t="s">
        <v>523</v>
      </c>
      <c r="I176" s="284" t="s">
        <v>458</v>
      </c>
      <c r="J176" s="284">
        <v>50</v>
      </c>
      <c r="K176" s="332"/>
    </row>
    <row r="177" s="1" customFormat="1" ht="15" customHeight="1">
      <c r="B177" s="309"/>
      <c r="C177" s="284" t="s">
        <v>113</v>
      </c>
      <c r="D177" s="284"/>
      <c r="E177" s="284"/>
      <c r="F177" s="307" t="s">
        <v>456</v>
      </c>
      <c r="G177" s="284"/>
      <c r="H177" s="284" t="s">
        <v>524</v>
      </c>
      <c r="I177" s="284" t="s">
        <v>525</v>
      </c>
      <c r="J177" s="284"/>
      <c r="K177" s="332"/>
    </row>
    <row r="178" s="1" customFormat="1" ht="15" customHeight="1">
      <c r="B178" s="309"/>
      <c r="C178" s="284" t="s">
        <v>60</v>
      </c>
      <c r="D178" s="284"/>
      <c r="E178" s="284"/>
      <c r="F178" s="307" t="s">
        <v>456</v>
      </c>
      <c r="G178" s="284"/>
      <c r="H178" s="284" t="s">
        <v>526</v>
      </c>
      <c r="I178" s="284" t="s">
        <v>527</v>
      </c>
      <c r="J178" s="284">
        <v>1</v>
      </c>
      <c r="K178" s="332"/>
    </row>
    <row r="179" s="1" customFormat="1" ht="15" customHeight="1">
      <c r="B179" s="309"/>
      <c r="C179" s="284" t="s">
        <v>56</v>
      </c>
      <c r="D179" s="284"/>
      <c r="E179" s="284"/>
      <c r="F179" s="307" t="s">
        <v>456</v>
      </c>
      <c r="G179" s="284"/>
      <c r="H179" s="284" t="s">
        <v>528</v>
      </c>
      <c r="I179" s="284" t="s">
        <v>458</v>
      </c>
      <c r="J179" s="284">
        <v>20</v>
      </c>
      <c r="K179" s="332"/>
    </row>
    <row r="180" s="1" customFormat="1" ht="15" customHeight="1">
      <c r="B180" s="309"/>
      <c r="C180" s="284" t="s">
        <v>57</v>
      </c>
      <c r="D180" s="284"/>
      <c r="E180" s="284"/>
      <c r="F180" s="307" t="s">
        <v>456</v>
      </c>
      <c r="G180" s="284"/>
      <c r="H180" s="284" t="s">
        <v>529</v>
      </c>
      <c r="I180" s="284" t="s">
        <v>458</v>
      </c>
      <c r="J180" s="284">
        <v>255</v>
      </c>
      <c r="K180" s="332"/>
    </row>
    <row r="181" s="1" customFormat="1" ht="15" customHeight="1">
      <c r="B181" s="309"/>
      <c r="C181" s="284" t="s">
        <v>114</v>
      </c>
      <c r="D181" s="284"/>
      <c r="E181" s="284"/>
      <c r="F181" s="307" t="s">
        <v>456</v>
      </c>
      <c r="G181" s="284"/>
      <c r="H181" s="284" t="s">
        <v>420</v>
      </c>
      <c r="I181" s="284" t="s">
        <v>458</v>
      </c>
      <c r="J181" s="284">
        <v>10</v>
      </c>
      <c r="K181" s="332"/>
    </row>
    <row r="182" s="1" customFormat="1" ht="15" customHeight="1">
      <c r="B182" s="309"/>
      <c r="C182" s="284" t="s">
        <v>115</v>
      </c>
      <c r="D182" s="284"/>
      <c r="E182" s="284"/>
      <c r="F182" s="307" t="s">
        <v>456</v>
      </c>
      <c r="G182" s="284"/>
      <c r="H182" s="284" t="s">
        <v>530</v>
      </c>
      <c r="I182" s="284" t="s">
        <v>491</v>
      </c>
      <c r="J182" s="284"/>
      <c r="K182" s="332"/>
    </row>
    <row r="183" s="1" customFormat="1" ht="15" customHeight="1">
      <c r="B183" s="309"/>
      <c r="C183" s="284" t="s">
        <v>531</v>
      </c>
      <c r="D183" s="284"/>
      <c r="E183" s="284"/>
      <c r="F183" s="307" t="s">
        <v>456</v>
      </c>
      <c r="G183" s="284"/>
      <c r="H183" s="284" t="s">
        <v>532</v>
      </c>
      <c r="I183" s="284" t="s">
        <v>491</v>
      </c>
      <c r="J183" s="284"/>
      <c r="K183" s="332"/>
    </row>
    <row r="184" s="1" customFormat="1" ht="15" customHeight="1">
      <c r="B184" s="309"/>
      <c r="C184" s="284" t="s">
        <v>520</v>
      </c>
      <c r="D184" s="284"/>
      <c r="E184" s="284"/>
      <c r="F184" s="307" t="s">
        <v>456</v>
      </c>
      <c r="G184" s="284"/>
      <c r="H184" s="284" t="s">
        <v>533</v>
      </c>
      <c r="I184" s="284" t="s">
        <v>491</v>
      </c>
      <c r="J184" s="284"/>
      <c r="K184" s="332"/>
    </row>
    <row r="185" s="1" customFormat="1" ht="15" customHeight="1">
      <c r="B185" s="309"/>
      <c r="C185" s="284" t="s">
        <v>117</v>
      </c>
      <c r="D185" s="284"/>
      <c r="E185" s="284"/>
      <c r="F185" s="307" t="s">
        <v>462</v>
      </c>
      <c r="G185" s="284"/>
      <c r="H185" s="284" t="s">
        <v>534</v>
      </c>
      <c r="I185" s="284" t="s">
        <v>458</v>
      </c>
      <c r="J185" s="284">
        <v>50</v>
      </c>
      <c r="K185" s="332"/>
    </row>
    <row r="186" s="1" customFormat="1" ht="15" customHeight="1">
      <c r="B186" s="309"/>
      <c r="C186" s="284" t="s">
        <v>535</v>
      </c>
      <c r="D186" s="284"/>
      <c r="E186" s="284"/>
      <c r="F186" s="307" t="s">
        <v>462</v>
      </c>
      <c r="G186" s="284"/>
      <c r="H186" s="284" t="s">
        <v>536</v>
      </c>
      <c r="I186" s="284" t="s">
        <v>537</v>
      </c>
      <c r="J186" s="284"/>
      <c r="K186" s="332"/>
    </row>
    <row r="187" s="1" customFormat="1" ht="15" customHeight="1">
      <c r="B187" s="309"/>
      <c r="C187" s="284" t="s">
        <v>538</v>
      </c>
      <c r="D187" s="284"/>
      <c r="E187" s="284"/>
      <c r="F187" s="307" t="s">
        <v>462</v>
      </c>
      <c r="G187" s="284"/>
      <c r="H187" s="284" t="s">
        <v>539</v>
      </c>
      <c r="I187" s="284" t="s">
        <v>537</v>
      </c>
      <c r="J187" s="284"/>
      <c r="K187" s="332"/>
    </row>
    <row r="188" s="1" customFormat="1" ht="15" customHeight="1">
      <c r="B188" s="309"/>
      <c r="C188" s="284" t="s">
        <v>540</v>
      </c>
      <c r="D188" s="284"/>
      <c r="E188" s="284"/>
      <c r="F188" s="307" t="s">
        <v>462</v>
      </c>
      <c r="G188" s="284"/>
      <c r="H188" s="284" t="s">
        <v>541</v>
      </c>
      <c r="I188" s="284" t="s">
        <v>537</v>
      </c>
      <c r="J188" s="284"/>
      <c r="K188" s="332"/>
    </row>
    <row r="189" s="1" customFormat="1" ht="15" customHeight="1">
      <c r="B189" s="309"/>
      <c r="C189" s="345" t="s">
        <v>542</v>
      </c>
      <c r="D189" s="284"/>
      <c r="E189" s="284"/>
      <c r="F189" s="307" t="s">
        <v>462</v>
      </c>
      <c r="G189" s="284"/>
      <c r="H189" s="284" t="s">
        <v>543</v>
      </c>
      <c r="I189" s="284" t="s">
        <v>544</v>
      </c>
      <c r="J189" s="346" t="s">
        <v>545</v>
      </c>
      <c r="K189" s="332"/>
    </row>
    <row r="190" s="17" customFormat="1" ht="15" customHeight="1">
      <c r="B190" s="347"/>
      <c r="C190" s="348" t="s">
        <v>546</v>
      </c>
      <c r="D190" s="349"/>
      <c r="E190" s="349"/>
      <c r="F190" s="350" t="s">
        <v>462</v>
      </c>
      <c r="G190" s="349"/>
      <c r="H190" s="349" t="s">
        <v>547</v>
      </c>
      <c r="I190" s="349" t="s">
        <v>544</v>
      </c>
      <c r="J190" s="351" t="s">
        <v>545</v>
      </c>
      <c r="K190" s="352"/>
    </row>
    <row r="191" s="1" customFormat="1" ht="15" customHeight="1">
      <c r="B191" s="309"/>
      <c r="C191" s="345" t="s">
        <v>45</v>
      </c>
      <c r="D191" s="284"/>
      <c r="E191" s="284"/>
      <c r="F191" s="307" t="s">
        <v>456</v>
      </c>
      <c r="G191" s="284"/>
      <c r="H191" s="281" t="s">
        <v>548</v>
      </c>
      <c r="I191" s="284" t="s">
        <v>549</v>
      </c>
      <c r="J191" s="284"/>
      <c r="K191" s="332"/>
    </row>
    <row r="192" s="1" customFormat="1" ht="15" customHeight="1">
      <c r="B192" s="309"/>
      <c r="C192" s="345" t="s">
        <v>550</v>
      </c>
      <c r="D192" s="284"/>
      <c r="E192" s="284"/>
      <c r="F192" s="307" t="s">
        <v>456</v>
      </c>
      <c r="G192" s="284"/>
      <c r="H192" s="284" t="s">
        <v>551</v>
      </c>
      <c r="I192" s="284" t="s">
        <v>491</v>
      </c>
      <c r="J192" s="284"/>
      <c r="K192" s="332"/>
    </row>
    <row r="193" s="1" customFormat="1" ht="15" customHeight="1">
      <c r="B193" s="309"/>
      <c r="C193" s="345" t="s">
        <v>552</v>
      </c>
      <c r="D193" s="284"/>
      <c r="E193" s="284"/>
      <c r="F193" s="307" t="s">
        <v>456</v>
      </c>
      <c r="G193" s="284"/>
      <c r="H193" s="284" t="s">
        <v>553</v>
      </c>
      <c r="I193" s="284" t="s">
        <v>491</v>
      </c>
      <c r="J193" s="284"/>
      <c r="K193" s="332"/>
    </row>
    <row r="194" s="1" customFormat="1" ht="15" customHeight="1">
      <c r="B194" s="309"/>
      <c r="C194" s="345" t="s">
        <v>554</v>
      </c>
      <c r="D194" s="284"/>
      <c r="E194" s="284"/>
      <c r="F194" s="307" t="s">
        <v>462</v>
      </c>
      <c r="G194" s="284"/>
      <c r="H194" s="284" t="s">
        <v>555</v>
      </c>
      <c r="I194" s="284" t="s">
        <v>491</v>
      </c>
      <c r="J194" s="284"/>
      <c r="K194" s="332"/>
    </row>
    <row r="195" s="1" customFormat="1" ht="15" customHeight="1">
      <c r="B195" s="338"/>
      <c r="C195" s="353"/>
      <c r="D195" s="318"/>
      <c r="E195" s="318"/>
      <c r="F195" s="318"/>
      <c r="G195" s="318"/>
      <c r="H195" s="318"/>
      <c r="I195" s="318"/>
      <c r="J195" s="318"/>
      <c r="K195" s="339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320"/>
      <c r="C197" s="330"/>
      <c r="D197" s="330"/>
      <c r="E197" s="330"/>
      <c r="F197" s="340"/>
      <c r="G197" s="330"/>
      <c r="H197" s="330"/>
      <c r="I197" s="330"/>
      <c r="J197" s="330"/>
      <c r="K197" s="320"/>
    </row>
    <row r="198" s="1" customFormat="1" ht="18.75" customHeight="1">
      <c r="B198" s="292"/>
      <c r="C198" s="292"/>
      <c r="D198" s="292"/>
      <c r="E198" s="292"/>
      <c r="F198" s="292"/>
      <c r="G198" s="292"/>
      <c r="H198" s="292"/>
      <c r="I198" s="292"/>
      <c r="J198" s="292"/>
      <c r="K198" s="292"/>
    </row>
    <row r="199" s="1" customFormat="1" ht="13.5">
      <c r="B199" s="271"/>
      <c r="C199" s="272"/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1">
      <c r="B200" s="274"/>
      <c r="C200" s="275" t="s">
        <v>556</v>
      </c>
      <c r="D200" s="275"/>
      <c r="E200" s="275"/>
      <c r="F200" s="275"/>
      <c r="G200" s="275"/>
      <c r="H200" s="275"/>
      <c r="I200" s="275"/>
      <c r="J200" s="275"/>
      <c r="K200" s="276"/>
    </row>
    <row r="201" s="1" customFormat="1" ht="25.5" customHeight="1">
      <c r="B201" s="274"/>
      <c r="C201" s="354" t="s">
        <v>557</v>
      </c>
      <c r="D201" s="354"/>
      <c r="E201" s="354"/>
      <c r="F201" s="354" t="s">
        <v>558</v>
      </c>
      <c r="G201" s="355"/>
      <c r="H201" s="354" t="s">
        <v>559</v>
      </c>
      <c r="I201" s="354"/>
      <c r="J201" s="354"/>
      <c r="K201" s="276"/>
    </row>
    <row r="202" s="1" customFormat="1" ht="5.25" customHeight="1">
      <c r="B202" s="309"/>
      <c r="C202" s="304"/>
      <c r="D202" s="304"/>
      <c r="E202" s="304"/>
      <c r="F202" s="304"/>
      <c r="G202" s="330"/>
      <c r="H202" s="304"/>
      <c r="I202" s="304"/>
      <c r="J202" s="304"/>
      <c r="K202" s="332"/>
    </row>
    <row r="203" s="1" customFormat="1" ht="15" customHeight="1">
      <c r="B203" s="309"/>
      <c r="C203" s="284" t="s">
        <v>549</v>
      </c>
      <c r="D203" s="284"/>
      <c r="E203" s="284"/>
      <c r="F203" s="307" t="s">
        <v>46</v>
      </c>
      <c r="G203" s="284"/>
      <c r="H203" s="284" t="s">
        <v>560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47</v>
      </c>
      <c r="G204" s="284"/>
      <c r="H204" s="284" t="s">
        <v>561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50</v>
      </c>
      <c r="G205" s="284"/>
      <c r="H205" s="284" t="s">
        <v>562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48</v>
      </c>
      <c r="G206" s="284"/>
      <c r="H206" s="284" t="s">
        <v>563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 t="s">
        <v>49</v>
      </c>
      <c r="G207" s="284"/>
      <c r="H207" s="284" t="s">
        <v>564</v>
      </c>
      <c r="I207" s="284"/>
      <c r="J207" s="284"/>
      <c r="K207" s="332"/>
    </row>
    <row r="208" s="1" customFormat="1" ht="15" customHeight="1">
      <c r="B208" s="309"/>
      <c r="C208" s="284"/>
      <c r="D208" s="284"/>
      <c r="E208" s="284"/>
      <c r="F208" s="307"/>
      <c r="G208" s="284"/>
      <c r="H208" s="284"/>
      <c r="I208" s="284"/>
      <c r="J208" s="284"/>
      <c r="K208" s="332"/>
    </row>
    <row r="209" s="1" customFormat="1" ht="15" customHeight="1">
      <c r="B209" s="309"/>
      <c r="C209" s="284" t="s">
        <v>503</v>
      </c>
      <c r="D209" s="284"/>
      <c r="E209" s="284"/>
      <c r="F209" s="307" t="s">
        <v>82</v>
      </c>
      <c r="G209" s="284"/>
      <c r="H209" s="284" t="s">
        <v>565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398</v>
      </c>
      <c r="G210" s="284"/>
      <c r="H210" s="284" t="s">
        <v>399</v>
      </c>
      <c r="I210" s="284"/>
      <c r="J210" s="284"/>
      <c r="K210" s="332"/>
    </row>
    <row r="211" s="1" customFormat="1" ht="15" customHeight="1">
      <c r="B211" s="309"/>
      <c r="C211" s="284"/>
      <c r="D211" s="284"/>
      <c r="E211" s="284"/>
      <c r="F211" s="307" t="s">
        <v>396</v>
      </c>
      <c r="G211" s="284"/>
      <c r="H211" s="284" t="s">
        <v>566</v>
      </c>
      <c r="I211" s="284"/>
      <c r="J211" s="284"/>
      <c r="K211" s="332"/>
    </row>
    <row r="212" s="1" customFormat="1" ht="15" customHeight="1">
      <c r="B212" s="356"/>
      <c r="C212" s="284"/>
      <c r="D212" s="284"/>
      <c r="E212" s="284"/>
      <c r="F212" s="307" t="s">
        <v>400</v>
      </c>
      <c r="G212" s="345"/>
      <c r="H212" s="336" t="s">
        <v>401</v>
      </c>
      <c r="I212" s="336"/>
      <c r="J212" s="336"/>
      <c r="K212" s="357"/>
    </row>
    <row r="213" s="1" customFormat="1" ht="15" customHeight="1">
      <c r="B213" s="356"/>
      <c r="C213" s="284"/>
      <c r="D213" s="284"/>
      <c r="E213" s="284"/>
      <c r="F213" s="307" t="s">
        <v>402</v>
      </c>
      <c r="G213" s="345"/>
      <c r="H213" s="336" t="s">
        <v>567</v>
      </c>
      <c r="I213" s="336"/>
      <c r="J213" s="336"/>
      <c r="K213" s="357"/>
    </row>
    <row r="214" s="1" customFormat="1" ht="15" customHeight="1">
      <c r="B214" s="356"/>
      <c r="C214" s="284"/>
      <c r="D214" s="284"/>
      <c r="E214" s="284"/>
      <c r="F214" s="307"/>
      <c r="G214" s="345"/>
      <c r="H214" s="336"/>
      <c r="I214" s="336"/>
      <c r="J214" s="336"/>
      <c r="K214" s="357"/>
    </row>
    <row r="215" s="1" customFormat="1" ht="15" customHeight="1">
      <c r="B215" s="356"/>
      <c r="C215" s="284" t="s">
        <v>527</v>
      </c>
      <c r="D215" s="284"/>
      <c r="E215" s="284"/>
      <c r="F215" s="307">
        <v>1</v>
      </c>
      <c r="G215" s="345"/>
      <c r="H215" s="336" t="s">
        <v>568</v>
      </c>
      <c r="I215" s="336"/>
      <c r="J215" s="336"/>
      <c r="K215" s="357"/>
    </row>
    <row r="216" s="1" customFormat="1" ht="15" customHeight="1">
      <c r="B216" s="356"/>
      <c r="C216" s="284"/>
      <c r="D216" s="284"/>
      <c r="E216" s="284"/>
      <c r="F216" s="307">
        <v>2</v>
      </c>
      <c r="G216" s="345"/>
      <c r="H216" s="336" t="s">
        <v>569</v>
      </c>
      <c r="I216" s="336"/>
      <c r="J216" s="336"/>
      <c r="K216" s="357"/>
    </row>
    <row r="217" s="1" customFormat="1" ht="15" customHeight="1">
      <c r="B217" s="356"/>
      <c r="C217" s="284"/>
      <c r="D217" s="284"/>
      <c r="E217" s="284"/>
      <c r="F217" s="307">
        <v>3</v>
      </c>
      <c r="G217" s="345"/>
      <c r="H217" s="336" t="s">
        <v>570</v>
      </c>
      <c r="I217" s="336"/>
      <c r="J217" s="336"/>
      <c r="K217" s="357"/>
    </row>
    <row r="218" s="1" customFormat="1" ht="15" customHeight="1">
      <c r="B218" s="356"/>
      <c r="C218" s="284"/>
      <c r="D218" s="284"/>
      <c r="E218" s="284"/>
      <c r="F218" s="307">
        <v>4</v>
      </c>
      <c r="G218" s="345"/>
      <c r="H218" s="336" t="s">
        <v>571</v>
      </c>
      <c r="I218" s="336"/>
      <c r="J218" s="336"/>
      <c r="K218" s="357"/>
    </row>
    <row r="219" s="1" customFormat="1" ht="12.75" customHeight="1">
      <c r="B219" s="358"/>
      <c r="C219" s="359"/>
      <c r="D219" s="359"/>
      <c r="E219" s="359"/>
      <c r="F219" s="359"/>
      <c r="G219" s="359"/>
      <c r="H219" s="359"/>
      <c r="I219" s="359"/>
      <c r="J219" s="359"/>
      <c r="K219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Pavelek</dc:creator>
  <cp:lastModifiedBy>Michal Pavelek</cp:lastModifiedBy>
  <dcterms:created xsi:type="dcterms:W3CDTF">2024-03-29T10:33:24Z</dcterms:created>
  <dcterms:modified xsi:type="dcterms:W3CDTF">2024-03-29T10:33:32Z</dcterms:modified>
</cp:coreProperties>
</file>