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rubova\VZ SZZ\2025\KRN_Otr_2025_XX_oprava zatopenych prostor-B a OOP M.Al-ce\"/>
    </mc:Choice>
  </mc:AlternateContent>
  <bookViews>
    <workbookView xWindow="0" yWindow="0" windowWidth="28800" windowHeight="11865" activeTab="3"/>
  </bookViews>
  <sheets>
    <sheet name="Pokyny pro vyplnění" sheetId="11" r:id="rId1"/>
    <sheet name="Stavba" sheetId="1" r:id="rId2"/>
    <sheet name="VzorPolozky" sheetId="10" state="hidden" r:id="rId3"/>
    <sheet name="2 20250228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 20250228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 20250228 Pol'!$A$1:$Y$280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8" i="1" l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279" i="12"/>
  <c r="BA272" i="12"/>
  <c r="BA270" i="12"/>
  <c r="BA13" i="12"/>
  <c r="BA10" i="12"/>
  <c r="G8" i="12"/>
  <c r="V8" i="12"/>
  <c r="G9" i="12"/>
  <c r="I9" i="12"/>
  <c r="I8" i="12" s="1"/>
  <c r="K9" i="12"/>
  <c r="K8" i="12" s="1"/>
  <c r="M9" i="12"/>
  <c r="O9" i="12"/>
  <c r="Q9" i="12"/>
  <c r="Q8" i="12" s="1"/>
  <c r="V9" i="12"/>
  <c r="G12" i="12"/>
  <c r="M12" i="12" s="1"/>
  <c r="M8" i="12" s="1"/>
  <c r="I12" i="12"/>
  <c r="K12" i="12"/>
  <c r="O12" i="12"/>
  <c r="O8" i="12" s="1"/>
  <c r="Q12" i="12"/>
  <c r="V12" i="12"/>
  <c r="G15" i="12"/>
  <c r="I15" i="12"/>
  <c r="K15" i="12"/>
  <c r="M15" i="12"/>
  <c r="O15" i="12"/>
  <c r="Q15" i="12"/>
  <c r="V15" i="12"/>
  <c r="K17" i="12"/>
  <c r="G18" i="12"/>
  <c r="I18" i="12"/>
  <c r="I17" i="12" s="1"/>
  <c r="K18" i="12"/>
  <c r="M18" i="12"/>
  <c r="O18" i="12"/>
  <c r="O17" i="12" s="1"/>
  <c r="Q18" i="12"/>
  <c r="Q17" i="12" s="1"/>
  <c r="V18" i="12"/>
  <c r="G19" i="12"/>
  <c r="M19" i="12" s="1"/>
  <c r="I19" i="12"/>
  <c r="K19" i="12"/>
  <c r="O19" i="12"/>
  <c r="Q19" i="12"/>
  <c r="V19" i="12"/>
  <c r="V17" i="12" s="1"/>
  <c r="G22" i="12"/>
  <c r="M22" i="12" s="1"/>
  <c r="M21" i="12" s="1"/>
  <c r="I22" i="12"/>
  <c r="I21" i="12" s="1"/>
  <c r="K22" i="12"/>
  <c r="K21" i="12" s="1"/>
  <c r="O22" i="12"/>
  <c r="O21" i="12" s="1"/>
  <c r="Q22" i="12"/>
  <c r="V22" i="12"/>
  <c r="V21" i="12" s="1"/>
  <c r="G25" i="12"/>
  <c r="I25" i="12"/>
  <c r="K25" i="12"/>
  <c r="M25" i="12"/>
  <c r="O25" i="12"/>
  <c r="Q25" i="12"/>
  <c r="V25" i="12"/>
  <c r="G28" i="12"/>
  <c r="M28" i="12" s="1"/>
  <c r="I28" i="12"/>
  <c r="K28" i="12"/>
  <c r="O28" i="12"/>
  <c r="Q28" i="12"/>
  <c r="V28" i="12"/>
  <c r="G31" i="12"/>
  <c r="I31" i="12"/>
  <c r="K31" i="12"/>
  <c r="M31" i="12"/>
  <c r="O31" i="12"/>
  <c r="Q31" i="12"/>
  <c r="Q21" i="12" s="1"/>
  <c r="V31" i="12"/>
  <c r="G34" i="12"/>
  <c r="M34" i="12" s="1"/>
  <c r="I34" i="12"/>
  <c r="K34" i="12"/>
  <c r="O34" i="12"/>
  <c r="Q34" i="12"/>
  <c r="V34" i="12"/>
  <c r="Q36" i="12"/>
  <c r="G37" i="12"/>
  <c r="M37" i="12" s="1"/>
  <c r="M36" i="12" s="1"/>
  <c r="I37" i="12"/>
  <c r="I36" i="12" s="1"/>
  <c r="K37" i="12"/>
  <c r="K36" i="12" s="1"/>
  <c r="O37" i="12"/>
  <c r="O36" i="12" s="1"/>
  <c r="Q37" i="12"/>
  <c r="V37" i="12"/>
  <c r="V36" i="12" s="1"/>
  <c r="G39" i="12"/>
  <c r="I39" i="12"/>
  <c r="K39" i="12"/>
  <c r="M39" i="12"/>
  <c r="O39" i="12"/>
  <c r="Q39" i="12"/>
  <c r="V39" i="12"/>
  <c r="G41" i="12"/>
  <c r="M41" i="12" s="1"/>
  <c r="I41" i="12"/>
  <c r="K41" i="12"/>
  <c r="O41" i="12"/>
  <c r="Q41" i="12"/>
  <c r="V41" i="12"/>
  <c r="G43" i="12"/>
  <c r="I43" i="12"/>
  <c r="K43" i="12"/>
  <c r="M43" i="12"/>
  <c r="O43" i="12"/>
  <c r="Q43" i="12"/>
  <c r="V43" i="12"/>
  <c r="G45" i="12"/>
  <c r="O45" i="12"/>
  <c r="V45" i="12"/>
  <c r="G46" i="12"/>
  <c r="I46" i="12"/>
  <c r="I45" i="12" s="1"/>
  <c r="K46" i="12"/>
  <c r="K45" i="12" s="1"/>
  <c r="M46" i="12"/>
  <c r="M45" i="12" s="1"/>
  <c r="O46" i="12"/>
  <c r="Q46" i="12"/>
  <c r="Q45" i="12" s="1"/>
  <c r="V46" i="12"/>
  <c r="O49" i="12"/>
  <c r="G50" i="12"/>
  <c r="G49" i="12" s="1"/>
  <c r="I50" i="12"/>
  <c r="I49" i="12" s="1"/>
  <c r="K50" i="12"/>
  <c r="M50" i="12"/>
  <c r="O50" i="12"/>
  <c r="Q50" i="12"/>
  <c r="Q49" i="12" s="1"/>
  <c r="V50" i="12"/>
  <c r="V49" i="12" s="1"/>
  <c r="G51" i="12"/>
  <c r="M51" i="12" s="1"/>
  <c r="I51" i="12"/>
  <c r="K51" i="12"/>
  <c r="K49" i="12" s="1"/>
  <c r="O51" i="12"/>
  <c r="Q51" i="12"/>
  <c r="V51" i="12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K56" i="12"/>
  <c r="O56" i="12"/>
  <c r="G57" i="12"/>
  <c r="G56" i="12" s="1"/>
  <c r="I57" i="12"/>
  <c r="I56" i="12" s="1"/>
  <c r="K57" i="12"/>
  <c r="M57" i="12"/>
  <c r="M56" i="12" s="1"/>
  <c r="O57" i="12"/>
  <c r="Q57" i="12"/>
  <c r="Q56" i="12" s="1"/>
  <c r="V57" i="12"/>
  <c r="V56" i="12" s="1"/>
  <c r="G58" i="12"/>
  <c r="K58" i="12"/>
  <c r="V58" i="12"/>
  <c r="G59" i="12"/>
  <c r="I59" i="12"/>
  <c r="I58" i="12" s="1"/>
  <c r="K59" i="12"/>
  <c r="M59" i="12"/>
  <c r="M58" i="12" s="1"/>
  <c r="O59" i="12"/>
  <c r="O58" i="12" s="1"/>
  <c r="Q59" i="12"/>
  <c r="Q58" i="12" s="1"/>
  <c r="V59" i="12"/>
  <c r="G61" i="12"/>
  <c r="I61" i="12"/>
  <c r="I60" i="12" s="1"/>
  <c r="K61" i="12"/>
  <c r="K60" i="12" s="1"/>
  <c r="M61" i="12"/>
  <c r="O61" i="12"/>
  <c r="Q61" i="12"/>
  <c r="Q60" i="12" s="1"/>
  <c r="V61" i="12"/>
  <c r="G63" i="12"/>
  <c r="M63" i="12" s="1"/>
  <c r="I63" i="12"/>
  <c r="K63" i="12"/>
  <c r="O63" i="12"/>
  <c r="O60" i="12" s="1"/>
  <c r="Q63" i="12"/>
  <c r="V63" i="12"/>
  <c r="G65" i="12"/>
  <c r="I65" i="12"/>
  <c r="K65" i="12"/>
  <c r="M65" i="12"/>
  <c r="O65" i="12"/>
  <c r="Q65" i="12"/>
  <c r="V65" i="12"/>
  <c r="G67" i="12"/>
  <c r="M67" i="12" s="1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V60" i="12" s="1"/>
  <c r="G70" i="12"/>
  <c r="I70" i="12"/>
  <c r="K70" i="12"/>
  <c r="M70" i="12"/>
  <c r="O70" i="12"/>
  <c r="Q70" i="12"/>
  <c r="V70" i="12"/>
  <c r="G72" i="12"/>
  <c r="M72" i="12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6" i="12"/>
  <c r="I76" i="12"/>
  <c r="K76" i="12"/>
  <c r="M76" i="12"/>
  <c r="O76" i="12"/>
  <c r="Q76" i="12"/>
  <c r="V76" i="12"/>
  <c r="G78" i="12"/>
  <c r="V78" i="12"/>
  <c r="G79" i="12"/>
  <c r="I79" i="12"/>
  <c r="I78" i="12" s="1"/>
  <c r="K79" i="12"/>
  <c r="K78" i="12" s="1"/>
  <c r="M79" i="12"/>
  <c r="M78" i="12" s="1"/>
  <c r="O79" i="12"/>
  <c r="Q79" i="12"/>
  <c r="Q78" i="12" s="1"/>
  <c r="V79" i="12"/>
  <c r="G81" i="12"/>
  <c r="M81" i="12" s="1"/>
  <c r="I81" i="12"/>
  <c r="K81" i="12"/>
  <c r="O81" i="12"/>
  <c r="O78" i="12" s="1"/>
  <c r="Q81" i="12"/>
  <c r="V81" i="12"/>
  <c r="G84" i="12"/>
  <c r="I84" i="12"/>
  <c r="V84" i="12"/>
  <c r="G85" i="12"/>
  <c r="M85" i="12" s="1"/>
  <c r="M84" i="12" s="1"/>
  <c r="I85" i="12"/>
  <c r="K85" i="12"/>
  <c r="K84" i="12" s="1"/>
  <c r="O85" i="12"/>
  <c r="O84" i="12" s="1"/>
  <c r="Q85" i="12"/>
  <c r="Q84" i="12" s="1"/>
  <c r="V85" i="12"/>
  <c r="I87" i="12"/>
  <c r="G88" i="12"/>
  <c r="M88" i="12" s="1"/>
  <c r="I88" i="12"/>
  <c r="K88" i="12"/>
  <c r="K87" i="12" s="1"/>
  <c r="O88" i="12"/>
  <c r="Q88" i="12"/>
  <c r="V88" i="12"/>
  <c r="V87" i="12" s="1"/>
  <c r="G92" i="12"/>
  <c r="I92" i="12"/>
  <c r="K92" i="12"/>
  <c r="M92" i="12"/>
  <c r="O92" i="12"/>
  <c r="Q92" i="12"/>
  <c r="Q87" i="12" s="1"/>
  <c r="V92" i="12"/>
  <c r="G95" i="12"/>
  <c r="M95" i="12" s="1"/>
  <c r="I95" i="12"/>
  <c r="K95" i="12"/>
  <c r="O95" i="12"/>
  <c r="O87" i="12" s="1"/>
  <c r="Q95" i="12"/>
  <c r="V95" i="12"/>
  <c r="G98" i="12"/>
  <c r="M98" i="12" s="1"/>
  <c r="I98" i="12"/>
  <c r="K98" i="12"/>
  <c r="K97" i="12" s="1"/>
  <c r="O98" i="12"/>
  <c r="O97" i="12" s="1"/>
  <c r="Q98" i="12"/>
  <c r="Q97" i="12" s="1"/>
  <c r="V98" i="12"/>
  <c r="G99" i="12"/>
  <c r="I99" i="12"/>
  <c r="I97" i="12" s="1"/>
  <c r="K99" i="12"/>
  <c r="M99" i="12"/>
  <c r="O99" i="12"/>
  <c r="Q99" i="12"/>
  <c r="V99" i="12"/>
  <c r="G101" i="12"/>
  <c r="G97" i="12" s="1"/>
  <c r="I101" i="12"/>
  <c r="K101" i="12"/>
  <c r="O101" i="12"/>
  <c r="Q101" i="12"/>
  <c r="V101" i="12"/>
  <c r="V97" i="12" s="1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9" i="12"/>
  <c r="I109" i="12"/>
  <c r="K109" i="12"/>
  <c r="M109" i="12"/>
  <c r="O109" i="12"/>
  <c r="Q109" i="12"/>
  <c r="V109" i="12"/>
  <c r="G112" i="12"/>
  <c r="M112" i="12" s="1"/>
  <c r="I112" i="12"/>
  <c r="K112" i="12"/>
  <c r="O112" i="12"/>
  <c r="Q112" i="12"/>
  <c r="V112" i="12"/>
  <c r="G115" i="12"/>
  <c r="M115" i="12" s="1"/>
  <c r="I115" i="12"/>
  <c r="K115" i="12"/>
  <c r="K114" i="12" s="1"/>
  <c r="O115" i="12"/>
  <c r="Q115" i="12"/>
  <c r="V115" i="12"/>
  <c r="V114" i="12" s="1"/>
  <c r="G117" i="12"/>
  <c r="I117" i="12"/>
  <c r="K117" i="12"/>
  <c r="M117" i="12"/>
  <c r="O117" i="12"/>
  <c r="Q117" i="12"/>
  <c r="Q114" i="12" s="1"/>
  <c r="V117" i="12"/>
  <c r="G119" i="12"/>
  <c r="M119" i="12" s="1"/>
  <c r="I119" i="12"/>
  <c r="K119" i="12"/>
  <c r="O119" i="12"/>
  <c r="O114" i="12" s="1"/>
  <c r="Q119" i="12"/>
  <c r="V119" i="12"/>
  <c r="G120" i="12"/>
  <c r="I120" i="12"/>
  <c r="K120" i="12"/>
  <c r="M120" i="12"/>
  <c r="O120" i="12"/>
  <c r="Q120" i="12"/>
  <c r="V120" i="12"/>
  <c r="G121" i="12"/>
  <c r="M121" i="12" s="1"/>
  <c r="I121" i="12"/>
  <c r="K121" i="12"/>
  <c r="O121" i="12"/>
  <c r="Q121" i="12"/>
  <c r="V121" i="12"/>
  <c r="G123" i="12"/>
  <c r="I123" i="12"/>
  <c r="I114" i="12" s="1"/>
  <c r="K123" i="12"/>
  <c r="M123" i="12"/>
  <c r="O123" i="12"/>
  <c r="Q123" i="12"/>
  <c r="V123" i="12"/>
  <c r="G125" i="12"/>
  <c r="V125" i="12"/>
  <c r="G126" i="12"/>
  <c r="I126" i="12"/>
  <c r="I125" i="12" s="1"/>
  <c r="K126" i="12"/>
  <c r="K125" i="12" s="1"/>
  <c r="M126" i="12"/>
  <c r="O126" i="12"/>
  <c r="Q126" i="12"/>
  <c r="Q125" i="12" s="1"/>
  <c r="V126" i="12"/>
  <c r="G128" i="12"/>
  <c r="M128" i="12" s="1"/>
  <c r="I128" i="12"/>
  <c r="K128" i="12"/>
  <c r="O128" i="12"/>
  <c r="O125" i="12" s="1"/>
  <c r="Q128" i="12"/>
  <c r="V128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Q130" i="12"/>
  <c r="V130" i="12"/>
  <c r="G132" i="12"/>
  <c r="I132" i="12"/>
  <c r="K132" i="12"/>
  <c r="M132" i="12"/>
  <c r="O132" i="12"/>
  <c r="Q132" i="12"/>
  <c r="V132" i="12"/>
  <c r="G134" i="12"/>
  <c r="V134" i="12"/>
  <c r="G135" i="12"/>
  <c r="I135" i="12"/>
  <c r="I134" i="12" s="1"/>
  <c r="K135" i="12"/>
  <c r="K134" i="12" s="1"/>
  <c r="M135" i="12"/>
  <c r="O135" i="12"/>
  <c r="Q135" i="12"/>
  <c r="Q134" i="12" s="1"/>
  <c r="V135" i="12"/>
  <c r="G138" i="12"/>
  <c r="M138" i="12" s="1"/>
  <c r="M134" i="12" s="1"/>
  <c r="I138" i="12"/>
  <c r="K138" i="12"/>
  <c r="O138" i="12"/>
  <c r="O134" i="12" s="1"/>
  <c r="Q138" i="12"/>
  <c r="V138" i="12"/>
  <c r="G141" i="12"/>
  <c r="I141" i="12"/>
  <c r="K141" i="12"/>
  <c r="M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K144" i="12" s="1"/>
  <c r="O145" i="12"/>
  <c r="Q145" i="12"/>
  <c r="V145" i="12"/>
  <c r="V144" i="12" s="1"/>
  <c r="G147" i="12"/>
  <c r="I147" i="12"/>
  <c r="K147" i="12"/>
  <c r="M147" i="12"/>
  <c r="O147" i="12"/>
  <c r="Q147" i="12"/>
  <c r="Q144" i="12" s="1"/>
  <c r="V147" i="12"/>
  <c r="G148" i="12"/>
  <c r="M148" i="12" s="1"/>
  <c r="I148" i="12"/>
  <c r="K148" i="12"/>
  <c r="O148" i="12"/>
  <c r="O144" i="12" s="1"/>
  <c r="Q148" i="12"/>
  <c r="V148" i="12"/>
  <c r="G149" i="12"/>
  <c r="I149" i="12"/>
  <c r="K149" i="12"/>
  <c r="M149" i="12"/>
  <c r="O149" i="12"/>
  <c r="Q149" i="12"/>
  <c r="V149" i="12"/>
  <c r="G150" i="12"/>
  <c r="M150" i="12" s="1"/>
  <c r="I150" i="12"/>
  <c r="K150" i="12"/>
  <c r="O150" i="12"/>
  <c r="Q150" i="12"/>
  <c r="V150" i="12"/>
  <c r="G152" i="12"/>
  <c r="I152" i="12"/>
  <c r="I144" i="12" s="1"/>
  <c r="K152" i="12"/>
  <c r="M152" i="12"/>
  <c r="O152" i="12"/>
  <c r="Q152" i="12"/>
  <c r="V152" i="12"/>
  <c r="G154" i="12"/>
  <c r="M154" i="12" s="1"/>
  <c r="I154" i="12"/>
  <c r="K154" i="12"/>
  <c r="O154" i="12"/>
  <c r="Q154" i="12"/>
  <c r="V154" i="12"/>
  <c r="G156" i="12"/>
  <c r="I156" i="12"/>
  <c r="K156" i="12"/>
  <c r="M156" i="12"/>
  <c r="O156" i="12"/>
  <c r="Q156" i="12"/>
  <c r="V156" i="12"/>
  <c r="G158" i="12"/>
  <c r="M158" i="12" s="1"/>
  <c r="I158" i="12"/>
  <c r="K158" i="12"/>
  <c r="O158" i="12"/>
  <c r="Q158" i="12"/>
  <c r="V158" i="12"/>
  <c r="G160" i="12"/>
  <c r="M160" i="12" s="1"/>
  <c r="I160" i="12"/>
  <c r="K160" i="12"/>
  <c r="K159" i="12" s="1"/>
  <c r="O160" i="12"/>
  <c r="O159" i="12" s="1"/>
  <c r="Q160" i="12"/>
  <c r="Q159" i="12" s="1"/>
  <c r="V160" i="12"/>
  <c r="G161" i="12"/>
  <c r="I161" i="12"/>
  <c r="I159" i="12" s="1"/>
  <c r="K161" i="12"/>
  <c r="M161" i="12"/>
  <c r="O161" i="12"/>
  <c r="Q161" i="12"/>
  <c r="V161" i="12"/>
  <c r="G162" i="12"/>
  <c r="G159" i="12" s="1"/>
  <c r="I162" i="12"/>
  <c r="K162" i="12"/>
  <c r="O162" i="12"/>
  <c r="Q162" i="12"/>
  <c r="V162" i="12"/>
  <c r="V159" i="12" s="1"/>
  <c r="G163" i="12"/>
  <c r="I163" i="12"/>
  <c r="K163" i="12"/>
  <c r="M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I165" i="12"/>
  <c r="K165" i="12"/>
  <c r="M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I167" i="12"/>
  <c r="K167" i="12"/>
  <c r="M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I169" i="12"/>
  <c r="K169" i="12"/>
  <c r="M169" i="12"/>
  <c r="O169" i="12"/>
  <c r="Q169" i="12"/>
  <c r="V169" i="12"/>
  <c r="G171" i="12"/>
  <c r="G170" i="12" s="1"/>
  <c r="I171" i="12"/>
  <c r="K171" i="12"/>
  <c r="M171" i="12"/>
  <c r="O171" i="12"/>
  <c r="Q171" i="12"/>
  <c r="Q170" i="12" s="1"/>
  <c r="V171" i="12"/>
  <c r="V170" i="12" s="1"/>
  <c r="G172" i="12"/>
  <c r="M172" i="12" s="1"/>
  <c r="I172" i="12"/>
  <c r="K172" i="12"/>
  <c r="K170" i="12" s="1"/>
  <c r="O172" i="12"/>
  <c r="Q172" i="12"/>
  <c r="V172" i="12"/>
  <c r="G173" i="12"/>
  <c r="I173" i="12"/>
  <c r="I170" i="12" s="1"/>
  <c r="K173" i="12"/>
  <c r="M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I175" i="12"/>
  <c r="K175" i="12"/>
  <c r="M175" i="12"/>
  <c r="O175" i="12"/>
  <c r="Q175" i="12"/>
  <c r="V175" i="12"/>
  <c r="G176" i="12"/>
  <c r="M176" i="12" s="1"/>
  <c r="I176" i="12"/>
  <c r="K176" i="12"/>
  <c r="O176" i="12"/>
  <c r="O170" i="12" s="1"/>
  <c r="Q176" i="12"/>
  <c r="V176" i="12"/>
  <c r="G177" i="12"/>
  <c r="I177" i="12"/>
  <c r="K177" i="12"/>
  <c r="M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I179" i="12"/>
  <c r="K179" i="12"/>
  <c r="M179" i="12"/>
  <c r="O179" i="12"/>
  <c r="Q179" i="12"/>
  <c r="V179" i="12"/>
  <c r="G182" i="12"/>
  <c r="I182" i="12"/>
  <c r="I181" i="12" s="1"/>
  <c r="K182" i="12"/>
  <c r="K181" i="12" s="1"/>
  <c r="M182" i="12"/>
  <c r="O182" i="12"/>
  <c r="Q182" i="12"/>
  <c r="Q181" i="12" s="1"/>
  <c r="V182" i="12"/>
  <c r="G183" i="12"/>
  <c r="M183" i="12" s="1"/>
  <c r="M181" i="12" s="1"/>
  <c r="I183" i="12"/>
  <c r="K183" i="12"/>
  <c r="O183" i="12"/>
  <c r="O181" i="12" s="1"/>
  <c r="Q183" i="12"/>
  <c r="V183" i="12"/>
  <c r="G184" i="12"/>
  <c r="I184" i="12"/>
  <c r="K184" i="12"/>
  <c r="M184" i="12"/>
  <c r="O184" i="12"/>
  <c r="Q184" i="12"/>
  <c r="V184" i="12"/>
  <c r="G185" i="12"/>
  <c r="M185" i="12" s="1"/>
  <c r="I185" i="12"/>
  <c r="K185" i="12"/>
  <c r="O185" i="12"/>
  <c r="Q185" i="12"/>
  <c r="V185" i="12"/>
  <c r="G187" i="12"/>
  <c r="I187" i="12"/>
  <c r="K187" i="12"/>
  <c r="M187" i="12"/>
  <c r="O187" i="12"/>
  <c r="Q187" i="12"/>
  <c r="V187" i="12"/>
  <c r="G188" i="12"/>
  <c r="M188" i="12" s="1"/>
  <c r="I188" i="12"/>
  <c r="K188" i="12"/>
  <c r="O188" i="12"/>
  <c r="Q188" i="12"/>
  <c r="V188" i="12"/>
  <c r="V181" i="12" s="1"/>
  <c r="G189" i="12"/>
  <c r="I189" i="12"/>
  <c r="K189" i="12"/>
  <c r="M189" i="12"/>
  <c r="O189" i="12"/>
  <c r="Q189" i="12"/>
  <c r="V189" i="12"/>
  <c r="G191" i="12"/>
  <c r="M191" i="12" s="1"/>
  <c r="I191" i="12"/>
  <c r="K191" i="12"/>
  <c r="O191" i="12"/>
  <c r="Q191" i="12"/>
  <c r="V191" i="12"/>
  <c r="G194" i="12"/>
  <c r="I194" i="12"/>
  <c r="K194" i="12"/>
  <c r="M194" i="12"/>
  <c r="O194" i="12"/>
  <c r="Q194" i="12"/>
  <c r="V194" i="12"/>
  <c r="K196" i="12"/>
  <c r="G197" i="12"/>
  <c r="I197" i="12"/>
  <c r="I196" i="12" s="1"/>
  <c r="K197" i="12"/>
  <c r="M197" i="12"/>
  <c r="O197" i="12"/>
  <c r="O196" i="12" s="1"/>
  <c r="Q197" i="12"/>
  <c r="V197" i="12"/>
  <c r="G201" i="12"/>
  <c r="M201" i="12" s="1"/>
  <c r="I201" i="12"/>
  <c r="K201" i="12"/>
  <c r="O201" i="12"/>
  <c r="Q201" i="12"/>
  <c r="V201" i="12"/>
  <c r="V196" i="12" s="1"/>
  <c r="G204" i="12"/>
  <c r="I204" i="12"/>
  <c r="K204" i="12"/>
  <c r="M204" i="12"/>
  <c r="O204" i="12"/>
  <c r="Q204" i="12"/>
  <c r="Q196" i="12" s="1"/>
  <c r="V204" i="12"/>
  <c r="G209" i="12"/>
  <c r="M209" i="12" s="1"/>
  <c r="I209" i="12"/>
  <c r="K209" i="12"/>
  <c r="O209" i="12"/>
  <c r="Q209" i="12"/>
  <c r="V209" i="12"/>
  <c r="G212" i="12"/>
  <c r="M212" i="12" s="1"/>
  <c r="I212" i="12"/>
  <c r="K212" i="12"/>
  <c r="K211" i="12" s="1"/>
  <c r="O212" i="12"/>
  <c r="O211" i="12" s="1"/>
  <c r="Q212" i="12"/>
  <c r="Q211" i="12" s="1"/>
  <c r="V212" i="12"/>
  <c r="G214" i="12"/>
  <c r="I214" i="12"/>
  <c r="I211" i="12" s="1"/>
  <c r="K214" i="12"/>
  <c r="M214" i="12"/>
  <c r="O214" i="12"/>
  <c r="Q214" i="12"/>
  <c r="V214" i="12"/>
  <c r="G216" i="12"/>
  <c r="G211" i="12" s="1"/>
  <c r="I216" i="12"/>
  <c r="K216" i="12"/>
  <c r="O216" i="12"/>
  <c r="Q216" i="12"/>
  <c r="V216" i="12"/>
  <c r="V211" i="12" s="1"/>
  <c r="G219" i="12"/>
  <c r="I219" i="12"/>
  <c r="K219" i="12"/>
  <c r="M219" i="12"/>
  <c r="O219" i="12"/>
  <c r="Q219" i="12"/>
  <c r="V219" i="12"/>
  <c r="G221" i="12"/>
  <c r="M221" i="12" s="1"/>
  <c r="I221" i="12"/>
  <c r="K221" i="12"/>
  <c r="O221" i="12"/>
  <c r="Q221" i="12"/>
  <c r="V221" i="12"/>
  <c r="G223" i="12"/>
  <c r="I223" i="12"/>
  <c r="K223" i="12"/>
  <c r="M223" i="12"/>
  <c r="O223" i="12"/>
  <c r="Q223" i="12"/>
  <c r="V223" i="12"/>
  <c r="G226" i="12"/>
  <c r="M226" i="12" s="1"/>
  <c r="I226" i="12"/>
  <c r="K226" i="12"/>
  <c r="O226" i="12"/>
  <c r="Q226" i="12"/>
  <c r="V226" i="12"/>
  <c r="G228" i="12"/>
  <c r="I228" i="12"/>
  <c r="K228" i="12"/>
  <c r="M228" i="12"/>
  <c r="O228" i="12"/>
  <c r="Q228" i="12"/>
  <c r="V228" i="12"/>
  <c r="G231" i="12"/>
  <c r="M231" i="12" s="1"/>
  <c r="I231" i="12"/>
  <c r="K231" i="12"/>
  <c r="O231" i="12"/>
  <c r="Q231" i="12"/>
  <c r="V231" i="12"/>
  <c r="Q232" i="12"/>
  <c r="G233" i="12"/>
  <c r="M233" i="12" s="1"/>
  <c r="M232" i="12" s="1"/>
  <c r="I233" i="12"/>
  <c r="I232" i="12" s="1"/>
  <c r="K233" i="12"/>
  <c r="O233" i="12"/>
  <c r="O232" i="12" s="1"/>
  <c r="Q233" i="12"/>
  <c r="V233" i="12"/>
  <c r="V232" i="12" s="1"/>
  <c r="G235" i="12"/>
  <c r="I235" i="12"/>
  <c r="K235" i="12"/>
  <c r="M235" i="12"/>
  <c r="O235" i="12"/>
  <c r="Q235" i="12"/>
  <c r="V235" i="12"/>
  <c r="G237" i="12"/>
  <c r="M237" i="12" s="1"/>
  <c r="I237" i="12"/>
  <c r="K237" i="12"/>
  <c r="K232" i="12" s="1"/>
  <c r="O237" i="12"/>
  <c r="Q237" i="12"/>
  <c r="V237" i="12"/>
  <c r="G241" i="12"/>
  <c r="M241" i="12" s="1"/>
  <c r="I241" i="12"/>
  <c r="K241" i="12"/>
  <c r="K240" i="12" s="1"/>
  <c r="O241" i="12"/>
  <c r="Q241" i="12"/>
  <c r="V241" i="12"/>
  <c r="V240" i="12" s="1"/>
  <c r="G242" i="12"/>
  <c r="I242" i="12"/>
  <c r="K242" i="12"/>
  <c r="M242" i="12"/>
  <c r="O242" i="12"/>
  <c r="Q242" i="12"/>
  <c r="Q240" i="12" s="1"/>
  <c r="V242" i="12"/>
  <c r="G243" i="12"/>
  <c r="M243" i="12" s="1"/>
  <c r="I243" i="12"/>
  <c r="K243" i="12"/>
  <c r="O243" i="12"/>
  <c r="O240" i="12" s="1"/>
  <c r="Q243" i="12"/>
  <c r="V243" i="12"/>
  <c r="G244" i="12"/>
  <c r="I244" i="12"/>
  <c r="K244" i="12"/>
  <c r="M244" i="12"/>
  <c r="O244" i="12"/>
  <c r="Q244" i="12"/>
  <c r="V244" i="12"/>
  <c r="G246" i="12"/>
  <c r="M246" i="12" s="1"/>
  <c r="I246" i="12"/>
  <c r="K246" i="12"/>
  <c r="O246" i="12"/>
  <c r="Q246" i="12"/>
  <c r="V246" i="12"/>
  <c r="G248" i="12"/>
  <c r="I248" i="12"/>
  <c r="I240" i="12" s="1"/>
  <c r="K248" i="12"/>
  <c r="M248" i="12"/>
  <c r="O248" i="12"/>
  <c r="Q248" i="12"/>
  <c r="V248" i="12"/>
  <c r="G250" i="12"/>
  <c r="M250" i="12" s="1"/>
  <c r="I250" i="12"/>
  <c r="K250" i="12"/>
  <c r="O250" i="12"/>
  <c r="Q250" i="12"/>
  <c r="V250" i="12"/>
  <c r="G251" i="12"/>
  <c r="I251" i="12"/>
  <c r="K251" i="12"/>
  <c r="M251" i="12"/>
  <c r="O251" i="12"/>
  <c r="Q251" i="12"/>
  <c r="V251" i="12"/>
  <c r="G252" i="12"/>
  <c r="M252" i="12" s="1"/>
  <c r="I252" i="12"/>
  <c r="K252" i="12"/>
  <c r="O252" i="12"/>
  <c r="Q252" i="12"/>
  <c r="V252" i="12"/>
  <c r="G253" i="12"/>
  <c r="I253" i="12"/>
  <c r="K253" i="12"/>
  <c r="M253" i="12"/>
  <c r="O253" i="12"/>
  <c r="Q253" i="12"/>
  <c r="V253" i="12"/>
  <c r="G254" i="12"/>
  <c r="M254" i="12" s="1"/>
  <c r="I254" i="12"/>
  <c r="K254" i="12"/>
  <c r="O254" i="12"/>
  <c r="Q254" i="12"/>
  <c r="V254" i="12"/>
  <c r="G256" i="12"/>
  <c r="I256" i="12"/>
  <c r="K256" i="12"/>
  <c r="M256" i="12"/>
  <c r="O256" i="12"/>
  <c r="Q256" i="12"/>
  <c r="V256" i="12"/>
  <c r="G257" i="12"/>
  <c r="M257" i="12" s="1"/>
  <c r="I257" i="12"/>
  <c r="K257" i="12"/>
  <c r="O257" i="12"/>
  <c r="Q257" i="12"/>
  <c r="V257" i="12"/>
  <c r="G258" i="12"/>
  <c r="I258" i="12"/>
  <c r="K258" i="12"/>
  <c r="M258" i="12"/>
  <c r="O258" i="12"/>
  <c r="Q258" i="12"/>
  <c r="V258" i="12"/>
  <c r="G260" i="12"/>
  <c r="M260" i="12" s="1"/>
  <c r="I260" i="12"/>
  <c r="K260" i="12"/>
  <c r="O260" i="12"/>
  <c r="Q260" i="12"/>
  <c r="V260" i="12"/>
  <c r="G261" i="12"/>
  <c r="I261" i="12"/>
  <c r="K261" i="12"/>
  <c r="M261" i="12"/>
  <c r="O261" i="12"/>
  <c r="Q261" i="12"/>
  <c r="V261" i="12"/>
  <c r="G262" i="12"/>
  <c r="M262" i="12" s="1"/>
  <c r="I262" i="12"/>
  <c r="K262" i="12"/>
  <c r="O262" i="12"/>
  <c r="Q262" i="12"/>
  <c r="V262" i="12"/>
  <c r="I263" i="12"/>
  <c r="G264" i="12"/>
  <c r="G263" i="12" s="1"/>
  <c r="I264" i="12"/>
  <c r="K264" i="12"/>
  <c r="K263" i="12" s="1"/>
  <c r="O264" i="12"/>
  <c r="Q264" i="12"/>
  <c r="V264" i="12"/>
  <c r="V263" i="12" s="1"/>
  <c r="G265" i="12"/>
  <c r="I265" i="12"/>
  <c r="K265" i="12"/>
  <c r="M265" i="12"/>
  <c r="O265" i="12"/>
  <c r="Q265" i="12"/>
  <c r="Q263" i="12" s="1"/>
  <c r="V265" i="12"/>
  <c r="G266" i="12"/>
  <c r="M266" i="12" s="1"/>
  <c r="I266" i="12"/>
  <c r="K266" i="12"/>
  <c r="O266" i="12"/>
  <c r="O263" i="12" s="1"/>
  <c r="Q266" i="12"/>
  <c r="V266" i="12"/>
  <c r="G267" i="12"/>
  <c r="I267" i="12"/>
  <c r="K267" i="12"/>
  <c r="M267" i="12"/>
  <c r="O267" i="12"/>
  <c r="Q267" i="12"/>
  <c r="V267" i="12"/>
  <c r="G269" i="12"/>
  <c r="I269" i="12"/>
  <c r="I268" i="12" s="1"/>
  <c r="K269" i="12"/>
  <c r="M269" i="12"/>
  <c r="O269" i="12"/>
  <c r="O268" i="12" s="1"/>
  <c r="Q269" i="12"/>
  <c r="V269" i="12"/>
  <c r="G271" i="12"/>
  <c r="G268" i="12" s="1"/>
  <c r="I271" i="12"/>
  <c r="K271" i="12"/>
  <c r="O271" i="12"/>
  <c r="Q271" i="12"/>
  <c r="V271" i="12"/>
  <c r="V268" i="12" s="1"/>
  <c r="G273" i="12"/>
  <c r="I273" i="12"/>
  <c r="K273" i="12"/>
  <c r="M273" i="12"/>
  <c r="O273" i="12"/>
  <c r="Q273" i="12"/>
  <c r="Q268" i="12" s="1"/>
  <c r="V273" i="12"/>
  <c r="G274" i="12"/>
  <c r="M274" i="12" s="1"/>
  <c r="I274" i="12"/>
  <c r="K274" i="12"/>
  <c r="O274" i="12"/>
  <c r="Q274" i="12"/>
  <c r="V274" i="12"/>
  <c r="G275" i="12"/>
  <c r="I275" i="12"/>
  <c r="K275" i="12"/>
  <c r="M275" i="12"/>
  <c r="O275" i="12"/>
  <c r="Q275" i="12"/>
  <c r="V275" i="12"/>
  <c r="G276" i="12"/>
  <c r="M276" i="12" s="1"/>
  <c r="I276" i="12"/>
  <c r="K276" i="12"/>
  <c r="K268" i="12" s="1"/>
  <c r="O276" i="12"/>
  <c r="Q276" i="12"/>
  <c r="V276" i="12"/>
  <c r="G277" i="12"/>
  <c r="I277" i="12"/>
  <c r="K277" i="12"/>
  <c r="M277" i="12"/>
  <c r="O277" i="12"/>
  <c r="Q277" i="12"/>
  <c r="V277" i="12"/>
  <c r="AE279" i="12"/>
  <c r="I20" i="1"/>
  <c r="I19" i="1"/>
  <c r="I18" i="1"/>
  <c r="I17" i="1"/>
  <c r="I16" i="1"/>
  <c r="F43" i="1"/>
  <c r="G23" i="1" s="1"/>
  <c r="G43" i="1"/>
  <c r="H43" i="1"/>
  <c r="H42" i="1"/>
  <c r="I42" i="1" s="1"/>
  <c r="H41" i="1"/>
  <c r="I41" i="1" s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I79" i="1" l="1"/>
  <c r="J76" i="1" s="1"/>
  <c r="J72" i="1"/>
  <c r="J53" i="1"/>
  <c r="J66" i="1"/>
  <c r="J73" i="1"/>
  <c r="J60" i="1"/>
  <c r="J54" i="1"/>
  <c r="J57" i="1"/>
  <c r="J63" i="1"/>
  <c r="J70" i="1"/>
  <c r="J55" i="1"/>
  <c r="J58" i="1"/>
  <c r="J61" i="1"/>
  <c r="J64" i="1"/>
  <c r="J75" i="1"/>
  <c r="J59" i="1"/>
  <c r="J62" i="1"/>
  <c r="J69" i="1"/>
  <c r="J65" i="1"/>
  <c r="J68" i="1"/>
  <c r="J74" i="1"/>
  <c r="J77" i="1"/>
  <c r="G28" i="1"/>
  <c r="G25" i="1"/>
  <c r="A25" i="1" s="1"/>
  <c r="A23" i="1"/>
  <c r="M17" i="12"/>
  <c r="M170" i="12"/>
  <c r="M144" i="12"/>
  <c r="M125" i="12"/>
  <c r="M114" i="12"/>
  <c r="M49" i="12"/>
  <c r="M196" i="12"/>
  <c r="M240" i="12"/>
  <c r="M60" i="12"/>
  <c r="M87" i="12"/>
  <c r="M271" i="12"/>
  <c r="M268" i="12" s="1"/>
  <c r="M264" i="12"/>
  <c r="M263" i="12" s="1"/>
  <c r="AF279" i="12"/>
  <c r="G232" i="12"/>
  <c r="G36" i="12"/>
  <c r="G21" i="12"/>
  <c r="G181" i="12"/>
  <c r="G60" i="12"/>
  <c r="G240" i="12"/>
  <c r="G144" i="12"/>
  <c r="G114" i="12"/>
  <c r="G87" i="12"/>
  <c r="G196" i="12"/>
  <c r="G17" i="12"/>
  <c r="M216" i="12"/>
  <c r="M211" i="12" s="1"/>
  <c r="M162" i="12"/>
  <c r="M159" i="12" s="1"/>
  <c r="M101" i="12"/>
  <c r="M97" i="12" s="1"/>
  <c r="I21" i="1"/>
  <c r="J41" i="1"/>
  <c r="J42" i="1"/>
  <c r="J39" i="1"/>
  <c r="J43" i="1" s="1"/>
  <c r="J71" i="1" l="1"/>
  <c r="J56" i="1"/>
  <c r="J78" i="1"/>
  <c r="J67" i="1"/>
  <c r="G26" i="1"/>
  <c r="A26" i="1"/>
  <c r="G24" i="1"/>
  <c r="A24" i="1"/>
  <c r="J79" i="1" l="1"/>
  <c r="A27" i="1"/>
  <c r="A29" i="1" s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<sst xmlns="http://schemas.openxmlformats.org/spreadsheetml/2006/main" count="1776" uniqueCount="550">
  <si>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</si>
  <si>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</si>
  <si>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</si>
  <si>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</si>
  <si>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</si>
  <si>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</si>
  <si>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</si>
  <si>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</si>
  <si>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</si>
  <si>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</si>
  <si>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</si>
  <si>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</si>
  <si>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</si>
  <si>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</si>
  <si>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</si>
  <si>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</si>
  <si>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</si>
  <si>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</si>
  <si>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</si>
  <si>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</si>
  <si>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</si>
  <si>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</si>
  <si>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</si>
  <si>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</si>
  <si>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</si>
  <si>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</si>
  <si>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</si>
  <si>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</si>
  <si>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</si>
  <si>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</si>
  <si>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</si>
  <si>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</si>
  <si>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</si>
  <si>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</si>
  <si>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</si>
  <si>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</si>
  <si>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</si>
  <si>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</si>
  <si>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</si>
  <si>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</si>
  <si>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</si>
  <si>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</si>
  <si>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</si>
  <si>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20250228</t>
  </si>
  <si>
    <t>Oprava 1.PP objektu B po povodni</t>
  </si>
  <si>
    <t>2</t>
  </si>
  <si>
    <t>Objekt SZZ B</t>
  </si>
  <si>
    <t>Objekt:</t>
  </si>
  <si>
    <t>Rozpočet:</t>
  </si>
  <si>
    <t>20241207</t>
  </si>
  <si>
    <t>Stavba</t>
  </si>
  <si>
    <t>Stavební objekt</t>
  </si>
  <si>
    <t>Celkem za stavbu</t>
  </si>
  <si>
    <t>CZK</t>
  </si>
  <si>
    <t>#POPS</t>
  </si>
  <si>
    <t>#POPO</t>
  </si>
  <si>
    <t>Popis objektu: 2 - Objekt SZZ B</t>
  </si>
  <si>
    <t>#POPR</t>
  </si>
  <si>
    <t>Popis rozpočtu: 20250228 - Oprava 1.PP objektu B po povodni</t>
  </si>
  <si>
    <t>Rekapitulace dílů</t>
  </si>
  <si>
    <t>Typ dílu</t>
  </si>
  <si>
    <t>342</t>
  </si>
  <si>
    <t>Stěny a příčky montované lehké</t>
  </si>
  <si>
    <t>416</t>
  </si>
  <si>
    <t>Podhledy a mezistropy montované lehké</t>
  </si>
  <si>
    <t>6</t>
  </si>
  <si>
    <t>Úpravy povrchu, podlahy</t>
  </si>
  <si>
    <t>61</t>
  </si>
  <si>
    <t>Úpravy povrchů vnitřní</t>
  </si>
  <si>
    <t>62</t>
  </si>
  <si>
    <t>Úpravy povrchů vnější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</si>
  <si>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</si>
  <si>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</si>
  <si>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</si>
  <si>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</si>
  <si>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</si>
  <si>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</si>
  <si>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</si>
  <si>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</si>
  <si>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</si>
  <si>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</si>
  <si>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</si>
  <si>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</si>
  <si>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</si>
  <si>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</si>
  <si>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</si>
  <si>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</si>
  <si>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</si>
  <si>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</si>
  <si>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</si>
  <si>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</si>
  <si>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</si>
  <si>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</si>
  <si>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</si>
  <si>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</si>
  <si>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</si>
  <si>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</si>
  <si>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</si>
  <si>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truhlářské, okna a dveře</t>
  </si>
  <si>
    <t>771</t>
  </si>
  <si>
    <t>Podlahy z dlaždic a obklady</t>
  </si>
  <si>
    <t>777</t>
  </si>
  <si>
    <t>Podlahy ze syntetických hmot</t>
  </si>
  <si>
    <t>781</t>
  </si>
  <si>
    <t>Obklady keramické</t>
  </si>
  <si>
    <t>784</t>
  </si>
  <si>
    <t>Malby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</si>
  <si>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</si>
  <si>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</si>
  <si>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</si>
  <si>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</si>
  <si>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</si>
  <si>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</si>
  <si>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</si>
  <si>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</si>
  <si>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</si>
  <si>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</si>
  <si>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</si>
  <si>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</si>
  <si>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</si>
  <si>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</si>
  <si>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</si>
  <si>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</si>
  <si>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</si>
  <si>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</si>
  <si>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</si>
  <si>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</si>
  <si>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</si>
  <si>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</si>
  <si>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</si>
  <si>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</si>
  <si>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</si>
  <si>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</si>
  <si>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</si>
  <si>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</si>
  <si>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</si>
  <si>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</si>
  <si>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</si>
  <si>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</si>
  <si>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</si>
  <si>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</si>
  <si>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</si>
  <si>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</si>
  <si>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</si>
  <si>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</si>
  <si>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342012223R00</t>
  </si>
  <si>
    <t>Příčky z desek sádrokartonových jednoduché opláštění, jednoduchá konstrukce CW 75 tloušťka příčky 100 mm, desky impregnované, tloušťky 12,5 mm, tloušťka izolace 50 mm, požární odolnost EI 30</t>
  </si>
  <si>
    <t>m2</t>
  </si>
  <si>
    <t>801-1</t>
  </si>
  <si>
    <t>RTS 25/ I</t>
  </si>
  <si>
    <t>Práce</t>
  </si>
  <si>
    <t>Běžná</t>
  </si>
  <si>
    <t>POL1_</t>
  </si>
  <si>
    <t>zřízení nosné konstrukce příčky, vložení tepelné izolace tl. do 5 cm, montáž desek, tmelení spár Q2 a úprava rohů. Včetně dodávek materiálu.</t>
  </si>
  <si>
    <t>SPI</t>
  </si>
  <si>
    <t>2,40*(3,65*2+1,8+1,65*3+4,0+1,55*2+3,2+1,35*2)</t>
  </si>
  <si>
    <t>VV</t>
  </si>
  <si>
    <t>342013221R00</t>
  </si>
  <si>
    <t>Příčky z desek sádrokartonových dvojité opláštění, jednoduchá konstrukce CW 75 tloušťka příčky 125 mm, desky standard, tloušťky 12,5 mm, tloušťka izolace 80 mm, požární odolnost EI 60</t>
  </si>
  <si>
    <t>POL1_1</t>
  </si>
  <si>
    <t>2,40*(5,15*2+4,0+3,30*2+1,80*2)</t>
  </si>
  <si>
    <t>342262641R00</t>
  </si>
  <si>
    <t xml:space="preserve">Příčky ze systémových cement.desek potažené tkaninou ze skel.vláken volně stojící předsazená stěna tloušťky 100 mm, 1x opláštěné, deskami tl. 12,5 mm, bez izolace,  </t>
  </si>
  <si>
    <t>Indiv</t>
  </si>
  <si>
    <t>0,9*2,4*5</t>
  </si>
  <si>
    <t>416021123R00</t>
  </si>
  <si>
    <t>Podhledy na kovové konstrukci opláštěné deskami sádrokartonovými nosná konstrukce z profilů CD s přímým uchycením 1x deska, tloušťky 12,5 mm, impregnovaná, bez izolace</t>
  </si>
  <si>
    <t>416061112R00</t>
  </si>
  <si>
    <t>Podhledy kazetové z desek sádrokartonových podhledy z demontovatelných kazet sádrokartonových akustických 600 x 600 mm tl.12,5 mm hrana kolmo řezaná, bez izolace</t>
  </si>
  <si>
    <t>chodby, WC</t>
  </si>
  <si>
    <t>POP</t>
  </si>
  <si>
    <t>602011105R00</t>
  </si>
  <si>
    <t xml:space="preserve">Omítka stěn z hotových směsí postřik, báze, sanační,  ,  ,  </t>
  </si>
  <si>
    <t>po jednotlivých vrstvách</t>
  </si>
  <si>
    <t>354,86*1,0</t>
  </si>
  <si>
    <t>602011134R00</t>
  </si>
  <si>
    <t xml:space="preserve">Omítka stěn z hotových směsí jednovrstvá, vápenocementová, sanační, tloušťka vrstvy 20 mm,  </t>
  </si>
  <si>
    <t>602011141R00</t>
  </si>
  <si>
    <t xml:space="preserve">Omítka stěn z hotových směsí vrstva štuková, vápenná,  , tloušťka vrstvy 2 mm,  </t>
  </si>
  <si>
    <t>354,86*1,4</t>
  </si>
  <si>
    <t>602011151R00</t>
  </si>
  <si>
    <t xml:space="preserve">Omítka stěn z hotových směsí vrstva štuková, vápenocementová, sanační, tloušťka vrstvy 3,5 mm,  </t>
  </si>
  <si>
    <t>354,86</t>
  </si>
  <si>
    <t>602010111R00</t>
  </si>
  <si>
    <t>Penetrace - provedení podkladního nátěru nebo penetrace, na stěnách</t>
  </si>
  <si>
    <t>POL1_0</t>
  </si>
  <si>
    <t>612403380R00</t>
  </si>
  <si>
    <t>Hrubá výplň rýh ve stěnách, jakoukoliv maltou maltou ze suchých směsí  30 x 30 mm</t>
  </si>
  <si>
    <t>m</t>
  </si>
  <si>
    <t>801-4</t>
  </si>
  <si>
    <t>jakékoliv šířky rýhy,</t>
  </si>
  <si>
    <t>612403382R00</t>
  </si>
  <si>
    <t>Hrubá výplň rýh ve stěnách, jakoukoliv maltou maltou ze suchých směsí  50 x 50 mm</t>
  </si>
  <si>
    <t>612421615R00</t>
  </si>
  <si>
    <t>Omítky vnitřní stěn vápenné nebo vápenocementové v podlaží i ve schodišti hrubé zatřené</t>
  </si>
  <si>
    <t>pod obklady a obložení</t>
  </si>
  <si>
    <t>612421211R00</t>
  </si>
  <si>
    <t>Oprava vnitřních vápenných omítek stěn v množství opravované plochy přes 5 do 10 %, hrubých</t>
  </si>
  <si>
    <t>622903111R00</t>
  </si>
  <si>
    <t>Očištění zdiva nebo betonu zdí a valů před započetím oprav ručně</t>
  </si>
  <si>
    <t>801-5</t>
  </si>
  <si>
    <t>před započetím oprav</t>
  </si>
  <si>
    <t>354,86*2,4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</si>
  <si>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</si>
  <si>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</si>
  <si>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kus</t>
  </si>
  <si>
    <t>553307110R</t>
  </si>
  <si>
    <t>Zárubeň kovová pro zdění; průchozí š. = 700 mm; průchozí v. = 1970 mm; tl. stěny = 100 mm</t>
  </si>
  <si>
    <t>SPCM</t>
  </si>
  <si>
    <t>Specifikace</t>
  </si>
  <si>
    <t>POL3_</t>
  </si>
  <si>
    <t>8</t>
  </si>
  <si>
    <t>553307120R</t>
  </si>
  <si>
    <t>Zárubeň kovová pro zdění; průchozí š. = 800 mm; průchozí v. = 1970 mm; tl. stěny = 100 mm</t>
  </si>
  <si>
    <t>553307130R</t>
  </si>
  <si>
    <t>Zárubeň kovová pro zdění; průchozí š. = 900 mm; průchozí v. = 1970 mm; tl. stěny = 100 mm</t>
  </si>
  <si>
    <t>55330716R</t>
  </si>
  <si>
    <t>Zárubeň kovová pro zdění; průchozí š. = 1450 mm; průchozí v. = 1970 mm; tl. stěny = 100 mm</t>
  </si>
  <si>
    <t>941955001R00</t>
  </si>
  <si>
    <t>Lešení lehké pracovní pomocné pomocné, o výšce lešeňové podlahy do 1,2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</si>
  <si>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</si>
  <si>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</si>
  <si>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</si>
  <si>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962036152R00</t>
  </si>
  <si>
    <t>Demontáž sádrokartonových, sádrovláknitých příček a předstěn příčka, sádrovláknitá bez minerální izolace, jednoduchá ocelová konstrukce, 1xopláštěná deskou tl. 12,5 mm</t>
  </si>
  <si>
    <t>801-3</t>
  </si>
  <si>
    <t>962036155R00</t>
  </si>
  <si>
    <t>Demontáž sádrokartonových, sádrovláknitých příček a předstěn příčka, sádrovláknitá bez minerální izolace, jednoduchá ocelová konstrukce, 2xopláštěná deskou tl. 12,5 mm</t>
  </si>
  <si>
    <t>962036412R00</t>
  </si>
  <si>
    <t>Demontáž sádrokartonových, sádrovláknitých příček a předstěn předstěna, sádrokartonová bez minerální izolace, jednoduchá ocelová konstrukce, 1xopláštěná deskou tl. 12,5 mm</t>
  </si>
  <si>
    <t>963016111R00</t>
  </si>
  <si>
    <t>Demontáž sádrokartonových a sádrovláknitých podhledů z desek bez minerální izolace, na jednoduché ocelové konstrukci, 1x opláštěné tl. 12,5 mm</t>
  </si>
  <si>
    <t>963016211R00</t>
  </si>
  <si>
    <t>Demontáž sádrokartonových a sádrovláknitých podhledů z kazet 600 x 600 mm bez minerální izolace, na kovovém roštu, tl. 12,5 mm</t>
  </si>
  <si>
    <t>965048515R00</t>
  </si>
  <si>
    <t>Broušení betonového povrchu do tloušťky 5 mm</t>
  </si>
  <si>
    <t>965081712R00</t>
  </si>
  <si>
    <t>Bourání podlah z keramických dlaždic, tloušťky do 10 mm, plochy do 1 m2</t>
  </si>
  <si>
    <t>bez podkladního lože, s jakoukoliv výplní spár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</si>
  <si>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</si>
  <si>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</si>
  <si>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0,7*2*8+0,8*2*4+0,9*2*8+1,45*2</t>
  </si>
  <si>
    <t>974031121R00</t>
  </si>
  <si>
    <t>Vysekání rýh v jakémkoliv zdivu cihelném v ploše  do hloubky 30 mm, šířky do 30 mm</t>
  </si>
  <si>
    <t>974031132R00</t>
  </si>
  <si>
    <t>Vysekání rýh v jakémkoliv zdivu cihelném v ploše  do hloubky 50 mm, šířky do 70 mm</t>
  </si>
  <si>
    <t>978013191R00</t>
  </si>
  <si>
    <t>Otlučení omítek vápenných nebo vápenocementových vnitřních s vyškrabáním spár, s očištěním zdiva stěn, v rozsahu do 100 %</t>
  </si>
  <si>
    <t>978013121R00</t>
  </si>
  <si>
    <t>Otlučení omítek vápenných nebo vápenocementových vnitřních s vyškrabáním spár, s očištěním zdiva stěn, v rozsahu do 10 %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</si>
  <si>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</si>
  <si>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</si>
  <si>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</si>
  <si>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73,59*2,4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</si>
  <si>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</si>
  <si>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</si>
  <si>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</si>
  <si>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</si>
  <si>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POL7_1</t>
  </si>
  <si>
    <t>oborů 801, 803, 811 a 812</t>
  </si>
  <si>
    <t>711212000R00</t>
  </si>
  <si>
    <t>Izolace proti vodě nátěr podkladní pod hydroizolační stěrky</t>
  </si>
  <si>
    <t>800-711</t>
  </si>
  <si>
    <t>POL1_7</t>
  </si>
  <si>
    <t>včetně dodávky penetrace - hygienická zařízení</t>
  </si>
  <si>
    <t>176,61</t>
  </si>
  <si>
    <t>54,41</t>
  </si>
  <si>
    <t>711212114R00</t>
  </si>
  <si>
    <t>Izolace proti vodě nátěr hydroizolační proti vlhkosti</t>
  </si>
  <si>
    <t>998711201R00</t>
  </si>
  <si>
    <t>Přesun hmot pro izolace proti vodě svisle do 6 m</t>
  </si>
  <si>
    <t>POL7_</t>
  </si>
  <si>
    <t>50 m vodorovně měřeno od těžiště půdorysné plochy skládky do těžiště půdorysné plochy objektu</t>
  </si>
  <si>
    <t>721170902R00</t>
  </si>
  <si>
    <t>Opravy odpadního potrubí novodurového vsazení odbočky, do D 40 mm</t>
  </si>
  <si>
    <t>800-721</t>
  </si>
  <si>
    <t>721170909R00</t>
  </si>
  <si>
    <t>Opravy odpadního potrubí novodurového vsazení odbočky, D 110, D 114</t>
  </si>
  <si>
    <t>.</t>
  </si>
  <si>
    <t>721171219R00</t>
  </si>
  <si>
    <t>Trubka pro připojení WC potrubí polypropylenové, vnější průměr D 110 mm</t>
  </si>
  <si>
    <t>včetně tvarovek. Bez zednických výpomocí.</t>
  </si>
  <si>
    <t>721176103R00</t>
  </si>
  <si>
    <t>Potrubí HT připojovací vnější průměr D 50 mm, tloušťka stěny 1,8 mm, DN 50</t>
  </si>
  <si>
    <t>včetně tvarovek, objímek. Bez zednických výpomocí.</t>
  </si>
  <si>
    <t>721194104R00</t>
  </si>
  <si>
    <t>Zřízení přípojek na potrubí D 40 mm</t>
  </si>
  <si>
    <t>vyvedení a upevnění odpadních výpustek,</t>
  </si>
  <si>
    <t>721194109R00</t>
  </si>
  <si>
    <t>Zřízení přípojek na potrubí D 110  mm</t>
  </si>
  <si>
    <t>998721201R00</t>
  </si>
  <si>
    <t>Přesun hmot pro vnitřní kanalizaci v objektech výšky do 6 m</t>
  </si>
  <si>
    <t>POL7_1002</t>
  </si>
  <si>
    <t>50 m vodorovně, měřeno od těžiště půdorysné plochy skládky do těžiště půdorysné plochy objektu</t>
  </si>
  <si>
    <t>722178711R00</t>
  </si>
  <si>
    <t>Potrubí vícevrstvé PP-RCT/ PP-RCT+BF/ PP-RCT, D 20 mm, s 2,8 mm, S 3,2, polyfúzně svařované</t>
  </si>
  <si>
    <t>včetně tvarovek, bez zednických výpomocí</t>
  </si>
  <si>
    <t>722178712R00</t>
  </si>
  <si>
    <t>Potrubí vícevrstvé PP-RCT/ PP-RCT+BF/ PP-RCT, D 25 mm, s 3,5 mm, S 3,2, polyfúzně svařované</t>
  </si>
  <si>
    <t>722181212R00</t>
  </si>
  <si>
    <t>Izolace vodovodního potrubí návleková z trubic z pěnového polyetylenu, tloušťka stěny 9 mm, d 6 mm</t>
  </si>
  <si>
    <t>722181213R00</t>
  </si>
  <si>
    <t xml:space="preserve">Izolace vodovodního potrubí návleková z trubic z pěnového polyetylenu, tloušťka stěny 13 mm,  </t>
  </si>
  <si>
    <t>722190401R00</t>
  </si>
  <si>
    <t>Vyvedení a upevnění výpustek DN 15</t>
  </si>
  <si>
    <t>998722202R00</t>
  </si>
  <si>
    <t>Přesun hmot pro vnitřní vodovod v objektech výšky do 12 m</t>
  </si>
  <si>
    <t>vodorovně do 50 m</t>
  </si>
  <si>
    <t>998725201R00</t>
  </si>
  <si>
    <t>Přesun hmot pro zařizovací předměty v objektech výšky do 6 m</t>
  </si>
  <si>
    <t>725100001RA0</t>
  </si>
  <si>
    <t>Zařizovací předměty - dodávka a montáž umyvadla, baterie, zápachové uzávěrky,, Uzávěrka zápachová ZTI</t>
  </si>
  <si>
    <t>AP-PSV</t>
  </si>
  <si>
    <t>Agregovaná položka</t>
  </si>
  <si>
    <t>POL2_</t>
  </si>
  <si>
    <t>725100005RA0</t>
  </si>
  <si>
    <t>Zařizovací předměty - dodávka a montáž sprchové kabiny, baterie, zápachové uzávěrky,, Uzávěrka zápachová ZTI</t>
  </si>
  <si>
    <t>725100013RA0</t>
  </si>
  <si>
    <t>Klozet dodávka a montáž modulu pro WC, mísy, sedátka a tlačítka splachování, modul pro suchou výstavbu, Příslušenství ZTI armatury - ovládací tlačítko splachovacího systému; mechanické spouštění; pochromovaný plast; rozměr: 246 x 164 x 12,0 mm</t>
  </si>
  <si>
    <t>s modulem pro montáž do lehké příčky. Bez opláštění sádrokartonem.</t>
  </si>
  <si>
    <t>725100019RA0</t>
  </si>
  <si>
    <t>Výlevka dodávka a montáž modulu pro závěsnou výlevku, diturvitové výlevky, baterie s prodlouženým ramínkem, sifonu a odpadního ventilu, modul pro suchou vý..., Uzávěrka zápachová ZTI</t>
  </si>
  <si>
    <t>733163102R00</t>
  </si>
  <si>
    <t>Potrubí pro vytápění a chlazení z trubek měděných spojovaných svařováním nebo lepením pájení pomocí kapilárních pájecích tvarovek, D 15 mm, s 1,0 mm</t>
  </si>
  <si>
    <t>800-731</t>
  </si>
  <si>
    <t>montáž a dodávka trubek a tvarovek, s montážním lešením, bez zednické přípomoci, bez kotvení</t>
  </si>
  <si>
    <t>30*2*2,0</t>
  </si>
  <si>
    <t>733165002R00</t>
  </si>
  <si>
    <t>Montáž tvarovky měděné pájené pájením na měkko, D 15-22 mm, jeden spoj</t>
  </si>
  <si>
    <t>montáž tvarovky, bez materiálu</t>
  </si>
  <si>
    <t>Přechod závitový ocel/CU</t>
  </si>
  <si>
    <t>31945746R</t>
  </si>
  <si>
    <t>Spojka bronzová typ: přechodová; značka: CuSn5Zn5Pb2-C (CC499K); ds = 18,0 mm; Rp; 3/4"; PN 16; teplota média -30 až 110 °C</t>
  </si>
  <si>
    <t>POL3_7</t>
  </si>
  <si>
    <t>998733201R00</t>
  </si>
  <si>
    <t>Přesun hmot pro rozvody potrubí v objektech výšky do 6 m</t>
  </si>
  <si>
    <t>734209113R00</t>
  </si>
  <si>
    <t>Montáž závitové armatury se dvěma závity, G 1/2", bez dodávky materiálu</t>
  </si>
  <si>
    <t>734213113R00</t>
  </si>
  <si>
    <t>Ventil automatický, odvzdušňovací, mosazný, PN 10, DN 20, včetně dodávky materiálu</t>
  </si>
  <si>
    <t>734261401RZ3</t>
  </si>
  <si>
    <t>Arm roh,přím, G1/2x15 EK přípoj radiátoru VK, vč.montáže</t>
  </si>
  <si>
    <t>Vlastní</t>
  </si>
  <si>
    <t>734261409T00</t>
  </si>
  <si>
    <t>Mtž - spoj eurokonus 15, vč.materiálu</t>
  </si>
  <si>
    <t>28654330.C</t>
  </si>
  <si>
    <t>Ventil přímý plastový d 20 mm PPR, s výpustí</t>
  </si>
  <si>
    <t>28654331.C</t>
  </si>
  <si>
    <t>Ventil přímý plastový d 25 mm PPR, s výpustí</t>
  </si>
  <si>
    <t>551200075</t>
  </si>
  <si>
    <t>ventil radiátorový s přednastavením omezení průtoku; rohový; eurokonus x 1/2; pracovní tlak do 1,00 MPa; ovládání manuální; pracovní teplota do 120 ° C</t>
  </si>
  <si>
    <t>551200110</t>
  </si>
  <si>
    <t>šroubení regulační; mosaz; povrch nikl; eurokonus x 1/2"; PN do 10 bar; teplota do 120 °C; tvar rohové</t>
  </si>
  <si>
    <t>Šroubení k regulaci nebo uzavření.</t>
  </si>
  <si>
    <t>998734201R00</t>
  </si>
  <si>
    <t>Přesun hmot pro armatury v objektech výšky do 6 m</t>
  </si>
  <si>
    <t>735159111R00</t>
  </si>
  <si>
    <t>Otopná tělesa panelová montáž bez ohledu na počet desek, délky do 1600 mm, bez dodávky materiálu</t>
  </si>
  <si>
    <t>735151821R00</t>
  </si>
  <si>
    <t>Demontáž otopných těles panelových dvouřadých, stavební délky do 1500 mm</t>
  </si>
  <si>
    <t>735191910R00</t>
  </si>
  <si>
    <t>Ostatní opravy otopných těles napuštění vody do otopného systému včetně potrubí (bez kotle a ohříváků)  otopných těles</t>
  </si>
  <si>
    <t>48441503R</t>
  </si>
  <si>
    <t>příslušenství k radiátorům konzola navrtávací univerzální; 15/120</t>
  </si>
  <si>
    <t>sada</t>
  </si>
  <si>
    <t>RTS 21/ I</t>
  </si>
  <si>
    <t>484416014RZZ</t>
  </si>
  <si>
    <t>Upevňovací sada pr. 24 /40</t>
  </si>
  <si>
    <t>48457454.AR</t>
  </si>
  <si>
    <t>Těleso otopné s přirozeným prouděním - deskové; materiál: uhlíková ocel; typ: 20; H = 500 mm; B = 66 mm; L = 100 mm; l = 50 mm; tepelný výkon (50) = 1 006 W; s vestavěným ventilem</t>
  </si>
  <si>
    <t>48457493.AR</t>
  </si>
  <si>
    <t>Těleso otopné s přirozeným prouděním - deskové; materiál: uhlíková ocel; typ: 21; H = 500 mm; B = 66 mm; L = 900 mm; l = 50 mm; tepelný výkon (50) = 1 005 W; s vestavěným ventilem</t>
  </si>
  <si>
    <t>48457593.AR</t>
  </si>
  <si>
    <t>Těleso otopné s přirozeným prouděním - deskové; materiál: uhlíková ocel; typ: 22; H = 900 mm; B = 100 mm; L = 600 mm; l = 50 mm; tepelný výkon (50) = 1 388 W; s vestavěným ventilem</t>
  </si>
  <si>
    <t>5513730660R</t>
  </si>
  <si>
    <t>hlavice termostatická s dálkovým nastavením, s vestavěným čidlem; regulační rozsah 8,0 až 27,0 °C; ovládání ruční; provedení kapalinová; kapilára 2 000 mm</t>
  </si>
  <si>
    <t>998735201R00</t>
  </si>
  <si>
    <t>Přesun hmot pro otopná tělesa v objektech výšky do 6 m</t>
  </si>
  <si>
    <t>766661112R00</t>
  </si>
  <si>
    <t>Montáž dveřních křídel kompletizovaných otevíravých ,  , do ocelové nebo fošnové zárubně, jednokřídlových, šířky do 800 mm</t>
  </si>
  <si>
    <t>800-766</t>
  </si>
  <si>
    <t>766661122R00</t>
  </si>
  <si>
    <t>Montáž dveřních křídel kompletizovaných otevíravých ,  , do ocelové nebo fošnové zárubně, jednokřídlových, šířky přes 800 mm</t>
  </si>
  <si>
    <t>766661142R00</t>
  </si>
  <si>
    <t>Montáž dveřních křídel kompletizovaných otevíravých ,  , do ocelové nebo fošnové zárubně, dvoukřídlových, šířky přes 1450 mm</t>
  </si>
  <si>
    <t>766670021R00</t>
  </si>
  <si>
    <t xml:space="preserve">Doplňky ke dveřním křídlům - montáž </t>
  </si>
  <si>
    <t>61165401R</t>
  </si>
  <si>
    <t>dveře vnitřní š = 700 mm; h = 1 970,0 mm; profilované; otevíravé; počet křídel 1; plné; povrch. úprava laminát CPL; dekor dub, buk, olše, javor, hruška, teak, wenge</t>
  </si>
  <si>
    <t>RTS 21/ II</t>
  </si>
  <si>
    <t>61165402R</t>
  </si>
  <si>
    <t>dveře vnitřní š = 800 mm; h = 1 970,0 mm; profilované; otevíravé; počet křídel 1; plné; povrch. úprava laminát CPL; dekor dub, buk, olše, javor, hruška, teak, wenge</t>
  </si>
  <si>
    <t>61165403R</t>
  </si>
  <si>
    <t>dveře vnitřní š = 900 mm; h = 1 970,0 mm; profilované; otevíravé; počet křídel 1; plné; povrch. úprava laminát CPL; dekor dub, buk, olše, javor, hruška, teak, wenge</t>
  </si>
  <si>
    <t>61165406R</t>
  </si>
  <si>
    <t>dveře vnitřní š = 1 450 mm; h = 1 970,0 mm; profilované; otevíravé; počet křídel 2; plné; povrch. úprava laminát CPL; dekor dub, buk, olše, javor, hruška, teak, wenge</t>
  </si>
  <si>
    <t>998766201R00</t>
  </si>
  <si>
    <t>Přesun hmot pro konstrukce truhlářské v objektech výšky do 6 m</t>
  </si>
  <si>
    <t>50 m vodorovně</t>
  </si>
  <si>
    <t>771101101R00</t>
  </si>
  <si>
    <t xml:space="preserve">Příprava podkladu pod dlažby vysávání podkladů pod keramickou dlažbu průmyslovým vysavačem </t>
  </si>
  <si>
    <t>800-771</t>
  </si>
  <si>
    <t>771475014R00</t>
  </si>
  <si>
    <t>Montáž soklíků z dlaždic keramických výšky 100 mm, soklíků vodorovných, kladených do flexibilního tmele</t>
  </si>
  <si>
    <t>771575118R00</t>
  </si>
  <si>
    <t>Montáž podlah z dlaždic keramických 600 x 600 mm, režných nebo glazovaných, hladkých, kladených do flexibilního tmele</t>
  </si>
  <si>
    <t>771578011R00</t>
  </si>
  <si>
    <t>Zvláštní úpravy spár spára podlaha-stěna silikonem</t>
  </si>
  <si>
    <t>102,96+251,9</t>
  </si>
  <si>
    <t>771579795R00</t>
  </si>
  <si>
    <t>Příplatky k položkám montáže podlah keramických příplatek za spárování voduodpuzující hmotou - plošně</t>
  </si>
  <si>
    <t>RTS 19/ II</t>
  </si>
  <si>
    <t>771590150R00</t>
  </si>
  <si>
    <t>Penetrování nášlap ploch podlahy</t>
  </si>
  <si>
    <t>59761092R</t>
  </si>
  <si>
    <t>Sokl keramický bez glazury (UGL); dl = 598 mm; v = 95 mm; tl = 10 mm; mrazuvzdorný; barva: dle vzorníku</t>
  </si>
  <si>
    <t>251,9/0,6*1,1</t>
  </si>
  <si>
    <t>59764207</t>
  </si>
  <si>
    <t>Dlažba keramická typ: čtvercový; bez glazury (UGL); dl = 598 mm; š = 598 mm; tl = 10,0 mm; nasákavost = 0,5 %; mrazuvzdorná; protiskluznost: R10; barva: dle vzorníku</t>
  </si>
  <si>
    <t>protiskluz R10</t>
  </si>
  <si>
    <t>322,44*1,1</t>
  </si>
  <si>
    <t>998771201R00</t>
  </si>
  <si>
    <t>Přesun hmot pro podlahy z dlaždic v objektech výšky do 6 m</t>
  </si>
  <si>
    <t>777553210R00</t>
  </si>
  <si>
    <t>Podlahy ze stěrky silikátové s disperzí Doplňující práce pro podlahy ze stěrek silikátových vyrovnání podlah samonivelační hmotou na bázi cementu  tl. 2mm</t>
  </si>
  <si>
    <t>800-773</t>
  </si>
  <si>
    <t>sádrová stěrka</t>
  </si>
  <si>
    <t>268,03</t>
  </si>
  <si>
    <t>777553219R00</t>
  </si>
  <si>
    <t>Podlahy ze stěrky silikátové s disperzí Doplňující práce pro podlahy ze stěrek silikátových příplatek za každé 2 mm vyrovnání podlah samoniveleační hmotou na bázi cementu</t>
  </si>
  <si>
    <t>268,03*2</t>
  </si>
  <si>
    <t>54,41*4</t>
  </si>
  <si>
    <t>777615223R00</t>
  </si>
  <si>
    <t>Nátěr epoxidový, podlah betonových, skladba: penetrace, zásyp křemičitým pískem, 2xnátěr</t>
  </si>
  <si>
    <t>Položka obsahuje penetraci podkladu se zásypem křemičitým pískem a 2x epoxidový nátěr.</t>
  </si>
  <si>
    <t>vlhkostní uzávěra</t>
  </si>
  <si>
    <t>998777201R00</t>
  </si>
  <si>
    <t>Přesun hmot pro podlahy syntetické v objektech výšky do 6 m</t>
  </si>
  <si>
    <t>781101210R00</t>
  </si>
  <si>
    <t>Příprava podkladu pod obklady penetrace podkladu pod obklady</t>
  </si>
  <si>
    <t>781415016R00</t>
  </si>
  <si>
    <t>Montáž obkladů vnitřních z obkládaček pórovinových nad 200 x 250 mm , lepených do flexibilního tmele</t>
  </si>
  <si>
    <t>781419705R00</t>
  </si>
  <si>
    <t>Montáž obkladů vnitřních z obkládaček pórovinových příplatky k položkám montáže obkladů vnitřních z obkladaček pórovinových příplatek za spárovací hmotu - plošně</t>
  </si>
  <si>
    <t>barva dle výběru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</si>
  <si>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</si>
  <si>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</si>
  <si>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</si>
  <si>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</si>
  <si>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781491001RT1</t>
  </si>
  <si>
    <t>Lišty k obkladům bez dodávky materiálu</t>
  </si>
  <si>
    <t>svislé vnější hrany a horní hrana</t>
  </si>
  <si>
    <t>176,616*0,8</t>
  </si>
  <si>
    <t>59760102RZ1</t>
  </si>
  <si>
    <t>Lišta rohová hliník. na obklad ukončovací 8 mm</t>
  </si>
  <si>
    <t>141,29*1,1</t>
  </si>
  <si>
    <t>597813726</t>
  </si>
  <si>
    <t>Obklad keramický s glazurou (GL); dl = 398 mm; š = 198 mm; tl = 7,0 mm; barva: dle vzorníku</t>
  </si>
  <si>
    <t>3 barvy dle výběru objednatele</t>
  </si>
  <si>
    <t>73,59*2,4*1,1</t>
  </si>
  <si>
    <t>998781201R00</t>
  </si>
  <si>
    <t>Přesun hmot pro obklady keramické v objektech výšky do 6 m</t>
  </si>
  <si>
    <t>784402801R00</t>
  </si>
  <si>
    <t>Odstranění maleb oškrabáním, v místnostech do 3,8 m</t>
  </si>
  <si>
    <t>800-784</t>
  </si>
  <si>
    <t>322,44+354,86*2,4</t>
  </si>
  <si>
    <t>784111701R00</t>
  </si>
  <si>
    <t>Příprava povrchu Penetrace (napouštění) podkladu disperzní, jednonásobná</t>
  </si>
  <si>
    <t>784115722R00</t>
  </si>
  <si>
    <t>Malby z malířských směsí omyvatelných, pro sádrokarton,  , barevné, dvojnásobné</t>
  </si>
  <si>
    <t>barevný odstín dle výběru objednatele</t>
  </si>
  <si>
    <t>210010301RT1</t>
  </si>
  <si>
    <t>Montáž krabice plastové přístrojové, kruhové, o průměru 73 mm, hloubky 30 mm,  , do zdiva, bez zapojení, včetně dodávky</t>
  </si>
  <si>
    <t>POL1_9</t>
  </si>
  <si>
    <t>210010322RT1</t>
  </si>
  <si>
    <t>Montáž krabice plastové rozvodné, kruhové, o průměru 73 mm, hloubky 42 mm, s víčkem a svorkovnicí, do zdiva, se zapojením, včetně dodávky</t>
  </si>
  <si>
    <t>210110004R00</t>
  </si>
  <si>
    <t>Montáž spínače nástěnného pro prostředí obyčejné nebo vlhké včetně zapojení, střídavého,  , řazení 6</t>
  </si>
  <si>
    <t>210111021RT1</t>
  </si>
  <si>
    <t xml:space="preserve">Montáž zásuvky domovní v krabici včetně zapojení, včetně dodávky zásuvky jednonásobné, s ochranným kolíkem, s víčkem,  , provedení 2x (2P+PE),  </t>
  </si>
  <si>
    <t>IP 44</t>
  </si>
  <si>
    <t>210220321RT1</t>
  </si>
  <si>
    <t>Montáž svorky hromosvodové "Bernard" na potrubí, včetně dodávky svorky a Cu pásku (bez vodiče a připoj. vod.)</t>
  </si>
  <si>
    <t>SEBT</t>
  </si>
  <si>
    <t>210220452RT1</t>
  </si>
  <si>
    <t>Ochranné pospojování v prádelnách a koupelnách pevně uložené, včetně dodávky CY 6</t>
  </si>
  <si>
    <t>210810005RT3</t>
  </si>
  <si>
    <t>Kabel CYKY-m 750 V 3 x 1,5 mm2 volně uložený, včetně dodávky CYKY 3Cx1.5</t>
  </si>
  <si>
    <t>RTS 13/ II</t>
  </si>
  <si>
    <t>210810006RT3</t>
  </si>
  <si>
    <t>Kabel CYKY-m 750 V 3 x 2,5 mm2 volně uložený, včetně dodávky CYKY 3Cx2.5</t>
  </si>
  <si>
    <t>210010007U00</t>
  </si>
  <si>
    <t>Mtž trubka plast tuhá pod om D 16mm</t>
  </si>
  <si>
    <t>210100001R00</t>
  </si>
  <si>
    <t>Ukončení vodičů v rozvaděči + zapojení do 2,5 mm2</t>
  </si>
  <si>
    <t>210200006RZ2</t>
  </si>
  <si>
    <t>Svítidlo - montáž</t>
  </si>
  <si>
    <t>montáž</t>
  </si>
  <si>
    <t>34561409</t>
  </si>
  <si>
    <t>svorka spojovací krabicová řady 273 se zásuvným svorkovým spojem pro plné vodiče, barva šedá, 3 svěrná místa</t>
  </si>
  <si>
    <t>POL3_9</t>
  </si>
  <si>
    <t>34561412</t>
  </si>
  <si>
    <t>svorka spojovací kompaktní 3 vodičová s páčkou</t>
  </si>
  <si>
    <t>34571152R</t>
  </si>
  <si>
    <t>trubka ohebná, elektroinstalační; mat. PVC samozhášivé; vnější pr.= 21,2 mm; vnitřní pr.= 16,0 mm; mech.odolnost nízká; mezní hodnota zatížení 320 N/5 cm; teplot.rozsah -5 až 60 °C; stupeň hořlavosti A-3C; použití: pro instalaci na povrch, do omítky nebo pod omítku, pro montáž do dutých zdí, příček a stropů</t>
  </si>
  <si>
    <t>RTS 17/ II</t>
  </si>
  <si>
    <t>250*1,1</t>
  </si>
  <si>
    <t>348241106R</t>
  </si>
  <si>
    <t>svítidlo interiérové zářivkové zápustné, modul 600; 2x36 W; difuzor AR; dvoutrubicové; elektr.předřadník; IP 20; typ zdroje T26; mat.tělesa lakovaný plech bílé barvy; patice G13; délka 1 195 mm; šířka 295 mm; výška 94 mm</t>
  </si>
  <si>
    <t>RTS 23/ I</t>
  </si>
  <si>
    <t>348241110R</t>
  </si>
  <si>
    <t>svítidlo interiérové zářivkové zápustné, modul 600; 2x58 W; difuzor AR; dvoutrubicové; elektr.předřadník; IP 20; typ zdroje T26; mat.tělesa lakovaný plech bílé barvy; patice G13; délka 1 495 mm; šířka 295 mm; výška 94 mm</t>
  </si>
  <si>
    <t>POL3_1</t>
  </si>
  <si>
    <t>348241122R</t>
  </si>
  <si>
    <t>svítidlo interiérové zářivkové zápustné, modul 600; 2x18 W; dvoutrubicové; elektr.předřadník; IP 65; typ zdroje T26; mat.tělesa lakovaný plech bílé barvy; patice G13; délka 595 mm; šířka 298 mm; výška 100 mm</t>
  </si>
  <si>
    <t>240070537R00</t>
  </si>
  <si>
    <t>Součásti k propojení klapek</t>
  </si>
  <si>
    <t>RTS 13/ I</t>
  </si>
  <si>
    <t>240071102R00</t>
  </si>
  <si>
    <t>Ventil talířový z termoplastů vel. 100,160,250</t>
  </si>
  <si>
    <t>240071362RZ2</t>
  </si>
  <si>
    <t>Montáž dveřních mřížek - všechny typy</t>
  </si>
  <si>
    <t>4297311042</t>
  </si>
  <si>
    <t>Mřížka dveřní hliníková oboustranná   300x100</t>
  </si>
  <si>
    <t>979087112R00</t>
  </si>
  <si>
    <t xml:space="preserve">Vodorovná doprava suti a vybouraných hmot nakládání suti na dopravní prostředky,  </t>
  </si>
  <si>
    <t>821-1</t>
  </si>
  <si>
    <t>Přesun suti</t>
  </si>
  <si>
    <t>POL8_0</t>
  </si>
  <si>
    <t>se složením a hrubým urovnáním nebo s přeložením na jiný dopravní prostředek kromě lodi, vč. příplatku za každých dalších i započatých 1000 m přes 1000 m,</t>
  </si>
  <si>
    <t>979017112R00</t>
  </si>
  <si>
    <t>Svislé přemístění suti k místu nakládky svislé přemístění vybouraných hmot nošením nebo přehazováním k místu nakládky, na výšku do 3,5 m</t>
  </si>
  <si>
    <t>800-2</t>
  </si>
  <si>
    <t>nebo vybouraných hmot nošením nebo přehazováním k místu nakládky přístupnému normálním dopravním prostředkům,</t>
  </si>
  <si>
    <t>979081111R00</t>
  </si>
  <si>
    <t>Odvoz suti a vybouraných hmot na skládku do 1 km</t>
  </si>
  <si>
    <t>POL8_1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</si>
  <si>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</si>
  <si>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</si>
  <si>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</si>
  <si>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</si>
  <si>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</si>
  <si>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</si>
  <si>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979999999R00</t>
  </si>
  <si>
    <t>Poplatek za recyklaci, suti s 10 % příměsi dřeva, plastu apod.,  , skupina 17 01 07 z Katalogu odpadů</t>
  </si>
  <si>
    <t>POL8_</t>
  </si>
  <si>
    <t>SUM</t>
  </si>
  <si>
    <t>END</t>
  </si>
  <si>
    <t>Popis stavby: 20241207 - SZZ Krnov</t>
  </si>
  <si>
    <t xml:space="preserve">SZZ Krnov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</si>
</sst>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sheetProtection algorithmName="SHA-512" hashValue="qj0Xmg3bZcB/vP/c4yUrDlyE8FO1fQq37suP4Hm7kMu3LmoRnBoXal1mn2pgwF0pCieTDsvzX5N5DKcrJXrdeg==" saltValue="1UIQPXrbqJDaNc5PKHAlY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2"/>
  <sheetViews>
    <sheetView showGridLines="0" topLeftCell="B1" zoomScaleNormal="100" zoomScaleSheetLayoutView="75" workbookViewId="0">
      <selection activeCell="Q17" sqref="Q1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7" t="s">
        <v>22</v>
      </c>
      <c r="C2" s="78"/>
      <c r="D2" s="79" t="s">
        <v>49</v>
      </c>
      <c r="E2" s="237" t="s">
        <v>549</v>
      </c>
      <c r="F2" s="238"/>
      <c r="G2" s="238"/>
      <c r="H2" s="238"/>
      <c r="I2" s="238"/>
      <c r="J2" s="239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40" t="s">
        <v>46</v>
      </c>
      <c r="F3" s="241"/>
      <c r="G3" s="241"/>
      <c r="H3" s="241"/>
      <c r="I3" s="241"/>
      <c r="J3" s="242"/>
    </row>
    <row r="4" spans="1:15" ht="23.25" customHeight="1" x14ac:dyDescent="0.2">
      <c r="A4" s="76">
        <v>1629</v>
      </c>
      <c r="B4" s="82" t="s">
        <v>48</v>
      </c>
      <c r="C4" s="83"/>
      <c r="D4" s="84" t="s">
        <v>43</v>
      </c>
      <c r="E4" s="220" t="s">
        <v>44</v>
      </c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42</v>
      </c>
      <c r="D5" s="225"/>
      <c r="E5" s="226"/>
      <c r="F5" s="226"/>
      <c r="G5" s="226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7"/>
      <c r="E6" s="228"/>
      <c r="F6" s="228"/>
      <c r="G6" s="228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9"/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4"/>
      <c r="E11" s="244"/>
      <c r="F11" s="244"/>
      <c r="G11" s="244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3"/>
      <c r="F15" s="243"/>
      <c r="G15" s="245"/>
      <c r="H15" s="245"/>
      <c r="I15" s="245" t="s">
        <v>29</v>
      </c>
      <c r="J15" s="246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8"/>
      <c r="F16" s="209"/>
      <c r="G16" s="208"/>
      <c r="H16" s="209"/>
      <c r="I16" s="208">
        <f>SUMIF(F53:F78,A16,I53:I78)+SUMIF(F53:F78,"PSU",I53:I78)</f>
        <v>0</v>
      </c>
      <c r="J16" s="210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8"/>
      <c r="F17" s="209"/>
      <c r="G17" s="208"/>
      <c r="H17" s="209"/>
      <c r="I17" s="208">
        <f>SUMIF(F53:F78,A17,I53:I78)</f>
        <v>0</v>
      </c>
      <c r="J17" s="210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8"/>
      <c r="F18" s="209"/>
      <c r="G18" s="208"/>
      <c r="H18" s="209"/>
      <c r="I18" s="208">
        <f>SUMIF(F53:F78,A18,I53:I78)</f>
        <v>0</v>
      </c>
      <c r="J18" s="210"/>
    </row>
    <row r="19" spans="1:10" ht="23.25" customHeight="1" x14ac:dyDescent="0.2">
      <c r="A19" s="139" t="s">
        <v>114</v>
      </c>
      <c r="B19" s="38" t="s">
        <v>27</v>
      </c>
      <c r="C19" s="62"/>
      <c r="D19" s="63"/>
      <c r="E19" s="208"/>
      <c r="F19" s="209"/>
      <c r="G19" s="208"/>
      <c r="H19" s="209"/>
      <c r="I19" s="208">
        <f>SUMIF(F53:F78,A19,I53:I78)</f>
        <v>0</v>
      </c>
      <c r="J19" s="210"/>
    </row>
    <row r="20" spans="1:10" ht="23.25" customHeight="1" x14ac:dyDescent="0.2">
      <c r="A20" s="139" t="s">
        <v>115</v>
      </c>
      <c r="B20" s="38" t="s">
        <v>28</v>
      </c>
      <c r="C20" s="62"/>
      <c r="D20" s="63"/>
      <c r="E20" s="208"/>
      <c r="F20" s="209"/>
      <c r="G20" s="208"/>
      <c r="H20" s="209"/>
      <c r="I20" s="208">
        <f>SUMIF(F53:F78,A20,I53:I78)</f>
        <v>0</v>
      </c>
      <c r="J20" s="210"/>
    </row>
    <row r="21" spans="1:10" ht="23.25" customHeight="1" x14ac:dyDescent="0.2">
      <c r="A21" s="2"/>
      <c r="B21" s="48" t="s">
        <v>29</v>
      </c>
      <c r="C21" s="64"/>
      <c r="D21" s="65"/>
      <c r="E21" s="211"/>
      <c r="F21" s="247"/>
      <c r="G21" s="211"/>
      <c r="H21" s="247"/>
      <c r="I21" s="211">
        <f>SUM(I16:J20)</f>
        <v>0</v>
      </c>
      <c r="J21" s="21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4">
        <f>A23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4">
        <f>A25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6">
        <f>CenaCelkem-(ZakladDPHSni+DPHSni+ZakladDPHZakl+DPHZakl)</f>
        <v>0</v>
      </c>
      <c r="H27" s="236"/>
      <c r="I27" s="236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4">
        <f>ZakladDPHSniVypocet+ZakladDPHZaklVypocet</f>
        <v>0</v>
      </c>
      <c r="H28" s="214"/>
      <c r="I28" s="214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3">
        <f>A27</f>
        <v>0</v>
      </c>
      <c r="H29" s="213"/>
      <c r="I29" s="213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50</v>
      </c>
      <c r="C39" s="198"/>
      <c r="D39" s="198"/>
      <c r="E39" s="198"/>
      <c r="F39" s="99">
        <f>'2 20250228 Pol'!AE279</f>
        <v>0</v>
      </c>
      <c r="G39" s="100">
        <f>'2 20250228 Pol'!AF279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/>
      <c r="C40" s="199" t="s">
        <v>51</v>
      </c>
      <c r="D40" s="199"/>
      <c r="E40" s="199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45</v>
      </c>
      <c r="C41" s="199" t="s">
        <v>46</v>
      </c>
      <c r="D41" s="199"/>
      <c r="E41" s="199"/>
      <c r="F41" s="104">
        <f>'2 20250228 Pol'!AE279</f>
        <v>0</v>
      </c>
      <c r="G41" s="105">
        <f>'2 20250228 Pol'!AF279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88">
        <v>3</v>
      </c>
      <c r="B42" s="107" t="s">
        <v>43</v>
      </c>
      <c r="C42" s="198" t="s">
        <v>44</v>
      </c>
      <c r="D42" s="198"/>
      <c r="E42" s="198"/>
      <c r="F42" s="108">
        <f>'2 20250228 Pol'!AE279</f>
        <v>0</v>
      </c>
      <c r="G42" s="101">
        <f>'2 20250228 Pol'!AF279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hidden="1" customHeight="1" x14ac:dyDescent="0.2">
      <c r="A43" s="88"/>
      <c r="B43" s="200" t="s">
        <v>52</v>
      </c>
      <c r="C43" s="201"/>
      <c r="D43" s="201"/>
      <c r="E43" s="202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">
      <c r="A45" t="s">
        <v>54</v>
      </c>
      <c r="B45" t="s">
        <v>548</v>
      </c>
    </row>
    <row r="46" spans="1:10" x14ac:dyDescent="0.2">
      <c r="A46" t="s">
        <v>55</v>
      </c>
      <c r="B46" t="s">
        <v>56</v>
      </c>
    </row>
    <row r="47" spans="1:10" x14ac:dyDescent="0.2">
      <c r="A47" t="s">
        <v>57</v>
      </c>
      <c r="B47" t="s">
        <v>58</v>
      </c>
    </row>
    <row r="50" spans="1:10" ht="15.75" x14ac:dyDescent="0.25">
      <c r="B50" s="120" t="s">
        <v>59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60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61</v>
      </c>
      <c r="C53" s="196" t="s">
        <v>62</v>
      </c>
      <c r="D53" s="197"/>
      <c r="E53" s="197"/>
      <c r="F53" s="135" t="s">
        <v>24</v>
      </c>
      <c r="G53" s="136"/>
      <c r="H53" s="136"/>
      <c r="I53" s="136">
        <f>'2 20250228 Pol'!G8</f>
        <v>0</v>
      </c>
      <c r="J53" s="132" t="str">
        <f>IF(I79=0,"",I53/I79*100)</f>
        <v/>
      </c>
    </row>
    <row r="54" spans="1:10" ht="36.75" customHeight="1" x14ac:dyDescent="0.2">
      <c r="A54" s="123"/>
      <c r="B54" s="128" t="s">
        <v>63</v>
      </c>
      <c r="C54" s="196" t="s">
        <v>64</v>
      </c>
      <c r="D54" s="197"/>
      <c r="E54" s="197"/>
      <c r="F54" s="135" t="s">
        <v>24</v>
      </c>
      <c r="G54" s="136"/>
      <c r="H54" s="136"/>
      <c r="I54" s="136">
        <f>'2 20250228 Pol'!G17</f>
        <v>0</v>
      </c>
      <c r="J54" s="132" t="str">
        <f>IF(I79=0,"",I54/I79*100)</f>
        <v/>
      </c>
    </row>
    <row r="55" spans="1:10" ht="36.75" customHeight="1" x14ac:dyDescent="0.2">
      <c r="A55" s="123"/>
      <c r="B55" s="128" t="s">
        <v>65</v>
      </c>
      <c r="C55" s="196" t="s">
        <v>66</v>
      </c>
      <c r="D55" s="197"/>
      <c r="E55" s="197"/>
      <c r="F55" s="135" t="s">
        <v>24</v>
      </c>
      <c r="G55" s="136"/>
      <c r="H55" s="136"/>
      <c r="I55" s="136">
        <f>'2 20250228 Pol'!G21</f>
        <v>0</v>
      </c>
      <c r="J55" s="132" t="str">
        <f>IF(I79=0,"",I55/I79*100)</f>
        <v/>
      </c>
    </row>
    <row r="56" spans="1:10" ht="36.75" customHeight="1" x14ac:dyDescent="0.2">
      <c r="A56" s="123"/>
      <c r="B56" s="128" t="s">
        <v>67</v>
      </c>
      <c r="C56" s="196" t="s">
        <v>68</v>
      </c>
      <c r="D56" s="197"/>
      <c r="E56" s="197"/>
      <c r="F56" s="135" t="s">
        <v>24</v>
      </c>
      <c r="G56" s="136"/>
      <c r="H56" s="136"/>
      <c r="I56" s="136">
        <f>'2 20250228 Pol'!G36</f>
        <v>0</v>
      </c>
      <c r="J56" s="132" t="str">
        <f>IF(I79=0,"",I56/I79*100)</f>
        <v/>
      </c>
    </row>
    <row r="57" spans="1:10" ht="36.75" customHeight="1" x14ac:dyDescent="0.2">
      <c r="A57" s="123"/>
      <c r="B57" s="128" t="s">
        <v>69</v>
      </c>
      <c r="C57" s="196" t="s">
        <v>70</v>
      </c>
      <c r="D57" s="197"/>
      <c r="E57" s="197"/>
      <c r="F57" s="135" t="s">
        <v>24</v>
      </c>
      <c r="G57" s="136"/>
      <c r="H57" s="136"/>
      <c r="I57" s="136">
        <f>'2 20250228 Pol'!G45</f>
        <v>0</v>
      </c>
      <c r="J57" s="132" t="str">
        <f>IF(I79=0,"",I57/I79*100)</f>
        <v/>
      </c>
    </row>
    <row r="58" spans="1:10" ht="36.75" customHeight="1" x14ac:dyDescent="0.2">
      <c r="A58" s="123"/>
      <c r="B58" s="128" t="s">
        <v>71</v>
      </c>
      <c r="C58" s="196" t="s">
        <v>72</v>
      </c>
      <c r="D58" s="197"/>
      <c r="E58" s="197"/>
      <c r="F58" s="135" t="s">
        <v>24</v>
      </c>
      <c r="G58" s="136"/>
      <c r="H58" s="136"/>
      <c r="I58" s="136">
        <f>'2 20250228 Pol'!G49</f>
        <v>0</v>
      </c>
      <c r="J58" s="132" t="str">
        <f>IF(I79=0,"",I58/I79*100)</f>
        <v/>
      </c>
    </row>
    <row r="59" spans="1:10" ht="36.75" customHeight="1" x14ac:dyDescent="0.2">
      <c r="A59" s="123"/>
      <c r="B59" s="128" t="s">
        <v>73</v>
      </c>
      <c r="C59" s="196" t="s">
        <v>74</v>
      </c>
      <c r="D59" s="197"/>
      <c r="E59" s="197"/>
      <c r="F59" s="135" t="s">
        <v>24</v>
      </c>
      <c r="G59" s="136"/>
      <c r="H59" s="136"/>
      <c r="I59" s="136">
        <f>'2 20250228 Pol'!G56</f>
        <v>0</v>
      </c>
      <c r="J59" s="132" t="str">
        <f>IF(I79=0,"",I59/I79*100)</f>
        <v/>
      </c>
    </row>
    <row r="60" spans="1:10" ht="36.75" customHeight="1" x14ac:dyDescent="0.2">
      <c r="A60" s="123"/>
      <c r="B60" s="128" t="s">
        <v>75</v>
      </c>
      <c r="C60" s="196" t="s">
        <v>76</v>
      </c>
      <c r="D60" s="197"/>
      <c r="E60" s="197"/>
      <c r="F60" s="135" t="s">
        <v>24</v>
      </c>
      <c r="G60" s="136"/>
      <c r="H60" s="136"/>
      <c r="I60" s="136">
        <f>'2 20250228 Pol'!G58</f>
        <v>0</v>
      </c>
      <c r="J60" s="132" t="str">
        <f>IF(I79=0,"",I60/I79*100)</f>
        <v/>
      </c>
    </row>
    <row r="61" spans="1:10" ht="36.75" customHeight="1" x14ac:dyDescent="0.2">
      <c r="A61" s="123"/>
      <c r="B61" s="128" t="s">
        <v>77</v>
      </c>
      <c r="C61" s="196" t="s">
        <v>78</v>
      </c>
      <c r="D61" s="197"/>
      <c r="E61" s="197"/>
      <c r="F61" s="135" t="s">
        <v>24</v>
      </c>
      <c r="G61" s="136"/>
      <c r="H61" s="136"/>
      <c r="I61" s="136">
        <f>'2 20250228 Pol'!G60</f>
        <v>0</v>
      </c>
      <c r="J61" s="132" t="str">
        <f>IF(I79=0,"",I61/I79*100)</f>
        <v/>
      </c>
    </row>
    <row r="62" spans="1:10" ht="36.75" customHeight="1" x14ac:dyDescent="0.2">
      <c r="A62" s="123"/>
      <c r="B62" s="128" t="s">
        <v>79</v>
      </c>
      <c r="C62" s="196" t="s">
        <v>80</v>
      </c>
      <c r="D62" s="197"/>
      <c r="E62" s="197"/>
      <c r="F62" s="135" t="s">
        <v>24</v>
      </c>
      <c r="G62" s="136"/>
      <c r="H62" s="136"/>
      <c r="I62" s="136">
        <f>'2 20250228 Pol'!G78</f>
        <v>0</v>
      </c>
      <c r="J62" s="132" t="str">
        <f>IF(I79=0,"",I62/I79*100)</f>
        <v/>
      </c>
    </row>
    <row r="63" spans="1:10" ht="36.75" customHeight="1" x14ac:dyDescent="0.2">
      <c r="A63" s="123"/>
      <c r="B63" s="128" t="s">
        <v>81</v>
      </c>
      <c r="C63" s="196" t="s">
        <v>82</v>
      </c>
      <c r="D63" s="197"/>
      <c r="E63" s="197"/>
      <c r="F63" s="135" t="s">
        <v>24</v>
      </c>
      <c r="G63" s="136"/>
      <c r="H63" s="136"/>
      <c r="I63" s="136">
        <f>'2 20250228 Pol'!G84</f>
        <v>0</v>
      </c>
      <c r="J63" s="132" t="str">
        <f>IF(I79=0,"",I63/I79*100)</f>
        <v/>
      </c>
    </row>
    <row r="64" spans="1:10" ht="36.75" customHeight="1" x14ac:dyDescent="0.2">
      <c r="A64" s="123"/>
      <c r="B64" s="128" t="s">
        <v>83</v>
      </c>
      <c r="C64" s="196" t="s">
        <v>84</v>
      </c>
      <c r="D64" s="197"/>
      <c r="E64" s="197"/>
      <c r="F64" s="135" t="s">
        <v>25</v>
      </c>
      <c r="G64" s="136"/>
      <c r="H64" s="136"/>
      <c r="I64" s="136">
        <f>'2 20250228 Pol'!G87</f>
        <v>0</v>
      </c>
      <c r="J64" s="132" t="str">
        <f>IF(I79=0,"",I64/I79*100)</f>
        <v/>
      </c>
    </row>
    <row r="65" spans="1:10" ht="36.75" customHeight="1" x14ac:dyDescent="0.2">
      <c r="A65" s="123"/>
      <c r="B65" s="128" t="s">
        <v>85</v>
      </c>
      <c r="C65" s="196" t="s">
        <v>86</v>
      </c>
      <c r="D65" s="197"/>
      <c r="E65" s="197"/>
      <c r="F65" s="135" t="s">
        <v>25</v>
      </c>
      <c r="G65" s="136"/>
      <c r="H65" s="136"/>
      <c r="I65" s="136">
        <f>'2 20250228 Pol'!G97</f>
        <v>0</v>
      </c>
      <c r="J65" s="132" t="str">
        <f>IF(I79=0,"",I65/I79*100)</f>
        <v/>
      </c>
    </row>
    <row r="66" spans="1:10" ht="36.75" customHeight="1" x14ac:dyDescent="0.2">
      <c r="A66" s="123"/>
      <c r="B66" s="128" t="s">
        <v>87</v>
      </c>
      <c r="C66" s="196" t="s">
        <v>88</v>
      </c>
      <c r="D66" s="197"/>
      <c r="E66" s="197"/>
      <c r="F66" s="135" t="s">
        <v>25</v>
      </c>
      <c r="G66" s="136"/>
      <c r="H66" s="136"/>
      <c r="I66" s="136">
        <f>'2 20250228 Pol'!G114</f>
        <v>0</v>
      </c>
      <c r="J66" s="132" t="str">
        <f>IF(I79=0,"",I66/I79*100)</f>
        <v/>
      </c>
    </row>
    <row r="67" spans="1:10" ht="36.75" customHeight="1" x14ac:dyDescent="0.2">
      <c r="A67" s="123"/>
      <c r="B67" s="128" t="s">
        <v>89</v>
      </c>
      <c r="C67" s="196" t="s">
        <v>90</v>
      </c>
      <c r="D67" s="197"/>
      <c r="E67" s="197"/>
      <c r="F67" s="135" t="s">
        <v>25</v>
      </c>
      <c r="G67" s="136"/>
      <c r="H67" s="136"/>
      <c r="I67" s="136">
        <f>'2 20250228 Pol'!G125</f>
        <v>0</v>
      </c>
      <c r="J67" s="132" t="str">
        <f>IF(I79=0,"",I67/I79*100)</f>
        <v/>
      </c>
    </row>
    <row r="68" spans="1:10" ht="36.75" customHeight="1" x14ac:dyDescent="0.2">
      <c r="A68" s="123"/>
      <c r="B68" s="128" t="s">
        <v>91</v>
      </c>
      <c r="C68" s="196" t="s">
        <v>92</v>
      </c>
      <c r="D68" s="197"/>
      <c r="E68" s="197"/>
      <c r="F68" s="135" t="s">
        <v>25</v>
      </c>
      <c r="G68" s="136"/>
      <c r="H68" s="136"/>
      <c r="I68" s="136">
        <f>'2 20250228 Pol'!G134</f>
        <v>0</v>
      </c>
      <c r="J68" s="132" t="str">
        <f>IF(I79=0,"",I68/I79*100)</f>
        <v/>
      </c>
    </row>
    <row r="69" spans="1:10" ht="36.75" customHeight="1" x14ac:dyDescent="0.2">
      <c r="A69" s="123"/>
      <c r="B69" s="128" t="s">
        <v>93</v>
      </c>
      <c r="C69" s="196" t="s">
        <v>94</v>
      </c>
      <c r="D69" s="197"/>
      <c r="E69" s="197"/>
      <c r="F69" s="135" t="s">
        <v>25</v>
      </c>
      <c r="G69" s="136"/>
      <c r="H69" s="136"/>
      <c r="I69" s="136">
        <f>'2 20250228 Pol'!G144</f>
        <v>0</v>
      </c>
      <c r="J69" s="132" t="str">
        <f>IF(I79=0,"",I69/I79*100)</f>
        <v/>
      </c>
    </row>
    <row r="70" spans="1:10" ht="36.75" customHeight="1" x14ac:dyDescent="0.2">
      <c r="A70" s="123"/>
      <c r="B70" s="128" t="s">
        <v>95</v>
      </c>
      <c r="C70" s="196" t="s">
        <v>96</v>
      </c>
      <c r="D70" s="197"/>
      <c r="E70" s="197"/>
      <c r="F70" s="135" t="s">
        <v>25</v>
      </c>
      <c r="G70" s="136"/>
      <c r="H70" s="136"/>
      <c r="I70" s="136">
        <f>'2 20250228 Pol'!G159</f>
        <v>0</v>
      </c>
      <c r="J70" s="132" t="str">
        <f>IF(I79=0,"",I70/I79*100)</f>
        <v/>
      </c>
    </row>
    <row r="71" spans="1:10" ht="36.75" customHeight="1" x14ac:dyDescent="0.2">
      <c r="A71" s="123"/>
      <c r="B71" s="128" t="s">
        <v>97</v>
      </c>
      <c r="C71" s="196" t="s">
        <v>98</v>
      </c>
      <c r="D71" s="197"/>
      <c r="E71" s="197"/>
      <c r="F71" s="135" t="s">
        <v>25</v>
      </c>
      <c r="G71" s="136"/>
      <c r="H71" s="136"/>
      <c r="I71" s="136">
        <f>'2 20250228 Pol'!G170</f>
        <v>0</v>
      </c>
      <c r="J71" s="132" t="str">
        <f>IF(I79=0,"",I71/I79*100)</f>
        <v/>
      </c>
    </row>
    <row r="72" spans="1:10" ht="36.75" customHeight="1" x14ac:dyDescent="0.2">
      <c r="A72" s="123"/>
      <c r="B72" s="128" t="s">
        <v>99</v>
      </c>
      <c r="C72" s="196" t="s">
        <v>100</v>
      </c>
      <c r="D72" s="197"/>
      <c r="E72" s="197"/>
      <c r="F72" s="135" t="s">
        <v>25</v>
      </c>
      <c r="G72" s="136"/>
      <c r="H72" s="136"/>
      <c r="I72" s="136">
        <f>'2 20250228 Pol'!G181</f>
        <v>0</v>
      </c>
      <c r="J72" s="132" t="str">
        <f>IF(I79=0,"",I72/I79*100)</f>
        <v/>
      </c>
    </row>
    <row r="73" spans="1:10" ht="36.75" customHeight="1" x14ac:dyDescent="0.2">
      <c r="A73" s="123"/>
      <c r="B73" s="128" t="s">
        <v>101</v>
      </c>
      <c r="C73" s="196" t="s">
        <v>102</v>
      </c>
      <c r="D73" s="197"/>
      <c r="E73" s="197"/>
      <c r="F73" s="135" t="s">
        <v>25</v>
      </c>
      <c r="G73" s="136"/>
      <c r="H73" s="136"/>
      <c r="I73" s="136">
        <f>'2 20250228 Pol'!G196</f>
        <v>0</v>
      </c>
      <c r="J73" s="132" t="str">
        <f>IF(I79=0,"",I73/I79*100)</f>
        <v/>
      </c>
    </row>
    <row r="74" spans="1:10" ht="36.75" customHeight="1" x14ac:dyDescent="0.2">
      <c r="A74" s="123"/>
      <c r="B74" s="128" t="s">
        <v>103</v>
      </c>
      <c r="C74" s="196" t="s">
        <v>104</v>
      </c>
      <c r="D74" s="197"/>
      <c r="E74" s="197"/>
      <c r="F74" s="135" t="s">
        <v>25</v>
      </c>
      <c r="G74" s="136"/>
      <c r="H74" s="136"/>
      <c r="I74" s="136">
        <f>'2 20250228 Pol'!G211</f>
        <v>0</v>
      </c>
      <c r="J74" s="132" t="str">
        <f>IF(I79=0,"",I74/I79*100)</f>
        <v/>
      </c>
    </row>
    <row r="75" spans="1:10" ht="36.75" customHeight="1" x14ac:dyDescent="0.2">
      <c r="A75" s="123"/>
      <c r="B75" s="128" t="s">
        <v>105</v>
      </c>
      <c r="C75" s="196" t="s">
        <v>106</v>
      </c>
      <c r="D75" s="197"/>
      <c r="E75" s="197"/>
      <c r="F75" s="135" t="s">
        <v>25</v>
      </c>
      <c r="G75" s="136"/>
      <c r="H75" s="136"/>
      <c r="I75" s="136">
        <f>'2 20250228 Pol'!G232</f>
        <v>0</v>
      </c>
      <c r="J75" s="132" t="str">
        <f>IF(I79=0,"",I75/I79*100)</f>
        <v/>
      </c>
    </row>
    <row r="76" spans="1:10" ht="36.75" customHeight="1" x14ac:dyDescent="0.2">
      <c r="A76" s="123"/>
      <c r="B76" s="128" t="s">
        <v>107</v>
      </c>
      <c r="C76" s="196" t="s">
        <v>108</v>
      </c>
      <c r="D76" s="197"/>
      <c r="E76" s="197"/>
      <c r="F76" s="135" t="s">
        <v>26</v>
      </c>
      <c r="G76" s="136"/>
      <c r="H76" s="136"/>
      <c r="I76" s="136">
        <f>'2 20250228 Pol'!G240</f>
        <v>0</v>
      </c>
      <c r="J76" s="132" t="str">
        <f>IF(I79=0,"",I76/I79*100)</f>
        <v/>
      </c>
    </row>
    <row r="77" spans="1:10" ht="36.75" customHeight="1" x14ac:dyDescent="0.2">
      <c r="A77" s="123"/>
      <c r="B77" s="128" t="s">
        <v>109</v>
      </c>
      <c r="C77" s="196" t="s">
        <v>110</v>
      </c>
      <c r="D77" s="197"/>
      <c r="E77" s="197"/>
      <c r="F77" s="135" t="s">
        <v>26</v>
      </c>
      <c r="G77" s="136"/>
      <c r="H77" s="136"/>
      <c r="I77" s="136">
        <f>'2 20250228 Pol'!G263</f>
        <v>0</v>
      </c>
      <c r="J77" s="132" t="str">
        <f>IF(I79=0,"",I77/I79*100)</f>
        <v/>
      </c>
    </row>
    <row r="78" spans="1:10" ht="36.75" customHeight="1" x14ac:dyDescent="0.2">
      <c r="A78" s="123"/>
      <c r="B78" s="128" t="s">
        <v>111</v>
      </c>
      <c r="C78" s="196" t="s">
        <v>112</v>
      </c>
      <c r="D78" s="197"/>
      <c r="E78" s="197"/>
      <c r="F78" s="135" t="s">
        <v>113</v>
      </c>
      <c r="G78" s="136"/>
      <c r="H78" s="136"/>
      <c r="I78" s="136">
        <f>'2 20250228 Pol'!G268</f>
        <v>0</v>
      </c>
      <c r="J78" s="132" t="str">
        <f>IF(I79=0,"",I78/I79*100)</f>
        <v/>
      </c>
    </row>
    <row r="79" spans="1:10" ht="25.5" customHeight="1" x14ac:dyDescent="0.2">
      <c r="A79" s="124"/>
      <c r="B79" s="129" t="s">
        <v>1</v>
      </c>
      <c r="C79" s="130"/>
      <c r="D79" s="131"/>
      <c r="E79" s="131"/>
      <c r="F79" s="137"/>
      <c r="G79" s="138"/>
      <c r="H79" s="138"/>
      <c r="I79" s="138">
        <f>SUM(I53:I78)</f>
        <v>0</v>
      </c>
      <c r="J79" s="133">
        <f>SUM(J53:J78)</f>
        <v>0</v>
      </c>
    </row>
    <row r="80" spans="1:10" x14ac:dyDescent="0.2">
      <c r="F80" s="87"/>
      <c r="G80" s="87"/>
      <c r="H80" s="87"/>
      <c r="I80" s="87"/>
      <c r="J80" s="134"/>
    </row>
    <row r="81" spans="6:10" x14ac:dyDescent="0.2">
      <c r="F81" s="87"/>
      <c r="G81" s="87"/>
      <c r="H81" s="87"/>
      <c r="I81" s="87"/>
      <c r="J81" s="134"/>
    </row>
    <row r="82" spans="6:10" x14ac:dyDescent="0.2">
      <c r="F82" s="87"/>
      <c r="G82" s="87"/>
      <c r="H82" s="87"/>
      <c r="I82" s="87"/>
      <c r="J82" s="134"/>
    </row>
  </sheetData>
  <sheetProtection algorithmName="SHA-512" hashValue="uVdgN6fOBfCx5N8bOZU5/+Y4oHLjWVupfNlk7qQviMPNWBhwOORWMfO9oiBQ0/O1c+8ZpgTi51vd1N1q5XVJzQ==" saltValue="tvxTvdq4flIpjVCubLyVX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8:E78"/>
    <mergeCell ref="C73:E73"/>
    <mergeCell ref="C74:E74"/>
    <mergeCell ref="C75:E75"/>
    <mergeCell ref="C76:E76"/>
    <mergeCell ref="C77:E7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7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8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9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algorithmName="SHA-512" hashValue="+wvoj5Hd9xqxGNtMa4PGMixHon8TJL584DAMKaZ5NRfvmfHJ9C0rL2aAkHgoMHcH3UuKekwIfsPUbDoSqKBHAw==" saltValue="nFXIf9PpI8YYbxMQicL8i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R9" sqref="AR9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116</v>
      </c>
      <c r="B1" s="260"/>
      <c r="C1" s="260"/>
      <c r="D1" s="260"/>
      <c r="E1" s="260"/>
      <c r="F1" s="260"/>
      <c r="G1" s="260"/>
      <c r="AG1" t="s">
        <v>117</v>
      </c>
    </row>
    <row r="2" spans="1:60" ht="24.95" customHeight="1" x14ac:dyDescent="0.2">
      <c r="A2" s="140" t="s">
        <v>7</v>
      </c>
      <c r="B2" s="49" t="s">
        <v>49</v>
      </c>
      <c r="C2" s="261" t="s">
        <v>549</v>
      </c>
      <c r="D2" s="262"/>
      <c r="E2" s="262"/>
      <c r="F2" s="262"/>
      <c r="G2" s="263"/>
      <c r="AG2" t="s">
        <v>118</v>
      </c>
    </row>
    <row r="3" spans="1:60" ht="24.95" customHeight="1" x14ac:dyDescent="0.2">
      <c r="A3" s="140" t="s">
        <v>8</v>
      </c>
      <c r="B3" s="49" t="s">
        <v>45</v>
      </c>
      <c r="C3" s="261" t="s">
        <v>46</v>
      </c>
      <c r="D3" s="262"/>
      <c r="E3" s="262"/>
      <c r="F3" s="262"/>
      <c r="G3" s="263"/>
      <c r="AC3" s="121" t="s">
        <v>118</v>
      </c>
      <c r="AG3" t="s">
        <v>119</v>
      </c>
    </row>
    <row r="4" spans="1:60" ht="24.95" customHeight="1" x14ac:dyDescent="0.2">
      <c r="A4" s="141" t="s">
        <v>9</v>
      </c>
      <c r="B4" s="142" t="s">
        <v>43</v>
      </c>
      <c r="C4" s="264" t="s">
        <v>44</v>
      </c>
      <c r="D4" s="265"/>
      <c r="E4" s="265"/>
      <c r="F4" s="265"/>
      <c r="G4" s="266"/>
      <c r="AG4" t="s">
        <v>120</v>
      </c>
    </row>
    <row r="5" spans="1:60" x14ac:dyDescent="0.2">
      <c r="D5" s="10"/>
    </row>
    <row r="6" spans="1:60" ht="38.25" x14ac:dyDescent="0.2">
      <c r="A6" s="144" t="s">
        <v>121</v>
      </c>
      <c r="B6" s="146" t="s">
        <v>122</v>
      </c>
      <c r="C6" s="146" t="s">
        <v>123</v>
      </c>
      <c r="D6" s="145" t="s">
        <v>124</v>
      </c>
      <c r="E6" s="144" t="s">
        <v>125</v>
      </c>
      <c r="F6" s="143" t="s">
        <v>126</v>
      </c>
      <c r="G6" s="144" t="s">
        <v>29</v>
      </c>
      <c r="H6" s="147" t="s">
        <v>30</v>
      </c>
      <c r="I6" s="147" t="s">
        <v>127</v>
      </c>
      <c r="J6" s="147" t="s">
        <v>31</v>
      </c>
      <c r="K6" s="147" t="s">
        <v>128</v>
      </c>
      <c r="L6" s="147" t="s">
        <v>129</v>
      </c>
      <c r="M6" s="147" t="s">
        <v>130</v>
      </c>
      <c r="N6" s="147" t="s">
        <v>131</v>
      </c>
      <c r="O6" s="147" t="s">
        <v>132</v>
      </c>
      <c r="P6" s="147" t="s">
        <v>133</v>
      </c>
      <c r="Q6" s="147" t="s">
        <v>134</v>
      </c>
      <c r="R6" s="147" t="s">
        <v>135</v>
      </c>
      <c r="S6" s="147" t="s">
        <v>136</v>
      </c>
      <c r="T6" s="147" t="s">
        <v>137</v>
      </c>
      <c r="U6" s="147" t="s">
        <v>138</v>
      </c>
      <c r="V6" s="147" t="s">
        <v>139</v>
      </c>
      <c r="W6" s="147" t="s">
        <v>140</v>
      </c>
      <c r="X6" s="147" t="s">
        <v>141</v>
      </c>
      <c r="Y6" s="147" t="s">
        <v>142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143</v>
      </c>
      <c r="B8" s="165" t="s">
        <v>61</v>
      </c>
      <c r="C8" s="187" t="s">
        <v>62</v>
      </c>
      <c r="D8" s="166"/>
      <c r="E8" s="167"/>
      <c r="F8" s="168"/>
      <c r="G8" s="168">
        <f>SUMIF(AG9:AG16,"&lt;&gt;NOR",G9:G16)</f>
        <v>0</v>
      </c>
      <c r="H8" s="168"/>
      <c r="I8" s="168">
        <f>SUM(I9:I16)</f>
        <v>0</v>
      </c>
      <c r="J8" s="168"/>
      <c r="K8" s="168">
        <f>SUM(K9:K16)</f>
        <v>0</v>
      </c>
      <c r="L8" s="168"/>
      <c r="M8" s="168">
        <f>SUM(M9:M16)</f>
        <v>0</v>
      </c>
      <c r="N8" s="167"/>
      <c r="O8" s="167">
        <f>SUM(O9:O16)</f>
        <v>4.43</v>
      </c>
      <c r="P8" s="167"/>
      <c r="Q8" s="167">
        <f>SUM(Q9:Q16)</f>
        <v>0</v>
      </c>
      <c r="R8" s="168"/>
      <c r="S8" s="168"/>
      <c r="T8" s="169"/>
      <c r="U8" s="163"/>
      <c r="V8" s="163">
        <f>SUM(V9:V16)</f>
        <v>151.57</v>
      </c>
      <c r="W8" s="163"/>
      <c r="X8" s="163"/>
      <c r="Y8" s="163"/>
      <c r="AG8" t="s">
        <v>144</v>
      </c>
    </row>
    <row r="9" spans="1:60" ht="33.75" outlineLevel="1" x14ac:dyDescent="0.2">
      <c r="A9" s="171">
        <v>1</v>
      </c>
      <c r="B9" s="172" t="s">
        <v>145</v>
      </c>
      <c r="C9" s="188" t="s">
        <v>146</v>
      </c>
      <c r="D9" s="173" t="s">
        <v>147</v>
      </c>
      <c r="E9" s="174">
        <v>64.92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2.3390000000000001E-2</v>
      </c>
      <c r="O9" s="174">
        <f>ROUND(E9*N9,2)</f>
        <v>1.52</v>
      </c>
      <c r="P9" s="174">
        <v>0</v>
      </c>
      <c r="Q9" s="174">
        <f>ROUND(E9*P9,2)</f>
        <v>0</v>
      </c>
      <c r="R9" s="176" t="s">
        <v>148</v>
      </c>
      <c r="S9" s="176" t="s">
        <v>149</v>
      </c>
      <c r="T9" s="177" t="s">
        <v>149</v>
      </c>
      <c r="U9" s="159">
        <v>0.99</v>
      </c>
      <c r="V9" s="159">
        <f>ROUND(E9*U9,2)</f>
        <v>64.27</v>
      </c>
      <c r="W9" s="159"/>
      <c r="X9" s="159" t="s">
        <v>150</v>
      </c>
      <c r="Y9" s="159" t="s">
        <v>151</v>
      </c>
      <c r="Z9" s="148"/>
      <c r="AA9" s="148"/>
      <c r="AB9" s="148"/>
      <c r="AC9" s="148"/>
      <c r="AD9" s="148"/>
      <c r="AE9" s="148"/>
      <c r="AF9" s="148"/>
      <c r="AG9" s="148" t="s">
        <v>152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5"/>
      <c r="B10" s="156"/>
      <c r="C10" s="252" t="s">
        <v>153</v>
      </c>
      <c r="D10" s="253"/>
      <c r="E10" s="253"/>
      <c r="F10" s="253"/>
      <c r="G10" s="253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154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8" t="str">
        <f>C10</f>
        <v>zřízení nosné konstrukce příčky, vložení tepelné izolace tl. do 5 cm, montáž desek, tmelení spár Q2 a úprava rohů. Včetně dodávek materiálu.</v>
      </c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9" t="s">
        <v>155</v>
      </c>
      <c r="D11" s="161"/>
      <c r="E11" s="162">
        <v>64.92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156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33.75" outlineLevel="1" x14ac:dyDescent="0.2">
      <c r="A12" s="171">
        <v>2</v>
      </c>
      <c r="B12" s="172" t="s">
        <v>157</v>
      </c>
      <c r="C12" s="188" t="s">
        <v>158</v>
      </c>
      <c r="D12" s="173" t="s">
        <v>147</v>
      </c>
      <c r="E12" s="174">
        <v>58.8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4.6539999999999998E-2</v>
      </c>
      <c r="O12" s="174">
        <f>ROUND(E12*N12,2)</f>
        <v>2.74</v>
      </c>
      <c r="P12" s="174">
        <v>0</v>
      </c>
      <c r="Q12" s="174">
        <f>ROUND(E12*P12,2)</f>
        <v>0</v>
      </c>
      <c r="R12" s="176" t="s">
        <v>148</v>
      </c>
      <c r="S12" s="176" t="s">
        <v>149</v>
      </c>
      <c r="T12" s="177" t="s">
        <v>149</v>
      </c>
      <c r="U12" s="159">
        <v>1.29</v>
      </c>
      <c r="V12" s="159">
        <f>ROUND(E12*U12,2)</f>
        <v>75.849999999999994</v>
      </c>
      <c r="W12" s="159"/>
      <c r="X12" s="159" t="s">
        <v>150</v>
      </c>
      <c r="Y12" s="159" t="s">
        <v>151</v>
      </c>
      <c r="Z12" s="148"/>
      <c r="AA12" s="148"/>
      <c r="AB12" s="148"/>
      <c r="AC12" s="148"/>
      <c r="AD12" s="148"/>
      <c r="AE12" s="148"/>
      <c r="AF12" s="148"/>
      <c r="AG12" s="148" t="s">
        <v>159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2" x14ac:dyDescent="0.2">
      <c r="A13" s="155"/>
      <c r="B13" s="156"/>
      <c r="C13" s="252" t="s">
        <v>153</v>
      </c>
      <c r="D13" s="253"/>
      <c r="E13" s="253"/>
      <c r="F13" s="253"/>
      <c r="G13" s="253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154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8" t="str">
        <f>C13</f>
        <v>zřízení nosné konstrukce příčky, vložení tepelné izolace tl. do 5 cm, montáž desek, tmelení spár Q2 a úprava rohů. Včetně dodávek materiálu.</v>
      </c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9" t="s">
        <v>160</v>
      </c>
      <c r="D14" s="161"/>
      <c r="E14" s="162">
        <v>58.8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156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71">
        <v>3</v>
      </c>
      <c r="B15" s="172" t="s">
        <v>161</v>
      </c>
      <c r="C15" s="188" t="s">
        <v>162</v>
      </c>
      <c r="D15" s="173" t="s">
        <v>147</v>
      </c>
      <c r="E15" s="174">
        <v>10.8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1.5350000000000001E-2</v>
      </c>
      <c r="O15" s="174">
        <f>ROUND(E15*N15,2)</f>
        <v>0.17</v>
      </c>
      <c r="P15" s="174">
        <v>0</v>
      </c>
      <c r="Q15" s="174">
        <f>ROUND(E15*P15,2)</f>
        <v>0</v>
      </c>
      <c r="R15" s="176" t="s">
        <v>148</v>
      </c>
      <c r="S15" s="176" t="s">
        <v>149</v>
      </c>
      <c r="T15" s="177" t="s">
        <v>163</v>
      </c>
      <c r="U15" s="159">
        <v>1.06</v>
      </c>
      <c r="V15" s="159">
        <f>ROUND(E15*U15,2)</f>
        <v>11.45</v>
      </c>
      <c r="W15" s="159"/>
      <c r="X15" s="159" t="s">
        <v>150</v>
      </c>
      <c r="Y15" s="159" t="s">
        <v>151</v>
      </c>
      <c r="Z15" s="148"/>
      <c r="AA15" s="148"/>
      <c r="AB15" s="148"/>
      <c r="AC15" s="148"/>
      <c r="AD15" s="148"/>
      <c r="AE15" s="148"/>
      <c r="AF15" s="148"/>
      <c r="AG15" s="148" t="s">
        <v>152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9" t="s">
        <v>164</v>
      </c>
      <c r="D16" s="161"/>
      <c r="E16" s="162">
        <v>10.8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156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4" t="s">
        <v>143</v>
      </c>
      <c r="B17" s="165" t="s">
        <v>63</v>
      </c>
      <c r="C17" s="187" t="s">
        <v>64</v>
      </c>
      <c r="D17" s="166"/>
      <c r="E17" s="167"/>
      <c r="F17" s="168"/>
      <c r="G17" s="168">
        <f>SUMIF(AG18:AG20,"&lt;&gt;NOR",G18:G20)</f>
        <v>0</v>
      </c>
      <c r="H17" s="168"/>
      <c r="I17" s="168">
        <f>SUM(I18:I20)</f>
        <v>0</v>
      </c>
      <c r="J17" s="168"/>
      <c r="K17" s="168">
        <f>SUM(K18:K20)</f>
        <v>0</v>
      </c>
      <c r="L17" s="168"/>
      <c r="M17" s="168">
        <f>SUM(M18:M20)</f>
        <v>0</v>
      </c>
      <c r="N17" s="167"/>
      <c r="O17" s="167">
        <f>SUM(O18:O20)</f>
        <v>3.34</v>
      </c>
      <c r="P17" s="167"/>
      <c r="Q17" s="167">
        <f>SUM(Q18:Q20)</f>
        <v>0</v>
      </c>
      <c r="R17" s="168"/>
      <c r="S17" s="168"/>
      <c r="T17" s="169"/>
      <c r="U17" s="163"/>
      <c r="V17" s="163">
        <f>SUM(V18:V20)</f>
        <v>205.20999999999998</v>
      </c>
      <c r="W17" s="163"/>
      <c r="X17" s="163"/>
      <c r="Y17" s="163"/>
      <c r="AG17" t="s">
        <v>144</v>
      </c>
    </row>
    <row r="18" spans="1:60" ht="33.75" outlineLevel="1" x14ac:dyDescent="0.2">
      <c r="A18" s="179">
        <v>4</v>
      </c>
      <c r="B18" s="180" t="s">
        <v>165</v>
      </c>
      <c r="C18" s="190" t="s">
        <v>166</v>
      </c>
      <c r="D18" s="181" t="s">
        <v>147</v>
      </c>
      <c r="E18" s="182">
        <v>97.75</v>
      </c>
      <c r="F18" s="183"/>
      <c r="G18" s="184">
        <f>ROUND(E18*F18,2)</f>
        <v>0</v>
      </c>
      <c r="H18" s="183"/>
      <c r="I18" s="184">
        <f>ROUND(E18*H18,2)</f>
        <v>0</v>
      </c>
      <c r="J18" s="183"/>
      <c r="K18" s="184">
        <f>ROUND(E18*J18,2)</f>
        <v>0</v>
      </c>
      <c r="L18" s="184">
        <v>21</v>
      </c>
      <c r="M18" s="184">
        <f>G18*(1+L18/100)</f>
        <v>0</v>
      </c>
      <c r="N18" s="182">
        <v>1.201E-2</v>
      </c>
      <c r="O18" s="182">
        <f>ROUND(E18*N18,2)</f>
        <v>1.17</v>
      </c>
      <c r="P18" s="182">
        <v>0</v>
      </c>
      <c r="Q18" s="182">
        <f>ROUND(E18*P18,2)</f>
        <v>0</v>
      </c>
      <c r="R18" s="184" t="s">
        <v>148</v>
      </c>
      <c r="S18" s="184" t="s">
        <v>149</v>
      </c>
      <c r="T18" s="185" t="s">
        <v>149</v>
      </c>
      <c r="U18" s="159">
        <v>0.95</v>
      </c>
      <c r="V18" s="159">
        <f>ROUND(E18*U18,2)</f>
        <v>92.86</v>
      </c>
      <c r="W18" s="159"/>
      <c r="X18" s="159" t="s">
        <v>150</v>
      </c>
      <c r="Y18" s="159" t="s">
        <v>151</v>
      </c>
      <c r="Z18" s="148"/>
      <c r="AA18" s="148"/>
      <c r="AB18" s="148"/>
      <c r="AC18" s="148"/>
      <c r="AD18" s="148"/>
      <c r="AE18" s="148"/>
      <c r="AF18" s="148"/>
      <c r="AG18" s="148" t="s">
        <v>159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33.75" outlineLevel="1" x14ac:dyDescent="0.2">
      <c r="A19" s="171">
        <v>5</v>
      </c>
      <c r="B19" s="172" t="s">
        <v>167</v>
      </c>
      <c r="C19" s="188" t="s">
        <v>168</v>
      </c>
      <c r="D19" s="173" t="s">
        <v>147</v>
      </c>
      <c r="E19" s="174">
        <v>224.69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9.6500000000000006E-3</v>
      </c>
      <c r="O19" s="174">
        <f>ROUND(E19*N19,2)</f>
        <v>2.17</v>
      </c>
      <c r="P19" s="174">
        <v>0</v>
      </c>
      <c r="Q19" s="174">
        <f>ROUND(E19*P19,2)</f>
        <v>0</v>
      </c>
      <c r="R19" s="176" t="s">
        <v>148</v>
      </c>
      <c r="S19" s="176" t="s">
        <v>149</v>
      </c>
      <c r="T19" s="177" t="s">
        <v>149</v>
      </c>
      <c r="U19" s="159">
        <v>0.5</v>
      </c>
      <c r="V19" s="159">
        <f>ROUND(E19*U19,2)</f>
        <v>112.35</v>
      </c>
      <c r="W19" s="159"/>
      <c r="X19" s="159" t="s">
        <v>150</v>
      </c>
      <c r="Y19" s="159" t="s">
        <v>151</v>
      </c>
      <c r="Z19" s="148"/>
      <c r="AA19" s="148"/>
      <c r="AB19" s="148"/>
      <c r="AC19" s="148"/>
      <c r="AD19" s="148"/>
      <c r="AE19" s="148"/>
      <c r="AF19" s="148"/>
      <c r="AG19" s="148" t="s">
        <v>159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254" t="s">
        <v>169</v>
      </c>
      <c r="D20" s="255"/>
      <c r="E20" s="255"/>
      <c r="F20" s="255"/>
      <c r="G20" s="255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170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4" t="s">
        <v>143</v>
      </c>
      <c r="B21" s="165" t="s">
        <v>65</v>
      </c>
      <c r="C21" s="187" t="s">
        <v>66</v>
      </c>
      <c r="D21" s="166"/>
      <c r="E21" s="167"/>
      <c r="F21" s="168"/>
      <c r="G21" s="168">
        <f>SUMIF(AG22:AG35,"&lt;&gt;NOR",G22:G35)</f>
        <v>0</v>
      </c>
      <c r="H21" s="168"/>
      <c r="I21" s="168">
        <f>SUM(I22:I35)</f>
        <v>0</v>
      </c>
      <c r="J21" s="168"/>
      <c r="K21" s="168">
        <f>SUM(K22:K35)</f>
        <v>0</v>
      </c>
      <c r="L21" s="168"/>
      <c r="M21" s="168">
        <f>SUM(M22:M35)</f>
        <v>0</v>
      </c>
      <c r="N21" s="167"/>
      <c r="O21" s="167">
        <f>SUM(O22:O35)</f>
        <v>15.82</v>
      </c>
      <c r="P21" s="167"/>
      <c r="Q21" s="167">
        <f>SUM(Q22:Q35)</f>
        <v>0</v>
      </c>
      <c r="R21" s="168"/>
      <c r="S21" s="168"/>
      <c r="T21" s="169"/>
      <c r="U21" s="163"/>
      <c r="V21" s="163">
        <f>SUM(V22:V35)</f>
        <v>537.27</v>
      </c>
      <c r="W21" s="163"/>
      <c r="X21" s="163"/>
      <c r="Y21" s="163"/>
      <c r="AG21" t="s">
        <v>144</v>
      </c>
    </row>
    <row r="22" spans="1:60" outlineLevel="1" x14ac:dyDescent="0.2">
      <c r="A22" s="171">
        <v>6</v>
      </c>
      <c r="B22" s="172" t="s">
        <v>171</v>
      </c>
      <c r="C22" s="188" t="s">
        <v>172</v>
      </c>
      <c r="D22" s="173" t="s">
        <v>147</v>
      </c>
      <c r="E22" s="174">
        <v>354.86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7.8799999999999999E-3</v>
      </c>
      <c r="O22" s="174">
        <f>ROUND(E22*N22,2)</f>
        <v>2.8</v>
      </c>
      <c r="P22" s="174">
        <v>0</v>
      </c>
      <c r="Q22" s="174">
        <f>ROUND(E22*P22,2)</f>
        <v>0</v>
      </c>
      <c r="R22" s="176" t="s">
        <v>148</v>
      </c>
      <c r="S22" s="176" t="s">
        <v>149</v>
      </c>
      <c r="T22" s="177" t="s">
        <v>149</v>
      </c>
      <c r="U22" s="159">
        <v>0.09</v>
      </c>
      <c r="V22" s="159">
        <f>ROUND(E22*U22,2)</f>
        <v>31.94</v>
      </c>
      <c r="W22" s="159"/>
      <c r="X22" s="159" t="s">
        <v>150</v>
      </c>
      <c r="Y22" s="159" t="s">
        <v>151</v>
      </c>
      <c r="Z22" s="148"/>
      <c r="AA22" s="148"/>
      <c r="AB22" s="148"/>
      <c r="AC22" s="148"/>
      <c r="AD22" s="148"/>
      <c r="AE22" s="148"/>
      <c r="AF22" s="148"/>
      <c r="AG22" s="148" t="s">
        <v>152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252" t="s">
        <v>173</v>
      </c>
      <c r="D23" s="253"/>
      <c r="E23" s="253"/>
      <c r="F23" s="253"/>
      <c r="G23" s="253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154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9" t="s">
        <v>174</v>
      </c>
      <c r="D24" s="161"/>
      <c r="E24" s="162">
        <v>354.86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156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71">
        <v>7</v>
      </c>
      <c r="B25" s="172" t="s">
        <v>175</v>
      </c>
      <c r="C25" s="188" t="s">
        <v>176</v>
      </c>
      <c r="D25" s="173" t="s">
        <v>147</v>
      </c>
      <c r="E25" s="174">
        <v>354.86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2.613E-2</v>
      </c>
      <c r="O25" s="174">
        <f>ROUND(E25*N25,2)</f>
        <v>9.27</v>
      </c>
      <c r="P25" s="174">
        <v>0</v>
      </c>
      <c r="Q25" s="174">
        <f>ROUND(E25*P25,2)</f>
        <v>0</v>
      </c>
      <c r="R25" s="176" t="s">
        <v>148</v>
      </c>
      <c r="S25" s="176" t="s">
        <v>149</v>
      </c>
      <c r="T25" s="177" t="s">
        <v>149</v>
      </c>
      <c r="U25" s="159">
        <v>0.74</v>
      </c>
      <c r="V25" s="159">
        <f>ROUND(E25*U25,2)</f>
        <v>262.60000000000002</v>
      </c>
      <c r="W25" s="159"/>
      <c r="X25" s="159" t="s">
        <v>150</v>
      </c>
      <c r="Y25" s="159" t="s">
        <v>151</v>
      </c>
      <c r="Z25" s="148"/>
      <c r="AA25" s="148"/>
      <c r="AB25" s="148"/>
      <c r="AC25" s="148"/>
      <c r="AD25" s="148"/>
      <c r="AE25" s="148"/>
      <c r="AF25" s="148"/>
      <c r="AG25" s="148" t="s">
        <v>152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252" t="s">
        <v>173</v>
      </c>
      <c r="D26" s="253"/>
      <c r="E26" s="253"/>
      <c r="F26" s="253"/>
      <c r="G26" s="253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154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9" t="s">
        <v>174</v>
      </c>
      <c r="D27" s="161"/>
      <c r="E27" s="162">
        <v>354.86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156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1">
        <v>8</v>
      </c>
      <c r="B28" s="172" t="s">
        <v>177</v>
      </c>
      <c r="C28" s="188" t="s">
        <v>178</v>
      </c>
      <c r="D28" s="173" t="s">
        <v>147</v>
      </c>
      <c r="E28" s="174">
        <v>496.80399999999997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3.5000000000000001E-3</v>
      </c>
      <c r="O28" s="174">
        <f>ROUND(E28*N28,2)</f>
        <v>1.74</v>
      </c>
      <c r="P28" s="174">
        <v>0</v>
      </c>
      <c r="Q28" s="174">
        <f>ROUND(E28*P28,2)</f>
        <v>0</v>
      </c>
      <c r="R28" s="176" t="s">
        <v>148</v>
      </c>
      <c r="S28" s="176" t="s">
        <v>149</v>
      </c>
      <c r="T28" s="177" t="s">
        <v>149</v>
      </c>
      <c r="U28" s="159">
        <v>0.24</v>
      </c>
      <c r="V28" s="159">
        <f>ROUND(E28*U28,2)</f>
        <v>119.23</v>
      </c>
      <c r="W28" s="159"/>
      <c r="X28" s="159" t="s">
        <v>150</v>
      </c>
      <c r="Y28" s="159" t="s">
        <v>151</v>
      </c>
      <c r="Z28" s="148"/>
      <c r="AA28" s="148"/>
      <c r="AB28" s="148"/>
      <c r="AC28" s="148"/>
      <c r="AD28" s="148"/>
      <c r="AE28" s="148"/>
      <c r="AF28" s="148"/>
      <c r="AG28" s="148" t="s">
        <v>152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52" t="s">
        <v>173</v>
      </c>
      <c r="D29" s="253"/>
      <c r="E29" s="253"/>
      <c r="F29" s="253"/>
      <c r="G29" s="253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154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9" t="s">
        <v>179</v>
      </c>
      <c r="D30" s="161"/>
      <c r="E30" s="162">
        <v>496.80399999999997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156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71">
        <v>9</v>
      </c>
      <c r="B31" s="172" t="s">
        <v>180</v>
      </c>
      <c r="C31" s="188" t="s">
        <v>181</v>
      </c>
      <c r="D31" s="173" t="s">
        <v>147</v>
      </c>
      <c r="E31" s="174">
        <v>354.86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5.6600000000000001E-3</v>
      </c>
      <c r="O31" s="174">
        <f>ROUND(E31*N31,2)</f>
        <v>2.0099999999999998</v>
      </c>
      <c r="P31" s="174">
        <v>0</v>
      </c>
      <c r="Q31" s="174">
        <f>ROUND(E31*P31,2)</f>
        <v>0</v>
      </c>
      <c r="R31" s="176" t="s">
        <v>148</v>
      </c>
      <c r="S31" s="176" t="s">
        <v>149</v>
      </c>
      <c r="T31" s="177" t="s">
        <v>149</v>
      </c>
      <c r="U31" s="159">
        <v>0.25</v>
      </c>
      <c r="V31" s="159">
        <f>ROUND(E31*U31,2)</f>
        <v>88.72</v>
      </c>
      <c r="W31" s="159"/>
      <c r="X31" s="159" t="s">
        <v>150</v>
      </c>
      <c r="Y31" s="159" t="s">
        <v>151</v>
      </c>
      <c r="Z31" s="148"/>
      <c r="AA31" s="148"/>
      <c r="AB31" s="148"/>
      <c r="AC31" s="148"/>
      <c r="AD31" s="148"/>
      <c r="AE31" s="148"/>
      <c r="AF31" s="148"/>
      <c r="AG31" s="148" t="s">
        <v>152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252" t="s">
        <v>173</v>
      </c>
      <c r="D32" s="253"/>
      <c r="E32" s="253"/>
      <c r="F32" s="253"/>
      <c r="G32" s="253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154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9" t="s">
        <v>182</v>
      </c>
      <c r="D33" s="161"/>
      <c r="E33" s="162">
        <v>354.86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156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1">
        <v>10</v>
      </c>
      <c r="B34" s="172" t="s">
        <v>183</v>
      </c>
      <c r="C34" s="188" t="s">
        <v>184</v>
      </c>
      <c r="D34" s="173" t="s">
        <v>147</v>
      </c>
      <c r="E34" s="174">
        <v>496.80399999999997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0</v>
      </c>
      <c r="O34" s="174">
        <f>ROUND(E34*N34,2)</f>
        <v>0</v>
      </c>
      <c r="P34" s="174">
        <v>0</v>
      </c>
      <c r="Q34" s="174">
        <f>ROUND(E34*P34,2)</f>
        <v>0</v>
      </c>
      <c r="R34" s="176" t="s">
        <v>148</v>
      </c>
      <c r="S34" s="176" t="s">
        <v>149</v>
      </c>
      <c r="T34" s="177" t="s">
        <v>149</v>
      </c>
      <c r="U34" s="159">
        <v>7.0000000000000007E-2</v>
      </c>
      <c r="V34" s="159">
        <f>ROUND(E34*U34,2)</f>
        <v>34.78</v>
      </c>
      <c r="W34" s="159"/>
      <c r="X34" s="159" t="s">
        <v>150</v>
      </c>
      <c r="Y34" s="159" t="s">
        <v>151</v>
      </c>
      <c r="Z34" s="148"/>
      <c r="AA34" s="148"/>
      <c r="AB34" s="148"/>
      <c r="AC34" s="148"/>
      <c r="AD34" s="148"/>
      <c r="AE34" s="148"/>
      <c r="AF34" s="148"/>
      <c r="AG34" s="148" t="s">
        <v>185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9" t="s">
        <v>179</v>
      </c>
      <c r="D35" s="161"/>
      <c r="E35" s="162">
        <v>496.80399999999997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156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">
      <c r="A36" s="164" t="s">
        <v>143</v>
      </c>
      <c r="B36" s="165" t="s">
        <v>67</v>
      </c>
      <c r="C36" s="187" t="s">
        <v>68</v>
      </c>
      <c r="D36" s="166"/>
      <c r="E36" s="167"/>
      <c r="F36" s="168"/>
      <c r="G36" s="168">
        <f>SUMIF(AG37:AG44,"&lt;&gt;NOR",G37:G44)</f>
        <v>0</v>
      </c>
      <c r="H36" s="168"/>
      <c r="I36" s="168">
        <f>SUM(I37:I44)</f>
        <v>0</v>
      </c>
      <c r="J36" s="168"/>
      <c r="K36" s="168">
        <f>SUM(K37:K44)</f>
        <v>0</v>
      </c>
      <c r="L36" s="168"/>
      <c r="M36" s="168">
        <f>SUM(M37:M44)</f>
        <v>0</v>
      </c>
      <c r="N36" s="167"/>
      <c r="O36" s="167">
        <f>SUM(O37:O44)</f>
        <v>10.5</v>
      </c>
      <c r="P36" s="167"/>
      <c r="Q36" s="167">
        <f>SUM(Q37:Q44)</f>
        <v>0</v>
      </c>
      <c r="R36" s="168"/>
      <c r="S36" s="168"/>
      <c r="T36" s="169"/>
      <c r="U36" s="163"/>
      <c r="V36" s="163">
        <f>SUM(V37:V44)</f>
        <v>101.74000000000001</v>
      </c>
      <c r="W36" s="163"/>
      <c r="X36" s="163"/>
      <c r="Y36" s="163"/>
      <c r="AG36" t="s">
        <v>144</v>
      </c>
    </row>
    <row r="37" spans="1:60" outlineLevel="1" x14ac:dyDescent="0.2">
      <c r="A37" s="171">
        <v>11</v>
      </c>
      <c r="B37" s="172" t="s">
        <v>186</v>
      </c>
      <c r="C37" s="188" t="s">
        <v>187</v>
      </c>
      <c r="D37" s="173" t="s">
        <v>188</v>
      </c>
      <c r="E37" s="174">
        <v>200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1.47E-3</v>
      </c>
      <c r="O37" s="174">
        <f>ROUND(E37*N37,2)</f>
        <v>0.28999999999999998</v>
      </c>
      <c r="P37" s="174">
        <v>0</v>
      </c>
      <c r="Q37" s="174">
        <f>ROUND(E37*P37,2)</f>
        <v>0</v>
      </c>
      <c r="R37" s="176" t="s">
        <v>189</v>
      </c>
      <c r="S37" s="176" t="s">
        <v>149</v>
      </c>
      <c r="T37" s="177" t="s">
        <v>149</v>
      </c>
      <c r="U37" s="159">
        <v>0.12</v>
      </c>
      <c r="V37" s="159">
        <f>ROUND(E37*U37,2)</f>
        <v>24</v>
      </c>
      <c r="W37" s="159"/>
      <c r="X37" s="159" t="s">
        <v>150</v>
      </c>
      <c r="Y37" s="159" t="s">
        <v>151</v>
      </c>
      <c r="Z37" s="148"/>
      <c r="AA37" s="148"/>
      <c r="AB37" s="148"/>
      <c r="AC37" s="148"/>
      <c r="AD37" s="148"/>
      <c r="AE37" s="148"/>
      <c r="AF37" s="148"/>
      <c r="AG37" s="148" t="s">
        <v>159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252" t="s">
        <v>190</v>
      </c>
      <c r="D38" s="253"/>
      <c r="E38" s="253"/>
      <c r="F38" s="253"/>
      <c r="G38" s="253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154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1">
        <v>12</v>
      </c>
      <c r="B39" s="172" t="s">
        <v>191</v>
      </c>
      <c r="C39" s="188" t="s">
        <v>192</v>
      </c>
      <c r="D39" s="173" t="s">
        <v>188</v>
      </c>
      <c r="E39" s="174">
        <v>250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4.0800000000000003E-3</v>
      </c>
      <c r="O39" s="174">
        <f>ROUND(E39*N39,2)</f>
        <v>1.02</v>
      </c>
      <c r="P39" s="174">
        <v>0</v>
      </c>
      <c r="Q39" s="174">
        <f>ROUND(E39*P39,2)</f>
        <v>0</v>
      </c>
      <c r="R39" s="176" t="s">
        <v>189</v>
      </c>
      <c r="S39" s="176" t="s">
        <v>149</v>
      </c>
      <c r="T39" s="177" t="s">
        <v>149</v>
      </c>
      <c r="U39" s="159">
        <v>0.152</v>
      </c>
      <c r="V39" s="159">
        <f>ROUND(E39*U39,2)</f>
        <v>38</v>
      </c>
      <c r="W39" s="159"/>
      <c r="X39" s="159" t="s">
        <v>150</v>
      </c>
      <c r="Y39" s="159" t="s">
        <v>151</v>
      </c>
      <c r="Z39" s="148"/>
      <c r="AA39" s="148"/>
      <c r="AB39" s="148"/>
      <c r="AC39" s="148"/>
      <c r="AD39" s="148"/>
      <c r="AE39" s="148"/>
      <c r="AF39" s="148"/>
      <c r="AG39" s="148" t="s">
        <v>152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52" t="s">
        <v>190</v>
      </c>
      <c r="D40" s="253"/>
      <c r="E40" s="253"/>
      <c r="F40" s="253"/>
      <c r="G40" s="253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8"/>
      <c r="AA40" s="148"/>
      <c r="AB40" s="148"/>
      <c r="AC40" s="148"/>
      <c r="AD40" s="148"/>
      <c r="AE40" s="148"/>
      <c r="AF40" s="148"/>
      <c r="AG40" s="148" t="s">
        <v>154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1">
        <v>13</v>
      </c>
      <c r="B41" s="172" t="s">
        <v>193</v>
      </c>
      <c r="C41" s="188" t="s">
        <v>194</v>
      </c>
      <c r="D41" s="173" t="s">
        <v>147</v>
      </c>
      <c r="E41" s="174">
        <v>176.61600000000001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3.9210000000000002E-2</v>
      </c>
      <c r="O41" s="174">
        <f>ROUND(E41*N41,2)</f>
        <v>6.93</v>
      </c>
      <c r="P41" s="174">
        <v>0</v>
      </c>
      <c r="Q41" s="174">
        <f>ROUND(E41*P41,2)</f>
        <v>0</v>
      </c>
      <c r="R41" s="176" t="s">
        <v>148</v>
      </c>
      <c r="S41" s="176" t="s">
        <v>149</v>
      </c>
      <c r="T41" s="177" t="s">
        <v>149</v>
      </c>
      <c r="U41" s="159">
        <v>0</v>
      </c>
      <c r="V41" s="159">
        <f>ROUND(E41*U41,2)</f>
        <v>0</v>
      </c>
      <c r="W41" s="159"/>
      <c r="X41" s="159" t="s">
        <v>150</v>
      </c>
      <c r="Y41" s="159" t="s">
        <v>151</v>
      </c>
      <c r="Z41" s="148"/>
      <c r="AA41" s="148"/>
      <c r="AB41" s="148"/>
      <c r="AC41" s="148"/>
      <c r="AD41" s="148"/>
      <c r="AE41" s="148"/>
      <c r="AF41" s="148"/>
      <c r="AG41" s="148" t="s">
        <v>159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54" t="s">
        <v>195</v>
      </c>
      <c r="D42" s="255"/>
      <c r="E42" s="255"/>
      <c r="F42" s="255"/>
      <c r="G42" s="255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170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1">
        <v>14</v>
      </c>
      <c r="B43" s="172" t="s">
        <v>196</v>
      </c>
      <c r="C43" s="188" t="s">
        <v>197</v>
      </c>
      <c r="D43" s="173" t="s">
        <v>147</v>
      </c>
      <c r="E43" s="174">
        <v>496.80399999999997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4.5399999999999998E-3</v>
      </c>
      <c r="O43" s="174">
        <f>ROUND(E43*N43,2)</f>
        <v>2.2599999999999998</v>
      </c>
      <c r="P43" s="174">
        <v>0</v>
      </c>
      <c r="Q43" s="174">
        <f>ROUND(E43*P43,2)</f>
        <v>0</v>
      </c>
      <c r="R43" s="176" t="s">
        <v>189</v>
      </c>
      <c r="S43" s="176" t="s">
        <v>149</v>
      </c>
      <c r="T43" s="177" t="s">
        <v>163</v>
      </c>
      <c r="U43" s="159">
        <v>0.08</v>
      </c>
      <c r="V43" s="159">
        <f>ROUND(E43*U43,2)</f>
        <v>39.74</v>
      </c>
      <c r="W43" s="159"/>
      <c r="X43" s="159" t="s">
        <v>150</v>
      </c>
      <c r="Y43" s="159" t="s">
        <v>151</v>
      </c>
      <c r="Z43" s="148"/>
      <c r="AA43" s="148"/>
      <c r="AB43" s="148"/>
      <c r="AC43" s="148"/>
      <c r="AD43" s="148"/>
      <c r="AE43" s="148"/>
      <c r="AF43" s="148"/>
      <c r="AG43" s="148" t="s">
        <v>159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9" t="s">
        <v>179</v>
      </c>
      <c r="D44" s="161"/>
      <c r="E44" s="162">
        <v>496.80399999999997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156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x14ac:dyDescent="0.2">
      <c r="A45" s="164" t="s">
        <v>143</v>
      </c>
      <c r="B45" s="165" t="s">
        <v>69</v>
      </c>
      <c r="C45" s="187" t="s">
        <v>70</v>
      </c>
      <c r="D45" s="166"/>
      <c r="E45" s="167"/>
      <c r="F45" s="168"/>
      <c r="G45" s="168">
        <f>SUMIF(AG46:AG48,"&lt;&gt;NOR",G46:G48)</f>
        <v>0</v>
      </c>
      <c r="H45" s="168"/>
      <c r="I45" s="168">
        <f>SUM(I46:I48)</f>
        <v>0</v>
      </c>
      <c r="J45" s="168"/>
      <c r="K45" s="168">
        <f>SUM(K46:K48)</f>
        <v>0</v>
      </c>
      <c r="L45" s="168"/>
      <c r="M45" s="168">
        <f>SUM(M46:M48)</f>
        <v>0</v>
      </c>
      <c r="N45" s="167"/>
      <c r="O45" s="167">
        <f>SUM(O46:O48)</f>
        <v>0</v>
      </c>
      <c r="P45" s="167"/>
      <c r="Q45" s="167">
        <f>SUM(Q46:Q48)</f>
        <v>0</v>
      </c>
      <c r="R45" s="168"/>
      <c r="S45" s="168"/>
      <c r="T45" s="169"/>
      <c r="U45" s="163"/>
      <c r="V45" s="163">
        <f>SUM(V46:V48)</f>
        <v>323.63</v>
      </c>
      <c r="W45" s="163"/>
      <c r="X45" s="163"/>
      <c r="Y45" s="163"/>
      <c r="AG45" t="s">
        <v>144</v>
      </c>
    </row>
    <row r="46" spans="1:60" outlineLevel="1" x14ac:dyDescent="0.2">
      <c r="A46" s="171">
        <v>15</v>
      </c>
      <c r="B46" s="172" t="s">
        <v>198</v>
      </c>
      <c r="C46" s="188" t="s">
        <v>199</v>
      </c>
      <c r="D46" s="173" t="s">
        <v>147</v>
      </c>
      <c r="E46" s="174">
        <v>851.66399999999999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0</v>
      </c>
      <c r="O46" s="174">
        <f>ROUND(E46*N46,2)</f>
        <v>0</v>
      </c>
      <c r="P46" s="174">
        <v>0</v>
      </c>
      <c r="Q46" s="174">
        <f>ROUND(E46*P46,2)</f>
        <v>0</v>
      </c>
      <c r="R46" s="176" t="s">
        <v>200</v>
      </c>
      <c r="S46" s="176" t="s">
        <v>149</v>
      </c>
      <c r="T46" s="177" t="s">
        <v>163</v>
      </c>
      <c r="U46" s="159">
        <v>0.38</v>
      </c>
      <c r="V46" s="159">
        <f>ROUND(E46*U46,2)</f>
        <v>323.63</v>
      </c>
      <c r="W46" s="159"/>
      <c r="X46" s="159" t="s">
        <v>150</v>
      </c>
      <c r="Y46" s="159" t="s">
        <v>151</v>
      </c>
      <c r="Z46" s="148"/>
      <c r="AA46" s="148"/>
      <c r="AB46" s="148"/>
      <c r="AC46" s="148"/>
      <c r="AD46" s="148"/>
      <c r="AE46" s="148"/>
      <c r="AF46" s="148"/>
      <c r="AG46" s="148" t="s">
        <v>159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252" t="s">
        <v>201</v>
      </c>
      <c r="D47" s="253"/>
      <c r="E47" s="253"/>
      <c r="F47" s="253"/>
      <c r="G47" s="253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154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9" t="s">
        <v>202</v>
      </c>
      <c r="D48" s="161"/>
      <c r="E48" s="162">
        <v>851.66399999999999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8"/>
      <c r="AA48" s="148"/>
      <c r="AB48" s="148"/>
      <c r="AC48" s="148"/>
      <c r="AD48" s="148"/>
      <c r="AE48" s="148"/>
      <c r="AF48" s="148"/>
      <c r="AG48" s="148" t="s">
        <v>156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4" t="s">
        <v>143</v>
      </c>
      <c r="B49" s="165" t="s">
        <v>71</v>
      </c>
      <c r="C49" s="187" t="s">
        <v>72</v>
      </c>
      <c r="D49" s="166"/>
      <c r="E49" s="167"/>
      <c r="F49" s="168"/>
      <c r="G49" s="168">
        <f>SUMIF(AG50:AG55,"&lt;&gt;NOR",G50:G55)</f>
        <v>0</v>
      </c>
      <c r="H49" s="168"/>
      <c r="I49" s="168">
        <f>SUM(I50:I55)</f>
        <v>0</v>
      </c>
      <c r="J49" s="168"/>
      <c r="K49" s="168">
        <f>SUM(K50:K55)</f>
        <v>0</v>
      </c>
      <c r="L49" s="168"/>
      <c r="M49" s="168">
        <f>SUM(M50:M55)</f>
        <v>0</v>
      </c>
      <c r="N49" s="167"/>
      <c r="O49" s="167">
        <f>SUM(O50:O55)</f>
        <v>0.73</v>
      </c>
      <c r="P49" s="167"/>
      <c r="Q49" s="167">
        <f>SUM(Q50:Q55)</f>
        <v>0</v>
      </c>
      <c r="R49" s="168"/>
      <c r="S49" s="168"/>
      <c r="T49" s="169"/>
      <c r="U49" s="163"/>
      <c r="V49" s="163">
        <f>SUM(V50:V55)</f>
        <v>29.76</v>
      </c>
      <c r="W49" s="163"/>
      <c r="X49" s="163"/>
      <c r="Y49" s="163"/>
      <c r="AG49" t="s">
        <v>144</v>
      </c>
    </row>
    <row r="50" spans="1:60" ht="33.75" outlineLevel="1" x14ac:dyDescent="0.2">
      <c r="A50" s="179">
        <v>16</v>
      </c>
      <c r="B50" s="180" t="s">
        <v>203</v>
      </c>
      <c r="C50" s="190" t="s">
        <v>204</v>
      </c>
      <c r="D50" s="181" t="s">
        <v>205</v>
      </c>
      <c r="E50" s="182">
        <v>16</v>
      </c>
      <c r="F50" s="183"/>
      <c r="G50" s="184">
        <f>ROUND(E50*F50,2)</f>
        <v>0</v>
      </c>
      <c r="H50" s="183"/>
      <c r="I50" s="184">
        <f>ROUND(E50*H50,2)</f>
        <v>0</v>
      </c>
      <c r="J50" s="183"/>
      <c r="K50" s="184">
        <f>ROUND(E50*J50,2)</f>
        <v>0</v>
      </c>
      <c r="L50" s="184">
        <v>21</v>
      </c>
      <c r="M50" s="184">
        <f>G50*(1+L50/100)</f>
        <v>0</v>
      </c>
      <c r="N50" s="182">
        <v>1.8970000000000001E-2</v>
      </c>
      <c r="O50" s="182">
        <f>ROUND(E50*N50,2)</f>
        <v>0.3</v>
      </c>
      <c r="P50" s="182">
        <v>0</v>
      </c>
      <c r="Q50" s="182">
        <f>ROUND(E50*P50,2)</f>
        <v>0</v>
      </c>
      <c r="R50" s="184" t="s">
        <v>148</v>
      </c>
      <c r="S50" s="184" t="s">
        <v>149</v>
      </c>
      <c r="T50" s="185" t="s">
        <v>149</v>
      </c>
      <c r="U50" s="159">
        <v>1.86</v>
      </c>
      <c r="V50" s="159">
        <f>ROUND(E50*U50,2)</f>
        <v>29.76</v>
      </c>
      <c r="W50" s="159"/>
      <c r="X50" s="159" t="s">
        <v>150</v>
      </c>
      <c r="Y50" s="159" t="s">
        <v>151</v>
      </c>
      <c r="Z50" s="148"/>
      <c r="AA50" s="148"/>
      <c r="AB50" s="148"/>
      <c r="AC50" s="148"/>
      <c r="AD50" s="148"/>
      <c r="AE50" s="148"/>
      <c r="AF50" s="148"/>
      <c r="AG50" s="148" t="s">
        <v>152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1">
        <v>17</v>
      </c>
      <c r="B51" s="172" t="s">
        <v>206</v>
      </c>
      <c r="C51" s="188" t="s">
        <v>207</v>
      </c>
      <c r="D51" s="173" t="s">
        <v>205</v>
      </c>
      <c r="E51" s="174">
        <v>8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1.9400000000000001E-2</v>
      </c>
      <c r="O51" s="174">
        <f>ROUND(E51*N51,2)</f>
        <v>0.16</v>
      </c>
      <c r="P51" s="174">
        <v>0</v>
      </c>
      <c r="Q51" s="174">
        <f>ROUND(E51*P51,2)</f>
        <v>0</v>
      </c>
      <c r="R51" s="176" t="s">
        <v>208</v>
      </c>
      <c r="S51" s="176" t="s">
        <v>149</v>
      </c>
      <c r="T51" s="177" t="s">
        <v>149</v>
      </c>
      <c r="U51" s="159">
        <v>0</v>
      </c>
      <c r="V51" s="159">
        <f>ROUND(E51*U51,2)</f>
        <v>0</v>
      </c>
      <c r="W51" s="159"/>
      <c r="X51" s="159" t="s">
        <v>209</v>
      </c>
      <c r="Y51" s="159" t="s">
        <v>151</v>
      </c>
      <c r="Z51" s="148"/>
      <c r="AA51" s="148"/>
      <c r="AB51" s="148"/>
      <c r="AC51" s="148"/>
      <c r="AD51" s="148"/>
      <c r="AE51" s="148"/>
      <c r="AF51" s="148"/>
      <c r="AG51" s="148" t="s">
        <v>210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9" t="s">
        <v>211</v>
      </c>
      <c r="D52" s="161"/>
      <c r="E52" s="162">
        <v>8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156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79">
        <v>18</v>
      </c>
      <c r="B53" s="180" t="s">
        <v>212</v>
      </c>
      <c r="C53" s="190" t="s">
        <v>213</v>
      </c>
      <c r="D53" s="181" t="s">
        <v>205</v>
      </c>
      <c r="E53" s="182">
        <v>4</v>
      </c>
      <c r="F53" s="183"/>
      <c r="G53" s="184">
        <f>ROUND(E53*F53,2)</f>
        <v>0</v>
      </c>
      <c r="H53" s="183"/>
      <c r="I53" s="184">
        <f>ROUND(E53*H53,2)</f>
        <v>0</v>
      </c>
      <c r="J53" s="183"/>
      <c r="K53" s="184">
        <f>ROUND(E53*J53,2)</f>
        <v>0</v>
      </c>
      <c r="L53" s="184">
        <v>21</v>
      </c>
      <c r="M53" s="184">
        <f>G53*(1+L53/100)</f>
        <v>0</v>
      </c>
      <c r="N53" s="182">
        <v>1.9900000000000001E-2</v>
      </c>
      <c r="O53" s="182">
        <f>ROUND(E53*N53,2)</f>
        <v>0.08</v>
      </c>
      <c r="P53" s="182">
        <v>0</v>
      </c>
      <c r="Q53" s="182">
        <f>ROUND(E53*P53,2)</f>
        <v>0</v>
      </c>
      <c r="R53" s="184" t="s">
        <v>208</v>
      </c>
      <c r="S53" s="184" t="s">
        <v>149</v>
      </c>
      <c r="T53" s="185" t="s">
        <v>149</v>
      </c>
      <c r="U53" s="159">
        <v>0</v>
      </c>
      <c r="V53" s="159">
        <f>ROUND(E53*U53,2)</f>
        <v>0</v>
      </c>
      <c r="W53" s="159"/>
      <c r="X53" s="159" t="s">
        <v>209</v>
      </c>
      <c r="Y53" s="159" t="s">
        <v>151</v>
      </c>
      <c r="Z53" s="148"/>
      <c r="AA53" s="148"/>
      <c r="AB53" s="148"/>
      <c r="AC53" s="148"/>
      <c r="AD53" s="148"/>
      <c r="AE53" s="148"/>
      <c r="AF53" s="148"/>
      <c r="AG53" s="148" t="s">
        <v>210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79">
        <v>19</v>
      </c>
      <c r="B54" s="180" t="s">
        <v>214</v>
      </c>
      <c r="C54" s="190" t="s">
        <v>215</v>
      </c>
      <c r="D54" s="181" t="s">
        <v>205</v>
      </c>
      <c r="E54" s="182">
        <v>8</v>
      </c>
      <c r="F54" s="183"/>
      <c r="G54" s="184">
        <f>ROUND(E54*F54,2)</f>
        <v>0</v>
      </c>
      <c r="H54" s="183"/>
      <c r="I54" s="184">
        <f>ROUND(E54*H54,2)</f>
        <v>0</v>
      </c>
      <c r="J54" s="183"/>
      <c r="K54" s="184">
        <f>ROUND(E54*J54,2)</f>
        <v>0</v>
      </c>
      <c r="L54" s="184">
        <v>21</v>
      </c>
      <c r="M54" s="184">
        <f>G54*(1+L54/100)</f>
        <v>0</v>
      </c>
      <c r="N54" s="182">
        <v>2.0500000000000001E-2</v>
      </c>
      <c r="O54" s="182">
        <f>ROUND(E54*N54,2)</f>
        <v>0.16</v>
      </c>
      <c r="P54" s="182">
        <v>0</v>
      </c>
      <c r="Q54" s="182">
        <f>ROUND(E54*P54,2)</f>
        <v>0</v>
      </c>
      <c r="R54" s="184" t="s">
        <v>208</v>
      </c>
      <c r="S54" s="184" t="s">
        <v>149</v>
      </c>
      <c r="T54" s="185" t="s">
        <v>149</v>
      </c>
      <c r="U54" s="159">
        <v>0</v>
      </c>
      <c r="V54" s="159">
        <f>ROUND(E54*U54,2)</f>
        <v>0</v>
      </c>
      <c r="W54" s="159"/>
      <c r="X54" s="159" t="s">
        <v>209</v>
      </c>
      <c r="Y54" s="159" t="s">
        <v>151</v>
      </c>
      <c r="Z54" s="148"/>
      <c r="AA54" s="148"/>
      <c r="AB54" s="148"/>
      <c r="AC54" s="148"/>
      <c r="AD54" s="148"/>
      <c r="AE54" s="148"/>
      <c r="AF54" s="148"/>
      <c r="AG54" s="148" t="s">
        <v>210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9">
        <v>20</v>
      </c>
      <c r="B55" s="180" t="s">
        <v>216</v>
      </c>
      <c r="C55" s="190" t="s">
        <v>217</v>
      </c>
      <c r="D55" s="181" t="s">
        <v>205</v>
      </c>
      <c r="E55" s="182">
        <v>1</v>
      </c>
      <c r="F55" s="183"/>
      <c r="G55" s="184">
        <f>ROUND(E55*F55,2)</f>
        <v>0</v>
      </c>
      <c r="H55" s="183"/>
      <c r="I55" s="184">
        <f>ROUND(E55*H55,2)</f>
        <v>0</v>
      </c>
      <c r="J55" s="183"/>
      <c r="K55" s="184">
        <f>ROUND(E55*J55,2)</f>
        <v>0</v>
      </c>
      <c r="L55" s="184">
        <v>21</v>
      </c>
      <c r="M55" s="184">
        <f>G55*(1+L55/100)</f>
        <v>0</v>
      </c>
      <c r="N55" s="182">
        <v>2.5100000000000001E-2</v>
      </c>
      <c r="O55" s="182">
        <f>ROUND(E55*N55,2)</f>
        <v>0.03</v>
      </c>
      <c r="P55" s="182">
        <v>0</v>
      </c>
      <c r="Q55" s="182">
        <f>ROUND(E55*P55,2)</f>
        <v>0</v>
      </c>
      <c r="R55" s="184" t="s">
        <v>208</v>
      </c>
      <c r="S55" s="184" t="s">
        <v>149</v>
      </c>
      <c r="T55" s="185" t="s">
        <v>149</v>
      </c>
      <c r="U55" s="159">
        <v>0</v>
      </c>
      <c r="V55" s="159">
        <f>ROUND(E55*U55,2)</f>
        <v>0</v>
      </c>
      <c r="W55" s="159"/>
      <c r="X55" s="159" t="s">
        <v>209</v>
      </c>
      <c r="Y55" s="159" t="s">
        <v>151</v>
      </c>
      <c r="Z55" s="148"/>
      <c r="AA55" s="148"/>
      <c r="AB55" s="148"/>
      <c r="AC55" s="148"/>
      <c r="AD55" s="148"/>
      <c r="AE55" s="148"/>
      <c r="AF55" s="148"/>
      <c r="AG55" s="148" t="s">
        <v>210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4" t="s">
        <v>143</v>
      </c>
      <c r="B56" s="165" t="s">
        <v>73</v>
      </c>
      <c r="C56" s="187" t="s">
        <v>74</v>
      </c>
      <c r="D56" s="166"/>
      <c r="E56" s="167"/>
      <c r="F56" s="168"/>
      <c r="G56" s="168">
        <f>SUMIF(AG57:AG57,"&lt;&gt;NOR",G57:G57)</f>
        <v>0</v>
      </c>
      <c r="H56" s="168"/>
      <c r="I56" s="168">
        <f>SUM(I57:I57)</f>
        <v>0</v>
      </c>
      <c r="J56" s="168"/>
      <c r="K56" s="168">
        <f>SUM(K57:K57)</f>
        <v>0</v>
      </c>
      <c r="L56" s="168"/>
      <c r="M56" s="168">
        <f>SUM(M57:M57)</f>
        <v>0</v>
      </c>
      <c r="N56" s="167"/>
      <c r="O56" s="167">
        <f>SUM(O57:O57)</f>
        <v>0.39</v>
      </c>
      <c r="P56" s="167"/>
      <c r="Q56" s="167">
        <f>SUM(Q57:Q57)</f>
        <v>0</v>
      </c>
      <c r="R56" s="168"/>
      <c r="S56" s="168"/>
      <c r="T56" s="169"/>
      <c r="U56" s="163"/>
      <c r="V56" s="163">
        <f>SUM(V57:V57)</f>
        <v>57.07</v>
      </c>
      <c r="W56" s="163"/>
      <c r="X56" s="163"/>
      <c r="Y56" s="163"/>
      <c r="AG56" t="s">
        <v>144</v>
      </c>
    </row>
    <row r="57" spans="1:60" outlineLevel="1" x14ac:dyDescent="0.2">
      <c r="A57" s="179">
        <v>21</v>
      </c>
      <c r="B57" s="180" t="s">
        <v>218</v>
      </c>
      <c r="C57" s="190" t="s">
        <v>219</v>
      </c>
      <c r="D57" s="181" t="s">
        <v>147</v>
      </c>
      <c r="E57" s="182">
        <v>322.44</v>
      </c>
      <c r="F57" s="183"/>
      <c r="G57" s="184">
        <f>ROUND(E57*F57,2)</f>
        <v>0</v>
      </c>
      <c r="H57" s="183"/>
      <c r="I57" s="184">
        <f>ROUND(E57*H57,2)</f>
        <v>0</v>
      </c>
      <c r="J57" s="183"/>
      <c r="K57" s="184">
        <f>ROUND(E57*J57,2)</f>
        <v>0</v>
      </c>
      <c r="L57" s="184">
        <v>21</v>
      </c>
      <c r="M57" s="184">
        <f>G57*(1+L57/100)</f>
        <v>0</v>
      </c>
      <c r="N57" s="182">
        <v>1.2099999999999999E-3</v>
      </c>
      <c r="O57" s="182">
        <f>ROUND(E57*N57,2)</f>
        <v>0.39</v>
      </c>
      <c r="P57" s="182">
        <v>0</v>
      </c>
      <c r="Q57" s="182">
        <f>ROUND(E57*P57,2)</f>
        <v>0</v>
      </c>
      <c r="R57" s="184" t="s">
        <v>220</v>
      </c>
      <c r="S57" s="184" t="s">
        <v>149</v>
      </c>
      <c r="T57" s="185" t="s">
        <v>149</v>
      </c>
      <c r="U57" s="159">
        <v>0.17699999999999999</v>
      </c>
      <c r="V57" s="159">
        <f>ROUND(E57*U57,2)</f>
        <v>57.07</v>
      </c>
      <c r="W57" s="159"/>
      <c r="X57" s="159" t="s">
        <v>150</v>
      </c>
      <c r="Y57" s="159" t="s">
        <v>151</v>
      </c>
      <c r="Z57" s="148"/>
      <c r="AA57" s="148"/>
      <c r="AB57" s="148"/>
      <c r="AC57" s="148"/>
      <c r="AD57" s="148"/>
      <c r="AE57" s="148"/>
      <c r="AF57" s="148"/>
      <c r="AG57" s="148" t="s">
        <v>159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4" t="s">
        <v>143</v>
      </c>
      <c r="B58" s="165" t="s">
        <v>75</v>
      </c>
      <c r="C58" s="187" t="s">
        <v>76</v>
      </c>
      <c r="D58" s="166"/>
      <c r="E58" s="167"/>
      <c r="F58" s="168"/>
      <c r="G58" s="168">
        <f>SUMIF(AG59:AG59,"&lt;&gt;NOR",G59:G59)</f>
        <v>0</v>
      </c>
      <c r="H58" s="168"/>
      <c r="I58" s="168">
        <f>SUM(I59:I59)</f>
        <v>0</v>
      </c>
      <c r="J58" s="168"/>
      <c r="K58" s="168">
        <f>SUM(K59:K59)</f>
        <v>0</v>
      </c>
      <c r="L58" s="168"/>
      <c r="M58" s="168">
        <f>SUM(M59:M59)</f>
        <v>0</v>
      </c>
      <c r="N58" s="167"/>
      <c r="O58" s="167">
        <f>SUM(O59:O59)</f>
        <v>0.01</v>
      </c>
      <c r="P58" s="167"/>
      <c r="Q58" s="167">
        <f>SUM(Q59:Q59)</f>
        <v>0</v>
      </c>
      <c r="R58" s="168"/>
      <c r="S58" s="168"/>
      <c r="T58" s="169"/>
      <c r="U58" s="163"/>
      <c r="V58" s="163">
        <f>SUM(V59:V59)</f>
        <v>99.31</v>
      </c>
      <c r="W58" s="163"/>
      <c r="X58" s="163"/>
      <c r="Y58" s="163"/>
      <c r="AG58" t="s">
        <v>144</v>
      </c>
    </row>
    <row r="59" spans="1:60" ht="56.25" outlineLevel="1" x14ac:dyDescent="0.2">
      <c r="A59" s="179">
        <v>22</v>
      </c>
      <c r="B59" s="180" t="s">
        <v>221</v>
      </c>
      <c r="C59" s="190" t="s">
        <v>222</v>
      </c>
      <c r="D59" s="181" t="s">
        <v>147</v>
      </c>
      <c r="E59" s="182">
        <v>322.44</v>
      </c>
      <c r="F59" s="183"/>
      <c r="G59" s="184">
        <f>ROUND(E59*F59,2)</f>
        <v>0</v>
      </c>
      <c r="H59" s="183"/>
      <c r="I59" s="184">
        <f>ROUND(E59*H59,2)</f>
        <v>0</v>
      </c>
      <c r="J59" s="183"/>
      <c r="K59" s="184">
        <f>ROUND(E59*J59,2)</f>
        <v>0</v>
      </c>
      <c r="L59" s="184">
        <v>21</v>
      </c>
      <c r="M59" s="184">
        <f>G59*(1+L59/100)</f>
        <v>0</v>
      </c>
      <c r="N59" s="182">
        <v>4.0000000000000003E-5</v>
      </c>
      <c r="O59" s="182">
        <f>ROUND(E59*N59,2)</f>
        <v>0.01</v>
      </c>
      <c r="P59" s="182">
        <v>0</v>
      </c>
      <c r="Q59" s="182">
        <f>ROUND(E59*P59,2)</f>
        <v>0</v>
      </c>
      <c r="R59" s="184" t="s">
        <v>148</v>
      </c>
      <c r="S59" s="184" t="s">
        <v>149</v>
      </c>
      <c r="T59" s="185" t="s">
        <v>149</v>
      </c>
      <c r="U59" s="159">
        <v>0.308</v>
      </c>
      <c r="V59" s="159">
        <f>ROUND(E59*U59,2)</f>
        <v>99.31</v>
      </c>
      <c r="W59" s="159"/>
      <c r="X59" s="159" t="s">
        <v>150</v>
      </c>
      <c r="Y59" s="159" t="s">
        <v>151</v>
      </c>
      <c r="Z59" s="148"/>
      <c r="AA59" s="148"/>
      <c r="AB59" s="148"/>
      <c r="AC59" s="148"/>
      <c r="AD59" s="148"/>
      <c r="AE59" s="148"/>
      <c r="AF59" s="148"/>
      <c r="AG59" s="148" t="s">
        <v>159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164" t="s">
        <v>143</v>
      </c>
      <c r="B60" s="165" t="s">
        <v>77</v>
      </c>
      <c r="C60" s="187" t="s">
        <v>78</v>
      </c>
      <c r="D60" s="166"/>
      <c r="E60" s="167"/>
      <c r="F60" s="168"/>
      <c r="G60" s="168">
        <f>SUMIF(AG61:AG77,"&lt;&gt;NOR",G61:G77)</f>
        <v>0</v>
      </c>
      <c r="H60" s="168"/>
      <c r="I60" s="168">
        <f>SUM(I61:I77)</f>
        <v>0</v>
      </c>
      <c r="J60" s="168"/>
      <c r="K60" s="168">
        <f>SUM(K61:K77)</f>
        <v>0</v>
      </c>
      <c r="L60" s="168"/>
      <c r="M60" s="168">
        <f>SUM(M61:M77)</f>
        <v>0</v>
      </c>
      <c r="N60" s="167"/>
      <c r="O60" s="167">
        <f>SUM(O61:O77)</f>
        <v>0.4</v>
      </c>
      <c r="P60" s="167"/>
      <c r="Q60" s="167">
        <f>SUM(Q61:Q77)</f>
        <v>32.58</v>
      </c>
      <c r="R60" s="168"/>
      <c r="S60" s="168"/>
      <c r="T60" s="169"/>
      <c r="U60" s="163"/>
      <c r="V60" s="163">
        <f>SUM(V61:V77)</f>
        <v>362.87</v>
      </c>
      <c r="W60" s="163"/>
      <c r="X60" s="163"/>
      <c r="Y60" s="163"/>
      <c r="AG60" t="s">
        <v>144</v>
      </c>
    </row>
    <row r="61" spans="1:60" ht="22.5" outlineLevel="1" x14ac:dyDescent="0.2">
      <c r="A61" s="171">
        <v>23</v>
      </c>
      <c r="B61" s="172" t="s">
        <v>223</v>
      </c>
      <c r="C61" s="188" t="s">
        <v>224</v>
      </c>
      <c r="D61" s="173" t="s">
        <v>147</v>
      </c>
      <c r="E61" s="174">
        <v>64.92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3.3E-4</v>
      </c>
      <c r="O61" s="174">
        <f>ROUND(E61*N61,2)</f>
        <v>0.02</v>
      </c>
      <c r="P61" s="174">
        <v>3.6319999999999998E-2</v>
      </c>
      <c r="Q61" s="174">
        <f>ROUND(E61*P61,2)</f>
        <v>2.36</v>
      </c>
      <c r="R61" s="176" t="s">
        <v>225</v>
      </c>
      <c r="S61" s="176" t="s">
        <v>149</v>
      </c>
      <c r="T61" s="177" t="s">
        <v>149</v>
      </c>
      <c r="U61" s="159">
        <v>0.39279999999999998</v>
      </c>
      <c r="V61" s="159">
        <f>ROUND(E61*U61,2)</f>
        <v>25.5</v>
      </c>
      <c r="W61" s="159"/>
      <c r="X61" s="159" t="s">
        <v>150</v>
      </c>
      <c r="Y61" s="159" t="s">
        <v>151</v>
      </c>
      <c r="Z61" s="148"/>
      <c r="AA61" s="148"/>
      <c r="AB61" s="148"/>
      <c r="AC61" s="148"/>
      <c r="AD61" s="148"/>
      <c r="AE61" s="148"/>
      <c r="AF61" s="148"/>
      <c r="AG61" s="148" t="s">
        <v>152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9" t="s">
        <v>155</v>
      </c>
      <c r="D62" s="161"/>
      <c r="E62" s="162">
        <v>64.92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156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1">
        <v>24</v>
      </c>
      <c r="B63" s="172" t="s">
        <v>226</v>
      </c>
      <c r="C63" s="188" t="s">
        <v>227</v>
      </c>
      <c r="D63" s="173" t="s">
        <v>147</v>
      </c>
      <c r="E63" s="174">
        <v>58.8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3.3E-4</v>
      </c>
      <c r="O63" s="174">
        <f>ROUND(E63*N63,2)</f>
        <v>0.02</v>
      </c>
      <c r="P63" s="174">
        <v>6.6000000000000003E-2</v>
      </c>
      <c r="Q63" s="174">
        <f>ROUND(E63*P63,2)</f>
        <v>3.88</v>
      </c>
      <c r="R63" s="176" t="s">
        <v>225</v>
      </c>
      <c r="S63" s="176" t="s">
        <v>149</v>
      </c>
      <c r="T63" s="177" t="s">
        <v>149</v>
      </c>
      <c r="U63" s="159">
        <v>0.46810000000000002</v>
      </c>
      <c r="V63" s="159">
        <f>ROUND(E63*U63,2)</f>
        <v>27.52</v>
      </c>
      <c r="W63" s="159"/>
      <c r="X63" s="159" t="s">
        <v>150</v>
      </c>
      <c r="Y63" s="159" t="s">
        <v>151</v>
      </c>
      <c r="Z63" s="148"/>
      <c r="AA63" s="148"/>
      <c r="AB63" s="148"/>
      <c r="AC63" s="148"/>
      <c r="AD63" s="148"/>
      <c r="AE63" s="148"/>
      <c r="AF63" s="148"/>
      <c r="AG63" s="148" t="s">
        <v>152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9" t="s">
        <v>160</v>
      </c>
      <c r="D64" s="161"/>
      <c r="E64" s="162">
        <v>58.8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156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33.75" outlineLevel="1" x14ac:dyDescent="0.2">
      <c r="A65" s="171">
        <v>25</v>
      </c>
      <c r="B65" s="172" t="s">
        <v>228</v>
      </c>
      <c r="C65" s="188" t="s">
        <v>229</v>
      </c>
      <c r="D65" s="173" t="s">
        <v>147</v>
      </c>
      <c r="E65" s="174">
        <v>10.8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3.3E-4</v>
      </c>
      <c r="O65" s="174">
        <f>ROUND(E65*N65,2)</f>
        <v>0</v>
      </c>
      <c r="P65" s="174">
        <v>1.223E-2</v>
      </c>
      <c r="Q65" s="174">
        <f>ROUND(E65*P65,2)</f>
        <v>0.13</v>
      </c>
      <c r="R65" s="176" t="s">
        <v>225</v>
      </c>
      <c r="S65" s="176" t="s">
        <v>149</v>
      </c>
      <c r="T65" s="177" t="s">
        <v>149</v>
      </c>
      <c r="U65" s="159">
        <v>0.27</v>
      </c>
      <c r="V65" s="159">
        <f>ROUND(E65*U65,2)</f>
        <v>2.92</v>
      </c>
      <c r="W65" s="159"/>
      <c r="X65" s="159" t="s">
        <v>150</v>
      </c>
      <c r="Y65" s="159" t="s">
        <v>151</v>
      </c>
      <c r="Z65" s="148"/>
      <c r="AA65" s="148"/>
      <c r="AB65" s="148"/>
      <c r="AC65" s="148"/>
      <c r="AD65" s="148"/>
      <c r="AE65" s="148"/>
      <c r="AF65" s="148"/>
      <c r="AG65" s="148" t="s">
        <v>159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9" t="s">
        <v>164</v>
      </c>
      <c r="D66" s="161"/>
      <c r="E66" s="162">
        <v>10.8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8"/>
      <c r="AA66" s="148"/>
      <c r="AB66" s="148"/>
      <c r="AC66" s="148"/>
      <c r="AD66" s="148"/>
      <c r="AE66" s="148"/>
      <c r="AF66" s="148"/>
      <c r="AG66" s="148" t="s">
        <v>156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79">
        <v>26</v>
      </c>
      <c r="B67" s="180" t="s">
        <v>230</v>
      </c>
      <c r="C67" s="190" t="s">
        <v>231</v>
      </c>
      <c r="D67" s="181" t="s">
        <v>147</v>
      </c>
      <c r="E67" s="182">
        <v>97.75</v>
      </c>
      <c r="F67" s="183"/>
      <c r="G67" s="184">
        <f>ROUND(E67*F67,2)</f>
        <v>0</v>
      </c>
      <c r="H67" s="183"/>
      <c r="I67" s="184">
        <f>ROUND(E67*H67,2)</f>
        <v>0</v>
      </c>
      <c r="J67" s="183"/>
      <c r="K67" s="184">
        <f>ROUND(E67*J67,2)</f>
        <v>0</v>
      </c>
      <c r="L67" s="184">
        <v>21</v>
      </c>
      <c r="M67" s="184">
        <f>G67*(1+L67/100)</f>
        <v>0</v>
      </c>
      <c r="N67" s="182">
        <v>3.3E-4</v>
      </c>
      <c r="O67" s="182">
        <f>ROUND(E67*N67,2)</f>
        <v>0.03</v>
      </c>
      <c r="P67" s="182">
        <v>1.183E-2</v>
      </c>
      <c r="Q67" s="182">
        <f>ROUND(E67*P67,2)</f>
        <v>1.1599999999999999</v>
      </c>
      <c r="R67" s="184" t="s">
        <v>225</v>
      </c>
      <c r="S67" s="184" t="s">
        <v>149</v>
      </c>
      <c r="T67" s="185" t="s">
        <v>149</v>
      </c>
      <c r="U67" s="159">
        <v>0</v>
      </c>
      <c r="V67" s="159">
        <f>ROUND(E67*U67,2)</f>
        <v>0</v>
      </c>
      <c r="W67" s="159"/>
      <c r="X67" s="159" t="s">
        <v>150</v>
      </c>
      <c r="Y67" s="159" t="s">
        <v>151</v>
      </c>
      <c r="Z67" s="148"/>
      <c r="AA67" s="148"/>
      <c r="AB67" s="148"/>
      <c r="AC67" s="148"/>
      <c r="AD67" s="148"/>
      <c r="AE67" s="148"/>
      <c r="AF67" s="148"/>
      <c r="AG67" s="148" t="s">
        <v>159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79">
        <v>27</v>
      </c>
      <c r="B68" s="180" t="s">
        <v>232</v>
      </c>
      <c r="C68" s="190" t="s">
        <v>233</v>
      </c>
      <c r="D68" s="181" t="s">
        <v>147</v>
      </c>
      <c r="E68" s="182">
        <v>224.69</v>
      </c>
      <c r="F68" s="183"/>
      <c r="G68" s="184">
        <f>ROUND(E68*F68,2)</f>
        <v>0</v>
      </c>
      <c r="H68" s="183"/>
      <c r="I68" s="184">
        <f>ROUND(E68*H68,2)</f>
        <v>0</v>
      </c>
      <c r="J68" s="183"/>
      <c r="K68" s="184">
        <f>ROUND(E68*J68,2)</f>
        <v>0</v>
      </c>
      <c r="L68" s="184">
        <v>21</v>
      </c>
      <c r="M68" s="184">
        <f>G68*(1+L68/100)</f>
        <v>0</v>
      </c>
      <c r="N68" s="182">
        <v>3.3E-4</v>
      </c>
      <c r="O68" s="182">
        <f>ROUND(E68*N68,2)</f>
        <v>7.0000000000000007E-2</v>
      </c>
      <c r="P68" s="182">
        <v>1.068E-2</v>
      </c>
      <c r="Q68" s="182">
        <f>ROUND(E68*P68,2)</f>
        <v>2.4</v>
      </c>
      <c r="R68" s="184" t="s">
        <v>225</v>
      </c>
      <c r="S68" s="184" t="s">
        <v>149</v>
      </c>
      <c r="T68" s="185" t="s">
        <v>149</v>
      </c>
      <c r="U68" s="159">
        <v>0.21</v>
      </c>
      <c r="V68" s="159">
        <f>ROUND(E68*U68,2)</f>
        <v>47.18</v>
      </c>
      <c r="W68" s="159"/>
      <c r="X68" s="159" t="s">
        <v>150</v>
      </c>
      <c r="Y68" s="159" t="s">
        <v>151</v>
      </c>
      <c r="Z68" s="148"/>
      <c r="AA68" s="148"/>
      <c r="AB68" s="148"/>
      <c r="AC68" s="148"/>
      <c r="AD68" s="148"/>
      <c r="AE68" s="148"/>
      <c r="AF68" s="148"/>
      <c r="AG68" s="148" t="s">
        <v>159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9">
        <v>28</v>
      </c>
      <c r="B69" s="180" t="s">
        <v>234</v>
      </c>
      <c r="C69" s="190" t="s">
        <v>235</v>
      </c>
      <c r="D69" s="181" t="s">
        <v>147</v>
      </c>
      <c r="E69" s="182">
        <v>54.41</v>
      </c>
      <c r="F69" s="183"/>
      <c r="G69" s="184">
        <f>ROUND(E69*F69,2)</f>
        <v>0</v>
      </c>
      <c r="H69" s="183"/>
      <c r="I69" s="184">
        <f>ROUND(E69*H69,2)</f>
        <v>0</v>
      </c>
      <c r="J69" s="183"/>
      <c r="K69" s="184">
        <f>ROUND(E69*J69,2)</f>
        <v>0</v>
      </c>
      <c r="L69" s="184">
        <v>21</v>
      </c>
      <c r="M69" s="184">
        <f>G69*(1+L69/100)</f>
        <v>0</v>
      </c>
      <c r="N69" s="182">
        <v>0</v>
      </c>
      <c r="O69" s="182">
        <f>ROUND(E69*N69,2)</f>
        <v>0</v>
      </c>
      <c r="P69" s="182">
        <v>1.26E-2</v>
      </c>
      <c r="Q69" s="182">
        <f>ROUND(E69*P69,2)</f>
        <v>0.69</v>
      </c>
      <c r="R69" s="184" t="s">
        <v>225</v>
      </c>
      <c r="S69" s="184" t="s">
        <v>149</v>
      </c>
      <c r="T69" s="185" t="s">
        <v>149</v>
      </c>
      <c r="U69" s="159">
        <v>0.33</v>
      </c>
      <c r="V69" s="159">
        <f>ROUND(E69*U69,2)</f>
        <v>17.96</v>
      </c>
      <c r="W69" s="159"/>
      <c r="X69" s="159" t="s">
        <v>150</v>
      </c>
      <c r="Y69" s="159" t="s">
        <v>151</v>
      </c>
      <c r="Z69" s="148"/>
      <c r="AA69" s="148"/>
      <c r="AB69" s="148"/>
      <c r="AC69" s="148"/>
      <c r="AD69" s="148"/>
      <c r="AE69" s="148"/>
      <c r="AF69" s="148"/>
      <c r="AG69" s="148" t="s">
        <v>152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1">
        <v>29</v>
      </c>
      <c r="B70" s="172" t="s">
        <v>236</v>
      </c>
      <c r="C70" s="188" t="s">
        <v>237</v>
      </c>
      <c r="D70" s="173" t="s">
        <v>147</v>
      </c>
      <c r="E70" s="174">
        <v>54.41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0</v>
      </c>
      <c r="O70" s="174">
        <f>ROUND(E70*N70,2)</f>
        <v>0</v>
      </c>
      <c r="P70" s="174">
        <v>0.02</v>
      </c>
      <c r="Q70" s="174">
        <f>ROUND(E70*P70,2)</f>
        <v>1.0900000000000001</v>
      </c>
      <c r="R70" s="176" t="s">
        <v>225</v>
      </c>
      <c r="S70" s="176" t="s">
        <v>149</v>
      </c>
      <c r="T70" s="177" t="s">
        <v>149</v>
      </c>
      <c r="U70" s="159">
        <v>0.24</v>
      </c>
      <c r="V70" s="159">
        <f>ROUND(E70*U70,2)</f>
        <v>13.06</v>
      </c>
      <c r="W70" s="159"/>
      <c r="X70" s="159" t="s">
        <v>150</v>
      </c>
      <c r="Y70" s="159" t="s">
        <v>151</v>
      </c>
      <c r="Z70" s="148"/>
      <c r="AA70" s="148"/>
      <c r="AB70" s="148"/>
      <c r="AC70" s="148"/>
      <c r="AD70" s="148"/>
      <c r="AE70" s="148"/>
      <c r="AF70" s="148"/>
      <c r="AG70" s="148" t="s">
        <v>159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52" t="s">
        <v>238</v>
      </c>
      <c r="D71" s="253"/>
      <c r="E71" s="253"/>
      <c r="F71" s="253"/>
      <c r="G71" s="253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8"/>
      <c r="AA71" s="148"/>
      <c r="AB71" s="148"/>
      <c r="AC71" s="148"/>
      <c r="AD71" s="148"/>
      <c r="AE71" s="148"/>
      <c r="AF71" s="148"/>
      <c r="AG71" s="148" t="s">
        <v>154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33.75" outlineLevel="1" x14ac:dyDescent="0.2">
      <c r="A72" s="171">
        <v>30</v>
      </c>
      <c r="B72" s="172" t="s">
        <v>239</v>
      </c>
      <c r="C72" s="188" t="s">
        <v>240</v>
      </c>
      <c r="D72" s="173" t="s">
        <v>147</v>
      </c>
      <c r="E72" s="174">
        <v>34.9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1.17E-3</v>
      </c>
      <c r="O72" s="174">
        <f>ROUND(E72*N72,2)</f>
        <v>0.04</v>
      </c>
      <c r="P72" s="174">
        <v>7.5999999999999998E-2</v>
      </c>
      <c r="Q72" s="174">
        <f>ROUND(E72*P72,2)</f>
        <v>2.65</v>
      </c>
      <c r="R72" s="176" t="s">
        <v>225</v>
      </c>
      <c r="S72" s="176" t="s">
        <v>149</v>
      </c>
      <c r="T72" s="177" t="s">
        <v>149</v>
      </c>
      <c r="U72" s="159">
        <v>0.93899999999999995</v>
      </c>
      <c r="V72" s="159">
        <f>ROUND(E72*U72,2)</f>
        <v>32.770000000000003</v>
      </c>
      <c r="W72" s="159"/>
      <c r="X72" s="159" t="s">
        <v>150</v>
      </c>
      <c r="Y72" s="159" t="s">
        <v>151</v>
      </c>
      <c r="Z72" s="148"/>
      <c r="AA72" s="148"/>
      <c r="AB72" s="148"/>
      <c r="AC72" s="148"/>
      <c r="AD72" s="148"/>
      <c r="AE72" s="148"/>
      <c r="AF72" s="148"/>
      <c r="AG72" s="148" t="s">
        <v>159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9" t="s">
        <v>241</v>
      </c>
      <c r="D73" s="161"/>
      <c r="E73" s="162">
        <v>34.9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8"/>
      <c r="AA73" s="148"/>
      <c r="AB73" s="148"/>
      <c r="AC73" s="148"/>
      <c r="AD73" s="148"/>
      <c r="AE73" s="148"/>
      <c r="AF73" s="148"/>
      <c r="AG73" s="148" t="s">
        <v>156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9">
        <v>31</v>
      </c>
      <c r="B74" s="180" t="s">
        <v>242</v>
      </c>
      <c r="C74" s="190" t="s">
        <v>243</v>
      </c>
      <c r="D74" s="181" t="s">
        <v>188</v>
      </c>
      <c r="E74" s="182">
        <v>200</v>
      </c>
      <c r="F74" s="183"/>
      <c r="G74" s="184">
        <f>ROUND(E74*F74,2)</f>
        <v>0</v>
      </c>
      <c r="H74" s="183"/>
      <c r="I74" s="184">
        <f>ROUND(E74*H74,2)</f>
        <v>0</v>
      </c>
      <c r="J74" s="183"/>
      <c r="K74" s="184">
        <f>ROUND(E74*J74,2)</f>
        <v>0</v>
      </c>
      <c r="L74" s="184">
        <v>21</v>
      </c>
      <c r="M74" s="184">
        <f>G74*(1+L74/100)</f>
        <v>0</v>
      </c>
      <c r="N74" s="182">
        <v>4.8999999999999998E-4</v>
      </c>
      <c r="O74" s="182">
        <f>ROUND(E74*N74,2)</f>
        <v>0.1</v>
      </c>
      <c r="P74" s="182">
        <v>2E-3</v>
      </c>
      <c r="Q74" s="182">
        <f>ROUND(E74*P74,2)</f>
        <v>0.4</v>
      </c>
      <c r="R74" s="184" t="s">
        <v>225</v>
      </c>
      <c r="S74" s="184" t="s">
        <v>149</v>
      </c>
      <c r="T74" s="185" t="s">
        <v>149</v>
      </c>
      <c r="U74" s="159">
        <v>0.17599999999999999</v>
      </c>
      <c r="V74" s="159">
        <f>ROUND(E74*U74,2)</f>
        <v>35.200000000000003</v>
      </c>
      <c r="W74" s="159"/>
      <c r="X74" s="159" t="s">
        <v>150</v>
      </c>
      <c r="Y74" s="159" t="s">
        <v>151</v>
      </c>
      <c r="Z74" s="148"/>
      <c r="AA74" s="148"/>
      <c r="AB74" s="148"/>
      <c r="AC74" s="148"/>
      <c r="AD74" s="148"/>
      <c r="AE74" s="148"/>
      <c r="AF74" s="148"/>
      <c r="AG74" s="148" t="s">
        <v>159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9">
        <v>32</v>
      </c>
      <c r="B75" s="180" t="s">
        <v>244</v>
      </c>
      <c r="C75" s="190" t="s">
        <v>245</v>
      </c>
      <c r="D75" s="181" t="s">
        <v>188</v>
      </c>
      <c r="E75" s="182">
        <v>250</v>
      </c>
      <c r="F75" s="183"/>
      <c r="G75" s="184">
        <f>ROUND(E75*F75,2)</f>
        <v>0</v>
      </c>
      <c r="H75" s="183"/>
      <c r="I75" s="184">
        <f>ROUND(E75*H75,2)</f>
        <v>0</v>
      </c>
      <c r="J75" s="183"/>
      <c r="K75" s="184">
        <f>ROUND(E75*J75,2)</f>
        <v>0</v>
      </c>
      <c r="L75" s="184">
        <v>21</v>
      </c>
      <c r="M75" s="184">
        <f>G75*(1+L75/100)</f>
        <v>0</v>
      </c>
      <c r="N75" s="182">
        <v>4.8999999999999998E-4</v>
      </c>
      <c r="O75" s="182">
        <f>ROUND(E75*N75,2)</f>
        <v>0.12</v>
      </c>
      <c r="P75" s="182">
        <v>6.0000000000000001E-3</v>
      </c>
      <c r="Q75" s="182">
        <f>ROUND(E75*P75,2)</f>
        <v>1.5</v>
      </c>
      <c r="R75" s="184" t="s">
        <v>225</v>
      </c>
      <c r="S75" s="184" t="s">
        <v>149</v>
      </c>
      <c r="T75" s="185" t="s">
        <v>149</v>
      </c>
      <c r="U75" s="159">
        <v>0.27400000000000002</v>
      </c>
      <c r="V75" s="159">
        <f>ROUND(E75*U75,2)</f>
        <v>68.5</v>
      </c>
      <c r="W75" s="159"/>
      <c r="X75" s="159" t="s">
        <v>150</v>
      </c>
      <c r="Y75" s="159" t="s">
        <v>151</v>
      </c>
      <c r="Z75" s="148"/>
      <c r="AA75" s="148"/>
      <c r="AB75" s="148"/>
      <c r="AC75" s="148"/>
      <c r="AD75" s="148"/>
      <c r="AE75" s="148"/>
      <c r="AF75" s="148"/>
      <c r="AG75" s="148" t="s">
        <v>152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1" x14ac:dyDescent="0.2">
      <c r="A76" s="171">
        <v>33</v>
      </c>
      <c r="B76" s="172" t="s">
        <v>246</v>
      </c>
      <c r="C76" s="188" t="s">
        <v>247</v>
      </c>
      <c r="D76" s="173" t="s">
        <v>147</v>
      </c>
      <c r="E76" s="174">
        <v>354.86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0</v>
      </c>
      <c r="O76" s="174">
        <f>ROUND(E76*N76,2)</f>
        <v>0</v>
      </c>
      <c r="P76" s="174">
        <v>4.5999999999999999E-2</v>
      </c>
      <c r="Q76" s="174">
        <f>ROUND(E76*P76,2)</f>
        <v>16.32</v>
      </c>
      <c r="R76" s="176" t="s">
        <v>225</v>
      </c>
      <c r="S76" s="176" t="s">
        <v>149</v>
      </c>
      <c r="T76" s="177" t="s">
        <v>149</v>
      </c>
      <c r="U76" s="159">
        <v>0.26</v>
      </c>
      <c r="V76" s="159">
        <f>ROUND(E76*U76,2)</f>
        <v>92.26</v>
      </c>
      <c r="W76" s="159"/>
      <c r="X76" s="159" t="s">
        <v>150</v>
      </c>
      <c r="Y76" s="159" t="s">
        <v>151</v>
      </c>
      <c r="Z76" s="148"/>
      <c r="AA76" s="148"/>
      <c r="AB76" s="148"/>
      <c r="AC76" s="148"/>
      <c r="AD76" s="148"/>
      <c r="AE76" s="148"/>
      <c r="AF76" s="148"/>
      <c r="AG76" s="148" t="s">
        <v>152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9" t="s">
        <v>174</v>
      </c>
      <c r="D77" s="161"/>
      <c r="E77" s="162">
        <v>354.86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156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x14ac:dyDescent="0.2">
      <c r="A78" s="164" t="s">
        <v>143</v>
      </c>
      <c r="B78" s="165" t="s">
        <v>79</v>
      </c>
      <c r="C78" s="187" t="s">
        <v>80</v>
      </c>
      <c r="D78" s="166"/>
      <c r="E78" s="167"/>
      <c r="F78" s="168"/>
      <c r="G78" s="168">
        <f>SUMIF(AG79:AG83,"&lt;&gt;NOR",G79:G83)</f>
        <v>0</v>
      </c>
      <c r="H78" s="168"/>
      <c r="I78" s="168">
        <f>SUM(I79:I83)</f>
        <v>0</v>
      </c>
      <c r="J78" s="168"/>
      <c r="K78" s="168">
        <f>SUM(K79:K83)</f>
        <v>0</v>
      </c>
      <c r="L78" s="168"/>
      <c r="M78" s="168">
        <f>SUM(M79:M83)</f>
        <v>0</v>
      </c>
      <c r="N78" s="167"/>
      <c r="O78" s="167">
        <f>SUM(O79:O83)</f>
        <v>0</v>
      </c>
      <c r="P78" s="167"/>
      <c r="Q78" s="167">
        <f>SUM(Q79:Q83)</f>
        <v>14</v>
      </c>
      <c r="R78" s="168"/>
      <c r="S78" s="168"/>
      <c r="T78" s="169"/>
      <c r="U78" s="163"/>
      <c r="V78" s="163">
        <f>SUM(V79:V83)</f>
        <v>14.9</v>
      </c>
      <c r="W78" s="163"/>
      <c r="X78" s="163"/>
      <c r="Y78" s="163"/>
      <c r="AG78" t="s">
        <v>144</v>
      </c>
    </row>
    <row r="79" spans="1:60" ht="22.5" outlineLevel="1" x14ac:dyDescent="0.2">
      <c r="A79" s="171">
        <v>34</v>
      </c>
      <c r="B79" s="172" t="s">
        <v>248</v>
      </c>
      <c r="C79" s="188" t="s">
        <v>249</v>
      </c>
      <c r="D79" s="173" t="s">
        <v>147</v>
      </c>
      <c r="E79" s="174">
        <v>496.80399999999997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0</v>
      </c>
      <c r="O79" s="174">
        <f>ROUND(E79*N79,2)</f>
        <v>0</v>
      </c>
      <c r="P79" s="174">
        <v>4.0000000000000001E-3</v>
      </c>
      <c r="Q79" s="174">
        <f>ROUND(E79*P79,2)</f>
        <v>1.99</v>
      </c>
      <c r="R79" s="176" t="s">
        <v>225</v>
      </c>
      <c r="S79" s="176" t="s">
        <v>149</v>
      </c>
      <c r="T79" s="177" t="s">
        <v>149</v>
      </c>
      <c r="U79" s="159">
        <v>0.03</v>
      </c>
      <c r="V79" s="159">
        <f>ROUND(E79*U79,2)</f>
        <v>14.9</v>
      </c>
      <c r="W79" s="159"/>
      <c r="X79" s="159" t="s">
        <v>150</v>
      </c>
      <c r="Y79" s="159" t="s">
        <v>151</v>
      </c>
      <c r="Z79" s="148"/>
      <c r="AA79" s="148"/>
      <c r="AB79" s="148"/>
      <c r="AC79" s="148"/>
      <c r="AD79" s="148"/>
      <c r="AE79" s="148"/>
      <c r="AF79" s="148"/>
      <c r="AG79" s="148" t="s">
        <v>159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9" t="s">
        <v>179</v>
      </c>
      <c r="D80" s="161"/>
      <c r="E80" s="162">
        <v>496.80399999999997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8"/>
      <c r="AA80" s="148"/>
      <c r="AB80" s="148"/>
      <c r="AC80" s="148"/>
      <c r="AD80" s="148"/>
      <c r="AE80" s="148"/>
      <c r="AF80" s="148"/>
      <c r="AG80" s="148" t="s">
        <v>156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71">
        <v>35</v>
      </c>
      <c r="B81" s="172" t="s">
        <v>250</v>
      </c>
      <c r="C81" s="188" t="s">
        <v>251</v>
      </c>
      <c r="D81" s="173" t="s">
        <v>147</v>
      </c>
      <c r="E81" s="174">
        <v>176.61600000000001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0</v>
      </c>
      <c r="O81" s="174">
        <f>ROUND(E81*N81,2)</f>
        <v>0</v>
      </c>
      <c r="P81" s="174">
        <v>6.8000000000000005E-2</v>
      </c>
      <c r="Q81" s="174">
        <f>ROUND(E81*P81,2)</f>
        <v>12.01</v>
      </c>
      <c r="R81" s="176" t="s">
        <v>225</v>
      </c>
      <c r="S81" s="176" t="s">
        <v>149</v>
      </c>
      <c r="T81" s="177" t="s">
        <v>149</v>
      </c>
      <c r="U81" s="159">
        <v>0</v>
      </c>
      <c r="V81" s="159">
        <f>ROUND(E81*U81,2)</f>
        <v>0</v>
      </c>
      <c r="W81" s="159"/>
      <c r="X81" s="159" t="s">
        <v>150</v>
      </c>
      <c r="Y81" s="159" t="s">
        <v>151</v>
      </c>
      <c r="Z81" s="148"/>
      <c r="AA81" s="148"/>
      <c r="AB81" s="148"/>
      <c r="AC81" s="148"/>
      <c r="AD81" s="148"/>
      <c r="AE81" s="148"/>
      <c r="AF81" s="148"/>
      <c r="AG81" s="148" t="s">
        <v>159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52" t="s">
        <v>252</v>
      </c>
      <c r="D82" s="253"/>
      <c r="E82" s="253"/>
      <c r="F82" s="253"/>
      <c r="G82" s="253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8"/>
      <c r="AA82" s="148"/>
      <c r="AB82" s="148"/>
      <c r="AC82" s="148"/>
      <c r="AD82" s="148"/>
      <c r="AE82" s="148"/>
      <c r="AF82" s="148"/>
      <c r="AG82" s="148" t="s">
        <v>154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9" t="s">
        <v>253</v>
      </c>
      <c r="D83" s="161"/>
      <c r="E83" s="162">
        <v>176.61600000000001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8"/>
      <c r="AA83" s="148"/>
      <c r="AB83" s="148"/>
      <c r="AC83" s="148"/>
      <c r="AD83" s="148"/>
      <c r="AE83" s="148"/>
      <c r="AF83" s="148"/>
      <c r="AG83" s="148" t="s">
        <v>156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x14ac:dyDescent="0.2">
      <c r="A84" s="164" t="s">
        <v>143</v>
      </c>
      <c r="B84" s="165" t="s">
        <v>81</v>
      </c>
      <c r="C84" s="187" t="s">
        <v>82</v>
      </c>
      <c r="D84" s="166"/>
      <c r="E84" s="167"/>
      <c r="F84" s="168"/>
      <c r="G84" s="168">
        <f>SUMIF(AG85:AG86,"&lt;&gt;NOR",G85:G86)</f>
        <v>0</v>
      </c>
      <c r="H84" s="168"/>
      <c r="I84" s="168">
        <f>SUM(I85:I86)</f>
        <v>0</v>
      </c>
      <c r="J84" s="168"/>
      <c r="K84" s="168">
        <f>SUM(K85:K86)</f>
        <v>0</v>
      </c>
      <c r="L84" s="168"/>
      <c r="M84" s="168">
        <f>SUM(M85:M86)</f>
        <v>0</v>
      </c>
      <c r="N84" s="167"/>
      <c r="O84" s="167">
        <f>SUM(O85:O86)</f>
        <v>0</v>
      </c>
      <c r="P84" s="167"/>
      <c r="Q84" s="167">
        <f>SUM(Q85:Q86)</f>
        <v>0</v>
      </c>
      <c r="R84" s="168"/>
      <c r="S84" s="168"/>
      <c r="T84" s="169"/>
      <c r="U84" s="163"/>
      <c r="V84" s="163">
        <f>SUM(V85:V86)</f>
        <v>33.479999999999997</v>
      </c>
      <c r="W84" s="163"/>
      <c r="X84" s="163"/>
      <c r="Y84" s="163"/>
      <c r="AG84" t="s">
        <v>144</v>
      </c>
    </row>
    <row r="85" spans="1:60" ht="22.5" outlineLevel="1" x14ac:dyDescent="0.2">
      <c r="A85" s="171">
        <v>36</v>
      </c>
      <c r="B85" s="172" t="s">
        <v>254</v>
      </c>
      <c r="C85" s="188" t="s">
        <v>255</v>
      </c>
      <c r="D85" s="173" t="s">
        <v>256</v>
      </c>
      <c r="E85" s="174">
        <v>35.61636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0</v>
      </c>
      <c r="O85" s="174">
        <f>ROUND(E85*N85,2)</f>
        <v>0</v>
      </c>
      <c r="P85" s="174">
        <v>0</v>
      </c>
      <c r="Q85" s="174">
        <f>ROUND(E85*P85,2)</f>
        <v>0</v>
      </c>
      <c r="R85" s="176" t="s">
        <v>189</v>
      </c>
      <c r="S85" s="176" t="s">
        <v>149</v>
      </c>
      <c r="T85" s="177" t="s">
        <v>149</v>
      </c>
      <c r="U85" s="159">
        <v>0.94</v>
      </c>
      <c r="V85" s="159">
        <f>ROUND(E85*U85,2)</f>
        <v>33.479999999999997</v>
      </c>
      <c r="W85" s="159"/>
      <c r="X85" s="159" t="s">
        <v>257</v>
      </c>
      <c r="Y85" s="159" t="s">
        <v>151</v>
      </c>
      <c r="Z85" s="148"/>
      <c r="AA85" s="148"/>
      <c r="AB85" s="148"/>
      <c r="AC85" s="148"/>
      <c r="AD85" s="148"/>
      <c r="AE85" s="148"/>
      <c r="AF85" s="148"/>
      <c r="AG85" s="148" t="s">
        <v>258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52" t="s">
        <v>259</v>
      </c>
      <c r="D86" s="253"/>
      <c r="E86" s="253"/>
      <c r="F86" s="253"/>
      <c r="G86" s="253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8"/>
      <c r="AA86" s="148"/>
      <c r="AB86" s="148"/>
      <c r="AC86" s="148"/>
      <c r="AD86" s="148"/>
      <c r="AE86" s="148"/>
      <c r="AF86" s="148"/>
      <c r="AG86" s="148" t="s">
        <v>154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x14ac:dyDescent="0.2">
      <c r="A87" s="164" t="s">
        <v>143</v>
      </c>
      <c r="B87" s="165" t="s">
        <v>83</v>
      </c>
      <c r="C87" s="187" t="s">
        <v>84</v>
      </c>
      <c r="D87" s="166"/>
      <c r="E87" s="167"/>
      <c r="F87" s="168"/>
      <c r="G87" s="168">
        <f>SUMIF(AG88:AG96,"&lt;&gt;NOR",G88:G96)</f>
        <v>0</v>
      </c>
      <c r="H87" s="168"/>
      <c r="I87" s="168">
        <f>SUM(I88:I96)</f>
        <v>0</v>
      </c>
      <c r="J87" s="168"/>
      <c r="K87" s="168">
        <f>SUM(K88:K96)</f>
        <v>0</v>
      </c>
      <c r="L87" s="168"/>
      <c r="M87" s="168">
        <f>SUM(M88:M96)</f>
        <v>0</v>
      </c>
      <c r="N87" s="167"/>
      <c r="O87" s="167">
        <f>SUM(O88:O96)</f>
        <v>0.44</v>
      </c>
      <c r="P87" s="167"/>
      <c r="Q87" s="167">
        <f>SUM(Q88:Q96)</f>
        <v>0</v>
      </c>
      <c r="R87" s="168"/>
      <c r="S87" s="168"/>
      <c r="T87" s="169"/>
      <c r="U87" s="163"/>
      <c r="V87" s="163">
        <f>SUM(V88:V96)</f>
        <v>55.44</v>
      </c>
      <c r="W87" s="163"/>
      <c r="X87" s="163"/>
      <c r="Y87" s="163"/>
      <c r="AG87" t="s">
        <v>144</v>
      </c>
    </row>
    <row r="88" spans="1:60" outlineLevel="1" x14ac:dyDescent="0.2">
      <c r="A88" s="171">
        <v>37</v>
      </c>
      <c r="B88" s="172" t="s">
        <v>260</v>
      </c>
      <c r="C88" s="188" t="s">
        <v>261</v>
      </c>
      <c r="D88" s="173" t="s">
        <v>147</v>
      </c>
      <c r="E88" s="174">
        <v>231.02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4">
        <v>2.1000000000000001E-4</v>
      </c>
      <c r="O88" s="174">
        <f>ROUND(E88*N88,2)</f>
        <v>0.05</v>
      </c>
      <c r="P88" s="174">
        <v>0</v>
      </c>
      <c r="Q88" s="174">
        <f>ROUND(E88*P88,2)</f>
        <v>0</v>
      </c>
      <c r="R88" s="176" t="s">
        <v>262</v>
      </c>
      <c r="S88" s="176" t="s">
        <v>149</v>
      </c>
      <c r="T88" s="177" t="s">
        <v>149</v>
      </c>
      <c r="U88" s="159">
        <v>0</v>
      </c>
      <c r="V88" s="159">
        <f>ROUND(E88*U88,2)</f>
        <v>0</v>
      </c>
      <c r="W88" s="159"/>
      <c r="X88" s="159" t="s">
        <v>150</v>
      </c>
      <c r="Y88" s="159" t="s">
        <v>151</v>
      </c>
      <c r="Z88" s="148"/>
      <c r="AA88" s="148"/>
      <c r="AB88" s="148"/>
      <c r="AC88" s="148"/>
      <c r="AD88" s="148"/>
      <c r="AE88" s="148"/>
      <c r="AF88" s="148"/>
      <c r="AG88" s="148" t="s">
        <v>263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54" t="s">
        <v>264</v>
      </c>
      <c r="D89" s="255"/>
      <c r="E89" s="255"/>
      <c r="F89" s="255"/>
      <c r="G89" s="255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8"/>
      <c r="AA89" s="148"/>
      <c r="AB89" s="148"/>
      <c r="AC89" s="148"/>
      <c r="AD89" s="148"/>
      <c r="AE89" s="148"/>
      <c r="AF89" s="148"/>
      <c r="AG89" s="148" t="s">
        <v>170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9" t="s">
        <v>265</v>
      </c>
      <c r="D90" s="161"/>
      <c r="E90" s="162">
        <v>176.61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8"/>
      <c r="AA90" s="148"/>
      <c r="AB90" s="148"/>
      <c r="AC90" s="148"/>
      <c r="AD90" s="148"/>
      <c r="AE90" s="148"/>
      <c r="AF90" s="148"/>
      <c r="AG90" s="148" t="s">
        <v>156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5"/>
      <c r="B91" s="156"/>
      <c r="C91" s="189" t="s">
        <v>266</v>
      </c>
      <c r="D91" s="161"/>
      <c r="E91" s="162">
        <v>54.41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156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1">
        <v>38</v>
      </c>
      <c r="B92" s="172" t="s">
        <v>267</v>
      </c>
      <c r="C92" s="188" t="s">
        <v>268</v>
      </c>
      <c r="D92" s="173" t="s">
        <v>147</v>
      </c>
      <c r="E92" s="174">
        <v>231.02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4">
        <v>1.6800000000000001E-3</v>
      </c>
      <c r="O92" s="174">
        <f>ROUND(E92*N92,2)</f>
        <v>0.39</v>
      </c>
      <c r="P92" s="174">
        <v>0</v>
      </c>
      <c r="Q92" s="174">
        <f>ROUND(E92*P92,2)</f>
        <v>0</v>
      </c>
      <c r="R92" s="176" t="s">
        <v>262</v>
      </c>
      <c r="S92" s="176" t="s">
        <v>149</v>
      </c>
      <c r="T92" s="177" t="s">
        <v>149</v>
      </c>
      <c r="U92" s="159">
        <v>0.24</v>
      </c>
      <c r="V92" s="159">
        <f>ROUND(E92*U92,2)</f>
        <v>55.44</v>
      </c>
      <c r="W92" s="159"/>
      <c r="X92" s="159" t="s">
        <v>150</v>
      </c>
      <c r="Y92" s="159" t="s">
        <v>151</v>
      </c>
      <c r="Z92" s="148"/>
      <c r="AA92" s="148"/>
      <c r="AB92" s="148"/>
      <c r="AC92" s="148"/>
      <c r="AD92" s="148"/>
      <c r="AE92" s="148"/>
      <c r="AF92" s="148"/>
      <c r="AG92" s="148" t="s">
        <v>263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189" t="s">
        <v>265</v>
      </c>
      <c r="D93" s="161"/>
      <c r="E93" s="162">
        <v>176.61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8"/>
      <c r="AA93" s="148"/>
      <c r="AB93" s="148"/>
      <c r="AC93" s="148"/>
      <c r="AD93" s="148"/>
      <c r="AE93" s="148"/>
      <c r="AF93" s="148"/>
      <c r="AG93" s="148" t="s">
        <v>156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9" t="s">
        <v>266</v>
      </c>
      <c r="D94" s="161"/>
      <c r="E94" s="162">
        <v>54.41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156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>
        <v>39</v>
      </c>
      <c r="B95" s="156" t="s">
        <v>269</v>
      </c>
      <c r="C95" s="191" t="s">
        <v>270</v>
      </c>
      <c r="D95" s="157" t="s">
        <v>0</v>
      </c>
      <c r="E95" s="186"/>
      <c r="F95" s="160"/>
      <c r="G95" s="159">
        <f>ROUND(E95*F95,2)</f>
        <v>0</v>
      </c>
      <c r="H95" s="160"/>
      <c r="I95" s="159">
        <f>ROUND(E95*H95,2)</f>
        <v>0</v>
      </c>
      <c r="J95" s="160"/>
      <c r="K95" s="159">
        <f>ROUND(E95*J95,2)</f>
        <v>0</v>
      </c>
      <c r="L95" s="159">
        <v>21</v>
      </c>
      <c r="M95" s="159">
        <f>G95*(1+L95/100)</f>
        <v>0</v>
      </c>
      <c r="N95" s="158">
        <v>0</v>
      </c>
      <c r="O95" s="158">
        <f>ROUND(E95*N95,2)</f>
        <v>0</v>
      </c>
      <c r="P95" s="158">
        <v>0</v>
      </c>
      <c r="Q95" s="158">
        <f>ROUND(E95*P95,2)</f>
        <v>0</v>
      </c>
      <c r="R95" s="159" t="s">
        <v>262</v>
      </c>
      <c r="S95" s="159" t="s">
        <v>149</v>
      </c>
      <c r="T95" s="159" t="s">
        <v>149</v>
      </c>
      <c r="U95" s="159">
        <v>0</v>
      </c>
      <c r="V95" s="159">
        <f>ROUND(E95*U95,2)</f>
        <v>0</v>
      </c>
      <c r="W95" s="159"/>
      <c r="X95" s="159" t="s">
        <v>257</v>
      </c>
      <c r="Y95" s="159" t="s">
        <v>151</v>
      </c>
      <c r="Z95" s="148"/>
      <c r="AA95" s="148"/>
      <c r="AB95" s="148"/>
      <c r="AC95" s="148"/>
      <c r="AD95" s="148"/>
      <c r="AE95" s="148"/>
      <c r="AF95" s="148"/>
      <c r="AG95" s="148" t="s">
        <v>271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58" t="s">
        <v>272</v>
      </c>
      <c r="D96" s="259"/>
      <c r="E96" s="259"/>
      <c r="F96" s="259"/>
      <c r="G96" s="2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8"/>
      <c r="AA96" s="148"/>
      <c r="AB96" s="148"/>
      <c r="AC96" s="148"/>
      <c r="AD96" s="148"/>
      <c r="AE96" s="148"/>
      <c r="AF96" s="148"/>
      <c r="AG96" s="148" t="s">
        <v>154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x14ac:dyDescent="0.2">
      <c r="A97" s="164" t="s">
        <v>143</v>
      </c>
      <c r="B97" s="165" t="s">
        <v>85</v>
      </c>
      <c r="C97" s="187" t="s">
        <v>86</v>
      </c>
      <c r="D97" s="166"/>
      <c r="E97" s="167"/>
      <c r="F97" s="168"/>
      <c r="G97" s="168">
        <f>SUMIF(AG98:AG113,"&lt;&gt;NOR",G98:G113)</f>
        <v>0</v>
      </c>
      <c r="H97" s="168"/>
      <c r="I97" s="168">
        <f>SUM(I98:I113)</f>
        <v>0</v>
      </c>
      <c r="J97" s="168"/>
      <c r="K97" s="168">
        <f>SUM(K98:K113)</f>
        <v>0</v>
      </c>
      <c r="L97" s="168"/>
      <c r="M97" s="168">
        <f>SUM(M98:M113)</f>
        <v>0</v>
      </c>
      <c r="N97" s="167"/>
      <c r="O97" s="167">
        <f>SUM(O98:O113)</f>
        <v>0.01</v>
      </c>
      <c r="P97" s="167"/>
      <c r="Q97" s="167">
        <f>SUM(Q98:Q113)</f>
        <v>0</v>
      </c>
      <c r="R97" s="168"/>
      <c r="S97" s="168"/>
      <c r="T97" s="169"/>
      <c r="U97" s="163"/>
      <c r="V97" s="163">
        <f>SUM(V98:V113)</f>
        <v>10.540000000000001</v>
      </c>
      <c r="W97" s="163"/>
      <c r="X97" s="163"/>
      <c r="Y97" s="163"/>
      <c r="AG97" t="s">
        <v>144</v>
      </c>
    </row>
    <row r="98" spans="1:60" outlineLevel="1" x14ac:dyDescent="0.2">
      <c r="A98" s="179">
        <v>40</v>
      </c>
      <c r="B98" s="180" t="s">
        <v>273</v>
      </c>
      <c r="C98" s="190" t="s">
        <v>274</v>
      </c>
      <c r="D98" s="181" t="s">
        <v>205</v>
      </c>
      <c r="E98" s="182">
        <v>5</v>
      </c>
      <c r="F98" s="183"/>
      <c r="G98" s="184">
        <f>ROUND(E98*F98,2)</f>
        <v>0</v>
      </c>
      <c r="H98" s="183"/>
      <c r="I98" s="184">
        <f>ROUND(E98*H98,2)</f>
        <v>0</v>
      </c>
      <c r="J98" s="183"/>
      <c r="K98" s="184">
        <f>ROUND(E98*J98,2)</f>
        <v>0</v>
      </c>
      <c r="L98" s="184">
        <v>21</v>
      </c>
      <c r="M98" s="184">
        <f>G98*(1+L98/100)</f>
        <v>0</v>
      </c>
      <c r="N98" s="182">
        <v>1.2E-4</v>
      </c>
      <c r="O98" s="182">
        <f>ROUND(E98*N98,2)</f>
        <v>0</v>
      </c>
      <c r="P98" s="182">
        <v>0</v>
      </c>
      <c r="Q98" s="182">
        <f>ROUND(E98*P98,2)</f>
        <v>0</v>
      </c>
      <c r="R98" s="184" t="s">
        <v>275</v>
      </c>
      <c r="S98" s="184" t="s">
        <v>149</v>
      </c>
      <c r="T98" s="185" t="s">
        <v>149</v>
      </c>
      <c r="U98" s="159">
        <v>0.4</v>
      </c>
      <c r="V98" s="159">
        <f>ROUND(E98*U98,2)</f>
        <v>2</v>
      </c>
      <c r="W98" s="159"/>
      <c r="X98" s="159" t="s">
        <v>150</v>
      </c>
      <c r="Y98" s="159" t="s">
        <v>151</v>
      </c>
      <c r="Z98" s="148"/>
      <c r="AA98" s="148"/>
      <c r="AB98" s="148"/>
      <c r="AC98" s="148"/>
      <c r="AD98" s="148"/>
      <c r="AE98" s="148"/>
      <c r="AF98" s="148"/>
      <c r="AG98" s="148" t="s">
        <v>152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1">
        <v>41</v>
      </c>
      <c r="B99" s="172" t="s">
        <v>276</v>
      </c>
      <c r="C99" s="188" t="s">
        <v>277</v>
      </c>
      <c r="D99" s="173" t="s">
        <v>205</v>
      </c>
      <c r="E99" s="174">
        <v>6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4">
        <v>7.3999999999999999E-4</v>
      </c>
      <c r="O99" s="174">
        <f>ROUND(E99*N99,2)</f>
        <v>0</v>
      </c>
      <c r="P99" s="174">
        <v>0</v>
      </c>
      <c r="Q99" s="174">
        <f>ROUND(E99*P99,2)</f>
        <v>0</v>
      </c>
      <c r="R99" s="176" t="s">
        <v>275</v>
      </c>
      <c r="S99" s="176" t="s">
        <v>149</v>
      </c>
      <c r="T99" s="177" t="s">
        <v>149</v>
      </c>
      <c r="U99" s="159">
        <v>0</v>
      </c>
      <c r="V99" s="159">
        <f>ROUND(E99*U99,2)</f>
        <v>0</v>
      </c>
      <c r="W99" s="159"/>
      <c r="X99" s="159" t="s">
        <v>150</v>
      </c>
      <c r="Y99" s="159" t="s">
        <v>151</v>
      </c>
      <c r="Z99" s="148"/>
      <c r="AA99" s="148"/>
      <c r="AB99" s="148"/>
      <c r="AC99" s="148"/>
      <c r="AD99" s="148"/>
      <c r="AE99" s="148"/>
      <c r="AF99" s="148"/>
      <c r="AG99" s="148" t="s">
        <v>263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54" t="s">
        <v>278</v>
      </c>
      <c r="D100" s="255"/>
      <c r="E100" s="255"/>
      <c r="F100" s="255"/>
      <c r="G100" s="255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8"/>
      <c r="AA100" s="148"/>
      <c r="AB100" s="148"/>
      <c r="AC100" s="148"/>
      <c r="AD100" s="148"/>
      <c r="AE100" s="148"/>
      <c r="AF100" s="148"/>
      <c r="AG100" s="148" t="s">
        <v>170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1">
        <v>42</v>
      </c>
      <c r="B101" s="172" t="s">
        <v>279</v>
      </c>
      <c r="C101" s="188" t="s">
        <v>280</v>
      </c>
      <c r="D101" s="173" t="s">
        <v>205</v>
      </c>
      <c r="E101" s="174">
        <v>6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4">
        <v>2.9E-4</v>
      </c>
      <c r="O101" s="174">
        <f>ROUND(E101*N101,2)</f>
        <v>0</v>
      </c>
      <c r="P101" s="174">
        <v>0</v>
      </c>
      <c r="Q101" s="174">
        <f>ROUND(E101*P101,2)</f>
        <v>0</v>
      </c>
      <c r="R101" s="176" t="s">
        <v>275</v>
      </c>
      <c r="S101" s="176" t="s">
        <v>149</v>
      </c>
      <c r="T101" s="177" t="s">
        <v>149</v>
      </c>
      <c r="U101" s="159">
        <v>0.22</v>
      </c>
      <c r="V101" s="159">
        <f>ROUND(E101*U101,2)</f>
        <v>1.32</v>
      </c>
      <c r="W101" s="159"/>
      <c r="X101" s="159" t="s">
        <v>150</v>
      </c>
      <c r="Y101" s="159" t="s">
        <v>151</v>
      </c>
      <c r="Z101" s="148"/>
      <c r="AA101" s="148"/>
      <c r="AB101" s="148"/>
      <c r="AC101" s="148"/>
      <c r="AD101" s="148"/>
      <c r="AE101" s="148"/>
      <c r="AF101" s="148"/>
      <c r="AG101" s="148" t="s">
        <v>263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252" t="s">
        <v>281</v>
      </c>
      <c r="D102" s="253"/>
      <c r="E102" s="253"/>
      <c r="F102" s="253"/>
      <c r="G102" s="253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8"/>
      <c r="AA102" s="148"/>
      <c r="AB102" s="148"/>
      <c r="AC102" s="148"/>
      <c r="AD102" s="148"/>
      <c r="AE102" s="148"/>
      <c r="AF102" s="148"/>
      <c r="AG102" s="148" t="s">
        <v>154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56" t="s">
        <v>278</v>
      </c>
      <c r="D103" s="257"/>
      <c r="E103" s="257"/>
      <c r="F103" s="257"/>
      <c r="G103" s="257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8"/>
      <c r="AA103" s="148"/>
      <c r="AB103" s="148"/>
      <c r="AC103" s="148"/>
      <c r="AD103" s="148"/>
      <c r="AE103" s="148"/>
      <c r="AF103" s="148"/>
      <c r="AG103" s="148" t="s">
        <v>170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1">
        <v>43</v>
      </c>
      <c r="B104" s="172" t="s">
        <v>282</v>
      </c>
      <c r="C104" s="188" t="s">
        <v>283</v>
      </c>
      <c r="D104" s="173" t="s">
        <v>188</v>
      </c>
      <c r="E104" s="174">
        <v>15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4.6999999999999999E-4</v>
      </c>
      <c r="O104" s="174">
        <f>ROUND(E104*N104,2)</f>
        <v>0.01</v>
      </c>
      <c r="P104" s="174">
        <v>0</v>
      </c>
      <c r="Q104" s="174">
        <f>ROUND(E104*P104,2)</f>
        <v>0</v>
      </c>
      <c r="R104" s="176" t="s">
        <v>275</v>
      </c>
      <c r="S104" s="176" t="s">
        <v>149</v>
      </c>
      <c r="T104" s="177" t="s">
        <v>149</v>
      </c>
      <c r="U104" s="159">
        <v>0.36</v>
      </c>
      <c r="V104" s="159">
        <f>ROUND(E104*U104,2)</f>
        <v>5.4</v>
      </c>
      <c r="W104" s="159"/>
      <c r="X104" s="159" t="s">
        <v>150</v>
      </c>
      <c r="Y104" s="159" t="s">
        <v>151</v>
      </c>
      <c r="Z104" s="148"/>
      <c r="AA104" s="148"/>
      <c r="AB104" s="148"/>
      <c r="AC104" s="148"/>
      <c r="AD104" s="148"/>
      <c r="AE104" s="148"/>
      <c r="AF104" s="148"/>
      <c r="AG104" s="148" t="s">
        <v>152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252" t="s">
        <v>284</v>
      </c>
      <c r="D105" s="253"/>
      <c r="E105" s="253"/>
      <c r="F105" s="253"/>
      <c r="G105" s="253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8"/>
      <c r="AA105" s="148"/>
      <c r="AB105" s="148"/>
      <c r="AC105" s="148"/>
      <c r="AD105" s="148"/>
      <c r="AE105" s="148"/>
      <c r="AF105" s="148"/>
      <c r="AG105" s="148" t="s">
        <v>154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1">
        <v>44</v>
      </c>
      <c r="B106" s="172" t="s">
        <v>285</v>
      </c>
      <c r="C106" s="188" t="s">
        <v>286</v>
      </c>
      <c r="D106" s="173" t="s">
        <v>205</v>
      </c>
      <c r="E106" s="174">
        <v>5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0</v>
      </c>
      <c r="O106" s="174">
        <f>ROUND(E106*N106,2)</f>
        <v>0</v>
      </c>
      <c r="P106" s="174">
        <v>0</v>
      </c>
      <c r="Q106" s="174">
        <f>ROUND(E106*P106,2)</f>
        <v>0</v>
      </c>
      <c r="R106" s="176" t="s">
        <v>275</v>
      </c>
      <c r="S106" s="176" t="s">
        <v>149</v>
      </c>
      <c r="T106" s="177" t="s">
        <v>149</v>
      </c>
      <c r="U106" s="159">
        <v>0</v>
      </c>
      <c r="V106" s="159">
        <f>ROUND(E106*U106,2)</f>
        <v>0</v>
      </c>
      <c r="W106" s="159"/>
      <c r="X106" s="159" t="s">
        <v>150</v>
      </c>
      <c r="Y106" s="159" t="s">
        <v>151</v>
      </c>
      <c r="Z106" s="148"/>
      <c r="AA106" s="148"/>
      <c r="AB106" s="148"/>
      <c r="AC106" s="148"/>
      <c r="AD106" s="148"/>
      <c r="AE106" s="148"/>
      <c r="AF106" s="148"/>
      <c r="AG106" s="148" t="s">
        <v>263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52" t="s">
        <v>287</v>
      </c>
      <c r="D107" s="253"/>
      <c r="E107" s="253"/>
      <c r="F107" s="253"/>
      <c r="G107" s="253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8"/>
      <c r="AA107" s="148"/>
      <c r="AB107" s="148"/>
      <c r="AC107" s="148"/>
      <c r="AD107" s="148"/>
      <c r="AE107" s="148"/>
      <c r="AF107" s="148"/>
      <c r="AG107" s="148" t="s">
        <v>154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256" t="s">
        <v>278</v>
      </c>
      <c r="D108" s="257"/>
      <c r="E108" s="257"/>
      <c r="F108" s="257"/>
      <c r="G108" s="257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8"/>
      <c r="AA108" s="148"/>
      <c r="AB108" s="148"/>
      <c r="AC108" s="148"/>
      <c r="AD108" s="148"/>
      <c r="AE108" s="148"/>
      <c r="AF108" s="148"/>
      <c r="AG108" s="148" t="s">
        <v>170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1">
        <v>45</v>
      </c>
      <c r="B109" s="172" t="s">
        <v>288</v>
      </c>
      <c r="C109" s="188" t="s">
        <v>289</v>
      </c>
      <c r="D109" s="173" t="s">
        <v>205</v>
      </c>
      <c r="E109" s="174">
        <v>7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4">
        <v>0</v>
      </c>
      <c r="O109" s="174">
        <f>ROUND(E109*N109,2)</f>
        <v>0</v>
      </c>
      <c r="P109" s="174">
        <v>0</v>
      </c>
      <c r="Q109" s="174">
        <f>ROUND(E109*P109,2)</f>
        <v>0</v>
      </c>
      <c r="R109" s="176" t="s">
        <v>275</v>
      </c>
      <c r="S109" s="176" t="s">
        <v>149</v>
      </c>
      <c r="T109" s="177" t="s">
        <v>149</v>
      </c>
      <c r="U109" s="159">
        <v>0.26</v>
      </c>
      <c r="V109" s="159">
        <f>ROUND(E109*U109,2)</f>
        <v>1.82</v>
      </c>
      <c r="W109" s="159"/>
      <c r="X109" s="159" t="s">
        <v>150</v>
      </c>
      <c r="Y109" s="159" t="s">
        <v>151</v>
      </c>
      <c r="Z109" s="148"/>
      <c r="AA109" s="148"/>
      <c r="AB109" s="148"/>
      <c r="AC109" s="148"/>
      <c r="AD109" s="148"/>
      <c r="AE109" s="148"/>
      <c r="AF109" s="148"/>
      <c r="AG109" s="148" t="s">
        <v>263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252" t="s">
        <v>287</v>
      </c>
      <c r="D110" s="253"/>
      <c r="E110" s="253"/>
      <c r="F110" s="253"/>
      <c r="G110" s="253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8"/>
      <c r="AA110" s="148"/>
      <c r="AB110" s="148"/>
      <c r="AC110" s="148"/>
      <c r="AD110" s="148"/>
      <c r="AE110" s="148"/>
      <c r="AF110" s="148"/>
      <c r="AG110" s="148" t="s">
        <v>154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256" t="s">
        <v>278</v>
      </c>
      <c r="D111" s="257"/>
      <c r="E111" s="257"/>
      <c r="F111" s="257"/>
      <c r="G111" s="257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8"/>
      <c r="AA111" s="148"/>
      <c r="AB111" s="148"/>
      <c r="AC111" s="148"/>
      <c r="AD111" s="148"/>
      <c r="AE111" s="148"/>
      <c r="AF111" s="148"/>
      <c r="AG111" s="148" t="s">
        <v>170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>
        <v>46</v>
      </c>
      <c r="B112" s="156" t="s">
        <v>290</v>
      </c>
      <c r="C112" s="191" t="s">
        <v>291</v>
      </c>
      <c r="D112" s="157" t="s">
        <v>0</v>
      </c>
      <c r="E112" s="186"/>
      <c r="F112" s="160"/>
      <c r="G112" s="159">
        <f>ROUND(E112*F112,2)</f>
        <v>0</v>
      </c>
      <c r="H112" s="160"/>
      <c r="I112" s="159">
        <f>ROUND(E112*H112,2)</f>
        <v>0</v>
      </c>
      <c r="J112" s="160"/>
      <c r="K112" s="159">
        <f>ROUND(E112*J112,2)</f>
        <v>0</v>
      </c>
      <c r="L112" s="159">
        <v>21</v>
      </c>
      <c r="M112" s="159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9" t="s">
        <v>275</v>
      </c>
      <c r="S112" s="159" t="s">
        <v>149</v>
      </c>
      <c r="T112" s="159" t="s">
        <v>149</v>
      </c>
      <c r="U112" s="159">
        <v>0</v>
      </c>
      <c r="V112" s="159">
        <f>ROUND(E112*U112,2)</f>
        <v>0</v>
      </c>
      <c r="W112" s="159"/>
      <c r="X112" s="159" t="s">
        <v>257</v>
      </c>
      <c r="Y112" s="159" t="s">
        <v>151</v>
      </c>
      <c r="Z112" s="148"/>
      <c r="AA112" s="148"/>
      <c r="AB112" s="148"/>
      <c r="AC112" s="148"/>
      <c r="AD112" s="148"/>
      <c r="AE112" s="148"/>
      <c r="AF112" s="148"/>
      <c r="AG112" s="148" t="s">
        <v>292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258" t="s">
        <v>293</v>
      </c>
      <c r="D113" s="259"/>
      <c r="E113" s="259"/>
      <c r="F113" s="259"/>
      <c r="G113" s="2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8"/>
      <c r="AA113" s="148"/>
      <c r="AB113" s="148"/>
      <c r="AC113" s="148"/>
      <c r="AD113" s="148"/>
      <c r="AE113" s="148"/>
      <c r="AF113" s="148"/>
      <c r="AG113" s="148" t="s">
        <v>154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64" t="s">
        <v>143</v>
      </c>
      <c r="B114" s="165" t="s">
        <v>87</v>
      </c>
      <c r="C114" s="187" t="s">
        <v>88</v>
      </c>
      <c r="D114" s="166"/>
      <c r="E114" s="167"/>
      <c r="F114" s="168"/>
      <c r="G114" s="168">
        <f>SUMIF(AG115:AG124,"&lt;&gt;NOR",G115:G124)</f>
        <v>0</v>
      </c>
      <c r="H114" s="168"/>
      <c r="I114" s="168">
        <f>SUM(I115:I124)</f>
        <v>0</v>
      </c>
      <c r="J114" s="168"/>
      <c r="K114" s="168">
        <f>SUM(K115:K124)</f>
        <v>0</v>
      </c>
      <c r="L114" s="168"/>
      <c r="M114" s="168">
        <f>SUM(M115:M124)</f>
        <v>0</v>
      </c>
      <c r="N114" s="167"/>
      <c r="O114" s="167">
        <f>SUM(O115:O124)</f>
        <v>0.03</v>
      </c>
      <c r="P114" s="167"/>
      <c r="Q114" s="167">
        <f>SUM(Q115:Q124)</f>
        <v>0</v>
      </c>
      <c r="R114" s="168"/>
      <c r="S114" s="168"/>
      <c r="T114" s="169"/>
      <c r="U114" s="163"/>
      <c r="V114" s="163">
        <f>SUM(V115:V124)</f>
        <v>8.3800000000000008</v>
      </c>
      <c r="W114" s="163"/>
      <c r="X114" s="163"/>
      <c r="Y114" s="163"/>
      <c r="AG114" t="s">
        <v>144</v>
      </c>
    </row>
    <row r="115" spans="1:60" ht="22.5" outlineLevel="1" x14ac:dyDescent="0.2">
      <c r="A115" s="171">
        <v>47</v>
      </c>
      <c r="B115" s="172" t="s">
        <v>294</v>
      </c>
      <c r="C115" s="188" t="s">
        <v>295</v>
      </c>
      <c r="D115" s="173" t="s">
        <v>188</v>
      </c>
      <c r="E115" s="174">
        <v>42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4.2999999999999999E-4</v>
      </c>
      <c r="O115" s="174">
        <f>ROUND(E115*N115,2)</f>
        <v>0.02</v>
      </c>
      <c r="P115" s="174">
        <v>0</v>
      </c>
      <c r="Q115" s="174">
        <f>ROUND(E115*P115,2)</f>
        <v>0</v>
      </c>
      <c r="R115" s="176" t="s">
        <v>275</v>
      </c>
      <c r="S115" s="176" t="s">
        <v>149</v>
      </c>
      <c r="T115" s="177" t="s">
        <v>149</v>
      </c>
      <c r="U115" s="159">
        <v>0</v>
      </c>
      <c r="V115" s="159">
        <f>ROUND(E115*U115,2)</f>
        <v>0</v>
      </c>
      <c r="W115" s="159"/>
      <c r="X115" s="159" t="s">
        <v>150</v>
      </c>
      <c r="Y115" s="159" t="s">
        <v>151</v>
      </c>
      <c r="Z115" s="148"/>
      <c r="AA115" s="148"/>
      <c r="AB115" s="148"/>
      <c r="AC115" s="148"/>
      <c r="AD115" s="148"/>
      <c r="AE115" s="148"/>
      <c r="AF115" s="148"/>
      <c r="AG115" s="148" t="s">
        <v>185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252" t="s">
        <v>296</v>
      </c>
      <c r="D116" s="253"/>
      <c r="E116" s="253"/>
      <c r="F116" s="253"/>
      <c r="G116" s="253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8"/>
      <c r="AA116" s="148"/>
      <c r="AB116" s="148"/>
      <c r="AC116" s="148"/>
      <c r="AD116" s="148"/>
      <c r="AE116" s="148"/>
      <c r="AF116" s="148"/>
      <c r="AG116" s="148" t="s">
        <v>154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1" x14ac:dyDescent="0.2">
      <c r="A117" s="171">
        <v>48</v>
      </c>
      <c r="B117" s="172" t="s">
        <v>297</v>
      </c>
      <c r="C117" s="188" t="s">
        <v>298</v>
      </c>
      <c r="D117" s="173" t="s">
        <v>188</v>
      </c>
      <c r="E117" s="174">
        <v>20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4">
        <v>5.2999999999999998E-4</v>
      </c>
      <c r="O117" s="174">
        <f>ROUND(E117*N117,2)</f>
        <v>0.01</v>
      </c>
      <c r="P117" s="174">
        <v>0</v>
      </c>
      <c r="Q117" s="174">
        <f>ROUND(E117*P117,2)</f>
        <v>0</v>
      </c>
      <c r="R117" s="176" t="s">
        <v>275</v>
      </c>
      <c r="S117" s="176" t="s">
        <v>149</v>
      </c>
      <c r="T117" s="177" t="s">
        <v>149</v>
      </c>
      <c r="U117" s="159">
        <v>0</v>
      </c>
      <c r="V117" s="159">
        <f>ROUND(E117*U117,2)</f>
        <v>0</v>
      </c>
      <c r="W117" s="159"/>
      <c r="X117" s="159" t="s">
        <v>150</v>
      </c>
      <c r="Y117" s="159" t="s">
        <v>151</v>
      </c>
      <c r="Z117" s="148"/>
      <c r="AA117" s="148"/>
      <c r="AB117" s="148"/>
      <c r="AC117" s="148"/>
      <c r="AD117" s="148"/>
      <c r="AE117" s="148"/>
      <c r="AF117" s="148"/>
      <c r="AG117" s="148" t="s">
        <v>263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252" t="s">
        <v>296</v>
      </c>
      <c r="D118" s="253"/>
      <c r="E118" s="253"/>
      <c r="F118" s="253"/>
      <c r="G118" s="253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8"/>
      <c r="AA118" s="148"/>
      <c r="AB118" s="148"/>
      <c r="AC118" s="148"/>
      <c r="AD118" s="148"/>
      <c r="AE118" s="148"/>
      <c r="AF118" s="148"/>
      <c r="AG118" s="148" t="s">
        <v>154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2.5" outlineLevel="1" x14ac:dyDescent="0.2">
      <c r="A119" s="179">
        <v>49</v>
      </c>
      <c r="B119" s="180" t="s">
        <v>299</v>
      </c>
      <c r="C119" s="190" t="s">
        <v>300</v>
      </c>
      <c r="D119" s="181" t="s">
        <v>188</v>
      </c>
      <c r="E119" s="182">
        <v>31</v>
      </c>
      <c r="F119" s="183"/>
      <c r="G119" s="184">
        <f>ROUND(E119*F119,2)</f>
        <v>0</v>
      </c>
      <c r="H119" s="183"/>
      <c r="I119" s="184">
        <f>ROUND(E119*H119,2)</f>
        <v>0</v>
      </c>
      <c r="J119" s="183"/>
      <c r="K119" s="184">
        <f>ROUND(E119*J119,2)</f>
        <v>0</v>
      </c>
      <c r="L119" s="184">
        <v>21</v>
      </c>
      <c r="M119" s="184">
        <f>G119*(1+L119/100)</f>
        <v>0</v>
      </c>
      <c r="N119" s="182">
        <v>2.0000000000000002E-5</v>
      </c>
      <c r="O119" s="182">
        <f>ROUND(E119*N119,2)</f>
        <v>0</v>
      </c>
      <c r="P119" s="182">
        <v>0</v>
      </c>
      <c r="Q119" s="182">
        <f>ROUND(E119*P119,2)</f>
        <v>0</v>
      </c>
      <c r="R119" s="184" t="s">
        <v>275</v>
      </c>
      <c r="S119" s="184" t="s">
        <v>149</v>
      </c>
      <c r="T119" s="185" t="s">
        <v>149</v>
      </c>
      <c r="U119" s="159">
        <v>0.13500000000000001</v>
      </c>
      <c r="V119" s="159">
        <f>ROUND(E119*U119,2)</f>
        <v>4.1900000000000004</v>
      </c>
      <c r="W119" s="159"/>
      <c r="X119" s="159" t="s">
        <v>150</v>
      </c>
      <c r="Y119" s="159" t="s">
        <v>151</v>
      </c>
      <c r="Z119" s="148"/>
      <c r="AA119" s="148"/>
      <c r="AB119" s="148"/>
      <c r="AC119" s="148"/>
      <c r="AD119" s="148"/>
      <c r="AE119" s="148"/>
      <c r="AF119" s="148"/>
      <c r="AG119" s="148" t="s">
        <v>263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22.5" outlineLevel="1" x14ac:dyDescent="0.2">
      <c r="A120" s="179">
        <v>50</v>
      </c>
      <c r="B120" s="180" t="s">
        <v>301</v>
      </c>
      <c r="C120" s="190" t="s">
        <v>302</v>
      </c>
      <c r="D120" s="181" t="s">
        <v>188</v>
      </c>
      <c r="E120" s="182">
        <v>31</v>
      </c>
      <c r="F120" s="183"/>
      <c r="G120" s="184">
        <f>ROUND(E120*F120,2)</f>
        <v>0</v>
      </c>
      <c r="H120" s="183"/>
      <c r="I120" s="184">
        <f>ROUND(E120*H120,2)</f>
        <v>0</v>
      </c>
      <c r="J120" s="183"/>
      <c r="K120" s="184">
        <f>ROUND(E120*J120,2)</f>
        <v>0</v>
      </c>
      <c r="L120" s="184">
        <v>21</v>
      </c>
      <c r="M120" s="184">
        <f>G120*(1+L120/100)</f>
        <v>0</v>
      </c>
      <c r="N120" s="182">
        <v>3.0000000000000001E-5</v>
      </c>
      <c r="O120" s="182">
        <f>ROUND(E120*N120,2)</f>
        <v>0</v>
      </c>
      <c r="P120" s="182">
        <v>0</v>
      </c>
      <c r="Q120" s="182">
        <f>ROUND(E120*P120,2)</f>
        <v>0</v>
      </c>
      <c r="R120" s="184" t="s">
        <v>275</v>
      </c>
      <c r="S120" s="184" t="s">
        <v>149</v>
      </c>
      <c r="T120" s="185" t="s">
        <v>149</v>
      </c>
      <c r="U120" s="159">
        <v>0.13500000000000001</v>
      </c>
      <c r="V120" s="159">
        <f>ROUND(E120*U120,2)</f>
        <v>4.1900000000000004</v>
      </c>
      <c r="W120" s="159"/>
      <c r="X120" s="159" t="s">
        <v>150</v>
      </c>
      <c r="Y120" s="159" t="s">
        <v>151</v>
      </c>
      <c r="Z120" s="148"/>
      <c r="AA120" s="148"/>
      <c r="AB120" s="148"/>
      <c r="AC120" s="148"/>
      <c r="AD120" s="148"/>
      <c r="AE120" s="148"/>
      <c r="AF120" s="148"/>
      <c r="AG120" s="148" t="s">
        <v>185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1">
        <v>51</v>
      </c>
      <c r="B121" s="172" t="s">
        <v>303</v>
      </c>
      <c r="C121" s="188" t="s">
        <v>304</v>
      </c>
      <c r="D121" s="173" t="s">
        <v>205</v>
      </c>
      <c r="E121" s="174">
        <v>26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4">
        <v>0</v>
      </c>
      <c r="O121" s="174">
        <f>ROUND(E121*N121,2)</f>
        <v>0</v>
      </c>
      <c r="P121" s="174">
        <v>0</v>
      </c>
      <c r="Q121" s="174">
        <f>ROUND(E121*P121,2)</f>
        <v>0</v>
      </c>
      <c r="R121" s="176" t="s">
        <v>275</v>
      </c>
      <c r="S121" s="176" t="s">
        <v>149</v>
      </c>
      <c r="T121" s="177" t="s">
        <v>149</v>
      </c>
      <c r="U121" s="159">
        <v>0</v>
      </c>
      <c r="V121" s="159">
        <f>ROUND(E121*U121,2)</f>
        <v>0</v>
      </c>
      <c r="W121" s="159"/>
      <c r="X121" s="159" t="s">
        <v>150</v>
      </c>
      <c r="Y121" s="159" t="s">
        <v>151</v>
      </c>
      <c r="Z121" s="148"/>
      <c r="AA121" s="148"/>
      <c r="AB121" s="148"/>
      <c r="AC121" s="148"/>
      <c r="AD121" s="148"/>
      <c r="AE121" s="148"/>
      <c r="AF121" s="148"/>
      <c r="AG121" s="148" t="s">
        <v>263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254" t="s">
        <v>278</v>
      </c>
      <c r="D122" s="255"/>
      <c r="E122" s="255"/>
      <c r="F122" s="255"/>
      <c r="G122" s="255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8"/>
      <c r="AA122" s="148"/>
      <c r="AB122" s="148"/>
      <c r="AC122" s="148"/>
      <c r="AD122" s="148"/>
      <c r="AE122" s="148"/>
      <c r="AF122" s="148"/>
      <c r="AG122" s="148" t="s">
        <v>170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>
        <v>52</v>
      </c>
      <c r="B123" s="156" t="s">
        <v>305</v>
      </c>
      <c r="C123" s="191" t="s">
        <v>306</v>
      </c>
      <c r="D123" s="157" t="s">
        <v>0</v>
      </c>
      <c r="E123" s="186"/>
      <c r="F123" s="160"/>
      <c r="G123" s="159">
        <f>ROUND(E123*F123,2)</f>
        <v>0</v>
      </c>
      <c r="H123" s="160"/>
      <c r="I123" s="159">
        <f>ROUND(E123*H123,2)</f>
        <v>0</v>
      </c>
      <c r="J123" s="160"/>
      <c r="K123" s="159">
        <f>ROUND(E123*J123,2)</f>
        <v>0</v>
      </c>
      <c r="L123" s="159">
        <v>21</v>
      </c>
      <c r="M123" s="159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9" t="s">
        <v>275</v>
      </c>
      <c r="S123" s="159" t="s">
        <v>149</v>
      </c>
      <c r="T123" s="159" t="s">
        <v>149</v>
      </c>
      <c r="U123" s="159">
        <v>0</v>
      </c>
      <c r="V123" s="159">
        <f>ROUND(E123*U123,2)</f>
        <v>0</v>
      </c>
      <c r="W123" s="159"/>
      <c r="X123" s="159" t="s">
        <v>257</v>
      </c>
      <c r="Y123" s="159" t="s">
        <v>151</v>
      </c>
      <c r="Z123" s="148"/>
      <c r="AA123" s="148"/>
      <c r="AB123" s="148"/>
      <c r="AC123" s="148"/>
      <c r="AD123" s="148"/>
      <c r="AE123" s="148"/>
      <c r="AF123" s="148"/>
      <c r="AG123" s="148" t="s">
        <v>292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258" t="s">
        <v>307</v>
      </c>
      <c r="D124" s="259"/>
      <c r="E124" s="259"/>
      <c r="F124" s="259"/>
      <c r="G124" s="2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8"/>
      <c r="AA124" s="148"/>
      <c r="AB124" s="148"/>
      <c r="AC124" s="148"/>
      <c r="AD124" s="148"/>
      <c r="AE124" s="148"/>
      <c r="AF124" s="148"/>
      <c r="AG124" s="148" t="s">
        <v>154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x14ac:dyDescent="0.2">
      <c r="A125" s="164" t="s">
        <v>143</v>
      </c>
      <c r="B125" s="165" t="s">
        <v>89</v>
      </c>
      <c r="C125" s="187" t="s">
        <v>90</v>
      </c>
      <c r="D125" s="166"/>
      <c r="E125" s="167"/>
      <c r="F125" s="168"/>
      <c r="G125" s="168">
        <f>SUMIF(AG126:AG133,"&lt;&gt;NOR",G126:G133)</f>
        <v>0</v>
      </c>
      <c r="H125" s="168"/>
      <c r="I125" s="168">
        <f>SUM(I126:I133)</f>
        <v>0</v>
      </c>
      <c r="J125" s="168"/>
      <c r="K125" s="168">
        <f>SUM(K126:K133)</f>
        <v>0</v>
      </c>
      <c r="L125" s="168"/>
      <c r="M125" s="168">
        <f>SUM(M126:M133)</f>
        <v>0</v>
      </c>
      <c r="N125" s="167"/>
      <c r="O125" s="167">
        <f>SUM(O126:O133)</f>
        <v>0.48</v>
      </c>
      <c r="P125" s="167"/>
      <c r="Q125" s="167">
        <f>SUM(Q126:Q133)</f>
        <v>0</v>
      </c>
      <c r="R125" s="168"/>
      <c r="S125" s="168"/>
      <c r="T125" s="169"/>
      <c r="U125" s="163"/>
      <c r="V125" s="163">
        <f>SUM(V126:V133)</f>
        <v>0</v>
      </c>
      <c r="W125" s="163"/>
      <c r="X125" s="163"/>
      <c r="Y125" s="163"/>
      <c r="AG125" t="s">
        <v>144</v>
      </c>
    </row>
    <row r="126" spans="1:60" outlineLevel="1" x14ac:dyDescent="0.2">
      <c r="A126" s="171">
        <v>53</v>
      </c>
      <c r="B126" s="172" t="s">
        <v>308</v>
      </c>
      <c r="C126" s="188" t="s">
        <v>309</v>
      </c>
      <c r="D126" s="173" t="s">
        <v>0</v>
      </c>
      <c r="E126" s="174">
        <v>0.39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4">
        <v>0</v>
      </c>
      <c r="O126" s="174">
        <f>ROUND(E126*N126,2)</f>
        <v>0</v>
      </c>
      <c r="P126" s="174">
        <v>0</v>
      </c>
      <c r="Q126" s="174">
        <f>ROUND(E126*P126,2)</f>
        <v>0</v>
      </c>
      <c r="R126" s="176" t="s">
        <v>275</v>
      </c>
      <c r="S126" s="176" t="s">
        <v>149</v>
      </c>
      <c r="T126" s="177" t="s">
        <v>163</v>
      </c>
      <c r="U126" s="159">
        <v>0</v>
      </c>
      <c r="V126" s="159">
        <f>ROUND(E126*U126,2)</f>
        <v>0</v>
      </c>
      <c r="W126" s="159"/>
      <c r="X126" s="159" t="s">
        <v>150</v>
      </c>
      <c r="Y126" s="159" t="s">
        <v>151</v>
      </c>
      <c r="Z126" s="148"/>
      <c r="AA126" s="148"/>
      <c r="AB126" s="148"/>
      <c r="AC126" s="148"/>
      <c r="AD126" s="148"/>
      <c r="AE126" s="148"/>
      <c r="AF126" s="148"/>
      <c r="AG126" s="148" t="s">
        <v>159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252" t="s">
        <v>307</v>
      </c>
      <c r="D127" s="253"/>
      <c r="E127" s="253"/>
      <c r="F127" s="253"/>
      <c r="G127" s="253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8"/>
      <c r="AA127" s="148"/>
      <c r="AB127" s="148"/>
      <c r="AC127" s="148"/>
      <c r="AD127" s="148"/>
      <c r="AE127" s="148"/>
      <c r="AF127" s="148"/>
      <c r="AG127" s="148" t="s">
        <v>154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2.5" outlineLevel="1" x14ac:dyDescent="0.2">
      <c r="A128" s="179">
        <v>54</v>
      </c>
      <c r="B128" s="180" t="s">
        <v>310</v>
      </c>
      <c r="C128" s="190" t="s">
        <v>311</v>
      </c>
      <c r="D128" s="181" t="s">
        <v>205</v>
      </c>
      <c r="E128" s="182">
        <v>5</v>
      </c>
      <c r="F128" s="183"/>
      <c r="G128" s="184">
        <f>ROUND(E128*F128,2)</f>
        <v>0</v>
      </c>
      <c r="H128" s="183"/>
      <c r="I128" s="184">
        <f>ROUND(E128*H128,2)</f>
        <v>0</v>
      </c>
      <c r="J128" s="183"/>
      <c r="K128" s="184">
        <f>ROUND(E128*J128,2)</f>
        <v>0</v>
      </c>
      <c r="L128" s="184">
        <v>21</v>
      </c>
      <c r="M128" s="184">
        <f>G128*(1+L128/100)</f>
        <v>0</v>
      </c>
      <c r="N128" s="182">
        <v>1.917E-2</v>
      </c>
      <c r="O128" s="182">
        <f>ROUND(E128*N128,2)</f>
        <v>0.1</v>
      </c>
      <c r="P128" s="182">
        <v>0</v>
      </c>
      <c r="Q128" s="182">
        <f>ROUND(E128*P128,2)</f>
        <v>0</v>
      </c>
      <c r="R128" s="184" t="s">
        <v>312</v>
      </c>
      <c r="S128" s="184" t="s">
        <v>149</v>
      </c>
      <c r="T128" s="185" t="s">
        <v>149</v>
      </c>
      <c r="U128" s="159">
        <v>0</v>
      </c>
      <c r="V128" s="159">
        <f>ROUND(E128*U128,2)</f>
        <v>0</v>
      </c>
      <c r="W128" s="159"/>
      <c r="X128" s="159" t="s">
        <v>313</v>
      </c>
      <c r="Y128" s="159" t="s">
        <v>151</v>
      </c>
      <c r="Z128" s="148"/>
      <c r="AA128" s="148"/>
      <c r="AB128" s="148"/>
      <c r="AC128" s="148"/>
      <c r="AD128" s="148"/>
      <c r="AE128" s="148"/>
      <c r="AF128" s="148"/>
      <c r="AG128" s="148" t="s">
        <v>314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79">
        <v>55</v>
      </c>
      <c r="B129" s="180" t="s">
        <v>315</v>
      </c>
      <c r="C129" s="190" t="s">
        <v>316</v>
      </c>
      <c r="D129" s="181" t="s">
        <v>205</v>
      </c>
      <c r="E129" s="182">
        <v>4</v>
      </c>
      <c r="F129" s="183"/>
      <c r="G129" s="184">
        <f>ROUND(E129*F129,2)</f>
        <v>0</v>
      </c>
      <c r="H129" s="183"/>
      <c r="I129" s="184">
        <f>ROUND(E129*H129,2)</f>
        <v>0</v>
      </c>
      <c r="J129" s="183"/>
      <c r="K129" s="184">
        <f>ROUND(E129*J129,2)</f>
        <v>0</v>
      </c>
      <c r="L129" s="184">
        <v>21</v>
      </c>
      <c r="M129" s="184">
        <f>G129*(1+L129/100)</f>
        <v>0</v>
      </c>
      <c r="N129" s="182">
        <v>3.8280000000000002E-2</v>
      </c>
      <c r="O129" s="182">
        <f>ROUND(E129*N129,2)</f>
        <v>0.15</v>
      </c>
      <c r="P129" s="182">
        <v>0</v>
      </c>
      <c r="Q129" s="182">
        <f>ROUND(E129*P129,2)</f>
        <v>0</v>
      </c>
      <c r="R129" s="184" t="s">
        <v>312</v>
      </c>
      <c r="S129" s="184" t="s">
        <v>149</v>
      </c>
      <c r="T129" s="185" t="s">
        <v>149</v>
      </c>
      <c r="U129" s="159">
        <v>0</v>
      </c>
      <c r="V129" s="159">
        <f>ROUND(E129*U129,2)</f>
        <v>0</v>
      </c>
      <c r="W129" s="159"/>
      <c r="X129" s="159" t="s">
        <v>313</v>
      </c>
      <c r="Y129" s="159" t="s">
        <v>151</v>
      </c>
      <c r="Z129" s="148"/>
      <c r="AA129" s="148"/>
      <c r="AB129" s="148"/>
      <c r="AC129" s="148"/>
      <c r="AD129" s="148"/>
      <c r="AE129" s="148"/>
      <c r="AF129" s="148"/>
      <c r="AG129" s="148" t="s">
        <v>314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33.75" outlineLevel="1" x14ac:dyDescent="0.2">
      <c r="A130" s="171">
        <v>56</v>
      </c>
      <c r="B130" s="172" t="s">
        <v>317</v>
      </c>
      <c r="C130" s="188" t="s">
        <v>318</v>
      </c>
      <c r="D130" s="173" t="s">
        <v>205</v>
      </c>
      <c r="E130" s="174">
        <v>6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3.0640000000000001E-2</v>
      </c>
      <c r="O130" s="174">
        <f>ROUND(E130*N130,2)</f>
        <v>0.18</v>
      </c>
      <c r="P130" s="174">
        <v>0</v>
      </c>
      <c r="Q130" s="174">
        <f>ROUND(E130*P130,2)</f>
        <v>0</v>
      </c>
      <c r="R130" s="176" t="s">
        <v>312</v>
      </c>
      <c r="S130" s="176" t="s">
        <v>149</v>
      </c>
      <c r="T130" s="177" t="s">
        <v>149</v>
      </c>
      <c r="U130" s="159">
        <v>0</v>
      </c>
      <c r="V130" s="159">
        <f>ROUND(E130*U130,2)</f>
        <v>0</v>
      </c>
      <c r="W130" s="159"/>
      <c r="X130" s="159" t="s">
        <v>313</v>
      </c>
      <c r="Y130" s="159" t="s">
        <v>151</v>
      </c>
      <c r="Z130" s="148"/>
      <c r="AA130" s="148"/>
      <c r="AB130" s="148"/>
      <c r="AC130" s="148"/>
      <c r="AD130" s="148"/>
      <c r="AE130" s="148"/>
      <c r="AF130" s="148"/>
      <c r="AG130" s="148" t="s">
        <v>314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252" t="s">
        <v>319</v>
      </c>
      <c r="D131" s="253"/>
      <c r="E131" s="253"/>
      <c r="F131" s="253"/>
      <c r="G131" s="253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8"/>
      <c r="AA131" s="148"/>
      <c r="AB131" s="148"/>
      <c r="AC131" s="148"/>
      <c r="AD131" s="148"/>
      <c r="AE131" s="148"/>
      <c r="AF131" s="148"/>
      <c r="AG131" s="148" t="s">
        <v>154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33.75" outlineLevel="1" x14ac:dyDescent="0.2">
      <c r="A132" s="171">
        <v>57</v>
      </c>
      <c r="B132" s="172" t="s">
        <v>320</v>
      </c>
      <c r="C132" s="188" t="s">
        <v>321</v>
      </c>
      <c r="D132" s="173" t="s">
        <v>205</v>
      </c>
      <c r="E132" s="174">
        <v>1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5.3800000000000001E-2</v>
      </c>
      <c r="O132" s="174">
        <f>ROUND(E132*N132,2)</f>
        <v>0.05</v>
      </c>
      <c r="P132" s="174">
        <v>0</v>
      </c>
      <c r="Q132" s="174">
        <f>ROUND(E132*P132,2)</f>
        <v>0</v>
      </c>
      <c r="R132" s="176" t="s">
        <v>312</v>
      </c>
      <c r="S132" s="176" t="s">
        <v>149</v>
      </c>
      <c r="T132" s="177" t="s">
        <v>149</v>
      </c>
      <c r="U132" s="159">
        <v>0</v>
      </c>
      <c r="V132" s="159">
        <f>ROUND(E132*U132,2)</f>
        <v>0</v>
      </c>
      <c r="W132" s="159"/>
      <c r="X132" s="159" t="s">
        <v>313</v>
      </c>
      <c r="Y132" s="159" t="s">
        <v>151</v>
      </c>
      <c r="Z132" s="148"/>
      <c r="AA132" s="148"/>
      <c r="AB132" s="148"/>
      <c r="AC132" s="148"/>
      <c r="AD132" s="148"/>
      <c r="AE132" s="148"/>
      <c r="AF132" s="148"/>
      <c r="AG132" s="148" t="s">
        <v>314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252" t="s">
        <v>319</v>
      </c>
      <c r="D133" s="253"/>
      <c r="E133" s="253"/>
      <c r="F133" s="253"/>
      <c r="G133" s="253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8"/>
      <c r="AA133" s="148"/>
      <c r="AB133" s="148"/>
      <c r="AC133" s="148"/>
      <c r="AD133" s="148"/>
      <c r="AE133" s="148"/>
      <c r="AF133" s="148"/>
      <c r="AG133" s="148" t="s">
        <v>154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x14ac:dyDescent="0.2">
      <c r="A134" s="164" t="s">
        <v>143</v>
      </c>
      <c r="B134" s="165" t="s">
        <v>91</v>
      </c>
      <c r="C134" s="187" t="s">
        <v>92</v>
      </c>
      <c r="D134" s="166"/>
      <c r="E134" s="167"/>
      <c r="F134" s="168"/>
      <c r="G134" s="168">
        <f>SUMIF(AG135:AG143,"&lt;&gt;NOR",G135:G143)</f>
        <v>0</v>
      </c>
      <c r="H134" s="168"/>
      <c r="I134" s="168">
        <f>SUM(I135:I143)</f>
        <v>0</v>
      </c>
      <c r="J134" s="168"/>
      <c r="K134" s="168">
        <f>SUM(K135:K143)</f>
        <v>0</v>
      </c>
      <c r="L134" s="168"/>
      <c r="M134" s="168">
        <f>SUM(M135:M143)</f>
        <v>0</v>
      </c>
      <c r="N134" s="167"/>
      <c r="O134" s="167">
        <f>SUM(O135:O143)</f>
        <v>0.09</v>
      </c>
      <c r="P134" s="167"/>
      <c r="Q134" s="167">
        <f>SUM(Q135:Q143)</f>
        <v>0</v>
      </c>
      <c r="R134" s="168"/>
      <c r="S134" s="168"/>
      <c r="T134" s="169"/>
      <c r="U134" s="163"/>
      <c r="V134" s="163">
        <f>SUM(V135:V143)</f>
        <v>40.799999999999997</v>
      </c>
      <c r="W134" s="163"/>
      <c r="X134" s="163"/>
      <c r="Y134" s="163"/>
      <c r="AG134" t="s">
        <v>144</v>
      </c>
    </row>
    <row r="135" spans="1:60" ht="22.5" outlineLevel="1" x14ac:dyDescent="0.2">
      <c r="A135" s="171">
        <v>58</v>
      </c>
      <c r="B135" s="172" t="s">
        <v>322</v>
      </c>
      <c r="C135" s="188" t="s">
        <v>323</v>
      </c>
      <c r="D135" s="173" t="s">
        <v>188</v>
      </c>
      <c r="E135" s="174">
        <v>120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4">
        <v>7.6000000000000004E-4</v>
      </c>
      <c r="O135" s="174">
        <f>ROUND(E135*N135,2)</f>
        <v>0.09</v>
      </c>
      <c r="P135" s="174">
        <v>0</v>
      </c>
      <c r="Q135" s="174">
        <f>ROUND(E135*P135,2)</f>
        <v>0</v>
      </c>
      <c r="R135" s="176" t="s">
        <v>324</v>
      </c>
      <c r="S135" s="176" t="s">
        <v>149</v>
      </c>
      <c r="T135" s="177" t="s">
        <v>149</v>
      </c>
      <c r="U135" s="159">
        <v>0.3</v>
      </c>
      <c r="V135" s="159">
        <f>ROUND(E135*U135,2)</f>
        <v>36</v>
      </c>
      <c r="W135" s="159"/>
      <c r="X135" s="159" t="s">
        <v>150</v>
      </c>
      <c r="Y135" s="159" t="s">
        <v>151</v>
      </c>
      <c r="Z135" s="148"/>
      <c r="AA135" s="148"/>
      <c r="AB135" s="148"/>
      <c r="AC135" s="148"/>
      <c r="AD135" s="148"/>
      <c r="AE135" s="148"/>
      <c r="AF135" s="148"/>
      <c r="AG135" s="148" t="s">
        <v>263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252" t="s">
        <v>325</v>
      </c>
      <c r="D136" s="253"/>
      <c r="E136" s="253"/>
      <c r="F136" s="253"/>
      <c r="G136" s="253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8"/>
      <c r="AA136" s="148"/>
      <c r="AB136" s="148"/>
      <c r="AC136" s="148"/>
      <c r="AD136" s="148"/>
      <c r="AE136" s="148"/>
      <c r="AF136" s="148"/>
      <c r="AG136" s="148" t="s">
        <v>154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189" t="s">
        <v>326</v>
      </c>
      <c r="D137" s="161"/>
      <c r="E137" s="162">
        <v>120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8"/>
      <c r="AA137" s="148"/>
      <c r="AB137" s="148"/>
      <c r="AC137" s="148"/>
      <c r="AD137" s="148"/>
      <c r="AE137" s="148"/>
      <c r="AF137" s="148"/>
      <c r="AG137" s="148" t="s">
        <v>156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1">
        <v>59</v>
      </c>
      <c r="B138" s="172" t="s">
        <v>327</v>
      </c>
      <c r="C138" s="188" t="s">
        <v>328</v>
      </c>
      <c r="D138" s="173" t="s">
        <v>205</v>
      </c>
      <c r="E138" s="174">
        <v>60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1.0000000000000001E-5</v>
      </c>
      <c r="O138" s="174">
        <f>ROUND(E138*N138,2)</f>
        <v>0</v>
      </c>
      <c r="P138" s="174">
        <v>0</v>
      </c>
      <c r="Q138" s="174">
        <f>ROUND(E138*P138,2)</f>
        <v>0</v>
      </c>
      <c r="R138" s="176" t="s">
        <v>324</v>
      </c>
      <c r="S138" s="176" t="s">
        <v>149</v>
      </c>
      <c r="T138" s="177" t="s">
        <v>149</v>
      </c>
      <c r="U138" s="159">
        <v>0.08</v>
      </c>
      <c r="V138" s="159">
        <f>ROUND(E138*U138,2)</f>
        <v>4.8</v>
      </c>
      <c r="W138" s="159"/>
      <c r="X138" s="159" t="s">
        <v>150</v>
      </c>
      <c r="Y138" s="159" t="s">
        <v>151</v>
      </c>
      <c r="Z138" s="148"/>
      <c r="AA138" s="148"/>
      <c r="AB138" s="148"/>
      <c r="AC138" s="148"/>
      <c r="AD138" s="148"/>
      <c r="AE138" s="148"/>
      <c r="AF138" s="148"/>
      <c r="AG138" s="148" t="s">
        <v>263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252" t="s">
        <v>329</v>
      </c>
      <c r="D139" s="253"/>
      <c r="E139" s="253"/>
      <c r="F139" s="253"/>
      <c r="G139" s="253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8"/>
      <c r="AA139" s="148"/>
      <c r="AB139" s="148"/>
      <c r="AC139" s="148"/>
      <c r="AD139" s="148"/>
      <c r="AE139" s="148"/>
      <c r="AF139" s="148"/>
      <c r="AG139" s="148" t="s">
        <v>154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5"/>
      <c r="B140" s="156"/>
      <c r="C140" s="256" t="s">
        <v>330</v>
      </c>
      <c r="D140" s="257"/>
      <c r="E140" s="257"/>
      <c r="F140" s="257"/>
      <c r="G140" s="257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8"/>
      <c r="AA140" s="148"/>
      <c r="AB140" s="148"/>
      <c r="AC140" s="148"/>
      <c r="AD140" s="148"/>
      <c r="AE140" s="148"/>
      <c r="AF140" s="148"/>
      <c r="AG140" s="148" t="s">
        <v>170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2.5" outlineLevel="1" x14ac:dyDescent="0.2">
      <c r="A141" s="171">
        <v>60</v>
      </c>
      <c r="B141" s="172" t="s">
        <v>331</v>
      </c>
      <c r="C141" s="188" t="s">
        <v>332</v>
      </c>
      <c r="D141" s="173" t="s">
        <v>205</v>
      </c>
      <c r="E141" s="174">
        <v>60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4">
        <v>0</v>
      </c>
      <c r="O141" s="174">
        <f>ROUND(E141*N141,2)</f>
        <v>0</v>
      </c>
      <c r="P141" s="174">
        <v>0</v>
      </c>
      <c r="Q141" s="174">
        <f>ROUND(E141*P141,2)</f>
        <v>0</v>
      </c>
      <c r="R141" s="176" t="s">
        <v>208</v>
      </c>
      <c r="S141" s="176" t="s">
        <v>149</v>
      </c>
      <c r="T141" s="177" t="s">
        <v>149</v>
      </c>
      <c r="U141" s="159">
        <v>0</v>
      </c>
      <c r="V141" s="159">
        <f>ROUND(E141*U141,2)</f>
        <v>0</v>
      </c>
      <c r="W141" s="159"/>
      <c r="X141" s="159" t="s">
        <v>209</v>
      </c>
      <c r="Y141" s="159" t="s">
        <v>151</v>
      </c>
      <c r="Z141" s="148"/>
      <c r="AA141" s="148"/>
      <c r="AB141" s="148"/>
      <c r="AC141" s="148"/>
      <c r="AD141" s="148"/>
      <c r="AE141" s="148"/>
      <c r="AF141" s="148"/>
      <c r="AG141" s="148" t="s">
        <v>333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254" t="s">
        <v>330</v>
      </c>
      <c r="D142" s="255"/>
      <c r="E142" s="255"/>
      <c r="F142" s="255"/>
      <c r="G142" s="255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8"/>
      <c r="AA142" s="148"/>
      <c r="AB142" s="148"/>
      <c r="AC142" s="148"/>
      <c r="AD142" s="148"/>
      <c r="AE142" s="148"/>
      <c r="AF142" s="148"/>
      <c r="AG142" s="148" t="s">
        <v>170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>
        <v>61</v>
      </c>
      <c r="B143" s="156" t="s">
        <v>334</v>
      </c>
      <c r="C143" s="191" t="s">
        <v>335</v>
      </c>
      <c r="D143" s="157" t="s">
        <v>0</v>
      </c>
      <c r="E143" s="186"/>
      <c r="F143" s="160"/>
      <c r="G143" s="159">
        <f>ROUND(E143*F143,2)</f>
        <v>0</v>
      </c>
      <c r="H143" s="160"/>
      <c r="I143" s="159">
        <f>ROUND(E143*H143,2)</f>
        <v>0</v>
      </c>
      <c r="J143" s="160"/>
      <c r="K143" s="159">
        <f>ROUND(E143*J143,2)</f>
        <v>0</v>
      </c>
      <c r="L143" s="159">
        <v>21</v>
      </c>
      <c r="M143" s="159">
        <f>G143*(1+L143/100)</f>
        <v>0</v>
      </c>
      <c r="N143" s="158">
        <v>0</v>
      </c>
      <c r="O143" s="158">
        <f>ROUND(E143*N143,2)</f>
        <v>0</v>
      </c>
      <c r="P143" s="158">
        <v>0</v>
      </c>
      <c r="Q143" s="158">
        <f>ROUND(E143*P143,2)</f>
        <v>0</v>
      </c>
      <c r="R143" s="159" t="s">
        <v>324</v>
      </c>
      <c r="S143" s="159" t="s">
        <v>149</v>
      </c>
      <c r="T143" s="159" t="s">
        <v>149</v>
      </c>
      <c r="U143" s="159">
        <v>0</v>
      </c>
      <c r="V143" s="159">
        <f>ROUND(E143*U143,2)</f>
        <v>0</v>
      </c>
      <c r="W143" s="159"/>
      <c r="X143" s="159" t="s">
        <v>257</v>
      </c>
      <c r="Y143" s="159" t="s">
        <v>151</v>
      </c>
      <c r="Z143" s="148"/>
      <c r="AA143" s="148"/>
      <c r="AB143" s="148"/>
      <c r="AC143" s="148"/>
      <c r="AD143" s="148"/>
      <c r="AE143" s="148"/>
      <c r="AF143" s="148"/>
      <c r="AG143" s="148" t="s">
        <v>271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x14ac:dyDescent="0.2">
      <c r="A144" s="164" t="s">
        <v>143</v>
      </c>
      <c r="B144" s="165" t="s">
        <v>93</v>
      </c>
      <c r="C144" s="187" t="s">
        <v>94</v>
      </c>
      <c r="D144" s="166"/>
      <c r="E144" s="167"/>
      <c r="F144" s="168"/>
      <c r="G144" s="168">
        <f>SUMIF(AG145:AG158,"&lt;&gt;NOR",G145:G158)</f>
        <v>0</v>
      </c>
      <c r="H144" s="168"/>
      <c r="I144" s="168">
        <f>SUM(I145:I158)</f>
        <v>0</v>
      </c>
      <c r="J144" s="168"/>
      <c r="K144" s="168">
        <f>SUM(K145:K158)</f>
        <v>0</v>
      </c>
      <c r="L144" s="168"/>
      <c r="M144" s="168">
        <f>SUM(M145:M158)</f>
        <v>0</v>
      </c>
      <c r="N144" s="167"/>
      <c r="O144" s="167">
        <f>SUM(O145:O158)</f>
        <v>0.08</v>
      </c>
      <c r="P144" s="167"/>
      <c r="Q144" s="167">
        <f>SUM(Q145:Q158)</f>
        <v>0</v>
      </c>
      <c r="R144" s="168"/>
      <c r="S144" s="168"/>
      <c r="T144" s="169"/>
      <c r="U144" s="163"/>
      <c r="V144" s="163">
        <f>SUM(V145:V158)</f>
        <v>6.8999999999999995</v>
      </c>
      <c r="W144" s="163"/>
      <c r="X144" s="163"/>
      <c r="Y144" s="163"/>
      <c r="AG144" t="s">
        <v>144</v>
      </c>
    </row>
    <row r="145" spans="1:60" outlineLevel="1" x14ac:dyDescent="0.2">
      <c r="A145" s="171">
        <v>62</v>
      </c>
      <c r="B145" s="172" t="s">
        <v>336</v>
      </c>
      <c r="C145" s="188" t="s">
        <v>337</v>
      </c>
      <c r="D145" s="173" t="s">
        <v>205</v>
      </c>
      <c r="E145" s="174">
        <v>30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4">
        <v>0</v>
      </c>
      <c r="O145" s="174">
        <f>ROUND(E145*N145,2)</f>
        <v>0</v>
      </c>
      <c r="P145" s="174">
        <v>0</v>
      </c>
      <c r="Q145" s="174">
        <f>ROUND(E145*P145,2)</f>
        <v>0</v>
      </c>
      <c r="R145" s="176" t="s">
        <v>324</v>
      </c>
      <c r="S145" s="176" t="s">
        <v>149</v>
      </c>
      <c r="T145" s="177" t="s">
        <v>149</v>
      </c>
      <c r="U145" s="159">
        <v>0.17</v>
      </c>
      <c r="V145" s="159">
        <f>ROUND(E145*U145,2)</f>
        <v>5.0999999999999996</v>
      </c>
      <c r="W145" s="159"/>
      <c r="X145" s="159" t="s">
        <v>150</v>
      </c>
      <c r="Y145" s="159" t="s">
        <v>151</v>
      </c>
      <c r="Z145" s="148"/>
      <c r="AA145" s="148"/>
      <c r="AB145" s="148"/>
      <c r="AC145" s="148"/>
      <c r="AD145" s="148"/>
      <c r="AE145" s="148"/>
      <c r="AF145" s="148"/>
      <c r="AG145" s="148" t="s">
        <v>263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254" t="s">
        <v>278</v>
      </c>
      <c r="D146" s="255"/>
      <c r="E146" s="255"/>
      <c r="F146" s="255"/>
      <c r="G146" s="255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8"/>
      <c r="AA146" s="148"/>
      <c r="AB146" s="148"/>
      <c r="AC146" s="148"/>
      <c r="AD146" s="148"/>
      <c r="AE146" s="148"/>
      <c r="AF146" s="148"/>
      <c r="AG146" s="148" t="s">
        <v>170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9">
        <v>63</v>
      </c>
      <c r="B147" s="180" t="s">
        <v>338</v>
      </c>
      <c r="C147" s="190" t="s">
        <v>339</v>
      </c>
      <c r="D147" s="181" t="s">
        <v>205</v>
      </c>
      <c r="E147" s="182">
        <v>30</v>
      </c>
      <c r="F147" s="183"/>
      <c r="G147" s="184">
        <f>ROUND(E147*F147,2)</f>
        <v>0</v>
      </c>
      <c r="H147" s="183"/>
      <c r="I147" s="184">
        <f>ROUND(E147*H147,2)</f>
        <v>0</v>
      </c>
      <c r="J147" s="183"/>
      <c r="K147" s="184">
        <f>ROUND(E147*J147,2)</f>
        <v>0</v>
      </c>
      <c r="L147" s="184">
        <v>21</v>
      </c>
      <c r="M147" s="184">
        <f>G147*(1+L147/100)</f>
        <v>0</v>
      </c>
      <c r="N147" s="182">
        <v>1.1999999999999999E-3</v>
      </c>
      <c r="O147" s="182">
        <f>ROUND(E147*N147,2)</f>
        <v>0.04</v>
      </c>
      <c r="P147" s="182">
        <v>0</v>
      </c>
      <c r="Q147" s="182">
        <f>ROUND(E147*P147,2)</f>
        <v>0</v>
      </c>
      <c r="R147" s="184" t="s">
        <v>324</v>
      </c>
      <c r="S147" s="184" t="s">
        <v>149</v>
      </c>
      <c r="T147" s="185" t="s">
        <v>149</v>
      </c>
      <c r="U147" s="159">
        <v>0.06</v>
      </c>
      <c r="V147" s="159">
        <f>ROUND(E147*U147,2)</f>
        <v>1.8</v>
      </c>
      <c r="W147" s="159"/>
      <c r="X147" s="159" t="s">
        <v>150</v>
      </c>
      <c r="Y147" s="159" t="s">
        <v>151</v>
      </c>
      <c r="Z147" s="148"/>
      <c r="AA147" s="148"/>
      <c r="AB147" s="148"/>
      <c r="AC147" s="148"/>
      <c r="AD147" s="148"/>
      <c r="AE147" s="148"/>
      <c r="AF147" s="148"/>
      <c r="AG147" s="148" t="s">
        <v>263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79">
        <v>64</v>
      </c>
      <c r="B148" s="180" t="s">
        <v>340</v>
      </c>
      <c r="C148" s="190" t="s">
        <v>341</v>
      </c>
      <c r="D148" s="181" t="s">
        <v>205</v>
      </c>
      <c r="E148" s="182">
        <v>30</v>
      </c>
      <c r="F148" s="183"/>
      <c r="G148" s="184">
        <f>ROUND(E148*F148,2)</f>
        <v>0</v>
      </c>
      <c r="H148" s="183"/>
      <c r="I148" s="184">
        <f>ROUND(E148*H148,2)</f>
        <v>0</v>
      </c>
      <c r="J148" s="183"/>
      <c r="K148" s="184">
        <f>ROUND(E148*J148,2)</f>
        <v>0</v>
      </c>
      <c r="L148" s="184">
        <v>21</v>
      </c>
      <c r="M148" s="184">
        <f>G148*(1+L148/100)</f>
        <v>0</v>
      </c>
      <c r="N148" s="182">
        <v>7.1000000000000002E-4</v>
      </c>
      <c r="O148" s="182">
        <f>ROUND(E148*N148,2)</f>
        <v>0.02</v>
      </c>
      <c r="P148" s="182">
        <v>0</v>
      </c>
      <c r="Q148" s="182">
        <f>ROUND(E148*P148,2)</f>
        <v>0</v>
      </c>
      <c r="R148" s="184"/>
      <c r="S148" s="184" t="s">
        <v>342</v>
      </c>
      <c r="T148" s="185" t="s">
        <v>163</v>
      </c>
      <c r="U148" s="159">
        <v>0</v>
      </c>
      <c r="V148" s="159">
        <f>ROUND(E148*U148,2)</f>
        <v>0</v>
      </c>
      <c r="W148" s="159"/>
      <c r="X148" s="159" t="s">
        <v>150</v>
      </c>
      <c r="Y148" s="159" t="s">
        <v>151</v>
      </c>
      <c r="Z148" s="148"/>
      <c r="AA148" s="148"/>
      <c r="AB148" s="148"/>
      <c r="AC148" s="148"/>
      <c r="AD148" s="148"/>
      <c r="AE148" s="148"/>
      <c r="AF148" s="148"/>
      <c r="AG148" s="148" t="s">
        <v>263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9">
        <v>65</v>
      </c>
      <c r="B149" s="180" t="s">
        <v>343</v>
      </c>
      <c r="C149" s="190" t="s">
        <v>344</v>
      </c>
      <c r="D149" s="181" t="s">
        <v>205</v>
      </c>
      <c r="E149" s="182">
        <v>60</v>
      </c>
      <c r="F149" s="183"/>
      <c r="G149" s="184">
        <f>ROUND(E149*F149,2)</f>
        <v>0</v>
      </c>
      <c r="H149" s="183"/>
      <c r="I149" s="184">
        <f>ROUND(E149*H149,2)</f>
        <v>0</v>
      </c>
      <c r="J149" s="183"/>
      <c r="K149" s="184">
        <f>ROUND(E149*J149,2)</f>
        <v>0</v>
      </c>
      <c r="L149" s="184">
        <v>21</v>
      </c>
      <c r="M149" s="184">
        <f>G149*(1+L149/100)</f>
        <v>0</v>
      </c>
      <c r="N149" s="182">
        <v>2.7E-4</v>
      </c>
      <c r="O149" s="182">
        <f>ROUND(E149*N149,2)</f>
        <v>0.02</v>
      </c>
      <c r="P149" s="182">
        <v>0</v>
      </c>
      <c r="Q149" s="182">
        <f>ROUND(E149*P149,2)</f>
        <v>0</v>
      </c>
      <c r="R149" s="184"/>
      <c r="S149" s="184" t="s">
        <v>342</v>
      </c>
      <c r="T149" s="185" t="s">
        <v>163</v>
      </c>
      <c r="U149" s="159">
        <v>0</v>
      </c>
      <c r="V149" s="159">
        <f>ROUND(E149*U149,2)</f>
        <v>0</v>
      </c>
      <c r="W149" s="159"/>
      <c r="X149" s="159" t="s">
        <v>150</v>
      </c>
      <c r="Y149" s="159" t="s">
        <v>151</v>
      </c>
      <c r="Z149" s="148"/>
      <c r="AA149" s="148"/>
      <c r="AB149" s="148"/>
      <c r="AC149" s="148"/>
      <c r="AD149" s="148"/>
      <c r="AE149" s="148"/>
      <c r="AF149" s="148"/>
      <c r="AG149" s="148" t="s">
        <v>263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1">
        <v>66</v>
      </c>
      <c r="B150" s="172" t="s">
        <v>345</v>
      </c>
      <c r="C150" s="188" t="s">
        <v>346</v>
      </c>
      <c r="D150" s="173" t="s">
        <v>205</v>
      </c>
      <c r="E150" s="174">
        <v>6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4">
        <v>1.6000000000000001E-4</v>
      </c>
      <c r="O150" s="174">
        <f>ROUND(E150*N150,2)</f>
        <v>0</v>
      </c>
      <c r="P150" s="174">
        <v>0</v>
      </c>
      <c r="Q150" s="174">
        <f>ROUND(E150*P150,2)</f>
        <v>0</v>
      </c>
      <c r="R150" s="176"/>
      <c r="S150" s="176" t="s">
        <v>342</v>
      </c>
      <c r="T150" s="177" t="s">
        <v>163</v>
      </c>
      <c r="U150" s="159">
        <v>0</v>
      </c>
      <c r="V150" s="159">
        <f>ROUND(E150*U150,2)</f>
        <v>0</v>
      </c>
      <c r="W150" s="159"/>
      <c r="X150" s="159" t="s">
        <v>209</v>
      </c>
      <c r="Y150" s="159" t="s">
        <v>151</v>
      </c>
      <c r="Z150" s="148"/>
      <c r="AA150" s="148"/>
      <c r="AB150" s="148"/>
      <c r="AC150" s="148"/>
      <c r="AD150" s="148"/>
      <c r="AE150" s="148"/>
      <c r="AF150" s="148"/>
      <c r="AG150" s="148" t="s">
        <v>333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254" t="s">
        <v>278</v>
      </c>
      <c r="D151" s="255"/>
      <c r="E151" s="255"/>
      <c r="F151" s="255"/>
      <c r="G151" s="255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8"/>
      <c r="AA151" s="148"/>
      <c r="AB151" s="148"/>
      <c r="AC151" s="148"/>
      <c r="AD151" s="148"/>
      <c r="AE151" s="148"/>
      <c r="AF151" s="148"/>
      <c r="AG151" s="148" t="s">
        <v>170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1">
        <v>67</v>
      </c>
      <c r="B152" s="172" t="s">
        <v>347</v>
      </c>
      <c r="C152" s="188" t="s">
        <v>348</v>
      </c>
      <c r="D152" s="173" t="s">
        <v>205</v>
      </c>
      <c r="E152" s="174">
        <v>4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4">
        <v>2.2000000000000001E-4</v>
      </c>
      <c r="O152" s="174">
        <f>ROUND(E152*N152,2)</f>
        <v>0</v>
      </c>
      <c r="P152" s="174">
        <v>0</v>
      </c>
      <c r="Q152" s="174">
        <f>ROUND(E152*P152,2)</f>
        <v>0</v>
      </c>
      <c r="R152" s="176"/>
      <c r="S152" s="176" t="s">
        <v>342</v>
      </c>
      <c r="T152" s="177" t="s">
        <v>163</v>
      </c>
      <c r="U152" s="159">
        <v>0</v>
      </c>
      <c r="V152" s="159">
        <f>ROUND(E152*U152,2)</f>
        <v>0</v>
      </c>
      <c r="W152" s="159"/>
      <c r="X152" s="159" t="s">
        <v>209</v>
      </c>
      <c r="Y152" s="159" t="s">
        <v>151</v>
      </c>
      <c r="Z152" s="148"/>
      <c r="AA152" s="148"/>
      <c r="AB152" s="148"/>
      <c r="AC152" s="148"/>
      <c r="AD152" s="148"/>
      <c r="AE152" s="148"/>
      <c r="AF152" s="148"/>
      <c r="AG152" s="148" t="s">
        <v>333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54" t="s">
        <v>278</v>
      </c>
      <c r="D153" s="255"/>
      <c r="E153" s="255"/>
      <c r="F153" s="255"/>
      <c r="G153" s="255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8"/>
      <c r="AA153" s="148"/>
      <c r="AB153" s="148"/>
      <c r="AC153" s="148"/>
      <c r="AD153" s="148"/>
      <c r="AE153" s="148"/>
      <c r="AF153" s="148"/>
      <c r="AG153" s="148" t="s">
        <v>170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2.5" outlineLevel="1" x14ac:dyDescent="0.2">
      <c r="A154" s="171">
        <v>68</v>
      </c>
      <c r="B154" s="172" t="s">
        <v>349</v>
      </c>
      <c r="C154" s="188" t="s">
        <v>350</v>
      </c>
      <c r="D154" s="173" t="s">
        <v>205</v>
      </c>
      <c r="E154" s="174">
        <v>30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4">
        <v>0</v>
      </c>
      <c r="O154" s="174">
        <f>ROUND(E154*N154,2)</f>
        <v>0</v>
      </c>
      <c r="P154" s="174">
        <v>0</v>
      </c>
      <c r="Q154" s="174">
        <f>ROUND(E154*P154,2)</f>
        <v>0</v>
      </c>
      <c r="R154" s="176" t="s">
        <v>208</v>
      </c>
      <c r="S154" s="176" t="s">
        <v>149</v>
      </c>
      <c r="T154" s="177" t="s">
        <v>149</v>
      </c>
      <c r="U154" s="159">
        <v>0</v>
      </c>
      <c r="V154" s="159">
        <f>ROUND(E154*U154,2)</f>
        <v>0</v>
      </c>
      <c r="W154" s="159"/>
      <c r="X154" s="159" t="s">
        <v>209</v>
      </c>
      <c r="Y154" s="159" t="s">
        <v>151</v>
      </c>
      <c r="Z154" s="148"/>
      <c r="AA154" s="148"/>
      <c r="AB154" s="148"/>
      <c r="AC154" s="148"/>
      <c r="AD154" s="148"/>
      <c r="AE154" s="148"/>
      <c r="AF154" s="148"/>
      <c r="AG154" s="148" t="s">
        <v>333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 x14ac:dyDescent="0.2">
      <c r="A155" s="155"/>
      <c r="B155" s="156"/>
      <c r="C155" s="254" t="s">
        <v>278</v>
      </c>
      <c r="D155" s="255"/>
      <c r="E155" s="255"/>
      <c r="F155" s="255"/>
      <c r="G155" s="255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8"/>
      <c r="AA155" s="148"/>
      <c r="AB155" s="148"/>
      <c r="AC155" s="148"/>
      <c r="AD155" s="148"/>
      <c r="AE155" s="148"/>
      <c r="AF155" s="148"/>
      <c r="AG155" s="148" t="s">
        <v>170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1" x14ac:dyDescent="0.2">
      <c r="A156" s="171">
        <v>69</v>
      </c>
      <c r="B156" s="172" t="s">
        <v>351</v>
      </c>
      <c r="C156" s="188" t="s">
        <v>352</v>
      </c>
      <c r="D156" s="173" t="s">
        <v>205</v>
      </c>
      <c r="E156" s="174">
        <v>30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4">
        <v>0</v>
      </c>
      <c r="O156" s="174">
        <f>ROUND(E156*N156,2)</f>
        <v>0</v>
      </c>
      <c r="P156" s="174">
        <v>0</v>
      </c>
      <c r="Q156" s="174">
        <f>ROUND(E156*P156,2)</f>
        <v>0</v>
      </c>
      <c r="R156" s="176" t="s">
        <v>208</v>
      </c>
      <c r="S156" s="176" t="s">
        <v>149</v>
      </c>
      <c r="T156" s="177" t="s">
        <v>149</v>
      </c>
      <c r="U156" s="159">
        <v>0</v>
      </c>
      <c r="V156" s="159">
        <f>ROUND(E156*U156,2)</f>
        <v>0</v>
      </c>
      <c r="W156" s="159"/>
      <c r="X156" s="159" t="s">
        <v>209</v>
      </c>
      <c r="Y156" s="159" t="s">
        <v>151</v>
      </c>
      <c r="Z156" s="148"/>
      <c r="AA156" s="148"/>
      <c r="AB156" s="148"/>
      <c r="AC156" s="148"/>
      <c r="AD156" s="148"/>
      <c r="AE156" s="148"/>
      <c r="AF156" s="148"/>
      <c r="AG156" s="148" t="s">
        <v>333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5"/>
      <c r="B157" s="156"/>
      <c r="C157" s="254" t="s">
        <v>353</v>
      </c>
      <c r="D157" s="255"/>
      <c r="E157" s="255"/>
      <c r="F157" s="255"/>
      <c r="G157" s="255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59"/>
      <c r="Z157" s="148"/>
      <c r="AA157" s="148"/>
      <c r="AB157" s="148"/>
      <c r="AC157" s="148"/>
      <c r="AD157" s="148"/>
      <c r="AE157" s="148"/>
      <c r="AF157" s="148"/>
      <c r="AG157" s="148" t="s">
        <v>170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>
        <v>70</v>
      </c>
      <c r="B158" s="156" t="s">
        <v>354</v>
      </c>
      <c r="C158" s="191" t="s">
        <v>355</v>
      </c>
      <c r="D158" s="157" t="s">
        <v>0</v>
      </c>
      <c r="E158" s="186"/>
      <c r="F158" s="160"/>
      <c r="G158" s="159">
        <f>ROUND(E158*F158,2)</f>
        <v>0</v>
      </c>
      <c r="H158" s="160"/>
      <c r="I158" s="159">
        <f>ROUND(E158*H158,2)</f>
        <v>0</v>
      </c>
      <c r="J158" s="160"/>
      <c r="K158" s="159">
        <f>ROUND(E158*J158,2)</f>
        <v>0</v>
      </c>
      <c r="L158" s="159">
        <v>21</v>
      </c>
      <c r="M158" s="159">
        <f>G158*(1+L158/100)</f>
        <v>0</v>
      </c>
      <c r="N158" s="158">
        <v>0</v>
      </c>
      <c r="O158" s="158">
        <f>ROUND(E158*N158,2)</f>
        <v>0</v>
      </c>
      <c r="P158" s="158">
        <v>0</v>
      </c>
      <c r="Q158" s="158">
        <f>ROUND(E158*P158,2)</f>
        <v>0</v>
      </c>
      <c r="R158" s="159" t="s">
        <v>324</v>
      </c>
      <c r="S158" s="159" t="s">
        <v>149</v>
      </c>
      <c r="T158" s="159" t="s">
        <v>149</v>
      </c>
      <c r="U158" s="159">
        <v>0</v>
      </c>
      <c r="V158" s="159">
        <f>ROUND(E158*U158,2)</f>
        <v>0</v>
      </c>
      <c r="W158" s="159"/>
      <c r="X158" s="159" t="s">
        <v>257</v>
      </c>
      <c r="Y158" s="159" t="s">
        <v>151</v>
      </c>
      <c r="Z158" s="148"/>
      <c r="AA158" s="148"/>
      <c r="AB158" s="148"/>
      <c r="AC158" s="148"/>
      <c r="AD158" s="148"/>
      <c r="AE158" s="148"/>
      <c r="AF158" s="148"/>
      <c r="AG158" s="148" t="s">
        <v>271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x14ac:dyDescent="0.2">
      <c r="A159" s="164" t="s">
        <v>143</v>
      </c>
      <c r="B159" s="165" t="s">
        <v>95</v>
      </c>
      <c r="C159" s="187" t="s">
        <v>96</v>
      </c>
      <c r="D159" s="166"/>
      <c r="E159" s="167"/>
      <c r="F159" s="168"/>
      <c r="G159" s="168">
        <f>SUMIF(AG160:AG169,"&lt;&gt;NOR",G160:G169)</f>
        <v>0</v>
      </c>
      <c r="H159" s="168"/>
      <c r="I159" s="168">
        <f>SUM(I160:I169)</f>
        <v>0</v>
      </c>
      <c r="J159" s="168"/>
      <c r="K159" s="168">
        <f>SUM(K160:K169)</f>
        <v>0</v>
      </c>
      <c r="L159" s="168"/>
      <c r="M159" s="168">
        <f>SUM(M160:M169)</f>
        <v>0</v>
      </c>
      <c r="N159" s="167"/>
      <c r="O159" s="167">
        <f>SUM(O160:O169)</f>
        <v>0.8</v>
      </c>
      <c r="P159" s="167"/>
      <c r="Q159" s="167">
        <f>SUM(Q160:Q169)</f>
        <v>0.75</v>
      </c>
      <c r="R159" s="168"/>
      <c r="S159" s="168"/>
      <c r="T159" s="169"/>
      <c r="U159" s="163"/>
      <c r="V159" s="163">
        <f>SUM(V160:V169)</f>
        <v>37.74</v>
      </c>
      <c r="W159" s="163"/>
      <c r="X159" s="163"/>
      <c r="Y159" s="163"/>
      <c r="AG159" t="s">
        <v>144</v>
      </c>
    </row>
    <row r="160" spans="1:60" ht="22.5" outlineLevel="1" x14ac:dyDescent="0.2">
      <c r="A160" s="179">
        <v>71</v>
      </c>
      <c r="B160" s="180" t="s">
        <v>356</v>
      </c>
      <c r="C160" s="190" t="s">
        <v>357</v>
      </c>
      <c r="D160" s="181" t="s">
        <v>205</v>
      </c>
      <c r="E160" s="182">
        <v>30</v>
      </c>
      <c r="F160" s="183"/>
      <c r="G160" s="184">
        <f t="shared" ref="G160:G169" si="0">ROUND(E160*F160,2)</f>
        <v>0</v>
      </c>
      <c r="H160" s="183"/>
      <c r="I160" s="184">
        <f t="shared" ref="I160:I169" si="1">ROUND(E160*H160,2)</f>
        <v>0</v>
      </c>
      <c r="J160" s="183"/>
      <c r="K160" s="184">
        <f t="shared" ref="K160:K169" si="2">ROUND(E160*J160,2)</f>
        <v>0</v>
      </c>
      <c r="L160" s="184">
        <v>21</v>
      </c>
      <c r="M160" s="184">
        <f t="shared" ref="M160:M169" si="3">G160*(1+L160/100)</f>
        <v>0</v>
      </c>
      <c r="N160" s="182">
        <v>0</v>
      </c>
      <c r="O160" s="182">
        <f t="shared" ref="O160:O169" si="4">ROUND(E160*N160,2)</f>
        <v>0</v>
      </c>
      <c r="P160" s="182">
        <v>0</v>
      </c>
      <c r="Q160" s="182">
        <f t="shared" ref="Q160:Q169" si="5">ROUND(E160*P160,2)</f>
        <v>0</v>
      </c>
      <c r="R160" s="184" t="s">
        <v>324</v>
      </c>
      <c r="S160" s="184" t="s">
        <v>149</v>
      </c>
      <c r="T160" s="185" t="s">
        <v>149</v>
      </c>
      <c r="U160" s="159">
        <v>0.87</v>
      </c>
      <c r="V160" s="159">
        <f t="shared" ref="V160:V169" si="6">ROUND(E160*U160,2)</f>
        <v>26.1</v>
      </c>
      <c r="W160" s="159"/>
      <c r="X160" s="159" t="s">
        <v>150</v>
      </c>
      <c r="Y160" s="159" t="s">
        <v>151</v>
      </c>
      <c r="Z160" s="148"/>
      <c r="AA160" s="148"/>
      <c r="AB160" s="148"/>
      <c r="AC160" s="148"/>
      <c r="AD160" s="148"/>
      <c r="AE160" s="148"/>
      <c r="AF160" s="148"/>
      <c r="AG160" s="148" t="s">
        <v>185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9">
        <v>72</v>
      </c>
      <c r="B161" s="180" t="s">
        <v>358</v>
      </c>
      <c r="C161" s="190" t="s">
        <v>359</v>
      </c>
      <c r="D161" s="181" t="s">
        <v>205</v>
      </c>
      <c r="E161" s="182">
        <v>30</v>
      </c>
      <c r="F161" s="183"/>
      <c r="G161" s="184">
        <f t="shared" si="0"/>
        <v>0</v>
      </c>
      <c r="H161" s="183"/>
      <c r="I161" s="184">
        <f t="shared" si="1"/>
        <v>0</v>
      </c>
      <c r="J161" s="183"/>
      <c r="K161" s="184">
        <f t="shared" si="2"/>
        <v>0</v>
      </c>
      <c r="L161" s="184">
        <v>21</v>
      </c>
      <c r="M161" s="184">
        <f t="shared" si="3"/>
        <v>0</v>
      </c>
      <c r="N161" s="182">
        <v>8.0000000000000007E-5</v>
      </c>
      <c r="O161" s="182">
        <f t="shared" si="4"/>
        <v>0</v>
      </c>
      <c r="P161" s="182">
        <v>2.4930000000000001E-2</v>
      </c>
      <c r="Q161" s="182">
        <f t="shared" si="5"/>
        <v>0.75</v>
      </c>
      <c r="R161" s="184" t="s">
        <v>324</v>
      </c>
      <c r="S161" s="184" t="s">
        <v>149</v>
      </c>
      <c r="T161" s="185" t="s">
        <v>149</v>
      </c>
      <c r="U161" s="159">
        <v>0.26800000000000002</v>
      </c>
      <c r="V161" s="159">
        <f t="shared" si="6"/>
        <v>8.0399999999999991</v>
      </c>
      <c r="W161" s="159"/>
      <c r="X161" s="159" t="s">
        <v>150</v>
      </c>
      <c r="Y161" s="159" t="s">
        <v>151</v>
      </c>
      <c r="Z161" s="148"/>
      <c r="AA161" s="148"/>
      <c r="AB161" s="148"/>
      <c r="AC161" s="148"/>
      <c r="AD161" s="148"/>
      <c r="AE161" s="148"/>
      <c r="AF161" s="148"/>
      <c r="AG161" s="148" t="s">
        <v>263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22.5" outlineLevel="1" x14ac:dyDescent="0.2">
      <c r="A162" s="179">
        <v>73</v>
      </c>
      <c r="B162" s="180" t="s">
        <v>360</v>
      </c>
      <c r="C162" s="190" t="s">
        <v>361</v>
      </c>
      <c r="D162" s="181" t="s">
        <v>147</v>
      </c>
      <c r="E162" s="182">
        <v>120</v>
      </c>
      <c r="F162" s="183"/>
      <c r="G162" s="184">
        <f t="shared" si="0"/>
        <v>0</v>
      </c>
      <c r="H162" s="183"/>
      <c r="I162" s="184">
        <f t="shared" si="1"/>
        <v>0</v>
      </c>
      <c r="J162" s="183"/>
      <c r="K162" s="184">
        <f t="shared" si="2"/>
        <v>0</v>
      </c>
      <c r="L162" s="184">
        <v>21</v>
      </c>
      <c r="M162" s="184">
        <f t="shared" si="3"/>
        <v>0</v>
      </c>
      <c r="N162" s="182">
        <v>0</v>
      </c>
      <c r="O162" s="182">
        <f t="shared" si="4"/>
        <v>0</v>
      </c>
      <c r="P162" s="182">
        <v>0</v>
      </c>
      <c r="Q162" s="182">
        <f t="shared" si="5"/>
        <v>0</v>
      </c>
      <c r="R162" s="184" t="s">
        <v>324</v>
      </c>
      <c r="S162" s="184" t="s">
        <v>149</v>
      </c>
      <c r="T162" s="185" t="s">
        <v>149</v>
      </c>
      <c r="U162" s="159">
        <v>0.03</v>
      </c>
      <c r="V162" s="159">
        <f t="shared" si="6"/>
        <v>3.6</v>
      </c>
      <c r="W162" s="159"/>
      <c r="X162" s="159" t="s">
        <v>150</v>
      </c>
      <c r="Y162" s="159" t="s">
        <v>151</v>
      </c>
      <c r="Z162" s="148"/>
      <c r="AA162" s="148"/>
      <c r="AB162" s="148"/>
      <c r="AC162" s="148"/>
      <c r="AD162" s="148"/>
      <c r="AE162" s="148"/>
      <c r="AF162" s="148"/>
      <c r="AG162" s="148" t="s">
        <v>263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79">
        <v>74</v>
      </c>
      <c r="B163" s="180" t="s">
        <v>362</v>
      </c>
      <c r="C163" s="190" t="s">
        <v>363</v>
      </c>
      <c r="D163" s="181" t="s">
        <v>364</v>
      </c>
      <c r="E163" s="182">
        <v>30</v>
      </c>
      <c r="F163" s="183"/>
      <c r="G163" s="184">
        <f t="shared" si="0"/>
        <v>0</v>
      </c>
      <c r="H163" s="183"/>
      <c r="I163" s="184">
        <f t="shared" si="1"/>
        <v>0</v>
      </c>
      <c r="J163" s="183"/>
      <c r="K163" s="184">
        <f t="shared" si="2"/>
        <v>0</v>
      </c>
      <c r="L163" s="184">
        <v>21</v>
      </c>
      <c r="M163" s="184">
        <f t="shared" si="3"/>
        <v>0</v>
      </c>
      <c r="N163" s="182">
        <v>0</v>
      </c>
      <c r="O163" s="182">
        <f t="shared" si="4"/>
        <v>0</v>
      </c>
      <c r="P163" s="182">
        <v>0</v>
      </c>
      <c r="Q163" s="182">
        <f t="shared" si="5"/>
        <v>0</v>
      </c>
      <c r="R163" s="184" t="s">
        <v>208</v>
      </c>
      <c r="S163" s="184" t="s">
        <v>365</v>
      </c>
      <c r="T163" s="185" t="s">
        <v>163</v>
      </c>
      <c r="U163" s="159">
        <v>0</v>
      </c>
      <c r="V163" s="159">
        <f t="shared" si="6"/>
        <v>0</v>
      </c>
      <c r="W163" s="159"/>
      <c r="X163" s="159" t="s">
        <v>209</v>
      </c>
      <c r="Y163" s="159" t="s">
        <v>151</v>
      </c>
      <c r="Z163" s="148"/>
      <c r="AA163" s="148"/>
      <c r="AB163" s="148"/>
      <c r="AC163" s="148"/>
      <c r="AD163" s="148"/>
      <c r="AE163" s="148"/>
      <c r="AF163" s="148"/>
      <c r="AG163" s="148" t="s">
        <v>333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9">
        <v>75</v>
      </c>
      <c r="B164" s="180" t="s">
        <v>366</v>
      </c>
      <c r="C164" s="190" t="s">
        <v>367</v>
      </c>
      <c r="D164" s="181" t="s">
        <v>205</v>
      </c>
      <c r="E164" s="182">
        <v>60</v>
      </c>
      <c r="F164" s="183"/>
      <c r="G164" s="184">
        <f t="shared" si="0"/>
        <v>0</v>
      </c>
      <c r="H164" s="183"/>
      <c r="I164" s="184">
        <f t="shared" si="1"/>
        <v>0</v>
      </c>
      <c r="J164" s="183"/>
      <c r="K164" s="184">
        <f t="shared" si="2"/>
        <v>0</v>
      </c>
      <c r="L164" s="184">
        <v>21</v>
      </c>
      <c r="M164" s="184">
        <f t="shared" si="3"/>
        <v>0</v>
      </c>
      <c r="N164" s="182">
        <v>0</v>
      </c>
      <c r="O164" s="182">
        <f t="shared" si="4"/>
        <v>0</v>
      </c>
      <c r="P164" s="182">
        <v>0</v>
      </c>
      <c r="Q164" s="182">
        <f t="shared" si="5"/>
        <v>0</v>
      </c>
      <c r="R164" s="184"/>
      <c r="S164" s="184" t="s">
        <v>342</v>
      </c>
      <c r="T164" s="185" t="s">
        <v>163</v>
      </c>
      <c r="U164" s="159">
        <v>0</v>
      </c>
      <c r="V164" s="159">
        <f t="shared" si="6"/>
        <v>0</v>
      </c>
      <c r="W164" s="159"/>
      <c r="X164" s="159" t="s">
        <v>209</v>
      </c>
      <c r="Y164" s="159" t="s">
        <v>151</v>
      </c>
      <c r="Z164" s="148"/>
      <c r="AA164" s="148"/>
      <c r="AB164" s="148"/>
      <c r="AC164" s="148"/>
      <c r="AD164" s="148"/>
      <c r="AE164" s="148"/>
      <c r="AF164" s="148"/>
      <c r="AG164" s="148" t="s">
        <v>333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ht="33.75" outlineLevel="1" x14ac:dyDescent="0.2">
      <c r="A165" s="179">
        <v>76</v>
      </c>
      <c r="B165" s="180" t="s">
        <v>368</v>
      </c>
      <c r="C165" s="190" t="s">
        <v>369</v>
      </c>
      <c r="D165" s="181" t="s">
        <v>205</v>
      </c>
      <c r="E165" s="182">
        <v>6</v>
      </c>
      <c r="F165" s="183"/>
      <c r="G165" s="184">
        <f t="shared" si="0"/>
        <v>0</v>
      </c>
      <c r="H165" s="183"/>
      <c r="I165" s="184">
        <f t="shared" si="1"/>
        <v>0</v>
      </c>
      <c r="J165" s="183"/>
      <c r="K165" s="184">
        <f t="shared" si="2"/>
        <v>0</v>
      </c>
      <c r="L165" s="184">
        <v>21</v>
      </c>
      <c r="M165" s="184">
        <f t="shared" si="3"/>
        <v>0</v>
      </c>
      <c r="N165" s="182">
        <v>2.5760000000000002E-2</v>
      </c>
      <c r="O165" s="182">
        <f t="shared" si="4"/>
        <v>0.15</v>
      </c>
      <c r="P165" s="182">
        <v>0</v>
      </c>
      <c r="Q165" s="182">
        <f t="shared" si="5"/>
        <v>0</v>
      </c>
      <c r="R165" s="184" t="s">
        <v>208</v>
      </c>
      <c r="S165" s="184" t="s">
        <v>149</v>
      </c>
      <c r="T165" s="185" t="s">
        <v>149</v>
      </c>
      <c r="U165" s="159">
        <v>0</v>
      </c>
      <c r="V165" s="159">
        <f t="shared" si="6"/>
        <v>0</v>
      </c>
      <c r="W165" s="159"/>
      <c r="X165" s="159" t="s">
        <v>209</v>
      </c>
      <c r="Y165" s="159" t="s">
        <v>151</v>
      </c>
      <c r="Z165" s="148"/>
      <c r="AA165" s="148"/>
      <c r="AB165" s="148"/>
      <c r="AC165" s="148"/>
      <c r="AD165" s="148"/>
      <c r="AE165" s="148"/>
      <c r="AF165" s="148"/>
      <c r="AG165" s="148" t="s">
        <v>333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ht="33.75" outlineLevel="1" x14ac:dyDescent="0.2">
      <c r="A166" s="179">
        <v>77</v>
      </c>
      <c r="B166" s="180" t="s">
        <v>370</v>
      </c>
      <c r="C166" s="190" t="s">
        <v>371</v>
      </c>
      <c r="D166" s="181" t="s">
        <v>205</v>
      </c>
      <c r="E166" s="182">
        <v>16</v>
      </c>
      <c r="F166" s="183"/>
      <c r="G166" s="184">
        <f t="shared" si="0"/>
        <v>0</v>
      </c>
      <c r="H166" s="183"/>
      <c r="I166" s="184">
        <f t="shared" si="1"/>
        <v>0</v>
      </c>
      <c r="J166" s="183"/>
      <c r="K166" s="184">
        <f t="shared" si="2"/>
        <v>0</v>
      </c>
      <c r="L166" s="184">
        <v>21</v>
      </c>
      <c r="M166" s="184">
        <f t="shared" si="3"/>
        <v>0</v>
      </c>
      <c r="N166" s="182">
        <v>2.2970000000000001E-2</v>
      </c>
      <c r="O166" s="182">
        <f t="shared" si="4"/>
        <v>0.37</v>
      </c>
      <c r="P166" s="182">
        <v>0</v>
      </c>
      <c r="Q166" s="182">
        <f t="shared" si="5"/>
        <v>0</v>
      </c>
      <c r="R166" s="184" t="s">
        <v>208</v>
      </c>
      <c r="S166" s="184" t="s">
        <v>149</v>
      </c>
      <c r="T166" s="185" t="s">
        <v>149</v>
      </c>
      <c r="U166" s="159">
        <v>0</v>
      </c>
      <c r="V166" s="159">
        <f t="shared" si="6"/>
        <v>0</v>
      </c>
      <c r="W166" s="159"/>
      <c r="X166" s="159" t="s">
        <v>209</v>
      </c>
      <c r="Y166" s="159" t="s">
        <v>151</v>
      </c>
      <c r="Z166" s="148"/>
      <c r="AA166" s="148"/>
      <c r="AB166" s="148"/>
      <c r="AC166" s="148"/>
      <c r="AD166" s="148"/>
      <c r="AE166" s="148"/>
      <c r="AF166" s="148"/>
      <c r="AG166" s="148" t="s">
        <v>210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33.75" outlineLevel="1" x14ac:dyDescent="0.2">
      <c r="A167" s="179">
        <v>78</v>
      </c>
      <c r="B167" s="180" t="s">
        <v>372</v>
      </c>
      <c r="C167" s="190" t="s">
        <v>373</v>
      </c>
      <c r="D167" s="181" t="s">
        <v>205</v>
      </c>
      <c r="E167" s="182">
        <v>8</v>
      </c>
      <c r="F167" s="183"/>
      <c r="G167" s="184">
        <f t="shared" si="0"/>
        <v>0</v>
      </c>
      <c r="H167" s="183"/>
      <c r="I167" s="184">
        <f t="shared" si="1"/>
        <v>0</v>
      </c>
      <c r="J167" s="183"/>
      <c r="K167" s="184">
        <f t="shared" si="2"/>
        <v>0</v>
      </c>
      <c r="L167" s="184">
        <v>21</v>
      </c>
      <c r="M167" s="184">
        <f t="shared" si="3"/>
        <v>0</v>
      </c>
      <c r="N167" s="182">
        <v>3.3779999999999998E-2</v>
      </c>
      <c r="O167" s="182">
        <f t="shared" si="4"/>
        <v>0.27</v>
      </c>
      <c r="P167" s="182">
        <v>0</v>
      </c>
      <c r="Q167" s="182">
        <f t="shared" si="5"/>
        <v>0</v>
      </c>
      <c r="R167" s="184" t="s">
        <v>208</v>
      </c>
      <c r="S167" s="184" t="s">
        <v>149</v>
      </c>
      <c r="T167" s="185" t="s">
        <v>149</v>
      </c>
      <c r="U167" s="159">
        <v>0</v>
      </c>
      <c r="V167" s="159">
        <f t="shared" si="6"/>
        <v>0</v>
      </c>
      <c r="W167" s="159"/>
      <c r="X167" s="159" t="s">
        <v>209</v>
      </c>
      <c r="Y167" s="159" t="s">
        <v>151</v>
      </c>
      <c r="Z167" s="148"/>
      <c r="AA167" s="148"/>
      <c r="AB167" s="148"/>
      <c r="AC167" s="148"/>
      <c r="AD167" s="148"/>
      <c r="AE167" s="148"/>
      <c r="AF167" s="148"/>
      <c r="AG167" s="148" t="s">
        <v>210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ht="22.5" outlineLevel="1" x14ac:dyDescent="0.2">
      <c r="A168" s="171">
        <v>79</v>
      </c>
      <c r="B168" s="172" t="s">
        <v>374</v>
      </c>
      <c r="C168" s="188" t="s">
        <v>375</v>
      </c>
      <c r="D168" s="173" t="s">
        <v>205</v>
      </c>
      <c r="E168" s="174">
        <v>30</v>
      </c>
      <c r="F168" s="175"/>
      <c r="G168" s="176">
        <f t="shared" si="0"/>
        <v>0</v>
      </c>
      <c r="H168" s="175"/>
      <c r="I168" s="176">
        <f t="shared" si="1"/>
        <v>0</v>
      </c>
      <c r="J168" s="175"/>
      <c r="K168" s="176">
        <f t="shared" si="2"/>
        <v>0</v>
      </c>
      <c r="L168" s="176">
        <v>21</v>
      </c>
      <c r="M168" s="176">
        <f t="shared" si="3"/>
        <v>0</v>
      </c>
      <c r="N168" s="174">
        <v>2.0000000000000001E-4</v>
      </c>
      <c r="O168" s="174">
        <f t="shared" si="4"/>
        <v>0.01</v>
      </c>
      <c r="P168" s="174">
        <v>0</v>
      </c>
      <c r="Q168" s="174">
        <f t="shared" si="5"/>
        <v>0</v>
      </c>
      <c r="R168" s="176" t="s">
        <v>208</v>
      </c>
      <c r="S168" s="176" t="s">
        <v>149</v>
      </c>
      <c r="T168" s="177" t="s">
        <v>149</v>
      </c>
      <c r="U168" s="159">
        <v>0</v>
      </c>
      <c r="V168" s="159">
        <f t="shared" si="6"/>
        <v>0</v>
      </c>
      <c r="W168" s="159"/>
      <c r="X168" s="159" t="s">
        <v>209</v>
      </c>
      <c r="Y168" s="159" t="s">
        <v>151</v>
      </c>
      <c r="Z168" s="148"/>
      <c r="AA168" s="148"/>
      <c r="AB168" s="148"/>
      <c r="AC168" s="148"/>
      <c r="AD168" s="148"/>
      <c r="AE168" s="148"/>
      <c r="AF168" s="148"/>
      <c r="AG168" s="148" t="s">
        <v>333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>
        <v>80</v>
      </c>
      <c r="B169" s="156" t="s">
        <v>376</v>
      </c>
      <c r="C169" s="191" t="s">
        <v>377</v>
      </c>
      <c r="D169" s="157" t="s">
        <v>0</v>
      </c>
      <c r="E169" s="186"/>
      <c r="F169" s="160"/>
      <c r="G169" s="159">
        <f t="shared" si="0"/>
        <v>0</v>
      </c>
      <c r="H169" s="160"/>
      <c r="I169" s="159">
        <f t="shared" si="1"/>
        <v>0</v>
      </c>
      <c r="J169" s="160"/>
      <c r="K169" s="159">
        <f t="shared" si="2"/>
        <v>0</v>
      </c>
      <c r="L169" s="159">
        <v>21</v>
      </c>
      <c r="M169" s="159">
        <f t="shared" si="3"/>
        <v>0</v>
      </c>
      <c r="N169" s="158">
        <v>0</v>
      </c>
      <c r="O169" s="158">
        <f t="shared" si="4"/>
        <v>0</v>
      </c>
      <c r="P169" s="158">
        <v>0</v>
      </c>
      <c r="Q169" s="158">
        <f t="shared" si="5"/>
        <v>0</v>
      </c>
      <c r="R169" s="159" t="s">
        <v>324</v>
      </c>
      <c r="S169" s="159" t="s">
        <v>149</v>
      </c>
      <c r="T169" s="159" t="s">
        <v>149</v>
      </c>
      <c r="U169" s="159">
        <v>0</v>
      </c>
      <c r="V169" s="159">
        <f t="shared" si="6"/>
        <v>0</v>
      </c>
      <c r="W169" s="159"/>
      <c r="X169" s="159" t="s">
        <v>257</v>
      </c>
      <c r="Y169" s="159" t="s">
        <v>151</v>
      </c>
      <c r="Z169" s="148"/>
      <c r="AA169" s="148"/>
      <c r="AB169" s="148"/>
      <c r="AC169" s="148"/>
      <c r="AD169" s="148"/>
      <c r="AE169" s="148"/>
      <c r="AF169" s="148"/>
      <c r="AG169" s="148" t="s">
        <v>271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x14ac:dyDescent="0.2">
      <c r="A170" s="164" t="s">
        <v>143</v>
      </c>
      <c r="B170" s="165" t="s">
        <v>97</v>
      </c>
      <c r="C170" s="187" t="s">
        <v>98</v>
      </c>
      <c r="D170" s="166"/>
      <c r="E170" s="167"/>
      <c r="F170" s="168"/>
      <c r="G170" s="168">
        <f>SUMIF(AG171:AG180,"&lt;&gt;NOR",G171:G180)</f>
        <v>0</v>
      </c>
      <c r="H170" s="168"/>
      <c r="I170" s="168">
        <f>SUM(I171:I180)</f>
        <v>0</v>
      </c>
      <c r="J170" s="168"/>
      <c r="K170" s="168">
        <f>SUM(K171:K180)</f>
        <v>0</v>
      </c>
      <c r="L170" s="168"/>
      <c r="M170" s="168">
        <f>SUM(M171:M180)</f>
        <v>0</v>
      </c>
      <c r="N170" s="167"/>
      <c r="O170" s="167">
        <f>SUM(O171:O180)</f>
        <v>0.72</v>
      </c>
      <c r="P170" s="167"/>
      <c r="Q170" s="167">
        <f>SUM(Q171:Q180)</f>
        <v>0</v>
      </c>
      <c r="R170" s="168"/>
      <c r="S170" s="168"/>
      <c r="T170" s="169"/>
      <c r="U170" s="163"/>
      <c r="V170" s="163">
        <f>SUM(V171:V180)</f>
        <v>48.28</v>
      </c>
      <c r="W170" s="163"/>
      <c r="X170" s="163"/>
      <c r="Y170" s="163"/>
      <c r="AG170" t="s">
        <v>144</v>
      </c>
    </row>
    <row r="171" spans="1:60" ht="22.5" outlineLevel="1" x14ac:dyDescent="0.2">
      <c r="A171" s="179">
        <v>81</v>
      </c>
      <c r="B171" s="180" t="s">
        <v>378</v>
      </c>
      <c r="C171" s="190" t="s">
        <v>379</v>
      </c>
      <c r="D171" s="181" t="s">
        <v>205</v>
      </c>
      <c r="E171" s="182">
        <v>12</v>
      </c>
      <c r="F171" s="183"/>
      <c r="G171" s="184">
        <f t="shared" ref="G171:G179" si="7">ROUND(E171*F171,2)</f>
        <v>0</v>
      </c>
      <c r="H171" s="183"/>
      <c r="I171" s="184">
        <f t="shared" ref="I171:I179" si="8">ROUND(E171*H171,2)</f>
        <v>0</v>
      </c>
      <c r="J171" s="183"/>
      <c r="K171" s="184">
        <f t="shared" ref="K171:K179" si="9">ROUND(E171*J171,2)</f>
        <v>0</v>
      </c>
      <c r="L171" s="184">
        <v>21</v>
      </c>
      <c r="M171" s="184">
        <f t="shared" ref="M171:M179" si="10">G171*(1+L171/100)</f>
        <v>0</v>
      </c>
      <c r="N171" s="182">
        <v>0</v>
      </c>
      <c r="O171" s="182">
        <f t="shared" ref="O171:O179" si="11">ROUND(E171*N171,2)</f>
        <v>0</v>
      </c>
      <c r="P171" s="182">
        <v>0</v>
      </c>
      <c r="Q171" s="182">
        <f t="shared" ref="Q171:Q179" si="12">ROUND(E171*P171,2)</f>
        <v>0</v>
      </c>
      <c r="R171" s="184" t="s">
        <v>380</v>
      </c>
      <c r="S171" s="184" t="s">
        <v>149</v>
      </c>
      <c r="T171" s="185" t="s">
        <v>149</v>
      </c>
      <c r="U171" s="159">
        <v>1.45</v>
      </c>
      <c r="V171" s="159">
        <f t="shared" ref="V171:V179" si="13">ROUND(E171*U171,2)</f>
        <v>17.399999999999999</v>
      </c>
      <c r="W171" s="159"/>
      <c r="X171" s="159" t="s">
        <v>150</v>
      </c>
      <c r="Y171" s="159" t="s">
        <v>151</v>
      </c>
      <c r="Z171" s="148"/>
      <c r="AA171" s="148"/>
      <c r="AB171" s="148"/>
      <c r="AC171" s="148"/>
      <c r="AD171" s="148"/>
      <c r="AE171" s="148"/>
      <c r="AF171" s="148"/>
      <c r="AG171" s="148" t="s">
        <v>159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t="22.5" outlineLevel="1" x14ac:dyDescent="0.2">
      <c r="A172" s="179">
        <v>82</v>
      </c>
      <c r="B172" s="180" t="s">
        <v>381</v>
      </c>
      <c r="C172" s="190" t="s">
        <v>382</v>
      </c>
      <c r="D172" s="181" t="s">
        <v>205</v>
      </c>
      <c r="E172" s="182">
        <v>8</v>
      </c>
      <c r="F172" s="183"/>
      <c r="G172" s="184">
        <f t="shared" si="7"/>
        <v>0</v>
      </c>
      <c r="H172" s="183"/>
      <c r="I172" s="184">
        <f t="shared" si="8"/>
        <v>0</v>
      </c>
      <c r="J172" s="183"/>
      <c r="K172" s="184">
        <f t="shared" si="9"/>
        <v>0</v>
      </c>
      <c r="L172" s="184">
        <v>21</v>
      </c>
      <c r="M172" s="184">
        <f t="shared" si="10"/>
        <v>0</v>
      </c>
      <c r="N172" s="182">
        <v>0</v>
      </c>
      <c r="O172" s="182">
        <f t="shared" si="11"/>
        <v>0</v>
      </c>
      <c r="P172" s="182">
        <v>0</v>
      </c>
      <c r="Q172" s="182">
        <f t="shared" si="12"/>
        <v>0</v>
      </c>
      <c r="R172" s="184" t="s">
        <v>380</v>
      </c>
      <c r="S172" s="184" t="s">
        <v>149</v>
      </c>
      <c r="T172" s="185" t="s">
        <v>149</v>
      </c>
      <c r="U172" s="159">
        <v>1.5</v>
      </c>
      <c r="V172" s="159">
        <f t="shared" si="13"/>
        <v>12</v>
      </c>
      <c r="W172" s="159"/>
      <c r="X172" s="159" t="s">
        <v>150</v>
      </c>
      <c r="Y172" s="159" t="s">
        <v>151</v>
      </c>
      <c r="Z172" s="148"/>
      <c r="AA172" s="148"/>
      <c r="AB172" s="148"/>
      <c r="AC172" s="148"/>
      <c r="AD172" s="148"/>
      <c r="AE172" s="148"/>
      <c r="AF172" s="148"/>
      <c r="AG172" s="148" t="s">
        <v>159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ht="22.5" outlineLevel="1" x14ac:dyDescent="0.2">
      <c r="A173" s="179">
        <v>83</v>
      </c>
      <c r="B173" s="180" t="s">
        <v>383</v>
      </c>
      <c r="C173" s="190" t="s">
        <v>384</v>
      </c>
      <c r="D173" s="181" t="s">
        <v>205</v>
      </c>
      <c r="E173" s="182">
        <v>1</v>
      </c>
      <c r="F173" s="183"/>
      <c r="G173" s="184">
        <f t="shared" si="7"/>
        <v>0</v>
      </c>
      <c r="H173" s="183"/>
      <c r="I173" s="184">
        <f t="shared" si="8"/>
        <v>0</v>
      </c>
      <c r="J173" s="183"/>
      <c r="K173" s="184">
        <f t="shared" si="9"/>
        <v>0</v>
      </c>
      <c r="L173" s="184">
        <v>21</v>
      </c>
      <c r="M173" s="184">
        <f t="shared" si="10"/>
        <v>0</v>
      </c>
      <c r="N173" s="182">
        <v>0</v>
      </c>
      <c r="O173" s="182">
        <f t="shared" si="11"/>
        <v>0</v>
      </c>
      <c r="P173" s="182">
        <v>0</v>
      </c>
      <c r="Q173" s="182">
        <f t="shared" si="12"/>
        <v>0</v>
      </c>
      <c r="R173" s="184" t="s">
        <v>380</v>
      </c>
      <c r="S173" s="184" t="s">
        <v>149</v>
      </c>
      <c r="T173" s="185" t="s">
        <v>149</v>
      </c>
      <c r="U173" s="159">
        <v>2.5</v>
      </c>
      <c r="V173" s="159">
        <f t="shared" si="13"/>
        <v>2.5</v>
      </c>
      <c r="W173" s="159"/>
      <c r="X173" s="159" t="s">
        <v>150</v>
      </c>
      <c r="Y173" s="159" t="s">
        <v>151</v>
      </c>
      <c r="Z173" s="148"/>
      <c r="AA173" s="148"/>
      <c r="AB173" s="148"/>
      <c r="AC173" s="148"/>
      <c r="AD173" s="148"/>
      <c r="AE173" s="148"/>
      <c r="AF173" s="148"/>
      <c r="AG173" s="148" t="s">
        <v>159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79">
        <v>84</v>
      </c>
      <c r="B174" s="180" t="s">
        <v>385</v>
      </c>
      <c r="C174" s="190" t="s">
        <v>386</v>
      </c>
      <c r="D174" s="181" t="s">
        <v>205</v>
      </c>
      <c r="E174" s="182">
        <v>21</v>
      </c>
      <c r="F174" s="183"/>
      <c r="G174" s="184">
        <f t="shared" si="7"/>
        <v>0</v>
      </c>
      <c r="H174" s="183"/>
      <c r="I174" s="184">
        <f t="shared" si="8"/>
        <v>0</v>
      </c>
      <c r="J174" s="183"/>
      <c r="K174" s="184">
        <f t="shared" si="9"/>
        <v>0</v>
      </c>
      <c r="L174" s="184">
        <v>21</v>
      </c>
      <c r="M174" s="184">
        <f t="shared" si="10"/>
        <v>0</v>
      </c>
      <c r="N174" s="182">
        <v>0</v>
      </c>
      <c r="O174" s="182">
        <f t="shared" si="11"/>
        <v>0</v>
      </c>
      <c r="P174" s="182">
        <v>0</v>
      </c>
      <c r="Q174" s="182">
        <f t="shared" si="12"/>
        <v>0</v>
      </c>
      <c r="R174" s="184" t="s">
        <v>380</v>
      </c>
      <c r="S174" s="184" t="s">
        <v>149</v>
      </c>
      <c r="T174" s="185" t="s">
        <v>163</v>
      </c>
      <c r="U174" s="159">
        <v>0.78</v>
      </c>
      <c r="V174" s="159">
        <f t="shared" si="13"/>
        <v>16.38</v>
      </c>
      <c r="W174" s="159"/>
      <c r="X174" s="159" t="s">
        <v>150</v>
      </c>
      <c r="Y174" s="159" t="s">
        <v>151</v>
      </c>
      <c r="Z174" s="148"/>
      <c r="AA174" s="148"/>
      <c r="AB174" s="148"/>
      <c r="AC174" s="148"/>
      <c r="AD174" s="148"/>
      <c r="AE174" s="148"/>
      <c r="AF174" s="148"/>
      <c r="AG174" s="148" t="s">
        <v>152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ht="22.5" outlineLevel="1" x14ac:dyDescent="0.2">
      <c r="A175" s="179">
        <v>85</v>
      </c>
      <c r="B175" s="180" t="s">
        <v>387</v>
      </c>
      <c r="C175" s="190" t="s">
        <v>388</v>
      </c>
      <c r="D175" s="181" t="s">
        <v>205</v>
      </c>
      <c r="E175" s="182">
        <v>8</v>
      </c>
      <c r="F175" s="183"/>
      <c r="G175" s="184">
        <f t="shared" si="7"/>
        <v>0</v>
      </c>
      <c r="H175" s="183"/>
      <c r="I175" s="184">
        <f t="shared" si="8"/>
        <v>0</v>
      </c>
      <c r="J175" s="183"/>
      <c r="K175" s="184">
        <f t="shared" si="9"/>
        <v>0</v>
      </c>
      <c r="L175" s="184">
        <v>21</v>
      </c>
      <c r="M175" s="184">
        <f t="shared" si="10"/>
        <v>0</v>
      </c>
      <c r="N175" s="182">
        <v>2.9000000000000001E-2</v>
      </c>
      <c r="O175" s="182">
        <f t="shared" si="11"/>
        <v>0.23</v>
      </c>
      <c r="P175" s="182">
        <v>0</v>
      </c>
      <c r="Q175" s="182">
        <f t="shared" si="12"/>
        <v>0</v>
      </c>
      <c r="R175" s="184" t="s">
        <v>208</v>
      </c>
      <c r="S175" s="184" t="s">
        <v>389</v>
      </c>
      <c r="T175" s="185" t="s">
        <v>389</v>
      </c>
      <c r="U175" s="159">
        <v>0</v>
      </c>
      <c r="V175" s="159">
        <f t="shared" si="13"/>
        <v>0</v>
      </c>
      <c r="W175" s="159"/>
      <c r="X175" s="159" t="s">
        <v>209</v>
      </c>
      <c r="Y175" s="159" t="s">
        <v>151</v>
      </c>
      <c r="Z175" s="148"/>
      <c r="AA175" s="148"/>
      <c r="AB175" s="148"/>
      <c r="AC175" s="148"/>
      <c r="AD175" s="148"/>
      <c r="AE175" s="148"/>
      <c r="AF175" s="148"/>
      <c r="AG175" s="148" t="s">
        <v>333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ht="22.5" outlineLevel="1" x14ac:dyDescent="0.2">
      <c r="A176" s="179">
        <v>86</v>
      </c>
      <c r="B176" s="180" t="s">
        <v>390</v>
      </c>
      <c r="C176" s="190" t="s">
        <v>391</v>
      </c>
      <c r="D176" s="181" t="s">
        <v>205</v>
      </c>
      <c r="E176" s="182">
        <v>4</v>
      </c>
      <c r="F176" s="183"/>
      <c r="G176" s="184">
        <f t="shared" si="7"/>
        <v>0</v>
      </c>
      <c r="H176" s="183"/>
      <c r="I176" s="184">
        <f t="shared" si="8"/>
        <v>0</v>
      </c>
      <c r="J176" s="183"/>
      <c r="K176" s="184">
        <f t="shared" si="9"/>
        <v>0</v>
      </c>
      <c r="L176" s="184">
        <v>21</v>
      </c>
      <c r="M176" s="184">
        <f t="shared" si="10"/>
        <v>0</v>
      </c>
      <c r="N176" s="182">
        <v>3.3000000000000002E-2</v>
      </c>
      <c r="O176" s="182">
        <f t="shared" si="11"/>
        <v>0.13</v>
      </c>
      <c r="P176" s="182">
        <v>0</v>
      </c>
      <c r="Q176" s="182">
        <f t="shared" si="12"/>
        <v>0</v>
      </c>
      <c r="R176" s="184" t="s">
        <v>208</v>
      </c>
      <c r="S176" s="184" t="s">
        <v>389</v>
      </c>
      <c r="T176" s="185" t="s">
        <v>389</v>
      </c>
      <c r="U176" s="159">
        <v>0</v>
      </c>
      <c r="V176" s="159">
        <f t="shared" si="13"/>
        <v>0</v>
      </c>
      <c r="W176" s="159"/>
      <c r="X176" s="159" t="s">
        <v>209</v>
      </c>
      <c r="Y176" s="159" t="s">
        <v>151</v>
      </c>
      <c r="Z176" s="148"/>
      <c r="AA176" s="148"/>
      <c r="AB176" s="148"/>
      <c r="AC176" s="148"/>
      <c r="AD176" s="148"/>
      <c r="AE176" s="148"/>
      <c r="AF176" s="148"/>
      <c r="AG176" s="148" t="s">
        <v>210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ht="22.5" outlineLevel="1" x14ac:dyDescent="0.2">
      <c r="A177" s="179">
        <v>87</v>
      </c>
      <c r="B177" s="180" t="s">
        <v>392</v>
      </c>
      <c r="C177" s="190" t="s">
        <v>393</v>
      </c>
      <c r="D177" s="181" t="s">
        <v>205</v>
      </c>
      <c r="E177" s="182">
        <v>8</v>
      </c>
      <c r="F177" s="183"/>
      <c r="G177" s="184">
        <f t="shared" si="7"/>
        <v>0</v>
      </c>
      <c r="H177" s="183"/>
      <c r="I177" s="184">
        <f t="shared" si="8"/>
        <v>0</v>
      </c>
      <c r="J177" s="183"/>
      <c r="K177" s="184">
        <f t="shared" si="9"/>
        <v>0</v>
      </c>
      <c r="L177" s="184">
        <v>21</v>
      </c>
      <c r="M177" s="184">
        <f t="shared" si="10"/>
        <v>0</v>
      </c>
      <c r="N177" s="182">
        <v>3.6999999999999998E-2</v>
      </c>
      <c r="O177" s="182">
        <f t="shared" si="11"/>
        <v>0.3</v>
      </c>
      <c r="P177" s="182">
        <v>0</v>
      </c>
      <c r="Q177" s="182">
        <f t="shared" si="12"/>
        <v>0</v>
      </c>
      <c r="R177" s="184" t="s">
        <v>208</v>
      </c>
      <c r="S177" s="184" t="s">
        <v>389</v>
      </c>
      <c r="T177" s="185" t="s">
        <v>389</v>
      </c>
      <c r="U177" s="159">
        <v>0</v>
      </c>
      <c r="V177" s="159">
        <f t="shared" si="13"/>
        <v>0</v>
      </c>
      <c r="W177" s="159"/>
      <c r="X177" s="159" t="s">
        <v>209</v>
      </c>
      <c r="Y177" s="159" t="s">
        <v>151</v>
      </c>
      <c r="Z177" s="148"/>
      <c r="AA177" s="148"/>
      <c r="AB177" s="148"/>
      <c r="AC177" s="148"/>
      <c r="AD177" s="148"/>
      <c r="AE177" s="148"/>
      <c r="AF177" s="148"/>
      <c r="AG177" s="148" t="s">
        <v>210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ht="22.5" outlineLevel="1" x14ac:dyDescent="0.2">
      <c r="A178" s="171">
        <v>88</v>
      </c>
      <c r="B178" s="172" t="s">
        <v>394</v>
      </c>
      <c r="C178" s="188" t="s">
        <v>395</v>
      </c>
      <c r="D178" s="173" t="s">
        <v>205</v>
      </c>
      <c r="E178" s="174">
        <v>1</v>
      </c>
      <c r="F178" s="175"/>
      <c r="G178" s="176">
        <f t="shared" si="7"/>
        <v>0</v>
      </c>
      <c r="H178" s="175"/>
      <c r="I178" s="176">
        <f t="shared" si="8"/>
        <v>0</v>
      </c>
      <c r="J178" s="175"/>
      <c r="K178" s="176">
        <f t="shared" si="9"/>
        <v>0</v>
      </c>
      <c r="L178" s="176">
        <v>21</v>
      </c>
      <c r="M178" s="176">
        <f t="shared" si="10"/>
        <v>0</v>
      </c>
      <c r="N178" s="174">
        <v>6.4000000000000001E-2</v>
      </c>
      <c r="O178" s="174">
        <f t="shared" si="11"/>
        <v>0.06</v>
      </c>
      <c r="P178" s="174">
        <v>0</v>
      </c>
      <c r="Q178" s="174">
        <f t="shared" si="12"/>
        <v>0</v>
      </c>
      <c r="R178" s="176" t="s">
        <v>208</v>
      </c>
      <c r="S178" s="176" t="s">
        <v>389</v>
      </c>
      <c r="T178" s="177" t="s">
        <v>389</v>
      </c>
      <c r="U178" s="159">
        <v>0</v>
      </c>
      <c r="V178" s="159">
        <f t="shared" si="13"/>
        <v>0</v>
      </c>
      <c r="W178" s="159"/>
      <c r="X178" s="159" t="s">
        <v>209</v>
      </c>
      <c r="Y178" s="159" t="s">
        <v>151</v>
      </c>
      <c r="Z178" s="148"/>
      <c r="AA178" s="148"/>
      <c r="AB178" s="148"/>
      <c r="AC178" s="148"/>
      <c r="AD178" s="148"/>
      <c r="AE178" s="148"/>
      <c r="AF178" s="148"/>
      <c r="AG178" s="148" t="s">
        <v>210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>
        <v>89</v>
      </c>
      <c r="B179" s="156" t="s">
        <v>396</v>
      </c>
      <c r="C179" s="191" t="s">
        <v>397</v>
      </c>
      <c r="D179" s="157" t="s">
        <v>0</v>
      </c>
      <c r="E179" s="186"/>
      <c r="F179" s="160"/>
      <c r="G179" s="159">
        <f t="shared" si="7"/>
        <v>0</v>
      </c>
      <c r="H179" s="160"/>
      <c r="I179" s="159">
        <f t="shared" si="8"/>
        <v>0</v>
      </c>
      <c r="J179" s="160"/>
      <c r="K179" s="159">
        <f t="shared" si="9"/>
        <v>0</v>
      </c>
      <c r="L179" s="159">
        <v>21</v>
      </c>
      <c r="M179" s="159">
        <f t="shared" si="10"/>
        <v>0</v>
      </c>
      <c r="N179" s="158">
        <v>0</v>
      </c>
      <c r="O179" s="158">
        <f t="shared" si="11"/>
        <v>0</v>
      </c>
      <c r="P179" s="158">
        <v>0</v>
      </c>
      <c r="Q179" s="158">
        <f t="shared" si="12"/>
        <v>0</v>
      </c>
      <c r="R179" s="159" t="s">
        <v>380</v>
      </c>
      <c r="S179" s="159" t="s">
        <v>149</v>
      </c>
      <c r="T179" s="159" t="s">
        <v>149</v>
      </c>
      <c r="U179" s="159">
        <v>0</v>
      </c>
      <c r="V179" s="159">
        <f t="shared" si="13"/>
        <v>0</v>
      </c>
      <c r="W179" s="159"/>
      <c r="X179" s="159" t="s">
        <v>257</v>
      </c>
      <c r="Y179" s="159" t="s">
        <v>151</v>
      </c>
      <c r="Z179" s="148"/>
      <c r="AA179" s="148"/>
      <c r="AB179" s="148"/>
      <c r="AC179" s="148"/>
      <c r="AD179" s="148"/>
      <c r="AE179" s="148"/>
      <c r="AF179" s="148"/>
      <c r="AG179" s="148" t="s">
        <v>292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258" t="s">
        <v>398</v>
      </c>
      <c r="D180" s="259"/>
      <c r="E180" s="259"/>
      <c r="F180" s="259"/>
      <c r="G180" s="259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59"/>
      <c r="Z180" s="148"/>
      <c r="AA180" s="148"/>
      <c r="AB180" s="148"/>
      <c r="AC180" s="148"/>
      <c r="AD180" s="148"/>
      <c r="AE180" s="148"/>
      <c r="AF180" s="148"/>
      <c r="AG180" s="148" t="s">
        <v>154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x14ac:dyDescent="0.2">
      <c r="A181" s="164" t="s">
        <v>143</v>
      </c>
      <c r="B181" s="165" t="s">
        <v>99</v>
      </c>
      <c r="C181" s="187" t="s">
        <v>100</v>
      </c>
      <c r="D181" s="166"/>
      <c r="E181" s="167"/>
      <c r="F181" s="168"/>
      <c r="G181" s="168">
        <f>SUMIF(AG182:AG195,"&lt;&gt;NOR",G182:G195)</f>
        <v>0</v>
      </c>
      <c r="H181" s="168"/>
      <c r="I181" s="168">
        <f>SUM(I182:I195)</f>
        <v>0</v>
      </c>
      <c r="J181" s="168"/>
      <c r="K181" s="168">
        <f>SUM(K182:K195)</f>
        <v>0</v>
      </c>
      <c r="L181" s="168"/>
      <c r="M181" s="168">
        <f>SUM(M182:M195)</f>
        <v>0</v>
      </c>
      <c r="N181" s="167"/>
      <c r="O181" s="167">
        <f>SUM(O182:O195)</f>
        <v>10.24</v>
      </c>
      <c r="P181" s="167"/>
      <c r="Q181" s="167">
        <f>SUM(Q182:Q195)</f>
        <v>0</v>
      </c>
      <c r="R181" s="168"/>
      <c r="S181" s="168"/>
      <c r="T181" s="169"/>
      <c r="U181" s="163"/>
      <c r="V181" s="163">
        <f>SUM(V182:V195)</f>
        <v>494.74</v>
      </c>
      <c r="W181" s="163"/>
      <c r="X181" s="163"/>
      <c r="Y181" s="163"/>
      <c r="AG181" t="s">
        <v>144</v>
      </c>
    </row>
    <row r="182" spans="1:60" ht="22.5" outlineLevel="1" x14ac:dyDescent="0.2">
      <c r="A182" s="179">
        <v>90</v>
      </c>
      <c r="B182" s="180" t="s">
        <v>399</v>
      </c>
      <c r="C182" s="190" t="s">
        <v>400</v>
      </c>
      <c r="D182" s="181" t="s">
        <v>147</v>
      </c>
      <c r="E182" s="182">
        <v>322.44</v>
      </c>
      <c r="F182" s="183"/>
      <c r="G182" s="184">
        <f>ROUND(E182*F182,2)</f>
        <v>0</v>
      </c>
      <c r="H182" s="183"/>
      <c r="I182" s="184">
        <f>ROUND(E182*H182,2)</f>
        <v>0</v>
      </c>
      <c r="J182" s="183"/>
      <c r="K182" s="184">
        <f>ROUND(E182*J182,2)</f>
        <v>0</v>
      </c>
      <c r="L182" s="184">
        <v>21</v>
      </c>
      <c r="M182" s="184">
        <f>G182*(1+L182/100)</f>
        <v>0</v>
      </c>
      <c r="N182" s="182">
        <v>0</v>
      </c>
      <c r="O182" s="182">
        <f>ROUND(E182*N182,2)</f>
        <v>0</v>
      </c>
      <c r="P182" s="182">
        <v>0</v>
      </c>
      <c r="Q182" s="182">
        <f>ROUND(E182*P182,2)</f>
        <v>0</v>
      </c>
      <c r="R182" s="184" t="s">
        <v>401</v>
      </c>
      <c r="S182" s="184" t="s">
        <v>149</v>
      </c>
      <c r="T182" s="185" t="s">
        <v>149</v>
      </c>
      <c r="U182" s="159">
        <v>0</v>
      </c>
      <c r="V182" s="159">
        <f>ROUND(E182*U182,2)</f>
        <v>0</v>
      </c>
      <c r="W182" s="159"/>
      <c r="X182" s="159" t="s">
        <v>150</v>
      </c>
      <c r="Y182" s="159" t="s">
        <v>151</v>
      </c>
      <c r="Z182" s="148"/>
      <c r="AA182" s="148"/>
      <c r="AB182" s="148"/>
      <c r="AC182" s="148"/>
      <c r="AD182" s="148"/>
      <c r="AE182" s="148"/>
      <c r="AF182" s="148"/>
      <c r="AG182" s="148" t="s">
        <v>263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22.5" outlineLevel="1" x14ac:dyDescent="0.2">
      <c r="A183" s="179">
        <v>91</v>
      </c>
      <c r="B183" s="180" t="s">
        <v>402</v>
      </c>
      <c r="C183" s="190" t="s">
        <v>403</v>
      </c>
      <c r="D183" s="181" t="s">
        <v>188</v>
      </c>
      <c r="E183" s="182">
        <v>251.9</v>
      </c>
      <c r="F183" s="183"/>
      <c r="G183" s="184">
        <f>ROUND(E183*F183,2)</f>
        <v>0</v>
      </c>
      <c r="H183" s="183"/>
      <c r="I183" s="184">
        <f>ROUND(E183*H183,2)</f>
        <v>0</v>
      </c>
      <c r="J183" s="183"/>
      <c r="K183" s="184">
        <f>ROUND(E183*J183,2)</f>
        <v>0</v>
      </c>
      <c r="L183" s="184">
        <v>21</v>
      </c>
      <c r="M183" s="184">
        <f>G183*(1+L183/100)</f>
        <v>0</v>
      </c>
      <c r="N183" s="182">
        <v>3.2000000000000003E-4</v>
      </c>
      <c r="O183" s="182">
        <f>ROUND(E183*N183,2)</f>
        <v>0.08</v>
      </c>
      <c r="P183" s="182">
        <v>0</v>
      </c>
      <c r="Q183" s="182">
        <f>ROUND(E183*P183,2)</f>
        <v>0</v>
      </c>
      <c r="R183" s="184" t="s">
        <v>401</v>
      </c>
      <c r="S183" s="184" t="s">
        <v>149</v>
      </c>
      <c r="T183" s="185" t="s">
        <v>149</v>
      </c>
      <c r="U183" s="159">
        <v>0.23599999999999999</v>
      </c>
      <c r="V183" s="159">
        <f>ROUND(E183*U183,2)</f>
        <v>59.45</v>
      </c>
      <c r="W183" s="159"/>
      <c r="X183" s="159" t="s">
        <v>150</v>
      </c>
      <c r="Y183" s="159" t="s">
        <v>151</v>
      </c>
      <c r="Z183" s="148"/>
      <c r="AA183" s="148"/>
      <c r="AB183" s="148"/>
      <c r="AC183" s="148"/>
      <c r="AD183" s="148"/>
      <c r="AE183" s="148"/>
      <c r="AF183" s="148"/>
      <c r="AG183" s="148" t="s">
        <v>152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22.5" outlineLevel="1" x14ac:dyDescent="0.2">
      <c r="A184" s="179">
        <v>92</v>
      </c>
      <c r="B184" s="180" t="s">
        <v>404</v>
      </c>
      <c r="C184" s="190" t="s">
        <v>405</v>
      </c>
      <c r="D184" s="181" t="s">
        <v>147</v>
      </c>
      <c r="E184" s="182">
        <v>322.44</v>
      </c>
      <c r="F184" s="183"/>
      <c r="G184" s="184">
        <f>ROUND(E184*F184,2)</f>
        <v>0</v>
      </c>
      <c r="H184" s="183"/>
      <c r="I184" s="184">
        <f>ROUND(E184*H184,2)</f>
        <v>0</v>
      </c>
      <c r="J184" s="183"/>
      <c r="K184" s="184">
        <f>ROUND(E184*J184,2)</f>
        <v>0</v>
      </c>
      <c r="L184" s="184">
        <v>21</v>
      </c>
      <c r="M184" s="184">
        <f>G184*(1+L184/100)</f>
        <v>0</v>
      </c>
      <c r="N184" s="182">
        <v>6.9300000000000004E-3</v>
      </c>
      <c r="O184" s="182">
        <f>ROUND(E184*N184,2)</f>
        <v>2.23</v>
      </c>
      <c r="P184" s="182">
        <v>0</v>
      </c>
      <c r="Q184" s="182">
        <f>ROUND(E184*P184,2)</f>
        <v>0</v>
      </c>
      <c r="R184" s="184" t="s">
        <v>401</v>
      </c>
      <c r="S184" s="184" t="s">
        <v>149</v>
      </c>
      <c r="T184" s="185" t="s">
        <v>149</v>
      </c>
      <c r="U184" s="159">
        <v>1.35</v>
      </c>
      <c r="V184" s="159">
        <f>ROUND(E184*U184,2)</f>
        <v>435.29</v>
      </c>
      <c r="W184" s="159"/>
      <c r="X184" s="159" t="s">
        <v>150</v>
      </c>
      <c r="Y184" s="159" t="s">
        <v>151</v>
      </c>
      <c r="Z184" s="148"/>
      <c r="AA184" s="148"/>
      <c r="AB184" s="148"/>
      <c r="AC184" s="148"/>
      <c r="AD184" s="148"/>
      <c r="AE184" s="148"/>
      <c r="AF184" s="148"/>
      <c r="AG184" s="148" t="s">
        <v>263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71">
        <v>93</v>
      </c>
      <c r="B185" s="172" t="s">
        <v>406</v>
      </c>
      <c r="C185" s="188" t="s">
        <v>407</v>
      </c>
      <c r="D185" s="173" t="s">
        <v>188</v>
      </c>
      <c r="E185" s="174">
        <v>354.86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4">
        <v>4.0000000000000003E-5</v>
      </c>
      <c r="O185" s="174">
        <f>ROUND(E185*N185,2)</f>
        <v>0.01</v>
      </c>
      <c r="P185" s="174">
        <v>0</v>
      </c>
      <c r="Q185" s="174">
        <f>ROUND(E185*P185,2)</f>
        <v>0</v>
      </c>
      <c r="R185" s="176" t="s">
        <v>401</v>
      </c>
      <c r="S185" s="176" t="s">
        <v>149</v>
      </c>
      <c r="T185" s="177" t="s">
        <v>163</v>
      </c>
      <c r="U185" s="159">
        <v>0</v>
      </c>
      <c r="V185" s="159">
        <f>ROUND(E185*U185,2)</f>
        <v>0</v>
      </c>
      <c r="W185" s="159"/>
      <c r="X185" s="159" t="s">
        <v>150</v>
      </c>
      <c r="Y185" s="159" t="s">
        <v>151</v>
      </c>
      <c r="Z185" s="148"/>
      <c r="AA185" s="148"/>
      <c r="AB185" s="148"/>
      <c r="AC185" s="148"/>
      <c r="AD185" s="148"/>
      <c r="AE185" s="148"/>
      <c r="AF185" s="148"/>
      <c r="AG185" s="148" t="s">
        <v>263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189" t="s">
        <v>408</v>
      </c>
      <c r="D186" s="161"/>
      <c r="E186" s="162">
        <v>354.86</v>
      </c>
      <c r="F186" s="159"/>
      <c r="G186" s="159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8"/>
      <c r="AA186" s="148"/>
      <c r="AB186" s="148"/>
      <c r="AC186" s="148"/>
      <c r="AD186" s="148"/>
      <c r="AE186" s="148"/>
      <c r="AF186" s="148"/>
      <c r="AG186" s="148" t="s">
        <v>156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ht="22.5" outlineLevel="1" x14ac:dyDescent="0.2">
      <c r="A187" s="179">
        <v>94</v>
      </c>
      <c r="B187" s="180" t="s">
        <v>409</v>
      </c>
      <c r="C187" s="190" t="s">
        <v>410</v>
      </c>
      <c r="D187" s="181" t="s">
        <v>147</v>
      </c>
      <c r="E187" s="182">
        <v>322.44</v>
      </c>
      <c r="F187" s="183"/>
      <c r="G187" s="184">
        <f>ROUND(E187*F187,2)</f>
        <v>0</v>
      </c>
      <c r="H187" s="183"/>
      <c r="I187" s="184">
        <f>ROUND(E187*H187,2)</f>
        <v>0</v>
      </c>
      <c r="J187" s="183"/>
      <c r="K187" s="184">
        <f>ROUND(E187*J187,2)</f>
        <v>0</v>
      </c>
      <c r="L187" s="184">
        <v>21</v>
      </c>
      <c r="M187" s="184">
        <f>G187*(1+L187/100)</f>
        <v>0</v>
      </c>
      <c r="N187" s="182">
        <v>8.0000000000000004E-4</v>
      </c>
      <c r="O187" s="182">
        <f>ROUND(E187*N187,2)</f>
        <v>0.26</v>
      </c>
      <c r="P187" s="182">
        <v>0</v>
      </c>
      <c r="Q187" s="182">
        <f>ROUND(E187*P187,2)</f>
        <v>0</v>
      </c>
      <c r="R187" s="184" t="s">
        <v>401</v>
      </c>
      <c r="S187" s="184" t="s">
        <v>411</v>
      </c>
      <c r="T187" s="185" t="s">
        <v>411</v>
      </c>
      <c r="U187" s="159">
        <v>0</v>
      </c>
      <c r="V187" s="159">
        <f>ROUND(E187*U187,2)</f>
        <v>0</v>
      </c>
      <c r="W187" s="159"/>
      <c r="X187" s="159" t="s">
        <v>150</v>
      </c>
      <c r="Y187" s="159" t="s">
        <v>151</v>
      </c>
      <c r="Z187" s="148"/>
      <c r="AA187" s="148"/>
      <c r="AB187" s="148"/>
      <c r="AC187" s="148"/>
      <c r="AD187" s="148"/>
      <c r="AE187" s="148"/>
      <c r="AF187" s="148"/>
      <c r="AG187" s="148" t="s">
        <v>263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9">
        <v>95</v>
      </c>
      <c r="B188" s="180" t="s">
        <v>412</v>
      </c>
      <c r="C188" s="190" t="s">
        <v>413</v>
      </c>
      <c r="D188" s="181" t="s">
        <v>147</v>
      </c>
      <c r="E188" s="182">
        <v>322.44</v>
      </c>
      <c r="F188" s="183"/>
      <c r="G188" s="184">
        <f>ROUND(E188*F188,2)</f>
        <v>0</v>
      </c>
      <c r="H188" s="183"/>
      <c r="I188" s="184">
        <f>ROUND(E188*H188,2)</f>
        <v>0</v>
      </c>
      <c r="J188" s="183"/>
      <c r="K188" s="184">
        <f>ROUND(E188*J188,2)</f>
        <v>0</v>
      </c>
      <c r="L188" s="184">
        <v>21</v>
      </c>
      <c r="M188" s="184">
        <f>G188*(1+L188/100)</f>
        <v>0</v>
      </c>
      <c r="N188" s="182">
        <v>0</v>
      </c>
      <c r="O188" s="182">
        <f>ROUND(E188*N188,2)</f>
        <v>0</v>
      </c>
      <c r="P188" s="182">
        <v>0</v>
      </c>
      <c r="Q188" s="182">
        <f>ROUND(E188*P188,2)</f>
        <v>0</v>
      </c>
      <c r="R188" s="184"/>
      <c r="S188" s="184" t="s">
        <v>342</v>
      </c>
      <c r="T188" s="185" t="s">
        <v>163</v>
      </c>
      <c r="U188" s="159">
        <v>0</v>
      </c>
      <c r="V188" s="159">
        <f>ROUND(E188*U188,2)</f>
        <v>0</v>
      </c>
      <c r="W188" s="159"/>
      <c r="X188" s="159" t="s">
        <v>150</v>
      </c>
      <c r="Y188" s="159" t="s">
        <v>151</v>
      </c>
      <c r="Z188" s="148"/>
      <c r="AA188" s="148"/>
      <c r="AB188" s="148"/>
      <c r="AC188" s="148"/>
      <c r="AD188" s="148"/>
      <c r="AE188" s="148"/>
      <c r="AF188" s="148"/>
      <c r="AG188" s="148" t="s">
        <v>185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22.5" outlineLevel="1" x14ac:dyDescent="0.2">
      <c r="A189" s="171">
        <v>96</v>
      </c>
      <c r="B189" s="172" t="s">
        <v>414</v>
      </c>
      <c r="C189" s="188" t="s">
        <v>415</v>
      </c>
      <c r="D189" s="173" t="s">
        <v>205</v>
      </c>
      <c r="E189" s="174">
        <v>461.81666999999999</v>
      </c>
      <c r="F189" s="175"/>
      <c r="G189" s="176">
        <f>ROUND(E189*F189,2)</f>
        <v>0</v>
      </c>
      <c r="H189" s="175"/>
      <c r="I189" s="176">
        <f>ROUND(E189*H189,2)</f>
        <v>0</v>
      </c>
      <c r="J189" s="175"/>
      <c r="K189" s="176">
        <f>ROUND(E189*J189,2)</f>
        <v>0</v>
      </c>
      <c r="L189" s="176">
        <v>21</v>
      </c>
      <c r="M189" s="176">
        <f>G189*(1+L189/100)</f>
        <v>0</v>
      </c>
      <c r="N189" s="174">
        <v>1.8500000000000001E-3</v>
      </c>
      <c r="O189" s="174">
        <f>ROUND(E189*N189,2)</f>
        <v>0.85</v>
      </c>
      <c r="P189" s="174">
        <v>0</v>
      </c>
      <c r="Q189" s="174">
        <f>ROUND(E189*P189,2)</f>
        <v>0</v>
      </c>
      <c r="R189" s="176" t="s">
        <v>208</v>
      </c>
      <c r="S189" s="176" t="s">
        <v>149</v>
      </c>
      <c r="T189" s="177" t="s">
        <v>149</v>
      </c>
      <c r="U189" s="159">
        <v>0</v>
      </c>
      <c r="V189" s="159">
        <f>ROUND(E189*U189,2)</f>
        <v>0</v>
      </c>
      <c r="W189" s="159"/>
      <c r="X189" s="159" t="s">
        <v>209</v>
      </c>
      <c r="Y189" s="159" t="s">
        <v>151</v>
      </c>
      <c r="Z189" s="148"/>
      <c r="AA189" s="148"/>
      <c r="AB189" s="148"/>
      <c r="AC189" s="148"/>
      <c r="AD189" s="148"/>
      <c r="AE189" s="148"/>
      <c r="AF189" s="148"/>
      <c r="AG189" s="148" t="s">
        <v>210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5"/>
      <c r="B190" s="156"/>
      <c r="C190" s="189" t="s">
        <v>416</v>
      </c>
      <c r="D190" s="161"/>
      <c r="E190" s="162">
        <v>461.81666999999999</v>
      </c>
      <c r="F190" s="159"/>
      <c r="G190" s="159"/>
      <c r="H190" s="159"/>
      <c r="I190" s="159"/>
      <c r="J190" s="159"/>
      <c r="K190" s="159"/>
      <c r="L190" s="159"/>
      <c r="M190" s="159"/>
      <c r="N190" s="158"/>
      <c r="O190" s="158"/>
      <c r="P190" s="158"/>
      <c r="Q190" s="158"/>
      <c r="R190" s="159"/>
      <c r="S190" s="159"/>
      <c r="T190" s="159"/>
      <c r="U190" s="159"/>
      <c r="V190" s="159"/>
      <c r="W190" s="159"/>
      <c r="X190" s="159"/>
      <c r="Y190" s="159"/>
      <c r="Z190" s="148"/>
      <c r="AA190" s="148"/>
      <c r="AB190" s="148"/>
      <c r="AC190" s="148"/>
      <c r="AD190" s="148"/>
      <c r="AE190" s="148"/>
      <c r="AF190" s="148"/>
      <c r="AG190" s="148" t="s">
        <v>156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22.5" outlineLevel="1" x14ac:dyDescent="0.2">
      <c r="A191" s="171">
        <v>97</v>
      </c>
      <c r="B191" s="172" t="s">
        <v>417</v>
      </c>
      <c r="C191" s="188" t="s">
        <v>418</v>
      </c>
      <c r="D191" s="173" t="s">
        <v>147</v>
      </c>
      <c r="E191" s="174">
        <v>354.68400000000003</v>
      </c>
      <c r="F191" s="175"/>
      <c r="G191" s="176">
        <f>ROUND(E191*F191,2)</f>
        <v>0</v>
      </c>
      <c r="H191" s="175"/>
      <c r="I191" s="176">
        <f>ROUND(E191*H191,2)</f>
        <v>0</v>
      </c>
      <c r="J191" s="175"/>
      <c r="K191" s="176">
        <f>ROUND(E191*J191,2)</f>
        <v>0</v>
      </c>
      <c r="L191" s="176">
        <v>21</v>
      </c>
      <c r="M191" s="176">
        <f>G191*(1+L191/100)</f>
        <v>0</v>
      </c>
      <c r="N191" s="174">
        <v>1.9199999999999998E-2</v>
      </c>
      <c r="O191" s="174">
        <f>ROUND(E191*N191,2)</f>
        <v>6.81</v>
      </c>
      <c r="P191" s="174">
        <v>0</v>
      </c>
      <c r="Q191" s="174">
        <f>ROUND(E191*P191,2)</f>
        <v>0</v>
      </c>
      <c r="R191" s="176" t="s">
        <v>208</v>
      </c>
      <c r="S191" s="176" t="s">
        <v>149</v>
      </c>
      <c r="T191" s="177" t="s">
        <v>149</v>
      </c>
      <c r="U191" s="159">
        <v>0</v>
      </c>
      <c r="V191" s="159">
        <f>ROUND(E191*U191,2)</f>
        <v>0</v>
      </c>
      <c r="W191" s="159"/>
      <c r="X191" s="159" t="s">
        <v>209</v>
      </c>
      <c r="Y191" s="159" t="s">
        <v>151</v>
      </c>
      <c r="Z191" s="148"/>
      <c r="AA191" s="148"/>
      <c r="AB191" s="148"/>
      <c r="AC191" s="148"/>
      <c r="AD191" s="148"/>
      <c r="AE191" s="148"/>
      <c r="AF191" s="148"/>
      <c r="AG191" s="148" t="s">
        <v>333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254" t="s">
        <v>419</v>
      </c>
      <c r="D192" s="255"/>
      <c r="E192" s="255"/>
      <c r="F192" s="255"/>
      <c r="G192" s="255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59"/>
      <c r="Z192" s="148"/>
      <c r="AA192" s="148"/>
      <c r="AB192" s="148"/>
      <c r="AC192" s="148"/>
      <c r="AD192" s="148"/>
      <c r="AE192" s="148"/>
      <c r="AF192" s="148"/>
      <c r="AG192" s="148" t="s">
        <v>170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2" x14ac:dyDescent="0.2">
      <c r="A193" s="155"/>
      <c r="B193" s="156"/>
      <c r="C193" s="189" t="s">
        <v>420</v>
      </c>
      <c r="D193" s="161"/>
      <c r="E193" s="162">
        <v>354.68400000000003</v>
      </c>
      <c r="F193" s="159"/>
      <c r="G193" s="159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59"/>
      <c r="Z193" s="148"/>
      <c r="AA193" s="148"/>
      <c r="AB193" s="148"/>
      <c r="AC193" s="148"/>
      <c r="AD193" s="148"/>
      <c r="AE193" s="148"/>
      <c r="AF193" s="148"/>
      <c r="AG193" s="148" t="s">
        <v>156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>
        <v>98</v>
      </c>
      <c r="B194" s="156" t="s">
        <v>421</v>
      </c>
      <c r="C194" s="191" t="s">
        <v>422</v>
      </c>
      <c r="D194" s="157" t="s">
        <v>0</v>
      </c>
      <c r="E194" s="186"/>
      <c r="F194" s="160"/>
      <c r="G194" s="159">
        <f>ROUND(E194*F194,2)</f>
        <v>0</v>
      </c>
      <c r="H194" s="160"/>
      <c r="I194" s="159">
        <f>ROUND(E194*H194,2)</f>
        <v>0</v>
      </c>
      <c r="J194" s="160"/>
      <c r="K194" s="159">
        <f>ROUND(E194*J194,2)</f>
        <v>0</v>
      </c>
      <c r="L194" s="159">
        <v>21</v>
      </c>
      <c r="M194" s="159">
        <f>G194*(1+L194/100)</f>
        <v>0</v>
      </c>
      <c r="N194" s="158">
        <v>0</v>
      </c>
      <c r="O194" s="158">
        <f>ROUND(E194*N194,2)</f>
        <v>0</v>
      </c>
      <c r="P194" s="158">
        <v>0</v>
      </c>
      <c r="Q194" s="158">
        <f>ROUND(E194*P194,2)</f>
        <v>0</v>
      </c>
      <c r="R194" s="159" t="s">
        <v>401</v>
      </c>
      <c r="S194" s="159" t="s">
        <v>149</v>
      </c>
      <c r="T194" s="159" t="s">
        <v>149</v>
      </c>
      <c r="U194" s="159">
        <v>0</v>
      </c>
      <c r="V194" s="159">
        <f>ROUND(E194*U194,2)</f>
        <v>0</v>
      </c>
      <c r="W194" s="159"/>
      <c r="X194" s="159" t="s">
        <v>257</v>
      </c>
      <c r="Y194" s="159" t="s">
        <v>151</v>
      </c>
      <c r="Z194" s="148"/>
      <c r="AA194" s="148"/>
      <c r="AB194" s="148"/>
      <c r="AC194" s="148"/>
      <c r="AD194" s="148"/>
      <c r="AE194" s="148"/>
      <c r="AF194" s="148"/>
      <c r="AG194" s="148" t="s">
        <v>292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258" t="s">
        <v>398</v>
      </c>
      <c r="D195" s="259"/>
      <c r="E195" s="259"/>
      <c r="F195" s="259"/>
      <c r="G195" s="2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8"/>
      <c r="AA195" s="148"/>
      <c r="AB195" s="148"/>
      <c r="AC195" s="148"/>
      <c r="AD195" s="148"/>
      <c r="AE195" s="148"/>
      <c r="AF195" s="148"/>
      <c r="AG195" s="148" t="s">
        <v>154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x14ac:dyDescent="0.2">
      <c r="A196" s="164" t="s">
        <v>143</v>
      </c>
      <c r="B196" s="165" t="s">
        <v>101</v>
      </c>
      <c r="C196" s="187" t="s">
        <v>102</v>
      </c>
      <c r="D196" s="166"/>
      <c r="E196" s="167"/>
      <c r="F196" s="168"/>
      <c r="G196" s="168">
        <f>SUMIF(AG197:AG210,"&lt;&gt;NOR",G197:G210)</f>
        <v>0</v>
      </c>
      <c r="H196" s="168"/>
      <c r="I196" s="168">
        <f>SUM(I197:I210)</f>
        <v>0</v>
      </c>
      <c r="J196" s="168"/>
      <c r="K196" s="168">
        <f>SUM(K197:K210)</f>
        <v>0</v>
      </c>
      <c r="L196" s="168"/>
      <c r="M196" s="168">
        <f>SUM(M197:M210)</f>
        <v>0</v>
      </c>
      <c r="N196" s="167"/>
      <c r="O196" s="167">
        <f>SUM(O197:O210)</f>
        <v>4.58</v>
      </c>
      <c r="P196" s="167"/>
      <c r="Q196" s="167">
        <f>SUM(Q197:Q210)</f>
        <v>0</v>
      </c>
      <c r="R196" s="168"/>
      <c r="S196" s="168"/>
      <c r="T196" s="169"/>
      <c r="U196" s="163"/>
      <c r="V196" s="163">
        <f>SUM(V197:V210)</f>
        <v>128.97999999999999</v>
      </c>
      <c r="W196" s="163"/>
      <c r="X196" s="163"/>
      <c r="Y196" s="163"/>
      <c r="AG196" t="s">
        <v>144</v>
      </c>
    </row>
    <row r="197" spans="1:60" ht="22.5" outlineLevel="1" x14ac:dyDescent="0.2">
      <c r="A197" s="171">
        <v>99</v>
      </c>
      <c r="B197" s="172" t="s">
        <v>423</v>
      </c>
      <c r="C197" s="188" t="s">
        <v>424</v>
      </c>
      <c r="D197" s="173" t="s">
        <v>147</v>
      </c>
      <c r="E197" s="174">
        <v>322.44</v>
      </c>
      <c r="F197" s="175"/>
      <c r="G197" s="176">
        <f>ROUND(E197*F197,2)</f>
        <v>0</v>
      </c>
      <c r="H197" s="175"/>
      <c r="I197" s="176">
        <f>ROUND(E197*H197,2)</f>
        <v>0</v>
      </c>
      <c r="J197" s="175"/>
      <c r="K197" s="176">
        <f>ROUND(E197*J197,2)</f>
        <v>0</v>
      </c>
      <c r="L197" s="176">
        <v>21</v>
      </c>
      <c r="M197" s="176">
        <f>G197*(1+L197/100)</f>
        <v>0</v>
      </c>
      <c r="N197" s="174">
        <v>3.0000000000000001E-3</v>
      </c>
      <c r="O197" s="174">
        <f>ROUND(E197*N197,2)</f>
        <v>0.97</v>
      </c>
      <c r="P197" s="174">
        <v>0</v>
      </c>
      <c r="Q197" s="174">
        <f>ROUND(E197*P197,2)</f>
        <v>0</v>
      </c>
      <c r="R197" s="176" t="s">
        <v>425</v>
      </c>
      <c r="S197" s="176" t="s">
        <v>149</v>
      </c>
      <c r="T197" s="177" t="s">
        <v>149</v>
      </c>
      <c r="U197" s="159">
        <v>0</v>
      </c>
      <c r="V197" s="159">
        <f>ROUND(E197*U197,2)</f>
        <v>0</v>
      </c>
      <c r="W197" s="159"/>
      <c r="X197" s="159" t="s">
        <v>150</v>
      </c>
      <c r="Y197" s="159" t="s">
        <v>151</v>
      </c>
      <c r="Z197" s="148"/>
      <c r="AA197" s="148"/>
      <c r="AB197" s="148"/>
      <c r="AC197" s="148"/>
      <c r="AD197" s="148"/>
      <c r="AE197" s="148"/>
      <c r="AF197" s="148"/>
      <c r="AG197" s="148" t="s">
        <v>263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2" x14ac:dyDescent="0.2">
      <c r="A198" s="155"/>
      <c r="B198" s="156"/>
      <c r="C198" s="254" t="s">
        <v>426</v>
      </c>
      <c r="D198" s="255"/>
      <c r="E198" s="255"/>
      <c r="F198" s="255"/>
      <c r="G198" s="255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59"/>
      <c r="Z198" s="148"/>
      <c r="AA198" s="148"/>
      <c r="AB198" s="148"/>
      <c r="AC198" s="148"/>
      <c r="AD198" s="148"/>
      <c r="AE198" s="148"/>
      <c r="AF198" s="148"/>
      <c r="AG198" s="148" t="s">
        <v>170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189" t="s">
        <v>427</v>
      </c>
      <c r="D199" s="161"/>
      <c r="E199" s="162">
        <v>268.02999999999997</v>
      </c>
      <c r="F199" s="159"/>
      <c r="G199" s="159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59"/>
      <c r="Z199" s="148"/>
      <c r="AA199" s="148"/>
      <c r="AB199" s="148"/>
      <c r="AC199" s="148"/>
      <c r="AD199" s="148"/>
      <c r="AE199" s="148"/>
      <c r="AF199" s="148"/>
      <c r="AG199" s="148" t="s">
        <v>156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3" x14ac:dyDescent="0.2">
      <c r="A200" s="155"/>
      <c r="B200" s="156"/>
      <c r="C200" s="189" t="s">
        <v>266</v>
      </c>
      <c r="D200" s="161"/>
      <c r="E200" s="162">
        <v>54.41</v>
      </c>
      <c r="F200" s="159"/>
      <c r="G200" s="159"/>
      <c r="H200" s="159"/>
      <c r="I200" s="159"/>
      <c r="J200" s="159"/>
      <c r="K200" s="159"/>
      <c r="L200" s="159"/>
      <c r="M200" s="159"/>
      <c r="N200" s="158"/>
      <c r="O200" s="158"/>
      <c r="P200" s="158"/>
      <c r="Q200" s="158"/>
      <c r="R200" s="159"/>
      <c r="S200" s="159"/>
      <c r="T200" s="159"/>
      <c r="U200" s="159"/>
      <c r="V200" s="159"/>
      <c r="W200" s="159"/>
      <c r="X200" s="159"/>
      <c r="Y200" s="159"/>
      <c r="Z200" s="148"/>
      <c r="AA200" s="148"/>
      <c r="AB200" s="148"/>
      <c r="AC200" s="148"/>
      <c r="AD200" s="148"/>
      <c r="AE200" s="148"/>
      <c r="AF200" s="148"/>
      <c r="AG200" s="148" t="s">
        <v>156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33.75" outlineLevel="1" x14ac:dyDescent="0.2">
      <c r="A201" s="171">
        <v>100</v>
      </c>
      <c r="B201" s="172" t="s">
        <v>428</v>
      </c>
      <c r="C201" s="188" t="s">
        <v>429</v>
      </c>
      <c r="D201" s="173" t="s">
        <v>147</v>
      </c>
      <c r="E201" s="174">
        <v>753.7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21</v>
      </c>
      <c r="M201" s="176">
        <f>G201*(1+L201/100)</f>
        <v>0</v>
      </c>
      <c r="N201" s="174">
        <v>3.0000000000000001E-3</v>
      </c>
      <c r="O201" s="174">
        <f>ROUND(E201*N201,2)</f>
        <v>2.2599999999999998</v>
      </c>
      <c r="P201" s="174">
        <v>0</v>
      </c>
      <c r="Q201" s="174">
        <f>ROUND(E201*P201,2)</f>
        <v>0</v>
      </c>
      <c r="R201" s="176" t="s">
        <v>425</v>
      </c>
      <c r="S201" s="176" t="s">
        <v>149</v>
      </c>
      <c r="T201" s="177" t="s">
        <v>149</v>
      </c>
      <c r="U201" s="159">
        <v>0</v>
      </c>
      <c r="V201" s="159">
        <f>ROUND(E201*U201,2)</f>
        <v>0</v>
      </c>
      <c r="W201" s="159"/>
      <c r="X201" s="159" t="s">
        <v>150</v>
      </c>
      <c r="Y201" s="159" t="s">
        <v>151</v>
      </c>
      <c r="Z201" s="148"/>
      <c r="AA201" s="148"/>
      <c r="AB201" s="148"/>
      <c r="AC201" s="148"/>
      <c r="AD201" s="148"/>
      <c r="AE201" s="148"/>
      <c r="AF201" s="148"/>
      <c r="AG201" s="148" t="s">
        <v>263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5"/>
      <c r="B202" s="156"/>
      <c r="C202" s="189" t="s">
        <v>430</v>
      </c>
      <c r="D202" s="161"/>
      <c r="E202" s="162">
        <v>536.05999999999995</v>
      </c>
      <c r="F202" s="159"/>
      <c r="G202" s="159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59"/>
      <c r="Z202" s="148"/>
      <c r="AA202" s="148"/>
      <c r="AB202" s="148"/>
      <c r="AC202" s="148"/>
      <c r="AD202" s="148"/>
      <c r="AE202" s="148"/>
      <c r="AF202" s="148"/>
      <c r="AG202" s="148" t="s">
        <v>156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3" x14ac:dyDescent="0.2">
      <c r="A203" s="155"/>
      <c r="B203" s="156"/>
      <c r="C203" s="189" t="s">
        <v>431</v>
      </c>
      <c r="D203" s="161"/>
      <c r="E203" s="162">
        <v>217.64</v>
      </c>
      <c r="F203" s="159"/>
      <c r="G203" s="159"/>
      <c r="H203" s="159"/>
      <c r="I203" s="159"/>
      <c r="J203" s="159"/>
      <c r="K203" s="159"/>
      <c r="L203" s="159"/>
      <c r="M203" s="159"/>
      <c r="N203" s="158"/>
      <c r="O203" s="158"/>
      <c r="P203" s="158"/>
      <c r="Q203" s="158"/>
      <c r="R203" s="159"/>
      <c r="S203" s="159"/>
      <c r="T203" s="159"/>
      <c r="U203" s="159"/>
      <c r="V203" s="159"/>
      <c r="W203" s="159"/>
      <c r="X203" s="159"/>
      <c r="Y203" s="159"/>
      <c r="Z203" s="148"/>
      <c r="AA203" s="148"/>
      <c r="AB203" s="148"/>
      <c r="AC203" s="148"/>
      <c r="AD203" s="148"/>
      <c r="AE203" s="148"/>
      <c r="AF203" s="148"/>
      <c r="AG203" s="148" t="s">
        <v>156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ht="22.5" outlineLevel="1" x14ac:dyDescent="0.2">
      <c r="A204" s="171">
        <v>101</v>
      </c>
      <c r="B204" s="172" t="s">
        <v>432</v>
      </c>
      <c r="C204" s="188" t="s">
        <v>433</v>
      </c>
      <c r="D204" s="173" t="s">
        <v>147</v>
      </c>
      <c r="E204" s="174">
        <v>322.44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4">
        <v>4.1999999999999997E-3</v>
      </c>
      <c r="O204" s="174">
        <f>ROUND(E204*N204,2)</f>
        <v>1.35</v>
      </c>
      <c r="P204" s="174">
        <v>0</v>
      </c>
      <c r="Q204" s="174">
        <f>ROUND(E204*P204,2)</f>
        <v>0</v>
      </c>
      <c r="R204" s="176" t="s">
        <v>425</v>
      </c>
      <c r="S204" s="176" t="s">
        <v>149</v>
      </c>
      <c r="T204" s="177" t="s">
        <v>149</v>
      </c>
      <c r="U204" s="159">
        <v>0.4</v>
      </c>
      <c r="V204" s="159">
        <f>ROUND(E204*U204,2)</f>
        <v>128.97999999999999</v>
      </c>
      <c r="W204" s="159"/>
      <c r="X204" s="159" t="s">
        <v>150</v>
      </c>
      <c r="Y204" s="159" t="s">
        <v>151</v>
      </c>
      <c r="Z204" s="148"/>
      <c r="AA204" s="148"/>
      <c r="AB204" s="148"/>
      <c r="AC204" s="148"/>
      <c r="AD204" s="148"/>
      <c r="AE204" s="148"/>
      <c r="AF204" s="148"/>
      <c r="AG204" s="148" t="s">
        <v>152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254" t="s">
        <v>434</v>
      </c>
      <c r="D205" s="255"/>
      <c r="E205" s="255"/>
      <c r="F205" s="255"/>
      <c r="G205" s="255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59"/>
      <c r="Z205" s="148"/>
      <c r="AA205" s="148"/>
      <c r="AB205" s="148"/>
      <c r="AC205" s="148"/>
      <c r="AD205" s="148"/>
      <c r="AE205" s="148"/>
      <c r="AF205" s="148"/>
      <c r="AG205" s="148" t="s">
        <v>170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3" x14ac:dyDescent="0.2">
      <c r="A206" s="155"/>
      <c r="B206" s="156"/>
      <c r="C206" s="256" t="s">
        <v>435</v>
      </c>
      <c r="D206" s="257"/>
      <c r="E206" s="257"/>
      <c r="F206" s="257"/>
      <c r="G206" s="257"/>
      <c r="H206" s="159"/>
      <c r="I206" s="159"/>
      <c r="J206" s="159"/>
      <c r="K206" s="159"/>
      <c r="L206" s="159"/>
      <c r="M206" s="159"/>
      <c r="N206" s="158"/>
      <c r="O206" s="158"/>
      <c r="P206" s="158"/>
      <c r="Q206" s="158"/>
      <c r="R206" s="159"/>
      <c r="S206" s="159"/>
      <c r="T206" s="159"/>
      <c r="U206" s="159"/>
      <c r="V206" s="159"/>
      <c r="W206" s="159"/>
      <c r="X206" s="159"/>
      <c r="Y206" s="159"/>
      <c r="Z206" s="148"/>
      <c r="AA206" s="148"/>
      <c r="AB206" s="148"/>
      <c r="AC206" s="148"/>
      <c r="AD206" s="148"/>
      <c r="AE206" s="148"/>
      <c r="AF206" s="148"/>
      <c r="AG206" s="148" t="s">
        <v>170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5"/>
      <c r="B207" s="156"/>
      <c r="C207" s="189" t="s">
        <v>427</v>
      </c>
      <c r="D207" s="161"/>
      <c r="E207" s="162">
        <v>268.02999999999997</v>
      </c>
      <c r="F207" s="159"/>
      <c r="G207" s="159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59"/>
      <c r="Z207" s="148"/>
      <c r="AA207" s="148"/>
      <c r="AB207" s="148"/>
      <c r="AC207" s="148"/>
      <c r="AD207" s="148"/>
      <c r="AE207" s="148"/>
      <c r="AF207" s="148"/>
      <c r="AG207" s="148" t="s">
        <v>156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3" x14ac:dyDescent="0.2">
      <c r="A208" s="155"/>
      <c r="B208" s="156"/>
      <c r="C208" s="189" t="s">
        <v>266</v>
      </c>
      <c r="D208" s="161"/>
      <c r="E208" s="162">
        <v>54.41</v>
      </c>
      <c r="F208" s="159"/>
      <c r="G208" s="159"/>
      <c r="H208" s="159"/>
      <c r="I208" s="159"/>
      <c r="J208" s="159"/>
      <c r="K208" s="159"/>
      <c r="L208" s="159"/>
      <c r="M208" s="159"/>
      <c r="N208" s="158"/>
      <c r="O208" s="158"/>
      <c r="P208" s="158"/>
      <c r="Q208" s="158"/>
      <c r="R208" s="159"/>
      <c r="S208" s="159"/>
      <c r="T208" s="159"/>
      <c r="U208" s="159"/>
      <c r="V208" s="159"/>
      <c r="W208" s="159"/>
      <c r="X208" s="159"/>
      <c r="Y208" s="159"/>
      <c r="Z208" s="148"/>
      <c r="AA208" s="148"/>
      <c r="AB208" s="148"/>
      <c r="AC208" s="148"/>
      <c r="AD208" s="148"/>
      <c r="AE208" s="148"/>
      <c r="AF208" s="148"/>
      <c r="AG208" s="148" t="s">
        <v>156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>
        <v>102</v>
      </c>
      <c r="B209" s="156" t="s">
        <v>436</v>
      </c>
      <c r="C209" s="191" t="s">
        <v>437</v>
      </c>
      <c r="D209" s="157" t="s">
        <v>0</v>
      </c>
      <c r="E209" s="186"/>
      <c r="F209" s="160"/>
      <c r="G209" s="159">
        <f>ROUND(E209*F209,2)</f>
        <v>0</v>
      </c>
      <c r="H209" s="160"/>
      <c r="I209" s="159">
        <f>ROUND(E209*H209,2)</f>
        <v>0</v>
      </c>
      <c r="J209" s="160"/>
      <c r="K209" s="159">
        <f>ROUND(E209*J209,2)</f>
        <v>0</v>
      </c>
      <c r="L209" s="159">
        <v>21</v>
      </c>
      <c r="M209" s="159">
        <f>G209*(1+L209/100)</f>
        <v>0</v>
      </c>
      <c r="N209" s="158">
        <v>0</v>
      </c>
      <c r="O209" s="158">
        <f>ROUND(E209*N209,2)</f>
        <v>0</v>
      </c>
      <c r="P209" s="158">
        <v>0</v>
      </c>
      <c r="Q209" s="158">
        <f>ROUND(E209*P209,2)</f>
        <v>0</v>
      </c>
      <c r="R209" s="159" t="s">
        <v>425</v>
      </c>
      <c r="S209" s="159" t="s">
        <v>149</v>
      </c>
      <c r="T209" s="159" t="s">
        <v>149</v>
      </c>
      <c r="U209" s="159">
        <v>0</v>
      </c>
      <c r="V209" s="159">
        <f>ROUND(E209*U209,2)</f>
        <v>0</v>
      </c>
      <c r="W209" s="159"/>
      <c r="X209" s="159" t="s">
        <v>257</v>
      </c>
      <c r="Y209" s="159" t="s">
        <v>151</v>
      </c>
      <c r="Z209" s="148"/>
      <c r="AA209" s="148"/>
      <c r="AB209" s="148"/>
      <c r="AC209" s="148"/>
      <c r="AD209" s="148"/>
      <c r="AE209" s="148"/>
      <c r="AF209" s="148"/>
      <c r="AG209" s="148" t="s">
        <v>292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5"/>
      <c r="B210" s="156"/>
      <c r="C210" s="258" t="s">
        <v>398</v>
      </c>
      <c r="D210" s="259"/>
      <c r="E210" s="259"/>
      <c r="F210" s="259"/>
      <c r="G210" s="259"/>
      <c r="H210" s="159"/>
      <c r="I210" s="159"/>
      <c r="J210" s="159"/>
      <c r="K210" s="159"/>
      <c r="L210" s="159"/>
      <c r="M210" s="159"/>
      <c r="N210" s="158"/>
      <c r="O210" s="158"/>
      <c r="P210" s="158"/>
      <c r="Q210" s="158"/>
      <c r="R210" s="159"/>
      <c r="S210" s="159"/>
      <c r="T210" s="159"/>
      <c r="U210" s="159"/>
      <c r="V210" s="159"/>
      <c r="W210" s="159"/>
      <c r="X210" s="159"/>
      <c r="Y210" s="159"/>
      <c r="Z210" s="148"/>
      <c r="AA210" s="148"/>
      <c r="AB210" s="148"/>
      <c r="AC210" s="148"/>
      <c r="AD210" s="148"/>
      <c r="AE210" s="148"/>
      <c r="AF210" s="148"/>
      <c r="AG210" s="148" t="s">
        <v>154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x14ac:dyDescent="0.2">
      <c r="A211" s="164" t="s">
        <v>143</v>
      </c>
      <c r="B211" s="165" t="s">
        <v>103</v>
      </c>
      <c r="C211" s="187" t="s">
        <v>104</v>
      </c>
      <c r="D211" s="166"/>
      <c r="E211" s="167"/>
      <c r="F211" s="168"/>
      <c r="G211" s="168">
        <f>SUMIF(AG212:AG231,"&lt;&gt;NOR",G212:G231)</f>
        <v>0</v>
      </c>
      <c r="H211" s="168"/>
      <c r="I211" s="168">
        <f>SUM(I212:I231)</f>
        <v>0</v>
      </c>
      <c r="J211" s="168"/>
      <c r="K211" s="168">
        <f>SUM(K212:K231)</f>
        <v>0</v>
      </c>
      <c r="L211" s="168"/>
      <c r="M211" s="168">
        <f>SUM(M212:M231)</f>
        <v>0</v>
      </c>
      <c r="N211" s="167"/>
      <c r="O211" s="167">
        <f>SUM(O212:O231)</f>
        <v>3.68</v>
      </c>
      <c r="P211" s="167"/>
      <c r="Q211" s="167">
        <f>SUM(Q212:Q231)</f>
        <v>0</v>
      </c>
      <c r="R211" s="168"/>
      <c r="S211" s="168"/>
      <c r="T211" s="169"/>
      <c r="U211" s="163"/>
      <c r="V211" s="163">
        <f>SUM(V212:V231)</f>
        <v>0</v>
      </c>
      <c r="W211" s="163"/>
      <c r="X211" s="163"/>
      <c r="Y211" s="163"/>
      <c r="AG211" t="s">
        <v>144</v>
      </c>
    </row>
    <row r="212" spans="1:60" outlineLevel="1" x14ac:dyDescent="0.2">
      <c r="A212" s="171">
        <v>103</v>
      </c>
      <c r="B212" s="172" t="s">
        <v>438</v>
      </c>
      <c r="C212" s="188" t="s">
        <v>439</v>
      </c>
      <c r="D212" s="173" t="s">
        <v>147</v>
      </c>
      <c r="E212" s="174">
        <v>176.61600000000001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4">
        <v>2.1000000000000001E-4</v>
      </c>
      <c r="O212" s="174">
        <f>ROUND(E212*N212,2)</f>
        <v>0.04</v>
      </c>
      <c r="P212" s="174">
        <v>0</v>
      </c>
      <c r="Q212" s="174">
        <f>ROUND(E212*P212,2)</f>
        <v>0</v>
      </c>
      <c r="R212" s="176" t="s">
        <v>401</v>
      </c>
      <c r="S212" s="176" t="s">
        <v>149</v>
      </c>
      <c r="T212" s="177" t="s">
        <v>149</v>
      </c>
      <c r="U212" s="159">
        <v>0</v>
      </c>
      <c r="V212" s="159">
        <f>ROUND(E212*U212,2)</f>
        <v>0</v>
      </c>
      <c r="W212" s="159"/>
      <c r="X212" s="159" t="s">
        <v>150</v>
      </c>
      <c r="Y212" s="159" t="s">
        <v>151</v>
      </c>
      <c r="Z212" s="148"/>
      <c r="AA212" s="148"/>
      <c r="AB212" s="148"/>
      <c r="AC212" s="148"/>
      <c r="AD212" s="148"/>
      <c r="AE212" s="148"/>
      <c r="AF212" s="148"/>
      <c r="AG212" s="148" t="s">
        <v>263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2" x14ac:dyDescent="0.2">
      <c r="A213" s="155"/>
      <c r="B213" s="156"/>
      <c r="C213" s="189" t="s">
        <v>253</v>
      </c>
      <c r="D213" s="161"/>
      <c r="E213" s="162">
        <v>176.61600000000001</v>
      </c>
      <c r="F213" s="159"/>
      <c r="G213" s="159"/>
      <c r="H213" s="159"/>
      <c r="I213" s="159"/>
      <c r="J213" s="159"/>
      <c r="K213" s="159"/>
      <c r="L213" s="159"/>
      <c r="M213" s="159"/>
      <c r="N213" s="158"/>
      <c r="O213" s="158"/>
      <c r="P213" s="158"/>
      <c r="Q213" s="158"/>
      <c r="R213" s="159"/>
      <c r="S213" s="159"/>
      <c r="T213" s="159"/>
      <c r="U213" s="159"/>
      <c r="V213" s="159"/>
      <c r="W213" s="159"/>
      <c r="X213" s="159"/>
      <c r="Y213" s="159"/>
      <c r="Z213" s="148"/>
      <c r="AA213" s="148"/>
      <c r="AB213" s="148"/>
      <c r="AC213" s="148"/>
      <c r="AD213" s="148"/>
      <c r="AE213" s="148"/>
      <c r="AF213" s="148"/>
      <c r="AG213" s="148" t="s">
        <v>156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ht="22.5" outlineLevel="1" x14ac:dyDescent="0.2">
      <c r="A214" s="171">
        <v>104</v>
      </c>
      <c r="B214" s="172" t="s">
        <v>440</v>
      </c>
      <c r="C214" s="188" t="s">
        <v>441</v>
      </c>
      <c r="D214" s="173" t="s">
        <v>147</v>
      </c>
      <c r="E214" s="174">
        <v>176.61600000000001</v>
      </c>
      <c r="F214" s="175"/>
      <c r="G214" s="176">
        <f>ROUND(E214*F214,2)</f>
        <v>0</v>
      </c>
      <c r="H214" s="175"/>
      <c r="I214" s="176">
        <f>ROUND(E214*H214,2)</f>
        <v>0</v>
      </c>
      <c r="J214" s="175"/>
      <c r="K214" s="176">
        <f>ROUND(E214*J214,2)</f>
        <v>0</v>
      </c>
      <c r="L214" s="176">
        <v>21</v>
      </c>
      <c r="M214" s="176">
        <f>G214*(1+L214/100)</f>
        <v>0</v>
      </c>
      <c r="N214" s="174">
        <v>4.9699999999999996E-3</v>
      </c>
      <c r="O214" s="174">
        <f>ROUND(E214*N214,2)</f>
        <v>0.88</v>
      </c>
      <c r="P214" s="174">
        <v>0</v>
      </c>
      <c r="Q214" s="174">
        <f>ROUND(E214*P214,2)</f>
        <v>0</v>
      </c>
      <c r="R214" s="176" t="s">
        <v>401</v>
      </c>
      <c r="S214" s="176" t="s">
        <v>149</v>
      </c>
      <c r="T214" s="177" t="s">
        <v>149</v>
      </c>
      <c r="U214" s="159">
        <v>0</v>
      </c>
      <c r="V214" s="159">
        <f>ROUND(E214*U214,2)</f>
        <v>0</v>
      </c>
      <c r="W214" s="159"/>
      <c r="X214" s="159" t="s">
        <v>150</v>
      </c>
      <c r="Y214" s="159" t="s">
        <v>151</v>
      </c>
      <c r="Z214" s="148"/>
      <c r="AA214" s="148"/>
      <c r="AB214" s="148"/>
      <c r="AC214" s="148"/>
      <c r="AD214" s="148"/>
      <c r="AE214" s="148"/>
      <c r="AF214" s="148"/>
      <c r="AG214" s="148" t="s">
        <v>185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5"/>
      <c r="B215" s="156"/>
      <c r="C215" s="189" t="s">
        <v>253</v>
      </c>
      <c r="D215" s="161"/>
      <c r="E215" s="162">
        <v>176.61600000000001</v>
      </c>
      <c r="F215" s="159"/>
      <c r="G215" s="159"/>
      <c r="H215" s="159"/>
      <c r="I215" s="159"/>
      <c r="J215" s="159"/>
      <c r="K215" s="159"/>
      <c r="L215" s="159"/>
      <c r="M215" s="159"/>
      <c r="N215" s="158"/>
      <c r="O215" s="158"/>
      <c r="P215" s="158"/>
      <c r="Q215" s="158"/>
      <c r="R215" s="159"/>
      <c r="S215" s="159"/>
      <c r="T215" s="159"/>
      <c r="U215" s="159"/>
      <c r="V215" s="159"/>
      <c r="W215" s="159"/>
      <c r="X215" s="159"/>
      <c r="Y215" s="159"/>
      <c r="Z215" s="148"/>
      <c r="AA215" s="148"/>
      <c r="AB215" s="148"/>
      <c r="AC215" s="148"/>
      <c r="AD215" s="148"/>
      <c r="AE215" s="148"/>
      <c r="AF215" s="148"/>
      <c r="AG215" s="148" t="s">
        <v>156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ht="22.5" outlineLevel="1" x14ac:dyDescent="0.2">
      <c r="A216" s="171">
        <v>105</v>
      </c>
      <c r="B216" s="172" t="s">
        <v>442</v>
      </c>
      <c r="C216" s="188" t="s">
        <v>443</v>
      </c>
      <c r="D216" s="173" t="s">
        <v>147</v>
      </c>
      <c r="E216" s="174">
        <v>176.61600000000001</v>
      </c>
      <c r="F216" s="175"/>
      <c r="G216" s="176">
        <f>ROUND(E216*F216,2)</f>
        <v>0</v>
      </c>
      <c r="H216" s="175"/>
      <c r="I216" s="176">
        <f>ROUND(E216*H216,2)</f>
        <v>0</v>
      </c>
      <c r="J216" s="175"/>
      <c r="K216" s="176">
        <f>ROUND(E216*J216,2)</f>
        <v>0</v>
      </c>
      <c r="L216" s="176">
        <v>21</v>
      </c>
      <c r="M216" s="176">
        <f>G216*(1+L216/100)</f>
        <v>0</v>
      </c>
      <c r="N216" s="174">
        <v>4.0000000000000002E-4</v>
      </c>
      <c r="O216" s="174">
        <f>ROUND(E216*N216,2)</f>
        <v>7.0000000000000007E-2</v>
      </c>
      <c r="P216" s="174">
        <v>0</v>
      </c>
      <c r="Q216" s="174">
        <f>ROUND(E216*P216,2)</f>
        <v>0</v>
      </c>
      <c r="R216" s="176" t="s">
        <v>401</v>
      </c>
      <c r="S216" s="176" t="s">
        <v>149</v>
      </c>
      <c r="T216" s="177" t="s">
        <v>149</v>
      </c>
      <c r="U216" s="159">
        <v>0</v>
      </c>
      <c r="V216" s="159">
        <f>ROUND(E216*U216,2)</f>
        <v>0</v>
      </c>
      <c r="W216" s="159"/>
      <c r="X216" s="159" t="s">
        <v>150</v>
      </c>
      <c r="Y216" s="159" t="s">
        <v>151</v>
      </c>
      <c r="Z216" s="148"/>
      <c r="AA216" s="148"/>
      <c r="AB216" s="148"/>
      <c r="AC216" s="148"/>
      <c r="AD216" s="148"/>
      <c r="AE216" s="148"/>
      <c r="AF216" s="148"/>
      <c r="AG216" s="148" t="s">
        <v>263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2" x14ac:dyDescent="0.2">
      <c r="A217" s="155"/>
      <c r="B217" s="156"/>
      <c r="C217" s="254" t="s">
        <v>444</v>
      </c>
      <c r="D217" s="255"/>
      <c r="E217" s="255"/>
      <c r="F217" s="255"/>
      <c r="G217" s="255"/>
      <c r="H217" s="159"/>
      <c r="I217" s="159"/>
      <c r="J217" s="159"/>
      <c r="K217" s="159"/>
      <c r="L217" s="159"/>
      <c r="M217" s="159"/>
      <c r="N217" s="158"/>
      <c r="O217" s="158"/>
      <c r="P217" s="158"/>
      <c r="Q217" s="158"/>
      <c r="R217" s="159"/>
      <c r="S217" s="159"/>
      <c r="T217" s="159"/>
      <c r="U217" s="159"/>
      <c r="V217" s="159"/>
      <c r="W217" s="159"/>
      <c r="X217" s="159"/>
      <c r="Y217" s="159"/>
      <c r="Z217" s="148"/>
      <c r="AA217" s="148"/>
      <c r="AB217" s="148"/>
      <c r="AC217" s="148"/>
      <c r="AD217" s="148"/>
      <c r="AE217" s="148"/>
      <c r="AF217" s="148"/>
      <c r="AG217" s="148" t="s">
        <v>170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2" x14ac:dyDescent="0.2">
      <c r="A218" s="155"/>
      <c r="B218" s="156"/>
      <c r="C218" s="189" t="s">
        <v>253</v>
      </c>
      <c r="D218" s="161"/>
      <c r="E218" s="162">
        <v>176.61600000000001</v>
      </c>
      <c r="F218" s="159"/>
      <c r="G218" s="159"/>
      <c r="H218" s="159"/>
      <c r="I218" s="159"/>
      <c r="J218" s="159"/>
      <c r="K218" s="159"/>
      <c r="L218" s="159"/>
      <c r="M218" s="159"/>
      <c r="N218" s="158"/>
      <c r="O218" s="158"/>
      <c r="P218" s="158"/>
      <c r="Q218" s="158"/>
      <c r="R218" s="159"/>
      <c r="S218" s="159"/>
      <c r="T218" s="159"/>
      <c r="U218" s="159"/>
      <c r="V218" s="159"/>
      <c r="W218" s="159"/>
      <c r="X218" s="159"/>
      <c r="Y218" s="159"/>
      <c r="Z218" s="148"/>
      <c r="AA218" s="148"/>
      <c r="AB218" s="148"/>
      <c r="AC218" s="148"/>
      <c r="AD218" s="148"/>
      <c r="AE218" s="148"/>
      <c r="AF218" s="148"/>
      <c r="AG218" s="148" t="s">
        <v>156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ht="33.75" outlineLevel="1" x14ac:dyDescent="0.2">
      <c r="A219" s="171">
        <v>106</v>
      </c>
      <c r="B219" s="172" t="s">
        <v>445</v>
      </c>
      <c r="C219" s="188" t="s">
        <v>446</v>
      </c>
      <c r="D219" s="173" t="s">
        <v>147</v>
      </c>
      <c r="E219" s="174">
        <v>176.61600000000001</v>
      </c>
      <c r="F219" s="175"/>
      <c r="G219" s="176">
        <f>ROUND(E219*F219,2)</f>
        <v>0</v>
      </c>
      <c r="H219" s="175"/>
      <c r="I219" s="176">
        <f>ROUND(E219*H219,2)</f>
        <v>0</v>
      </c>
      <c r="J219" s="175"/>
      <c r="K219" s="176">
        <f>ROUND(E219*J219,2)</f>
        <v>0</v>
      </c>
      <c r="L219" s="176">
        <v>21</v>
      </c>
      <c r="M219" s="176">
        <f>G219*(1+L219/100)</f>
        <v>0</v>
      </c>
      <c r="N219" s="174">
        <v>1.1E-4</v>
      </c>
      <c r="O219" s="174">
        <f>ROUND(E219*N219,2)</f>
        <v>0.02</v>
      </c>
      <c r="P219" s="174">
        <v>0</v>
      </c>
      <c r="Q219" s="174">
        <f>ROUND(E219*P219,2)</f>
        <v>0</v>
      </c>
      <c r="R219" s="176" t="s">
        <v>401</v>
      </c>
      <c r="S219" s="176" t="s">
        <v>149</v>
      </c>
      <c r="T219" s="177" t="s">
        <v>149</v>
      </c>
      <c r="U219" s="159">
        <v>0</v>
      </c>
      <c r="V219" s="159">
        <f>ROUND(E219*U219,2)</f>
        <v>0</v>
      </c>
      <c r="W219" s="159"/>
      <c r="X219" s="159" t="s">
        <v>150</v>
      </c>
      <c r="Y219" s="159" t="s">
        <v>151</v>
      </c>
      <c r="Z219" s="148"/>
      <c r="AA219" s="148"/>
      <c r="AB219" s="148"/>
      <c r="AC219" s="148"/>
      <c r="AD219" s="148"/>
      <c r="AE219" s="148"/>
      <c r="AF219" s="148"/>
      <c r="AG219" s="148" t="s">
        <v>263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2" x14ac:dyDescent="0.2">
      <c r="A220" s="155"/>
      <c r="B220" s="156"/>
      <c r="C220" s="189" t="s">
        <v>253</v>
      </c>
      <c r="D220" s="161"/>
      <c r="E220" s="162">
        <v>176.61600000000001</v>
      </c>
      <c r="F220" s="159"/>
      <c r="G220" s="159"/>
      <c r="H220" s="159"/>
      <c r="I220" s="159"/>
      <c r="J220" s="159"/>
      <c r="K220" s="159"/>
      <c r="L220" s="159"/>
      <c r="M220" s="159"/>
      <c r="N220" s="158"/>
      <c r="O220" s="158"/>
      <c r="P220" s="158"/>
      <c r="Q220" s="158"/>
      <c r="R220" s="159"/>
      <c r="S220" s="159"/>
      <c r="T220" s="159"/>
      <c r="U220" s="159"/>
      <c r="V220" s="159"/>
      <c r="W220" s="159"/>
      <c r="X220" s="159"/>
      <c r="Y220" s="159"/>
      <c r="Z220" s="148"/>
      <c r="AA220" s="148"/>
      <c r="AB220" s="148"/>
      <c r="AC220" s="148"/>
      <c r="AD220" s="148"/>
      <c r="AE220" s="148"/>
      <c r="AF220" s="148"/>
      <c r="AG220" s="148" t="s">
        <v>156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ht="33.75" outlineLevel="1" x14ac:dyDescent="0.2">
      <c r="A221" s="171">
        <v>107</v>
      </c>
      <c r="B221" s="172" t="s">
        <v>447</v>
      </c>
      <c r="C221" s="188" t="s">
        <v>448</v>
      </c>
      <c r="D221" s="173" t="s">
        <v>147</v>
      </c>
      <c r="E221" s="174">
        <v>176.61600000000001</v>
      </c>
      <c r="F221" s="175"/>
      <c r="G221" s="176">
        <f>ROUND(E221*F221,2)</f>
        <v>0</v>
      </c>
      <c r="H221" s="175"/>
      <c r="I221" s="176">
        <f>ROUND(E221*H221,2)</f>
        <v>0</v>
      </c>
      <c r="J221" s="175"/>
      <c r="K221" s="176">
        <f>ROUND(E221*J221,2)</f>
        <v>0</v>
      </c>
      <c r="L221" s="176">
        <v>21</v>
      </c>
      <c r="M221" s="176">
        <f>G221*(1+L221/100)</f>
        <v>0</v>
      </c>
      <c r="N221" s="174">
        <v>0</v>
      </c>
      <c r="O221" s="174">
        <f>ROUND(E221*N221,2)</f>
        <v>0</v>
      </c>
      <c r="P221" s="174">
        <v>0</v>
      </c>
      <c r="Q221" s="174">
        <f>ROUND(E221*P221,2)</f>
        <v>0</v>
      </c>
      <c r="R221" s="176" t="s">
        <v>401</v>
      </c>
      <c r="S221" s="176" t="s">
        <v>149</v>
      </c>
      <c r="T221" s="177" t="s">
        <v>149</v>
      </c>
      <c r="U221" s="159">
        <v>0</v>
      </c>
      <c r="V221" s="159">
        <f>ROUND(E221*U221,2)</f>
        <v>0</v>
      </c>
      <c r="W221" s="159"/>
      <c r="X221" s="159" t="s">
        <v>150</v>
      </c>
      <c r="Y221" s="159" t="s">
        <v>151</v>
      </c>
      <c r="Z221" s="148"/>
      <c r="AA221" s="148"/>
      <c r="AB221" s="148"/>
      <c r="AC221" s="148"/>
      <c r="AD221" s="148"/>
      <c r="AE221" s="148"/>
      <c r="AF221" s="148"/>
      <c r="AG221" s="148" t="s">
        <v>263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5"/>
      <c r="B222" s="156"/>
      <c r="C222" s="189" t="s">
        <v>253</v>
      </c>
      <c r="D222" s="161"/>
      <c r="E222" s="162">
        <v>176.61600000000001</v>
      </c>
      <c r="F222" s="159"/>
      <c r="G222" s="159"/>
      <c r="H222" s="159"/>
      <c r="I222" s="159"/>
      <c r="J222" s="159"/>
      <c r="K222" s="159"/>
      <c r="L222" s="159"/>
      <c r="M222" s="159"/>
      <c r="N222" s="158"/>
      <c r="O222" s="158"/>
      <c r="P222" s="158"/>
      <c r="Q222" s="158"/>
      <c r="R222" s="159"/>
      <c r="S222" s="159"/>
      <c r="T222" s="159"/>
      <c r="U222" s="159"/>
      <c r="V222" s="159"/>
      <c r="W222" s="159"/>
      <c r="X222" s="159"/>
      <c r="Y222" s="159"/>
      <c r="Z222" s="148"/>
      <c r="AA222" s="148"/>
      <c r="AB222" s="148"/>
      <c r="AC222" s="148"/>
      <c r="AD222" s="148"/>
      <c r="AE222" s="148"/>
      <c r="AF222" s="148"/>
      <c r="AG222" s="148" t="s">
        <v>156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71">
        <v>108</v>
      </c>
      <c r="B223" s="172" t="s">
        <v>449</v>
      </c>
      <c r="C223" s="188" t="s">
        <v>450</v>
      </c>
      <c r="D223" s="173" t="s">
        <v>188</v>
      </c>
      <c r="E223" s="174">
        <v>141.2928</v>
      </c>
      <c r="F223" s="175"/>
      <c r="G223" s="176">
        <f>ROUND(E223*F223,2)</f>
        <v>0</v>
      </c>
      <c r="H223" s="175"/>
      <c r="I223" s="176">
        <f>ROUND(E223*H223,2)</f>
        <v>0</v>
      </c>
      <c r="J223" s="175"/>
      <c r="K223" s="176">
        <f>ROUND(E223*J223,2)</f>
        <v>0</v>
      </c>
      <c r="L223" s="176">
        <v>21</v>
      </c>
      <c r="M223" s="176">
        <f>G223*(1+L223/100)</f>
        <v>0</v>
      </c>
      <c r="N223" s="174">
        <v>0</v>
      </c>
      <c r="O223" s="174">
        <f>ROUND(E223*N223,2)</f>
        <v>0</v>
      </c>
      <c r="P223" s="174">
        <v>0</v>
      </c>
      <c r="Q223" s="174">
        <f>ROUND(E223*P223,2)</f>
        <v>0</v>
      </c>
      <c r="R223" s="176" t="s">
        <v>401</v>
      </c>
      <c r="S223" s="176" t="s">
        <v>149</v>
      </c>
      <c r="T223" s="177" t="s">
        <v>149</v>
      </c>
      <c r="U223" s="159">
        <v>0</v>
      </c>
      <c r="V223" s="159">
        <f>ROUND(E223*U223,2)</f>
        <v>0</v>
      </c>
      <c r="W223" s="159"/>
      <c r="X223" s="159" t="s">
        <v>150</v>
      </c>
      <c r="Y223" s="159" t="s">
        <v>151</v>
      </c>
      <c r="Z223" s="148"/>
      <c r="AA223" s="148"/>
      <c r="AB223" s="148"/>
      <c r="AC223" s="148"/>
      <c r="AD223" s="148"/>
      <c r="AE223" s="148"/>
      <c r="AF223" s="148"/>
      <c r="AG223" s="148" t="s">
        <v>263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2" x14ac:dyDescent="0.2">
      <c r="A224" s="155"/>
      <c r="B224" s="156"/>
      <c r="C224" s="254" t="s">
        <v>451</v>
      </c>
      <c r="D224" s="255"/>
      <c r="E224" s="255"/>
      <c r="F224" s="255"/>
      <c r="G224" s="255"/>
      <c r="H224" s="159"/>
      <c r="I224" s="159"/>
      <c r="J224" s="159"/>
      <c r="K224" s="159"/>
      <c r="L224" s="159"/>
      <c r="M224" s="159"/>
      <c r="N224" s="158"/>
      <c r="O224" s="158"/>
      <c r="P224" s="158"/>
      <c r="Q224" s="158"/>
      <c r="R224" s="159"/>
      <c r="S224" s="159"/>
      <c r="T224" s="159"/>
      <c r="U224" s="159"/>
      <c r="V224" s="159"/>
      <c r="W224" s="159"/>
      <c r="X224" s="159"/>
      <c r="Y224" s="159"/>
      <c r="Z224" s="148"/>
      <c r="AA224" s="148"/>
      <c r="AB224" s="148"/>
      <c r="AC224" s="148"/>
      <c r="AD224" s="148"/>
      <c r="AE224" s="148"/>
      <c r="AF224" s="148"/>
      <c r="AG224" s="148" t="s">
        <v>170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5"/>
      <c r="B225" s="156"/>
      <c r="C225" s="189" t="s">
        <v>452</v>
      </c>
      <c r="D225" s="161"/>
      <c r="E225" s="162">
        <v>141.2928</v>
      </c>
      <c r="F225" s="159"/>
      <c r="G225" s="159"/>
      <c r="H225" s="159"/>
      <c r="I225" s="159"/>
      <c r="J225" s="159"/>
      <c r="K225" s="159"/>
      <c r="L225" s="159"/>
      <c r="M225" s="159"/>
      <c r="N225" s="158"/>
      <c r="O225" s="158"/>
      <c r="P225" s="158"/>
      <c r="Q225" s="158"/>
      <c r="R225" s="159"/>
      <c r="S225" s="159"/>
      <c r="T225" s="159"/>
      <c r="U225" s="159"/>
      <c r="V225" s="159"/>
      <c r="W225" s="159"/>
      <c r="X225" s="159"/>
      <c r="Y225" s="159"/>
      <c r="Z225" s="148"/>
      <c r="AA225" s="148"/>
      <c r="AB225" s="148"/>
      <c r="AC225" s="148"/>
      <c r="AD225" s="148"/>
      <c r="AE225" s="148"/>
      <c r="AF225" s="148"/>
      <c r="AG225" s="148" t="s">
        <v>156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1">
        <v>109</v>
      </c>
      <c r="B226" s="172" t="s">
        <v>453</v>
      </c>
      <c r="C226" s="188" t="s">
        <v>454</v>
      </c>
      <c r="D226" s="173" t="s">
        <v>188</v>
      </c>
      <c r="E226" s="174">
        <v>155.41900000000001</v>
      </c>
      <c r="F226" s="175"/>
      <c r="G226" s="176">
        <f>ROUND(E226*F226,2)</f>
        <v>0</v>
      </c>
      <c r="H226" s="175"/>
      <c r="I226" s="176">
        <f>ROUND(E226*H226,2)</f>
        <v>0</v>
      </c>
      <c r="J226" s="175"/>
      <c r="K226" s="176">
        <f>ROUND(E226*J226,2)</f>
        <v>0</v>
      </c>
      <c r="L226" s="176">
        <v>21</v>
      </c>
      <c r="M226" s="176">
        <f>G226*(1+L226/100)</f>
        <v>0</v>
      </c>
      <c r="N226" s="174">
        <v>2.2000000000000001E-4</v>
      </c>
      <c r="O226" s="174">
        <f>ROUND(E226*N226,2)</f>
        <v>0.03</v>
      </c>
      <c r="P226" s="174">
        <v>0</v>
      </c>
      <c r="Q226" s="174">
        <f>ROUND(E226*P226,2)</f>
        <v>0</v>
      </c>
      <c r="R226" s="176"/>
      <c r="S226" s="176" t="s">
        <v>342</v>
      </c>
      <c r="T226" s="177" t="s">
        <v>163</v>
      </c>
      <c r="U226" s="159">
        <v>0</v>
      </c>
      <c r="V226" s="159">
        <f>ROUND(E226*U226,2)</f>
        <v>0</v>
      </c>
      <c r="W226" s="159"/>
      <c r="X226" s="159" t="s">
        <v>209</v>
      </c>
      <c r="Y226" s="159" t="s">
        <v>151</v>
      </c>
      <c r="Z226" s="148"/>
      <c r="AA226" s="148"/>
      <c r="AB226" s="148"/>
      <c r="AC226" s="148"/>
      <c r="AD226" s="148"/>
      <c r="AE226" s="148"/>
      <c r="AF226" s="148"/>
      <c r="AG226" s="148" t="s">
        <v>333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2" x14ac:dyDescent="0.2">
      <c r="A227" s="155"/>
      <c r="B227" s="156"/>
      <c r="C227" s="189" t="s">
        <v>455</v>
      </c>
      <c r="D227" s="161"/>
      <c r="E227" s="162">
        <v>155.41900000000001</v>
      </c>
      <c r="F227" s="159"/>
      <c r="G227" s="159"/>
      <c r="H227" s="159"/>
      <c r="I227" s="159"/>
      <c r="J227" s="159"/>
      <c r="K227" s="159"/>
      <c r="L227" s="159"/>
      <c r="M227" s="159"/>
      <c r="N227" s="158"/>
      <c r="O227" s="158"/>
      <c r="P227" s="158"/>
      <c r="Q227" s="158"/>
      <c r="R227" s="159"/>
      <c r="S227" s="159"/>
      <c r="T227" s="159"/>
      <c r="U227" s="159"/>
      <c r="V227" s="159"/>
      <c r="W227" s="159"/>
      <c r="X227" s="159"/>
      <c r="Y227" s="159"/>
      <c r="Z227" s="148"/>
      <c r="AA227" s="148"/>
      <c r="AB227" s="148"/>
      <c r="AC227" s="148"/>
      <c r="AD227" s="148"/>
      <c r="AE227" s="148"/>
      <c r="AF227" s="148"/>
      <c r="AG227" s="148" t="s">
        <v>156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ht="22.5" outlineLevel="1" x14ac:dyDescent="0.2">
      <c r="A228" s="171">
        <v>110</v>
      </c>
      <c r="B228" s="172" t="s">
        <v>456</v>
      </c>
      <c r="C228" s="188" t="s">
        <v>457</v>
      </c>
      <c r="D228" s="173" t="s">
        <v>147</v>
      </c>
      <c r="E228" s="174">
        <v>194.27760000000001</v>
      </c>
      <c r="F228" s="175"/>
      <c r="G228" s="176">
        <f>ROUND(E228*F228,2)</f>
        <v>0</v>
      </c>
      <c r="H228" s="175"/>
      <c r="I228" s="176">
        <f>ROUND(E228*H228,2)</f>
        <v>0</v>
      </c>
      <c r="J228" s="175"/>
      <c r="K228" s="176">
        <f>ROUND(E228*J228,2)</f>
        <v>0</v>
      </c>
      <c r="L228" s="176">
        <v>21</v>
      </c>
      <c r="M228" s="176">
        <f>G228*(1+L228/100)</f>
        <v>0</v>
      </c>
      <c r="N228" s="174">
        <v>1.3599999999999999E-2</v>
      </c>
      <c r="O228" s="174">
        <f>ROUND(E228*N228,2)</f>
        <v>2.64</v>
      </c>
      <c r="P228" s="174">
        <v>0</v>
      </c>
      <c r="Q228" s="174">
        <f>ROUND(E228*P228,2)</f>
        <v>0</v>
      </c>
      <c r="R228" s="176" t="s">
        <v>208</v>
      </c>
      <c r="S228" s="176" t="s">
        <v>149</v>
      </c>
      <c r="T228" s="177" t="s">
        <v>149</v>
      </c>
      <c r="U228" s="159">
        <v>0</v>
      </c>
      <c r="V228" s="159">
        <f>ROUND(E228*U228,2)</f>
        <v>0</v>
      </c>
      <c r="W228" s="159"/>
      <c r="X228" s="159" t="s">
        <v>209</v>
      </c>
      <c r="Y228" s="159" t="s">
        <v>151</v>
      </c>
      <c r="Z228" s="148"/>
      <c r="AA228" s="148"/>
      <c r="AB228" s="148"/>
      <c r="AC228" s="148"/>
      <c r="AD228" s="148"/>
      <c r="AE228" s="148"/>
      <c r="AF228" s="148"/>
      <c r="AG228" s="148" t="s">
        <v>333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2" x14ac:dyDescent="0.2">
      <c r="A229" s="155"/>
      <c r="B229" s="156"/>
      <c r="C229" s="254" t="s">
        <v>458</v>
      </c>
      <c r="D229" s="255"/>
      <c r="E229" s="255"/>
      <c r="F229" s="255"/>
      <c r="G229" s="255"/>
      <c r="H229" s="159"/>
      <c r="I229" s="159"/>
      <c r="J229" s="159"/>
      <c r="K229" s="159"/>
      <c r="L229" s="159"/>
      <c r="M229" s="159"/>
      <c r="N229" s="158"/>
      <c r="O229" s="158"/>
      <c r="P229" s="158"/>
      <c r="Q229" s="158"/>
      <c r="R229" s="159"/>
      <c r="S229" s="159"/>
      <c r="T229" s="159"/>
      <c r="U229" s="159"/>
      <c r="V229" s="159"/>
      <c r="W229" s="159"/>
      <c r="X229" s="159"/>
      <c r="Y229" s="159"/>
      <c r="Z229" s="148"/>
      <c r="AA229" s="148"/>
      <c r="AB229" s="148"/>
      <c r="AC229" s="148"/>
      <c r="AD229" s="148"/>
      <c r="AE229" s="148"/>
      <c r="AF229" s="148"/>
      <c r="AG229" s="148" t="s">
        <v>170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2" x14ac:dyDescent="0.2">
      <c r="A230" s="155"/>
      <c r="B230" s="156"/>
      <c r="C230" s="189" t="s">
        <v>459</v>
      </c>
      <c r="D230" s="161"/>
      <c r="E230" s="162">
        <v>194.27760000000001</v>
      </c>
      <c r="F230" s="159"/>
      <c r="G230" s="159"/>
      <c r="H230" s="159"/>
      <c r="I230" s="159"/>
      <c r="J230" s="159"/>
      <c r="K230" s="159"/>
      <c r="L230" s="159"/>
      <c r="M230" s="159"/>
      <c r="N230" s="158"/>
      <c r="O230" s="158"/>
      <c r="P230" s="158"/>
      <c r="Q230" s="158"/>
      <c r="R230" s="159"/>
      <c r="S230" s="159"/>
      <c r="T230" s="159"/>
      <c r="U230" s="159"/>
      <c r="V230" s="159"/>
      <c r="W230" s="159"/>
      <c r="X230" s="159"/>
      <c r="Y230" s="159"/>
      <c r="Z230" s="148"/>
      <c r="AA230" s="148"/>
      <c r="AB230" s="148"/>
      <c r="AC230" s="148"/>
      <c r="AD230" s="148"/>
      <c r="AE230" s="148"/>
      <c r="AF230" s="148"/>
      <c r="AG230" s="148" t="s">
        <v>156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>
        <v>111</v>
      </c>
      <c r="B231" s="156" t="s">
        <v>460</v>
      </c>
      <c r="C231" s="191" t="s">
        <v>461</v>
      </c>
      <c r="D231" s="157" t="s">
        <v>0</v>
      </c>
      <c r="E231" s="186"/>
      <c r="F231" s="160"/>
      <c r="G231" s="159">
        <f>ROUND(E231*F231,2)</f>
        <v>0</v>
      </c>
      <c r="H231" s="160"/>
      <c r="I231" s="159">
        <f>ROUND(E231*H231,2)</f>
        <v>0</v>
      </c>
      <c r="J231" s="160"/>
      <c r="K231" s="159">
        <f>ROUND(E231*J231,2)</f>
        <v>0</v>
      </c>
      <c r="L231" s="159">
        <v>21</v>
      </c>
      <c r="M231" s="159">
        <f>G231*(1+L231/100)</f>
        <v>0</v>
      </c>
      <c r="N231" s="158">
        <v>0</v>
      </c>
      <c r="O231" s="158">
        <f>ROUND(E231*N231,2)</f>
        <v>0</v>
      </c>
      <c r="P231" s="158">
        <v>0</v>
      </c>
      <c r="Q231" s="158">
        <f>ROUND(E231*P231,2)</f>
        <v>0</v>
      </c>
      <c r="R231" s="159" t="s">
        <v>401</v>
      </c>
      <c r="S231" s="159" t="s">
        <v>149</v>
      </c>
      <c r="T231" s="159" t="s">
        <v>149</v>
      </c>
      <c r="U231" s="159">
        <v>0</v>
      </c>
      <c r="V231" s="159">
        <f>ROUND(E231*U231,2)</f>
        <v>0</v>
      </c>
      <c r="W231" s="159"/>
      <c r="X231" s="159" t="s">
        <v>257</v>
      </c>
      <c r="Y231" s="159" t="s">
        <v>151</v>
      </c>
      <c r="Z231" s="148"/>
      <c r="AA231" s="148"/>
      <c r="AB231" s="148"/>
      <c r="AC231" s="148"/>
      <c r="AD231" s="148"/>
      <c r="AE231" s="148"/>
      <c r="AF231" s="148"/>
      <c r="AG231" s="148" t="s">
        <v>292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x14ac:dyDescent="0.2">
      <c r="A232" s="164" t="s">
        <v>143</v>
      </c>
      <c r="B232" s="165" t="s">
        <v>105</v>
      </c>
      <c r="C232" s="187" t="s">
        <v>106</v>
      </c>
      <c r="D232" s="166"/>
      <c r="E232" s="167"/>
      <c r="F232" s="168"/>
      <c r="G232" s="168">
        <f>SUMIF(AG233:AG239,"&lt;&gt;NOR",G233:G239)</f>
        <v>0</v>
      </c>
      <c r="H232" s="168"/>
      <c r="I232" s="168">
        <f>SUM(I233:I239)</f>
        <v>0</v>
      </c>
      <c r="J232" s="168"/>
      <c r="K232" s="168">
        <f>SUM(K233:K239)</f>
        <v>0</v>
      </c>
      <c r="L232" s="168"/>
      <c r="M232" s="168">
        <f>SUM(M233:M239)</f>
        <v>0</v>
      </c>
      <c r="N232" s="167"/>
      <c r="O232" s="167">
        <f>SUM(O233:O239)</f>
        <v>0.44</v>
      </c>
      <c r="P232" s="167"/>
      <c r="Q232" s="167">
        <f>SUM(Q233:Q239)</f>
        <v>1.06</v>
      </c>
      <c r="R232" s="168"/>
      <c r="S232" s="168"/>
      <c r="T232" s="169"/>
      <c r="U232" s="163"/>
      <c r="V232" s="163">
        <f>SUM(V233:V239)</f>
        <v>93.93</v>
      </c>
      <c r="W232" s="163"/>
      <c r="X232" s="163"/>
      <c r="Y232" s="163"/>
      <c r="AG232" t="s">
        <v>144</v>
      </c>
    </row>
    <row r="233" spans="1:60" outlineLevel="1" x14ac:dyDescent="0.2">
      <c r="A233" s="171">
        <v>112</v>
      </c>
      <c r="B233" s="172" t="s">
        <v>462</v>
      </c>
      <c r="C233" s="188" t="s">
        <v>463</v>
      </c>
      <c r="D233" s="173" t="s">
        <v>147</v>
      </c>
      <c r="E233" s="174">
        <v>1174.104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4">
        <v>0</v>
      </c>
      <c r="O233" s="174">
        <f>ROUND(E233*N233,2)</f>
        <v>0</v>
      </c>
      <c r="P233" s="174">
        <v>8.9999999999999998E-4</v>
      </c>
      <c r="Q233" s="174">
        <f>ROUND(E233*P233,2)</f>
        <v>1.06</v>
      </c>
      <c r="R233" s="176" t="s">
        <v>464</v>
      </c>
      <c r="S233" s="176" t="s">
        <v>149</v>
      </c>
      <c r="T233" s="177" t="s">
        <v>149</v>
      </c>
      <c r="U233" s="159">
        <v>0.08</v>
      </c>
      <c r="V233" s="159">
        <f>ROUND(E233*U233,2)</f>
        <v>93.93</v>
      </c>
      <c r="W233" s="159"/>
      <c r="X233" s="159" t="s">
        <v>150</v>
      </c>
      <c r="Y233" s="159" t="s">
        <v>151</v>
      </c>
      <c r="Z233" s="148"/>
      <c r="AA233" s="148"/>
      <c r="AB233" s="148"/>
      <c r="AC233" s="148"/>
      <c r="AD233" s="148"/>
      <c r="AE233" s="148"/>
      <c r="AF233" s="148"/>
      <c r="AG233" s="148" t="s">
        <v>263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5"/>
      <c r="B234" s="156"/>
      <c r="C234" s="189" t="s">
        <v>465</v>
      </c>
      <c r="D234" s="161"/>
      <c r="E234" s="162">
        <v>1174.104</v>
      </c>
      <c r="F234" s="159"/>
      <c r="G234" s="159"/>
      <c r="H234" s="159"/>
      <c r="I234" s="159"/>
      <c r="J234" s="159"/>
      <c r="K234" s="159"/>
      <c r="L234" s="159"/>
      <c r="M234" s="159"/>
      <c r="N234" s="158"/>
      <c r="O234" s="158"/>
      <c r="P234" s="158"/>
      <c r="Q234" s="158"/>
      <c r="R234" s="159"/>
      <c r="S234" s="159"/>
      <c r="T234" s="159"/>
      <c r="U234" s="159"/>
      <c r="V234" s="159"/>
      <c r="W234" s="159"/>
      <c r="X234" s="159"/>
      <c r="Y234" s="159"/>
      <c r="Z234" s="148"/>
      <c r="AA234" s="148"/>
      <c r="AB234" s="148"/>
      <c r="AC234" s="148"/>
      <c r="AD234" s="148"/>
      <c r="AE234" s="148"/>
      <c r="AF234" s="148"/>
      <c r="AG234" s="148" t="s">
        <v>156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71">
        <v>113</v>
      </c>
      <c r="B235" s="172" t="s">
        <v>466</v>
      </c>
      <c r="C235" s="188" t="s">
        <v>467</v>
      </c>
      <c r="D235" s="173" t="s">
        <v>147</v>
      </c>
      <c r="E235" s="174">
        <v>1174.104</v>
      </c>
      <c r="F235" s="175"/>
      <c r="G235" s="176">
        <f>ROUND(E235*F235,2)</f>
        <v>0</v>
      </c>
      <c r="H235" s="175"/>
      <c r="I235" s="176">
        <f>ROUND(E235*H235,2)</f>
        <v>0</v>
      </c>
      <c r="J235" s="175"/>
      <c r="K235" s="176">
        <f>ROUND(E235*J235,2)</f>
        <v>0</v>
      </c>
      <c r="L235" s="176">
        <v>21</v>
      </c>
      <c r="M235" s="176">
        <f>G235*(1+L235/100)</f>
        <v>0</v>
      </c>
      <c r="N235" s="174">
        <v>5.0000000000000002E-5</v>
      </c>
      <c r="O235" s="174">
        <f>ROUND(E235*N235,2)</f>
        <v>0.06</v>
      </c>
      <c r="P235" s="174">
        <v>0</v>
      </c>
      <c r="Q235" s="174">
        <f>ROUND(E235*P235,2)</f>
        <v>0</v>
      </c>
      <c r="R235" s="176" t="s">
        <v>464</v>
      </c>
      <c r="S235" s="176" t="s">
        <v>149</v>
      </c>
      <c r="T235" s="177" t="s">
        <v>149</v>
      </c>
      <c r="U235" s="159">
        <v>0</v>
      </c>
      <c r="V235" s="159">
        <f>ROUND(E235*U235,2)</f>
        <v>0</v>
      </c>
      <c r="W235" s="159"/>
      <c r="X235" s="159" t="s">
        <v>150</v>
      </c>
      <c r="Y235" s="159" t="s">
        <v>151</v>
      </c>
      <c r="Z235" s="148"/>
      <c r="AA235" s="148"/>
      <c r="AB235" s="148"/>
      <c r="AC235" s="148"/>
      <c r="AD235" s="148"/>
      <c r="AE235" s="148"/>
      <c r="AF235" s="148"/>
      <c r="AG235" s="148" t="s">
        <v>263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 x14ac:dyDescent="0.2">
      <c r="A236" s="155"/>
      <c r="B236" s="156"/>
      <c r="C236" s="189" t="s">
        <v>465</v>
      </c>
      <c r="D236" s="161"/>
      <c r="E236" s="162">
        <v>1174.104</v>
      </c>
      <c r="F236" s="159"/>
      <c r="G236" s="159"/>
      <c r="H236" s="159"/>
      <c r="I236" s="159"/>
      <c r="J236" s="159"/>
      <c r="K236" s="159"/>
      <c r="L236" s="159"/>
      <c r="M236" s="159"/>
      <c r="N236" s="158"/>
      <c r="O236" s="158"/>
      <c r="P236" s="158"/>
      <c r="Q236" s="158"/>
      <c r="R236" s="159"/>
      <c r="S236" s="159"/>
      <c r="T236" s="159"/>
      <c r="U236" s="159"/>
      <c r="V236" s="159"/>
      <c r="W236" s="159"/>
      <c r="X236" s="159"/>
      <c r="Y236" s="159"/>
      <c r="Z236" s="148"/>
      <c r="AA236" s="148"/>
      <c r="AB236" s="148"/>
      <c r="AC236" s="148"/>
      <c r="AD236" s="148"/>
      <c r="AE236" s="148"/>
      <c r="AF236" s="148"/>
      <c r="AG236" s="148" t="s">
        <v>156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71">
        <v>114</v>
      </c>
      <c r="B237" s="172" t="s">
        <v>468</v>
      </c>
      <c r="C237" s="188" t="s">
        <v>469</v>
      </c>
      <c r="D237" s="173" t="s">
        <v>147</v>
      </c>
      <c r="E237" s="174">
        <v>1174.104</v>
      </c>
      <c r="F237" s="175"/>
      <c r="G237" s="176">
        <f>ROUND(E237*F237,2)</f>
        <v>0</v>
      </c>
      <c r="H237" s="175"/>
      <c r="I237" s="176">
        <f>ROUND(E237*H237,2)</f>
        <v>0</v>
      </c>
      <c r="J237" s="175"/>
      <c r="K237" s="176">
        <f>ROUND(E237*J237,2)</f>
        <v>0</v>
      </c>
      <c r="L237" s="176">
        <v>21</v>
      </c>
      <c r="M237" s="176">
        <f>G237*(1+L237/100)</f>
        <v>0</v>
      </c>
      <c r="N237" s="174">
        <v>3.2000000000000003E-4</v>
      </c>
      <c r="O237" s="174">
        <f>ROUND(E237*N237,2)</f>
        <v>0.38</v>
      </c>
      <c r="P237" s="174">
        <v>0</v>
      </c>
      <c r="Q237" s="174">
        <f>ROUND(E237*P237,2)</f>
        <v>0</v>
      </c>
      <c r="R237" s="176" t="s">
        <v>464</v>
      </c>
      <c r="S237" s="176" t="s">
        <v>149</v>
      </c>
      <c r="T237" s="177" t="s">
        <v>149</v>
      </c>
      <c r="U237" s="159">
        <v>0</v>
      </c>
      <c r="V237" s="159">
        <f>ROUND(E237*U237,2)</f>
        <v>0</v>
      </c>
      <c r="W237" s="159"/>
      <c r="X237" s="159" t="s">
        <v>150</v>
      </c>
      <c r="Y237" s="159" t="s">
        <v>151</v>
      </c>
      <c r="Z237" s="148"/>
      <c r="AA237" s="148"/>
      <c r="AB237" s="148"/>
      <c r="AC237" s="148"/>
      <c r="AD237" s="148"/>
      <c r="AE237" s="148"/>
      <c r="AF237" s="148"/>
      <c r="AG237" s="148" t="s">
        <v>263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2" x14ac:dyDescent="0.2">
      <c r="A238" s="155"/>
      <c r="B238" s="156"/>
      <c r="C238" s="254" t="s">
        <v>470</v>
      </c>
      <c r="D238" s="255"/>
      <c r="E238" s="255"/>
      <c r="F238" s="255"/>
      <c r="G238" s="255"/>
      <c r="H238" s="159"/>
      <c r="I238" s="159"/>
      <c r="J238" s="159"/>
      <c r="K238" s="159"/>
      <c r="L238" s="159"/>
      <c r="M238" s="159"/>
      <c r="N238" s="158"/>
      <c r="O238" s="158"/>
      <c r="P238" s="158"/>
      <c r="Q238" s="158"/>
      <c r="R238" s="159"/>
      <c r="S238" s="159"/>
      <c r="T238" s="159"/>
      <c r="U238" s="159"/>
      <c r="V238" s="159"/>
      <c r="W238" s="159"/>
      <c r="X238" s="159"/>
      <c r="Y238" s="159"/>
      <c r="Z238" s="148"/>
      <c r="AA238" s="148"/>
      <c r="AB238" s="148"/>
      <c r="AC238" s="148"/>
      <c r="AD238" s="148"/>
      <c r="AE238" s="148"/>
      <c r="AF238" s="148"/>
      <c r="AG238" s="148" t="s">
        <v>170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2" x14ac:dyDescent="0.2">
      <c r="A239" s="155"/>
      <c r="B239" s="156"/>
      <c r="C239" s="189" t="s">
        <v>465</v>
      </c>
      <c r="D239" s="161"/>
      <c r="E239" s="162">
        <v>1174.104</v>
      </c>
      <c r="F239" s="159"/>
      <c r="G239" s="159"/>
      <c r="H239" s="159"/>
      <c r="I239" s="159"/>
      <c r="J239" s="159"/>
      <c r="K239" s="159"/>
      <c r="L239" s="159"/>
      <c r="M239" s="159"/>
      <c r="N239" s="158"/>
      <c r="O239" s="158"/>
      <c r="P239" s="158"/>
      <c r="Q239" s="158"/>
      <c r="R239" s="159"/>
      <c r="S239" s="159"/>
      <c r="T239" s="159"/>
      <c r="U239" s="159"/>
      <c r="V239" s="159"/>
      <c r="W239" s="159"/>
      <c r="X239" s="159"/>
      <c r="Y239" s="159"/>
      <c r="Z239" s="148"/>
      <c r="AA239" s="148"/>
      <c r="AB239" s="148"/>
      <c r="AC239" s="148"/>
      <c r="AD239" s="148"/>
      <c r="AE239" s="148"/>
      <c r="AF239" s="148"/>
      <c r="AG239" s="148" t="s">
        <v>156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x14ac:dyDescent="0.2">
      <c r="A240" s="164" t="s">
        <v>143</v>
      </c>
      <c r="B240" s="165" t="s">
        <v>107</v>
      </c>
      <c r="C240" s="187" t="s">
        <v>108</v>
      </c>
      <c r="D240" s="166"/>
      <c r="E240" s="167"/>
      <c r="F240" s="168"/>
      <c r="G240" s="168">
        <f>SUMIF(AG241:AG262,"&lt;&gt;NOR",G241:G262)</f>
        <v>0</v>
      </c>
      <c r="H240" s="168"/>
      <c r="I240" s="168">
        <f>SUM(I241:I262)</f>
        <v>0</v>
      </c>
      <c r="J240" s="168"/>
      <c r="K240" s="168">
        <f>SUM(K241:K262)</f>
        <v>0</v>
      </c>
      <c r="L240" s="168"/>
      <c r="M240" s="168">
        <f>SUM(M241:M262)</f>
        <v>0</v>
      </c>
      <c r="N240" s="167"/>
      <c r="O240" s="167">
        <f>SUM(O241:O262)</f>
        <v>0.89999999999999991</v>
      </c>
      <c r="P240" s="167"/>
      <c r="Q240" s="167">
        <f>SUM(Q241:Q262)</f>
        <v>0</v>
      </c>
      <c r="R240" s="168"/>
      <c r="S240" s="168"/>
      <c r="T240" s="169"/>
      <c r="U240" s="163"/>
      <c r="V240" s="163">
        <f>SUM(V241:V262)</f>
        <v>146.80000000000001</v>
      </c>
      <c r="W240" s="163"/>
      <c r="X240" s="163"/>
      <c r="Y240" s="163"/>
      <c r="AG240" t="s">
        <v>144</v>
      </c>
    </row>
    <row r="241" spans="1:60" ht="22.5" outlineLevel="1" x14ac:dyDescent="0.2">
      <c r="A241" s="179">
        <v>115</v>
      </c>
      <c r="B241" s="180" t="s">
        <v>471</v>
      </c>
      <c r="C241" s="190" t="s">
        <v>472</v>
      </c>
      <c r="D241" s="181" t="s">
        <v>205</v>
      </c>
      <c r="E241" s="182">
        <v>50</v>
      </c>
      <c r="F241" s="183"/>
      <c r="G241" s="184">
        <f>ROUND(E241*F241,2)</f>
        <v>0</v>
      </c>
      <c r="H241" s="183"/>
      <c r="I241" s="184">
        <f>ROUND(E241*H241,2)</f>
        <v>0</v>
      </c>
      <c r="J241" s="183"/>
      <c r="K241" s="184">
        <f>ROUND(E241*J241,2)</f>
        <v>0</v>
      </c>
      <c r="L241" s="184">
        <v>21</v>
      </c>
      <c r="M241" s="184">
        <f>G241*(1+L241/100)</f>
        <v>0</v>
      </c>
      <c r="N241" s="182">
        <v>2.0000000000000002E-5</v>
      </c>
      <c r="O241" s="182">
        <f>ROUND(E241*N241,2)</f>
        <v>0</v>
      </c>
      <c r="P241" s="182">
        <v>0</v>
      </c>
      <c r="Q241" s="182">
        <f>ROUND(E241*P241,2)</f>
        <v>0</v>
      </c>
      <c r="R241" s="184" t="s">
        <v>107</v>
      </c>
      <c r="S241" s="184" t="s">
        <v>149</v>
      </c>
      <c r="T241" s="185" t="s">
        <v>149</v>
      </c>
      <c r="U241" s="159">
        <v>0.14000000000000001</v>
      </c>
      <c r="V241" s="159">
        <f>ROUND(E241*U241,2)</f>
        <v>7</v>
      </c>
      <c r="W241" s="159"/>
      <c r="X241" s="159" t="s">
        <v>150</v>
      </c>
      <c r="Y241" s="159" t="s">
        <v>151</v>
      </c>
      <c r="Z241" s="148"/>
      <c r="AA241" s="148"/>
      <c r="AB241" s="148"/>
      <c r="AC241" s="148"/>
      <c r="AD241" s="148"/>
      <c r="AE241" s="148"/>
      <c r="AF241" s="148"/>
      <c r="AG241" s="148" t="s">
        <v>473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ht="22.5" outlineLevel="1" x14ac:dyDescent="0.2">
      <c r="A242" s="179">
        <v>116</v>
      </c>
      <c r="B242" s="180" t="s">
        <v>474</v>
      </c>
      <c r="C242" s="190" t="s">
        <v>475</v>
      </c>
      <c r="D242" s="181" t="s">
        <v>205</v>
      </c>
      <c r="E242" s="182">
        <v>40</v>
      </c>
      <c r="F242" s="183"/>
      <c r="G242" s="184">
        <f>ROUND(E242*F242,2)</f>
        <v>0</v>
      </c>
      <c r="H242" s="183"/>
      <c r="I242" s="184">
        <f>ROUND(E242*H242,2)</f>
        <v>0</v>
      </c>
      <c r="J242" s="183"/>
      <c r="K242" s="184">
        <f>ROUND(E242*J242,2)</f>
        <v>0</v>
      </c>
      <c r="L242" s="184">
        <v>21</v>
      </c>
      <c r="M242" s="184">
        <f>G242*(1+L242/100)</f>
        <v>0</v>
      </c>
      <c r="N242" s="182">
        <v>0</v>
      </c>
      <c r="O242" s="182">
        <f>ROUND(E242*N242,2)</f>
        <v>0</v>
      </c>
      <c r="P242" s="182">
        <v>0</v>
      </c>
      <c r="Q242" s="182">
        <f>ROUND(E242*P242,2)</f>
        <v>0</v>
      </c>
      <c r="R242" s="184" t="s">
        <v>107</v>
      </c>
      <c r="S242" s="184" t="s">
        <v>149</v>
      </c>
      <c r="T242" s="185" t="s">
        <v>149</v>
      </c>
      <c r="U242" s="159">
        <v>0.4</v>
      </c>
      <c r="V242" s="159">
        <f>ROUND(E242*U242,2)</f>
        <v>16</v>
      </c>
      <c r="W242" s="159"/>
      <c r="X242" s="159" t="s">
        <v>150</v>
      </c>
      <c r="Y242" s="159" t="s">
        <v>151</v>
      </c>
      <c r="Z242" s="148"/>
      <c r="AA242" s="148"/>
      <c r="AB242" s="148"/>
      <c r="AC242" s="148"/>
      <c r="AD242" s="148"/>
      <c r="AE242" s="148"/>
      <c r="AF242" s="148"/>
      <c r="AG242" s="148" t="s">
        <v>473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ht="22.5" outlineLevel="1" x14ac:dyDescent="0.2">
      <c r="A243" s="179">
        <v>117</v>
      </c>
      <c r="B243" s="180" t="s">
        <v>476</v>
      </c>
      <c r="C243" s="190" t="s">
        <v>477</v>
      </c>
      <c r="D243" s="181" t="s">
        <v>205</v>
      </c>
      <c r="E243" s="182">
        <v>40</v>
      </c>
      <c r="F243" s="183"/>
      <c r="G243" s="184">
        <f>ROUND(E243*F243,2)</f>
        <v>0</v>
      </c>
      <c r="H243" s="183"/>
      <c r="I243" s="184">
        <f>ROUND(E243*H243,2)</f>
        <v>0</v>
      </c>
      <c r="J243" s="183"/>
      <c r="K243" s="184">
        <f>ROUND(E243*J243,2)</f>
        <v>0</v>
      </c>
      <c r="L243" s="184">
        <v>21</v>
      </c>
      <c r="M243" s="184">
        <f>G243*(1+L243/100)</f>
        <v>0</v>
      </c>
      <c r="N243" s="182">
        <v>0</v>
      </c>
      <c r="O243" s="182">
        <f>ROUND(E243*N243,2)</f>
        <v>0</v>
      </c>
      <c r="P243" s="182">
        <v>0</v>
      </c>
      <c r="Q243" s="182">
        <f>ROUND(E243*P243,2)</f>
        <v>0</v>
      </c>
      <c r="R243" s="184" t="s">
        <v>107</v>
      </c>
      <c r="S243" s="184" t="s">
        <v>149</v>
      </c>
      <c r="T243" s="185" t="s">
        <v>149</v>
      </c>
      <c r="U243" s="159">
        <v>0.33</v>
      </c>
      <c r="V243" s="159">
        <f>ROUND(E243*U243,2)</f>
        <v>13.2</v>
      </c>
      <c r="W243" s="159"/>
      <c r="X243" s="159" t="s">
        <v>150</v>
      </c>
      <c r="Y243" s="159" t="s">
        <v>151</v>
      </c>
      <c r="Z243" s="148"/>
      <c r="AA243" s="148"/>
      <c r="AB243" s="148"/>
      <c r="AC243" s="148"/>
      <c r="AD243" s="148"/>
      <c r="AE243" s="148"/>
      <c r="AF243" s="148"/>
      <c r="AG243" s="148" t="s">
        <v>473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ht="22.5" outlineLevel="1" x14ac:dyDescent="0.2">
      <c r="A244" s="171">
        <v>118</v>
      </c>
      <c r="B244" s="172" t="s">
        <v>478</v>
      </c>
      <c r="C244" s="188" t="s">
        <v>479</v>
      </c>
      <c r="D244" s="173" t="s">
        <v>205</v>
      </c>
      <c r="E244" s="174">
        <v>50</v>
      </c>
      <c r="F244" s="175"/>
      <c r="G244" s="176">
        <f>ROUND(E244*F244,2)</f>
        <v>0</v>
      </c>
      <c r="H244" s="175"/>
      <c r="I244" s="176">
        <f>ROUND(E244*H244,2)</f>
        <v>0</v>
      </c>
      <c r="J244" s="175"/>
      <c r="K244" s="176">
        <f>ROUND(E244*J244,2)</f>
        <v>0</v>
      </c>
      <c r="L244" s="176">
        <v>21</v>
      </c>
      <c r="M244" s="176">
        <f>G244*(1+L244/100)</f>
        <v>0</v>
      </c>
      <c r="N244" s="174">
        <v>1.8000000000000001E-4</v>
      </c>
      <c r="O244" s="174">
        <f>ROUND(E244*N244,2)</f>
        <v>0.01</v>
      </c>
      <c r="P244" s="174">
        <v>0</v>
      </c>
      <c r="Q244" s="174">
        <f>ROUND(E244*P244,2)</f>
        <v>0</v>
      </c>
      <c r="R244" s="176" t="s">
        <v>107</v>
      </c>
      <c r="S244" s="176" t="s">
        <v>149</v>
      </c>
      <c r="T244" s="177" t="s">
        <v>149</v>
      </c>
      <c r="U244" s="159">
        <v>0.43</v>
      </c>
      <c r="V244" s="159">
        <f>ROUND(E244*U244,2)</f>
        <v>21.5</v>
      </c>
      <c r="W244" s="159"/>
      <c r="X244" s="159" t="s">
        <v>150</v>
      </c>
      <c r="Y244" s="159" t="s">
        <v>151</v>
      </c>
      <c r="Z244" s="148"/>
      <c r="AA244" s="148"/>
      <c r="AB244" s="148"/>
      <c r="AC244" s="148"/>
      <c r="AD244" s="148"/>
      <c r="AE244" s="148"/>
      <c r="AF244" s="148"/>
      <c r="AG244" s="148" t="s">
        <v>473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2" x14ac:dyDescent="0.2">
      <c r="A245" s="155"/>
      <c r="B245" s="156"/>
      <c r="C245" s="254" t="s">
        <v>480</v>
      </c>
      <c r="D245" s="255"/>
      <c r="E245" s="255"/>
      <c r="F245" s="255"/>
      <c r="G245" s="255"/>
      <c r="H245" s="159"/>
      <c r="I245" s="159"/>
      <c r="J245" s="159"/>
      <c r="K245" s="159"/>
      <c r="L245" s="159"/>
      <c r="M245" s="159"/>
      <c r="N245" s="158"/>
      <c r="O245" s="158"/>
      <c r="P245" s="158"/>
      <c r="Q245" s="158"/>
      <c r="R245" s="159"/>
      <c r="S245" s="159"/>
      <c r="T245" s="159"/>
      <c r="U245" s="159"/>
      <c r="V245" s="159"/>
      <c r="W245" s="159"/>
      <c r="X245" s="159"/>
      <c r="Y245" s="159"/>
      <c r="Z245" s="148"/>
      <c r="AA245" s="148"/>
      <c r="AB245" s="148"/>
      <c r="AC245" s="148"/>
      <c r="AD245" s="148"/>
      <c r="AE245" s="148"/>
      <c r="AF245" s="148"/>
      <c r="AG245" s="148" t="s">
        <v>170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ht="22.5" outlineLevel="1" x14ac:dyDescent="0.2">
      <c r="A246" s="171">
        <v>119</v>
      </c>
      <c r="B246" s="172" t="s">
        <v>481</v>
      </c>
      <c r="C246" s="188" t="s">
        <v>482</v>
      </c>
      <c r="D246" s="173" t="s">
        <v>205</v>
      </c>
      <c r="E246" s="174">
        <v>60</v>
      </c>
      <c r="F246" s="175"/>
      <c r="G246" s="176">
        <f>ROUND(E246*F246,2)</f>
        <v>0</v>
      </c>
      <c r="H246" s="175"/>
      <c r="I246" s="176">
        <f>ROUND(E246*H246,2)</f>
        <v>0</v>
      </c>
      <c r="J246" s="175"/>
      <c r="K246" s="176">
        <f>ROUND(E246*J246,2)</f>
        <v>0</v>
      </c>
      <c r="L246" s="176">
        <v>21</v>
      </c>
      <c r="M246" s="176">
        <f>G246*(1+L246/100)</f>
        <v>0</v>
      </c>
      <c r="N246" s="174">
        <v>2.5000000000000001E-4</v>
      </c>
      <c r="O246" s="174">
        <f>ROUND(E246*N246,2)</f>
        <v>0.02</v>
      </c>
      <c r="P246" s="174">
        <v>0</v>
      </c>
      <c r="Q246" s="174">
        <f>ROUND(E246*P246,2)</f>
        <v>0</v>
      </c>
      <c r="R246" s="176" t="s">
        <v>107</v>
      </c>
      <c r="S246" s="176" t="s">
        <v>149</v>
      </c>
      <c r="T246" s="177" t="s">
        <v>149</v>
      </c>
      <c r="U246" s="159">
        <v>0.26</v>
      </c>
      <c r="V246" s="159">
        <f>ROUND(E246*U246,2)</f>
        <v>15.6</v>
      </c>
      <c r="W246" s="159"/>
      <c r="X246" s="159" t="s">
        <v>150</v>
      </c>
      <c r="Y246" s="159" t="s">
        <v>151</v>
      </c>
      <c r="Z246" s="148"/>
      <c r="AA246" s="148"/>
      <c r="AB246" s="148"/>
      <c r="AC246" s="148"/>
      <c r="AD246" s="148"/>
      <c r="AE246" s="148"/>
      <c r="AF246" s="148"/>
      <c r="AG246" s="148" t="s">
        <v>473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5"/>
      <c r="B247" s="156"/>
      <c r="C247" s="254" t="s">
        <v>483</v>
      </c>
      <c r="D247" s="255"/>
      <c r="E247" s="255"/>
      <c r="F247" s="255"/>
      <c r="G247" s="255"/>
      <c r="H247" s="159"/>
      <c r="I247" s="159"/>
      <c r="J247" s="159"/>
      <c r="K247" s="159"/>
      <c r="L247" s="159"/>
      <c r="M247" s="159"/>
      <c r="N247" s="158"/>
      <c r="O247" s="158"/>
      <c r="P247" s="158"/>
      <c r="Q247" s="158"/>
      <c r="R247" s="159"/>
      <c r="S247" s="159"/>
      <c r="T247" s="159"/>
      <c r="U247" s="159"/>
      <c r="V247" s="159"/>
      <c r="W247" s="159"/>
      <c r="X247" s="159"/>
      <c r="Y247" s="159"/>
      <c r="Z247" s="148"/>
      <c r="AA247" s="148"/>
      <c r="AB247" s="148"/>
      <c r="AC247" s="148"/>
      <c r="AD247" s="148"/>
      <c r="AE247" s="148"/>
      <c r="AF247" s="148"/>
      <c r="AG247" s="148" t="s">
        <v>170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ht="22.5" outlineLevel="1" x14ac:dyDescent="0.2">
      <c r="A248" s="171">
        <v>120</v>
      </c>
      <c r="B248" s="172" t="s">
        <v>484</v>
      </c>
      <c r="C248" s="188" t="s">
        <v>485</v>
      </c>
      <c r="D248" s="173" t="s">
        <v>188</v>
      </c>
      <c r="E248" s="174">
        <v>200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4">
        <v>6.0000000000000002E-5</v>
      </c>
      <c r="O248" s="174">
        <f>ROUND(E248*N248,2)</f>
        <v>0.01</v>
      </c>
      <c r="P248" s="174">
        <v>0</v>
      </c>
      <c r="Q248" s="174">
        <f>ROUND(E248*P248,2)</f>
        <v>0</v>
      </c>
      <c r="R248" s="176" t="s">
        <v>107</v>
      </c>
      <c r="S248" s="176" t="s">
        <v>149</v>
      </c>
      <c r="T248" s="177" t="s">
        <v>149</v>
      </c>
      <c r="U248" s="159">
        <v>0.13</v>
      </c>
      <c r="V248" s="159">
        <f>ROUND(E248*U248,2)</f>
        <v>26</v>
      </c>
      <c r="W248" s="159"/>
      <c r="X248" s="159" t="s">
        <v>150</v>
      </c>
      <c r="Y248" s="159" t="s">
        <v>151</v>
      </c>
      <c r="Z248" s="148"/>
      <c r="AA248" s="148"/>
      <c r="AB248" s="148"/>
      <c r="AC248" s="148"/>
      <c r="AD248" s="148"/>
      <c r="AE248" s="148"/>
      <c r="AF248" s="148"/>
      <c r="AG248" s="148" t="s">
        <v>473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2" x14ac:dyDescent="0.2">
      <c r="A249" s="155"/>
      <c r="B249" s="156"/>
      <c r="C249" s="254" t="s">
        <v>483</v>
      </c>
      <c r="D249" s="255"/>
      <c r="E249" s="255"/>
      <c r="F249" s="255"/>
      <c r="G249" s="255"/>
      <c r="H249" s="159"/>
      <c r="I249" s="159"/>
      <c r="J249" s="159"/>
      <c r="K249" s="159"/>
      <c r="L249" s="159"/>
      <c r="M249" s="159"/>
      <c r="N249" s="158"/>
      <c r="O249" s="158"/>
      <c r="P249" s="158"/>
      <c r="Q249" s="158"/>
      <c r="R249" s="159"/>
      <c r="S249" s="159"/>
      <c r="T249" s="159"/>
      <c r="U249" s="159"/>
      <c r="V249" s="159"/>
      <c r="W249" s="159"/>
      <c r="X249" s="159"/>
      <c r="Y249" s="159"/>
      <c r="Z249" s="148"/>
      <c r="AA249" s="148"/>
      <c r="AB249" s="148"/>
      <c r="AC249" s="148"/>
      <c r="AD249" s="148"/>
      <c r="AE249" s="148"/>
      <c r="AF249" s="148"/>
      <c r="AG249" s="148" t="s">
        <v>170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79">
        <v>121</v>
      </c>
      <c r="B250" s="180" t="s">
        <v>486</v>
      </c>
      <c r="C250" s="190" t="s">
        <v>487</v>
      </c>
      <c r="D250" s="181" t="s">
        <v>188</v>
      </c>
      <c r="E250" s="182">
        <v>400</v>
      </c>
      <c r="F250" s="183"/>
      <c r="G250" s="184">
        <f>ROUND(E250*F250,2)</f>
        <v>0</v>
      </c>
      <c r="H250" s="183"/>
      <c r="I250" s="184">
        <f>ROUND(E250*H250,2)</f>
        <v>0</v>
      </c>
      <c r="J250" s="183"/>
      <c r="K250" s="184">
        <f>ROUND(E250*J250,2)</f>
        <v>0</v>
      </c>
      <c r="L250" s="184">
        <v>21</v>
      </c>
      <c r="M250" s="184">
        <f>G250*(1+L250/100)</f>
        <v>0</v>
      </c>
      <c r="N250" s="182">
        <v>1.7000000000000001E-4</v>
      </c>
      <c r="O250" s="182">
        <f>ROUND(E250*N250,2)</f>
        <v>7.0000000000000007E-2</v>
      </c>
      <c r="P250" s="182">
        <v>0</v>
      </c>
      <c r="Q250" s="182">
        <f>ROUND(E250*P250,2)</f>
        <v>0</v>
      </c>
      <c r="R250" s="184"/>
      <c r="S250" s="184" t="s">
        <v>488</v>
      </c>
      <c r="T250" s="185" t="s">
        <v>163</v>
      </c>
      <c r="U250" s="159">
        <v>0.05</v>
      </c>
      <c r="V250" s="159">
        <f>ROUND(E250*U250,2)</f>
        <v>20</v>
      </c>
      <c r="W250" s="159"/>
      <c r="X250" s="159" t="s">
        <v>150</v>
      </c>
      <c r="Y250" s="159" t="s">
        <v>151</v>
      </c>
      <c r="Z250" s="148"/>
      <c r="AA250" s="148"/>
      <c r="AB250" s="148"/>
      <c r="AC250" s="148"/>
      <c r="AD250" s="148"/>
      <c r="AE250" s="148"/>
      <c r="AF250" s="148"/>
      <c r="AG250" s="148" t="s">
        <v>473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79">
        <v>122</v>
      </c>
      <c r="B251" s="180" t="s">
        <v>489</v>
      </c>
      <c r="C251" s="190" t="s">
        <v>490</v>
      </c>
      <c r="D251" s="181" t="s">
        <v>188</v>
      </c>
      <c r="E251" s="182">
        <v>550</v>
      </c>
      <c r="F251" s="183"/>
      <c r="G251" s="184">
        <f>ROUND(E251*F251,2)</f>
        <v>0</v>
      </c>
      <c r="H251" s="183"/>
      <c r="I251" s="184">
        <f>ROUND(E251*H251,2)</f>
        <v>0</v>
      </c>
      <c r="J251" s="183"/>
      <c r="K251" s="184">
        <f>ROUND(E251*J251,2)</f>
        <v>0</v>
      </c>
      <c r="L251" s="184">
        <v>21</v>
      </c>
      <c r="M251" s="184">
        <f>G251*(1+L251/100)</f>
        <v>0</v>
      </c>
      <c r="N251" s="182">
        <v>2.3000000000000001E-4</v>
      </c>
      <c r="O251" s="182">
        <f>ROUND(E251*N251,2)</f>
        <v>0.13</v>
      </c>
      <c r="P251" s="182">
        <v>0</v>
      </c>
      <c r="Q251" s="182">
        <f>ROUND(E251*P251,2)</f>
        <v>0</v>
      </c>
      <c r="R251" s="184"/>
      <c r="S251" s="184" t="s">
        <v>488</v>
      </c>
      <c r="T251" s="185" t="s">
        <v>163</v>
      </c>
      <c r="U251" s="159">
        <v>0.05</v>
      </c>
      <c r="V251" s="159">
        <f>ROUND(E251*U251,2)</f>
        <v>27.5</v>
      </c>
      <c r="W251" s="159"/>
      <c r="X251" s="159" t="s">
        <v>150</v>
      </c>
      <c r="Y251" s="159" t="s">
        <v>151</v>
      </c>
      <c r="Z251" s="148"/>
      <c r="AA251" s="148"/>
      <c r="AB251" s="148"/>
      <c r="AC251" s="148"/>
      <c r="AD251" s="148"/>
      <c r="AE251" s="148"/>
      <c r="AF251" s="148"/>
      <c r="AG251" s="148" t="s">
        <v>473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79">
        <v>123</v>
      </c>
      <c r="B252" s="180" t="s">
        <v>491</v>
      </c>
      <c r="C252" s="190" t="s">
        <v>492</v>
      </c>
      <c r="D252" s="181" t="s">
        <v>188</v>
      </c>
      <c r="E252" s="182">
        <v>250</v>
      </c>
      <c r="F252" s="183"/>
      <c r="G252" s="184">
        <f>ROUND(E252*F252,2)</f>
        <v>0</v>
      </c>
      <c r="H252" s="183"/>
      <c r="I252" s="184">
        <f>ROUND(E252*H252,2)</f>
        <v>0</v>
      </c>
      <c r="J252" s="183"/>
      <c r="K252" s="184">
        <f>ROUND(E252*J252,2)</f>
        <v>0</v>
      </c>
      <c r="L252" s="184">
        <v>21</v>
      </c>
      <c r="M252" s="184">
        <f>G252*(1+L252/100)</f>
        <v>0</v>
      </c>
      <c r="N252" s="182">
        <v>0</v>
      </c>
      <c r="O252" s="182">
        <f>ROUND(E252*N252,2)</f>
        <v>0</v>
      </c>
      <c r="P252" s="182">
        <v>0</v>
      </c>
      <c r="Q252" s="182">
        <f>ROUND(E252*P252,2)</f>
        <v>0</v>
      </c>
      <c r="R252" s="184"/>
      <c r="S252" s="184" t="s">
        <v>342</v>
      </c>
      <c r="T252" s="185" t="s">
        <v>163</v>
      </c>
      <c r="U252" s="159">
        <v>0</v>
      </c>
      <c r="V252" s="159">
        <f>ROUND(E252*U252,2)</f>
        <v>0</v>
      </c>
      <c r="W252" s="159"/>
      <c r="X252" s="159" t="s">
        <v>150</v>
      </c>
      <c r="Y252" s="159" t="s">
        <v>151</v>
      </c>
      <c r="Z252" s="148"/>
      <c r="AA252" s="148"/>
      <c r="AB252" s="148"/>
      <c r="AC252" s="148"/>
      <c r="AD252" s="148"/>
      <c r="AE252" s="148"/>
      <c r="AF252" s="148"/>
      <c r="AG252" s="148" t="s">
        <v>473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79">
        <v>124</v>
      </c>
      <c r="B253" s="180" t="s">
        <v>493</v>
      </c>
      <c r="C253" s="190" t="s">
        <v>494</v>
      </c>
      <c r="D253" s="181" t="s">
        <v>205</v>
      </c>
      <c r="E253" s="182">
        <v>120</v>
      </c>
      <c r="F253" s="183"/>
      <c r="G253" s="184">
        <f>ROUND(E253*F253,2)</f>
        <v>0</v>
      </c>
      <c r="H253" s="183"/>
      <c r="I253" s="184">
        <f>ROUND(E253*H253,2)</f>
        <v>0</v>
      </c>
      <c r="J253" s="183"/>
      <c r="K253" s="184">
        <f>ROUND(E253*J253,2)</f>
        <v>0</v>
      </c>
      <c r="L253" s="184">
        <v>21</v>
      </c>
      <c r="M253" s="184">
        <f>G253*(1+L253/100)</f>
        <v>0</v>
      </c>
      <c r="N253" s="182">
        <v>0</v>
      </c>
      <c r="O253" s="182">
        <f>ROUND(E253*N253,2)</f>
        <v>0</v>
      </c>
      <c r="P253" s="182">
        <v>0</v>
      </c>
      <c r="Q253" s="182">
        <f>ROUND(E253*P253,2)</f>
        <v>0</v>
      </c>
      <c r="R253" s="184"/>
      <c r="S253" s="184" t="s">
        <v>149</v>
      </c>
      <c r="T253" s="185" t="s">
        <v>163</v>
      </c>
      <c r="U253" s="159">
        <v>0</v>
      </c>
      <c r="V253" s="159">
        <f>ROUND(E253*U253,2)</f>
        <v>0</v>
      </c>
      <c r="W253" s="159"/>
      <c r="X253" s="159" t="s">
        <v>150</v>
      </c>
      <c r="Y253" s="159" t="s">
        <v>151</v>
      </c>
      <c r="Z253" s="148"/>
      <c r="AA253" s="148"/>
      <c r="AB253" s="148"/>
      <c r="AC253" s="148"/>
      <c r="AD253" s="148"/>
      <c r="AE253" s="148"/>
      <c r="AF253" s="148"/>
      <c r="AG253" s="148" t="s">
        <v>473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71">
        <v>125</v>
      </c>
      <c r="B254" s="172" t="s">
        <v>495</v>
      </c>
      <c r="C254" s="188" t="s">
        <v>496</v>
      </c>
      <c r="D254" s="173" t="s">
        <v>205</v>
      </c>
      <c r="E254" s="174">
        <v>58</v>
      </c>
      <c r="F254" s="175"/>
      <c r="G254" s="176">
        <f>ROUND(E254*F254,2)</f>
        <v>0</v>
      </c>
      <c r="H254" s="175"/>
      <c r="I254" s="176">
        <f>ROUND(E254*H254,2)</f>
        <v>0</v>
      </c>
      <c r="J254" s="175"/>
      <c r="K254" s="176">
        <f>ROUND(E254*J254,2)</f>
        <v>0</v>
      </c>
      <c r="L254" s="176">
        <v>21</v>
      </c>
      <c r="M254" s="176">
        <f>G254*(1+L254/100)</f>
        <v>0</v>
      </c>
      <c r="N254" s="174">
        <v>5.0000000000000001E-3</v>
      </c>
      <c r="O254" s="174">
        <f>ROUND(E254*N254,2)</f>
        <v>0.28999999999999998</v>
      </c>
      <c r="P254" s="174">
        <v>0</v>
      </c>
      <c r="Q254" s="174">
        <f>ROUND(E254*P254,2)</f>
        <v>0</v>
      </c>
      <c r="R254" s="176"/>
      <c r="S254" s="176" t="s">
        <v>342</v>
      </c>
      <c r="T254" s="177" t="s">
        <v>163</v>
      </c>
      <c r="U254" s="159">
        <v>0</v>
      </c>
      <c r="V254" s="159">
        <f>ROUND(E254*U254,2)</f>
        <v>0</v>
      </c>
      <c r="W254" s="159"/>
      <c r="X254" s="159" t="s">
        <v>150</v>
      </c>
      <c r="Y254" s="159" t="s">
        <v>151</v>
      </c>
      <c r="Z254" s="148"/>
      <c r="AA254" s="148"/>
      <c r="AB254" s="148"/>
      <c r="AC254" s="148"/>
      <c r="AD254" s="148"/>
      <c r="AE254" s="148"/>
      <c r="AF254" s="148"/>
      <c r="AG254" s="148" t="s">
        <v>473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2" x14ac:dyDescent="0.2">
      <c r="A255" s="155"/>
      <c r="B255" s="156"/>
      <c r="C255" s="254" t="s">
        <v>497</v>
      </c>
      <c r="D255" s="255"/>
      <c r="E255" s="255"/>
      <c r="F255" s="255"/>
      <c r="G255" s="255"/>
      <c r="H255" s="159"/>
      <c r="I255" s="159"/>
      <c r="J255" s="159"/>
      <c r="K255" s="159"/>
      <c r="L255" s="159"/>
      <c r="M255" s="159"/>
      <c r="N255" s="158"/>
      <c r="O255" s="158"/>
      <c r="P255" s="158"/>
      <c r="Q255" s="158"/>
      <c r="R255" s="159"/>
      <c r="S255" s="159"/>
      <c r="T255" s="159"/>
      <c r="U255" s="159"/>
      <c r="V255" s="159"/>
      <c r="W255" s="159"/>
      <c r="X255" s="159"/>
      <c r="Y255" s="159"/>
      <c r="Z255" s="148"/>
      <c r="AA255" s="148"/>
      <c r="AB255" s="148"/>
      <c r="AC255" s="148"/>
      <c r="AD255" s="148"/>
      <c r="AE255" s="148"/>
      <c r="AF255" s="148"/>
      <c r="AG255" s="148" t="s">
        <v>170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ht="22.5" outlineLevel="1" x14ac:dyDescent="0.2">
      <c r="A256" s="179">
        <v>126</v>
      </c>
      <c r="B256" s="180" t="s">
        <v>498</v>
      </c>
      <c r="C256" s="190" t="s">
        <v>499</v>
      </c>
      <c r="D256" s="181" t="s">
        <v>205</v>
      </c>
      <c r="E256" s="182">
        <v>100</v>
      </c>
      <c r="F256" s="183"/>
      <c r="G256" s="184">
        <f>ROUND(E256*F256,2)</f>
        <v>0</v>
      </c>
      <c r="H256" s="183"/>
      <c r="I256" s="184">
        <f>ROUND(E256*H256,2)</f>
        <v>0</v>
      </c>
      <c r="J256" s="183"/>
      <c r="K256" s="184">
        <f>ROUND(E256*J256,2)</f>
        <v>0</v>
      </c>
      <c r="L256" s="184">
        <v>21</v>
      </c>
      <c r="M256" s="184">
        <f>G256*(1+L256/100)</f>
        <v>0</v>
      </c>
      <c r="N256" s="182">
        <v>0</v>
      </c>
      <c r="O256" s="182">
        <f>ROUND(E256*N256,2)</f>
        <v>0</v>
      </c>
      <c r="P256" s="182">
        <v>0</v>
      </c>
      <c r="Q256" s="182">
        <f>ROUND(E256*P256,2)</f>
        <v>0</v>
      </c>
      <c r="R256" s="184" t="s">
        <v>208</v>
      </c>
      <c r="S256" s="184" t="s">
        <v>149</v>
      </c>
      <c r="T256" s="185" t="s">
        <v>149</v>
      </c>
      <c r="U256" s="159">
        <v>0</v>
      </c>
      <c r="V256" s="159">
        <f>ROUND(E256*U256,2)</f>
        <v>0</v>
      </c>
      <c r="W256" s="159"/>
      <c r="X256" s="159" t="s">
        <v>209</v>
      </c>
      <c r="Y256" s="159" t="s">
        <v>151</v>
      </c>
      <c r="Z256" s="148"/>
      <c r="AA256" s="148"/>
      <c r="AB256" s="148"/>
      <c r="AC256" s="148"/>
      <c r="AD256" s="148"/>
      <c r="AE256" s="148"/>
      <c r="AF256" s="148"/>
      <c r="AG256" s="148" t="s">
        <v>500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79">
        <v>127</v>
      </c>
      <c r="B257" s="180" t="s">
        <v>501</v>
      </c>
      <c r="C257" s="190" t="s">
        <v>502</v>
      </c>
      <c r="D257" s="181" t="s">
        <v>205</v>
      </c>
      <c r="E257" s="182">
        <v>80</v>
      </c>
      <c r="F257" s="183"/>
      <c r="G257" s="184">
        <f>ROUND(E257*F257,2)</f>
        <v>0</v>
      </c>
      <c r="H257" s="183"/>
      <c r="I257" s="184">
        <f>ROUND(E257*H257,2)</f>
        <v>0</v>
      </c>
      <c r="J257" s="183"/>
      <c r="K257" s="184">
        <f>ROUND(E257*J257,2)</f>
        <v>0</v>
      </c>
      <c r="L257" s="184">
        <v>21</v>
      </c>
      <c r="M257" s="184">
        <f>G257*(1+L257/100)</f>
        <v>0</v>
      </c>
      <c r="N257" s="182">
        <v>0</v>
      </c>
      <c r="O257" s="182">
        <f>ROUND(E257*N257,2)</f>
        <v>0</v>
      </c>
      <c r="P257" s="182">
        <v>0</v>
      </c>
      <c r="Q257" s="182">
        <f>ROUND(E257*P257,2)</f>
        <v>0</v>
      </c>
      <c r="R257" s="184" t="s">
        <v>208</v>
      </c>
      <c r="S257" s="184" t="s">
        <v>149</v>
      </c>
      <c r="T257" s="185" t="s">
        <v>149</v>
      </c>
      <c r="U257" s="159">
        <v>0</v>
      </c>
      <c r="V257" s="159">
        <f>ROUND(E257*U257,2)</f>
        <v>0</v>
      </c>
      <c r="W257" s="159"/>
      <c r="X257" s="159" t="s">
        <v>209</v>
      </c>
      <c r="Y257" s="159" t="s">
        <v>151</v>
      </c>
      <c r="Z257" s="148"/>
      <c r="AA257" s="148"/>
      <c r="AB257" s="148"/>
      <c r="AC257" s="148"/>
      <c r="AD257" s="148"/>
      <c r="AE257" s="148"/>
      <c r="AF257" s="148"/>
      <c r="AG257" s="148" t="s">
        <v>500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ht="45" outlineLevel="1" x14ac:dyDescent="0.2">
      <c r="A258" s="171">
        <v>128</v>
      </c>
      <c r="B258" s="172" t="s">
        <v>503</v>
      </c>
      <c r="C258" s="188" t="s">
        <v>504</v>
      </c>
      <c r="D258" s="173" t="s">
        <v>188</v>
      </c>
      <c r="E258" s="174">
        <v>275</v>
      </c>
      <c r="F258" s="175"/>
      <c r="G258" s="176">
        <f>ROUND(E258*F258,2)</f>
        <v>0</v>
      </c>
      <c r="H258" s="175"/>
      <c r="I258" s="176">
        <f>ROUND(E258*H258,2)</f>
        <v>0</v>
      </c>
      <c r="J258" s="175"/>
      <c r="K258" s="176">
        <f>ROUND(E258*J258,2)</f>
        <v>0</v>
      </c>
      <c r="L258" s="176">
        <v>21</v>
      </c>
      <c r="M258" s="176">
        <f>G258*(1+L258/100)</f>
        <v>0</v>
      </c>
      <c r="N258" s="174">
        <v>9.0000000000000006E-5</v>
      </c>
      <c r="O258" s="174">
        <f>ROUND(E258*N258,2)</f>
        <v>0.02</v>
      </c>
      <c r="P258" s="174">
        <v>0</v>
      </c>
      <c r="Q258" s="174">
        <f>ROUND(E258*P258,2)</f>
        <v>0</v>
      </c>
      <c r="R258" s="176" t="s">
        <v>208</v>
      </c>
      <c r="S258" s="176" t="s">
        <v>505</v>
      </c>
      <c r="T258" s="177" t="s">
        <v>163</v>
      </c>
      <c r="U258" s="159">
        <v>0</v>
      </c>
      <c r="V258" s="159">
        <f>ROUND(E258*U258,2)</f>
        <v>0</v>
      </c>
      <c r="W258" s="159"/>
      <c r="X258" s="159" t="s">
        <v>209</v>
      </c>
      <c r="Y258" s="159" t="s">
        <v>151</v>
      </c>
      <c r="Z258" s="148"/>
      <c r="AA258" s="148"/>
      <c r="AB258" s="148"/>
      <c r="AC258" s="148"/>
      <c r="AD258" s="148"/>
      <c r="AE258" s="148"/>
      <c r="AF258" s="148"/>
      <c r="AG258" s="148" t="s">
        <v>500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2" x14ac:dyDescent="0.2">
      <c r="A259" s="155"/>
      <c r="B259" s="156"/>
      <c r="C259" s="189" t="s">
        <v>506</v>
      </c>
      <c r="D259" s="161"/>
      <c r="E259" s="162">
        <v>275</v>
      </c>
      <c r="F259" s="159"/>
      <c r="G259" s="159"/>
      <c r="H259" s="159"/>
      <c r="I259" s="159"/>
      <c r="J259" s="159"/>
      <c r="K259" s="159"/>
      <c r="L259" s="159"/>
      <c r="M259" s="159"/>
      <c r="N259" s="158"/>
      <c r="O259" s="158"/>
      <c r="P259" s="158"/>
      <c r="Q259" s="158"/>
      <c r="R259" s="159"/>
      <c r="S259" s="159"/>
      <c r="T259" s="159"/>
      <c r="U259" s="159"/>
      <c r="V259" s="159"/>
      <c r="W259" s="159"/>
      <c r="X259" s="159"/>
      <c r="Y259" s="159"/>
      <c r="Z259" s="148"/>
      <c r="AA259" s="148"/>
      <c r="AB259" s="148"/>
      <c r="AC259" s="148"/>
      <c r="AD259" s="148"/>
      <c r="AE259" s="148"/>
      <c r="AF259" s="148"/>
      <c r="AG259" s="148" t="s">
        <v>156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ht="33.75" outlineLevel="1" x14ac:dyDescent="0.2">
      <c r="A260" s="179">
        <v>129</v>
      </c>
      <c r="B260" s="180" t="s">
        <v>507</v>
      </c>
      <c r="C260" s="190" t="s">
        <v>508</v>
      </c>
      <c r="D260" s="181" t="s">
        <v>205</v>
      </c>
      <c r="E260" s="182">
        <v>32</v>
      </c>
      <c r="F260" s="183"/>
      <c r="G260" s="184">
        <f>ROUND(E260*F260,2)</f>
        <v>0</v>
      </c>
      <c r="H260" s="183"/>
      <c r="I260" s="184">
        <f>ROUND(E260*H260,2)</f>
        <v>0</v>
      </c>
      <c r="J260" s="183"/>
      <c r="K260" s="184">
        <f>ROUND(E260*J260,2)</f>
        <v>0</v>
      </c>
      <c r="L260" s="184">
        <v>21</v>
      </c>
      <c r="M260" s="184">
        <f>G260*(1+L260/100)</f>
        <v>0</v>
      </c>
      <c r="N260" s="182">
        <v>6.0000000000000001E-3</v>
      </c>
      <c r="O260" s="182">
        <f>ROUND(E260*N260,2)</f>
        <v>0.19</v>
      </c>
      <c r="P260" s="182">
        <v>0</v>
      </c>
      <c r="Q260" s="182">
        <f>ROUND(E260*P260,2)</f>
        <v>0</v>
      </c>
      <c r="R260" s="184" t="s">
        <v>208</v>
      </c>
      <c r="S260" s="184" t="s">
        <v>509</v>
      </c>
      <c r="T260" s="185" t="s">
        <v>163</v>
      </c>
      <c r="U260" s="159">
        <v>0</v>
      </c>
      <c r="V260" s="159">
        <f>ROUND(E260*U260,2)</f>
        <v>0</v>
      </c>
      <c r="W260" s="159"/>
      <c r="X260" s="159" t="s">
        <v>209</v>
      </c>
      <c r="Y260" s="159" t="s">
        <v>151</v>
      </c>
      <c r="Z260" s="148"/>
      <c r="AA260" s="148"/>
      <c r="AB260" s="148"/>
      <c r="AC260" s="148"/>
      <c r="AD260" s="148"/>
      <c r="AE260" s="148"/>
      <c r="AF260" s="148"/>
      <c r="AG260" s="148" t="s">
        <v>210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ht="33.75" outlineLevel="1" x14ac:dyDescent="0.2">
      <c r="A261" s="179">
        <v>130</v>
      </c>
      <c r="B261" s="180" t="s">
        <v>510</v>
      </c>
      <c r="C261" s="190" t="s">
        <v>511</v>
      </c>
      <c r="D261" s="181" t="s">
        <v>205</v>
      </c>
      <c r="E261" s="182">
        <v>12</v>
      </c>
      <c r="F261" s="183"/>
      <c r="G261" s="184">
        <f>ROUND(E261*F261,2)</f>
        <v>0</v>
      </c>
      <c r="H261" s="183"/>
      <c r="I261" s="184">
        <f>ROUND(E261*H261,2)</f>
        <v>0</v>
      </c>
      <c r="J261" s="183"/>
      <c r="K261" s="184">
        <f>ROUND(E261*J261,2)</f>
        <v>0</v>
      </c>
      <c r="L261" s="184">
        <v>21</v>
      </c>
      <c r="M261" s="184">
        <f>G261*(1+L261/100)</f>
        <v>0</v>
      </c>
      <c r="N261" s="182">
        <v>8.0000000000000002E-3</v>
      </c>
      <c r="O261" s="182">
        <f>ROUND(E261*N261,2)</f>
        <v>0.1</v>
      </c>
      <c r="P261" s="182">
        <v>0</v>
      </c>
      <c r="Q261" s="182">
        <f>ROUND(E261*P261,2)</f>
        <v>0</v>
      </c>
      <c r="R261" s="184" t="s">
        <v>208</v>
      </c>
      <c r="S261" s="184" t="s">
        <v>509</v>
      </c>
      <c r="T261" s="185" t="s">
        <v>163</v>
      </c>
      <c r="U261" s="159">
        <v>0</v>
      </c>
      <c r="V261" s="159">
        <f>ROUND(E261*U261,2)</f>
        <v>0</v>
      </c>
      <c r="W261" s="159"/>
      <c r="X261" s="159" t="s">
        <v>209</v>
      </c>
      <c r="Y261" s="159" t="s">
        <v>151</v>
      </c>
      <c r="Z261" s="148"/>
      <c r="AA261" s="148"/>
      <c r="AB261" s="148"/>
      <c r="AC261" s="148"/>
      <c r="AD261" s="148"/>
      <c r="AE261" s="148"/>
      <c r="AF261" s="148"/>
      <c r="AG261" s="148" t="s">
        <v>512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ht="33.75" outlineLevel="1" x14ac:dyDescent="0.2">
      <c r="A262" s="179">
        <v>131</v>
      </c>
      <c r="B262" s="180" t="s">
        <v>513</v>
      </c>
      <c r="C262" s="190" t="s">
        <v>514</v>
      </c>
      <c r="D262" s="181" t="s">
        <v>205</v>
      </c>
      <c r="E262" s="182">
        <v>14</v>
      </c>
      <c r="F262" s="183"/>
      <c r="G262" s="184">
        <f>ROUND(E262*F262,2)</f>
        <v>0</v>
      </c>
      <c r="H262" s="183"/>
      <c r="I262" s="184">
        <f>ROUND(E262*H262,2)</f>
        <v>0</v>
      </c>
      <c r="J262" s="183"/>
      <c r="K262" s="184">
        <f>ROUND(E262*J262,2)</f>
        <v>0</v>
      </c>
      <c r="L262" s="184">
        <v>21</v>
      </c>
      <c r="M262" s="184">
        <f>G262*(1+L262/100)</f>
        <v>0</v>
      </c>
      <c r="N262" s="182">
        <v>4.4000000000000003E-3</v>
      </c>
      <c r="O262" s="182">
        <f>ROUND(E262*N262,2)</f>
        <v>0.06</v>
      </c>
      <c r="P262" s="182">
        <v>0</v>
      </c>
      <c r="Q262" s="182">
        <f>ROUND(E262*P262,2)</f>
        <v>0</v>
      </c>
      <c r="R262" s="184" t="s">
        <v>208</v>
      </c>
      <c r="S262" s="184" t="s">
        <v>509</v>
      </c>
      <c r="T262" s="185" t="s">
        <v>163</v>
      </c>
      <c r="U262" s="159">
        <v>0</v>
      </c>
      <c r="V262" s="159">
        <f>ROUND(E262*U262,2)</f>
        <v>0</v>
      </c>
      <c r="W262" s="159"/>
      <c r="X262" s="159" t="s">
        <v>209</v>
      </c>
      <c r="Y262" s="159" t="s">
        <v>151</v>
      </c>
      <c r="Z262" s="148"/>
      <c r="AA262" s="148"/>
      <c r="AB262" s="148"/>
      <c r="AC262" s="148"/>
      <c r="AD262" s="148"/>
      <c r="AE262" s="148"/>
      <c r="AF262" s="148"/>
      <c r="AG262" s="148" t="s">
        <v>210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x14ac:dyDescent="0.2">
      <c r="A263" s="164" t="s">
        <v>143</v>
      </c>
      <c r="B263" s="165" t="s">
        <v>109</v>
      </c>
      <c r="C263" s="187" t="s">
        <v>110</v>
      </c>
      <c r="D263" s="166"/>
      <c r="E263" s="167"/>
      <c r="F263" s="168"/>
      <c r="G263" s="168">
        <f>SUMIF(AG264:AG267,"&lt;&gt;NOR",G264:G267)</f>
        <v>0</v>
      </c>
      <c r="H263" s="168"/>
      <c r="I263" s="168">
        <f>SUM(I264:I267)</f>
        <v>0</v>
      </c>
      <c r="J263" s="168"/>
      <c r="K263" s="168">
        <f>SUM(K264:K267)</f>
        <v>0</v>
      </c>
      <c r="L263" s="168"/>
      <c r="M263" s="168">
        <f>SUM(M264:M267)</f>
        <v>0</v>
      </c>
      <c r="N263" s="167"/>
      <c r="O263" s="167">
        <f>SUM(O264:O267)</f>
        <v>0</v>
      </c>
      <c r="P263" s="167"/>
      <c r="Q263" s="167">
        <f>SUM(Q264:Q267)</f>
        <v>0</v>
      </c>
      <c r="R263" s="168"/>
      <c r="S263" s="168"/>
      <c r="T263" s="169"/>
      <c r="U263" s="163"/>
      <c r="V263" s="163">
        <f>SUM(V264:V267)</f>
        <v>0</v>
      </c>
      <c r="W263" s="163"/>
      <c r="X263" s="163"/>
      <c r="Y263" s="163"/>
      <c r="AG263" t="s">
        <v>144</v>
      </c>
    </row>
    <row r="264" spans="1:60" outlineLevel="1" x14ac:dyDescent="0.2">
      <c r="A264" s="179">
        <v>132</v>
      </c>
      <c r="B264" s="180" t="s">
        <v>515</v>
      </c>
      <c r="C264" s="190" t="s">
        <v>516</v>
      </c>
      <c r="D264" s="181" t="s">
        <v>205</v>
      </c>
      <c r="E264" s="182">
        <v>16</v>
      </c>
      <c r="F264" s="183"/>
      <c r="G264" s="184">
        <f>ROUND(E264*F264,2)</f>
        <v>0</v>
      </c>
      <c r="H264" s="183"/>
      <c r="I264" s="184">
        <f>ROUND(E264*H264,2)</f>
        <v>0</v>
      </c>
      <c r="J264" s="183"/>
      <c r="K264" s="184">
        <f>ROUND(E264*J264,2)</f>
        <v>0</v>
      </c>
      <c r="L264" s="184">
        <v>21</v>
      </c>
      <c r="M264" s="184">
        <f>G264*(1+L264/100)</f>
        <v>0</v>
      </c>
      <c r="N264" s="182">
        <v>0</v>
      </c>
      <c r="O264" s="182">
        <f>ROUND(E264*N264,2)</f>
        <v>0</v>
      </c>
      <c r="P264" s="182">
        <v>0</v>
      </c>
      <c r="Q264" s="182">
        <f>ROUND(E264*P264,2)</f>
        <v>0</v>
      </c>
      <c r="R264" s="184"/>
      <c r="S264" s="184" t="s">
        <v>517</v>
      </c>
      <c r="T264" s="185" t="s">
        <v>163</v>
      </c>
      <c r="U264" s="159">
        <v>0</v>
      </c>
      <c r="V264" s="159">
        <f>ROUND(E264*U264,2)</f>
        <v>0</v>
      </c>
      <c r="W264" s="159"/>
      <c r="X264" s="159" t="s">
        <v>150</v>
      </c>
      <c r="Y264" s="159" t="s">
        <v>151</v>
      </c>
      <c r="Z264" s="148"/>
      <c r="AA264" s="148"/>
      <c r="AB264" s="148"/>
      <c r="AC264" s="148"/>
      <c r="AD264" s="148"/>
      <c r="AE264" s="148"/>
      <c r="AF264" s="148"/>
      <c r="AG264" s="148" t="s">
        <v>152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79">
        <v>133</v>
      </c>
      <c r="B265" s="180" t="s">
        <v>518</v>
      </c>
      <c r="C265" s="190" t="s">
        <v>519</v>
      </c>
      <c r="D265" s="181" t="s">
        <v>205</v>
      </c>
      <c r="E265" s="182">
        <v>16</v>
      </c>
      <c r="F265" s="183"/>
      <c r="G265" s="184">
        <f>ROUND(E265*F265,2)</f>
        <v>0</v>
      </c>
      <c r="H265" s="183"/>
      <c r="I265" s="184">
        <f>ROUND(E265*H265,2)</f>
        <v>0</v>
      </c>
      <c r="J265" s="183"/>
      <c r="K265" s="184">
        <f>ROUND(E265*J265,2)</f>
        <v>0</v>
      </c>
      <c r="L265" s="184">
        <v>21</v>
      </c>
      <c r="M265" s="184">
        <f>G265*(1+L265/100)</f>
        <v>0</v>
      </c>
      <c r="N265" s="182">
        <v>0</v>
      </c>
      <c r="O265" s="182">
        <f>ROUND(E265*N265,2)</f>
        <v>0</v>
      </c>
      <c r="P265" s="182">
        <v>0</v>
      </c>
      <c r="Q265" s="182">
        <f>ROUND(E265*P265,2)</f>
        <v>0</v>
      </c>
      <c r="R265" s="184"/>
      <c r="S265" s="184" t="s">
        <v>517</v>
      </c>
      <c r="T265" s="185" t="s">
        <v>163</v>
      </c>
      <c r="U265" s="159">
        <v>0</v>
      </c>
      <c r="V265" s="159">
        <f>ROUND(E265*U265,2)</f>
        <v>0</v>
      </c>
      <c r="W265" s="159"/>
      <c r="X265" s="159" t="s">
        <v>150</v>
      </c>
      <c r="Y265" s="159" t="s">
        <v>151</v>
      </c>
      <c r="Z265" s="148"/>
      <c r="AA265" s="148"/>
      <c r="AB265" s="148"/>
      <c r="AC265" s="148"/>
      <c r="AD265" s="148"/>
      <c r="AE265" s="148"/>
      <c r="AF265" s="148"/>
      <c r="AG265" s="148" t="s">
        <v>185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79">
        <v>134</v>
      </c>
      <c r="B266" s="180" t="s">
        <v>520</v>
      </c>
      <c r="C266" s="190" t="s">
        <v>521</v>
      </c>
      <c r="D266" s="181" t="s">
        <v>205</v>
      </c>
      <c r="E266" s="182">
        <v>10</v>
      </c>
      <c r="F266" s="183"/>
      <c r="G266" s="184">
        <f>ROUND(E266*F266,2)</f>
        <v>0</v>
      </c>
      <c r="H266" s="183"/>
      <c r="I266" s="184">
        <f>ROUND(E266*H266,2)</f>
        <v>0</v>
      </c>
      <c r="J266" s="183"/>
      <c r="K266" s="184">
        <f>ROUND(E266*J266,2)</f>
        <v>0</v>
      </c>
      <c r="L266" s="184">
        <v>21</v>
      </c>
      <c r="M266" s="184">
        <f>G266*(1+L266/100)</f>
        <v>0</v>
      </c>
      <c r="N266" s="182">
        <v>0</v>
      </c>
      <c r="O266" s="182">
        <f>ROUND(E266*N266,2)</f>
        <v>0</v>
      </c>
      <c r="P266" s="182">
        <v>0</v>
      </c>
      <c r="Q266" s="182">
        <f>ROUND(E266*P266,2)</f>
        <v>0</v>
      </c>
      <c r="R266" s="184"/>
      <c r="S266" s="184" t="s">
        <v>342</v>
      </c>
      <c r="T266" s="185" t="s">
        <v>163</v>
      </c>
      <c r="U266" s="159">
        <v>0</v>
      </c>
      <c r="V266" s="159">
        <f>ROUND(E266*U266,2)</f>
        <v>0</v>
      </c>
      <c r="W266" s="159"/>
      <c r="X266" s="159" t="s">
        <v>150</v>
      </c>
      <c r="Y266" s="159" t="s">
        <v>151</v>
      </c>
      <c r="Z266" s="148"/>
      <c r="AA266" s="148"/>
      <c r="AB266" s="148"/>
      <c r="AC266" s="148"/>
      <c r="AD266" s="148"/>
      <c r="AE266" s="148"/>
      <c r="AF266" s="148"/>
      <c r="AG266" s="148" t="s">
        <v>473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79">
        <v>135</v>
      </c>
      <c r="B267" s="180" t="s">
        <v>522</v>
      </c>
      <c r="C267" s="190" t="s">
        <v>523</v>
      </c>
      <c r="D267" s="181" t="s">
        <v>205</v>
      </c>
      <c r="E267" s="182">
        <v>10</v>
      </c>
      <c r="F267" s="183"/>
      <c r="G267" s="184">
        <f>ROUND(E267*F267,2)</f>
        <v>0</v>
      </c>
      <c r="H267" s="183"/>
      <c r="I267" s="184">
        <f>ROUND(E267*H267,2)</f>
        <v>0</v>
      </c>
      <c r="J267" s="183"/>
      <c r="K267" s="184">
        <f>ROUND(E267*J267,2)</f>
        <v>0</v>
      </c>
      <c r="L267" s="184">
        <v>21</v>
      </c>
      <c r="M267" s="184">
        <f>G267*(1+L267/100)</f>
        <v>0</v>
      </c>
      <c r="N267" s="182">
        <v>0</v>
      </c>
      <c r="O267" s="182">
        <f>ROUND(E267*N267,2)</f>
        <v>0</v>
      </c>
      <c r="P267" s="182">
        <v>0</v>
      </c>
      <c r="Q267" s="182">
        <f>ROUND(E267*P267,2)</f>
        <v>0</v>
      </c>
      <c r="R267" s="184"/>
      <c r="S267" s="184" t="s">
        <v>342</v>
      </c>
      <c r="T267" s="185" t="s">
        <v>163</v>
      </c>
      <c r="U267" s="159">
        <v>0</v>
      </c>
      <c r="V267" s="159">
        <f>ROUND(E267*U267,2)</f>
        <v>0</v>
      </c>
      <c r="W267" s="159"/>
      <c r="X267" s="159" t="s">
        <v>209</v>
      </c>
      <c r="Y267" s="159" t="s">
        <v>151</v>
      </c>
      <c r="Z267" s="148"/>
      <c r="AA267" s="148"/>
      <c r="AB267" s="148"/>
      <c r="AC267" s="148"/>
      <c r="AD267" s="148"/>
      <c r="AE267" s="148"/>
      <c r="AF267" s="148"/>
      <c r="AG267" s="148" t="s">
        <v>500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x14ac:dyDescent="0.2">
      <c r="A268" s="164" t="s">
        <v>143</v>
      </c>
      <c r="B268" s="165" t="s">
        <v>111</v>
      </c>
      <c r="C268" s="187" t="s">
        <v>112</v>
      </c>
      <c r="D268" s="166"/>
      <c r="E268" s="167"/>
      <c r="F268" s="168"/>
      <c r="G268" s="168">
        <f>SUMIF(AG269:AG277,"&lt;&gt;NOR",G269:G277)</f>
        <v>0</v>
      </c>
      <c r="H268" s="168"/>
      <c r="I268" s="168">
        <f>SUM(I269:I277)</f>
        <v>0</v>
      </c>
      <c r="J268" s="168"/>
      <c r="K268" s="168">
        <f>SUM(K269:K277)</f>
        <v>0</v>
      </c>
      <c r="L268" s="168"/>
      <c r="M268" s="168">
        <f>SUM(M269:M277)</f>
        <v>0</v>
      </c>
      <c r="N268" s="167"/>
      <c r="O268" s="167">
        <f>SUM(O269:O277)</f>
        <v>0</v>
      </c>
      <c r="P268" s="167"/>
      <c r="Q268" s="167">
        <f>SUM(Q269:Q277)</f>
        <v>0</v>
      </c>
      <c r="R268" s="168"/>
      <c r="S268" s="168"/>
      <c r="T268" s="169"/>
      <c r="U268" s="163"/>
      <c r="V268" s="163">
        <f>SUM(V269:V277)</f>
        <v>220.13</v>
      </c>
      <c r="W268" s="163"/>
      <c r="X268" s="163"/>
      <c r="Y268" s="163"/>
      <c r="AG268" t="s">
        <v>144</v>
      </c>
    </row>
    <row r="269" spans="1:60" outlineLevel="1" x14ac:dyDescent="0.2">
      <c r="A269" s="171">
        <v>136</v>
      </c>
      <c r="B269" s="172" t="s">
        <v>524</v>
      </c>
      <c r="C269" s="188" t="s">
        <v>525</v>
      </c>
      <c r="D269" s="173" t="s">
        <v>256</v>
      </c>
      <c r="E269" s="174">
        <v>48.378270000000001</v>
      </c>
      <c r="F269" s="175"/>
      <c r="G269" s="176">
        <f>ROUND(E269*F269,2)</f>
        <v>0</v>
      </c>
      <c r="H269" s="175"/>
      <c r="I269" s="176">
        <f>ROUND(E269*H269,2)</f>
        <v>0</v>
      </c>
      <c r="J269" s="175"/>
      <c r="K269" s="176">
        <f>ROUND(E269*J269,2)</f>
        <v>0</v>
      </c>
      <c r="L269" s="176">
        <v>21</v>
      </c>
      <c r="M269" s="176">
        <f>G269*(1+L269/100)</f>
        <v>0</v>
      </c>
      <c r="N269" s="174">
        <v>0</v>
      </c>
      <c r="O269" s="174">
        <f>ROUND(E269*N269,2)</f>
        <v>0</v>
      </c>
      <c r="P269" s="174">
        <v>0</v>
      </c>
      <c r="Q269" s="174">
        <f>ROUND(E269*P269,2)</f>
        <v>0</v>
      </c>
      <c r="R269" s="176" t="s">
        <v>526</v>
      </c>
      <c r="S269" s="176" t="s">
        <v>149</v>
      </c>
      <c r="T269" s="177" t="s">
        <v>149</v>
      </c>
      <c r="U269" s="159">
        <v>0.16</v>
      </c>
      <c r="V269" s="159">
        <f>ROUND(E269*U269,2)</f>
        <v>7.74</v>
      </c>
      <c r="W269" s="159"/>
      <c r="X269" s="159" t="s">
        <v>527</v>
      </c>
      <c r="Y269" s="159" t="s">
        <v>151</v>
      </c>
      <c r="Z269" s="148"/>
      <c r="AA269" s="148"/>
      <c r="AB269" s="148"/>
      <c r="AC269" s="148"/>
      <c r="AD269" s="148"/>
      <c r="AE269" s="148"/>
      <c r="AF269" s="148"/>
      <c r="AG269" s="148" t="s">
        <v>528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ht="22.5" outlineLevel="2" x14ac:dyDescent="0.2">
      <c r="A270" s="155"/>
      <c r="B270" s="156"/>
      <c r="C270" s="252" t="s">
        <v>529</v>
      </c>
      <c r="D270" s="253"/>
      <c r="E270" s="253"/>
      <c r="F270" s="253"/>
      <c r="G270" s="253"/>
      <c r="H270" s="159"/>
      <c r="I270" s="159"/>
      <c r="J270" s="159"/>
      <c r="K270" s="159"/>
      <c r="L270" s="159"/>
      <c r="M270" s="159"/>
      <c r="N270" s="158"/>
      <c r="O270" s="158"/>
      <c r="P270" s="158"/>
      <c r="Q270" s="158"/>
      <c r="R270" s="159"/>
      <c r="S270" s="159"/>
      <c r="T270" s="159"/>
      <c r="U270" s="159"/>
      <c r="V270" s="159"/>
      <c r="W270" s="159"/>
      <c r="X270" s="159"/>
      <c r="Y270" s="159"/>
      <c r="Z270" s="148"/>
      <c r="AA270" s="148"/>
      <c r="AB270" s="148"/>
      <c r="AC270" s="148"/>
      <c r="AD270" s="148"/>
      <c r="AE270" s="148"/>
      <c r="AF270" s="148"/>
      <c r="AG270" s="148" t="s">
        <v>154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78" t="str">
        <f>C270</f>
        <v>se složením a hrubým urovnáním nebo s přeložením na jiný dopravní prostředek kromě lodi, vč. příplatku za každých dalších i započatých 1000 m přes 1000 m,</v>
      </c>
      <c r="BB270" s="148"/>
      <c r="BC270" s="148"/>
      <c r="BD270" s="148"/>
      <c r="BE270" s="148"/>
      <c r="BF270" s="148"/>
      <c r="BG270" s="148"/>
      <c r="BH270" s="148"/>
    </row>
    <row r="271" spans="1:60" ht="22.5" outlineLevel="1" x14ac:dyDescent="0.2">
      <c r="A271" s="171">
        <v>137</v>
      </c>
      <c r="B271" s="172" t="s">
        <v>530</v>
      </c>
      <c r="C271" s="188" t="s">
        <v>531</v>
      </c>
      <c r="D271" s="173" t="s">
        <v>256</v>
      </c>
      <c r="E271" s="174">
        <v>48.378270000000001</v>
      </c>
      <c r="F271" s="175"/>
      <c r="G271" s="176">
        <f>ROUND(E271*F271,2)</f>
        <v>0</v>
      </c>
      <c r="H271" s="175"/>
      <c r="I271" s="176">
        <f>ROUND(E271*H271,2)</f>
        <v>0</v>
      </c>
      <c r="J271" s="175"/>
      <c r="K271" s="176">
        <f>ROUND(E271*J271,2)</f>
        <v>0</v>
      </c>
      <c r="L271" s="176">
        <v>21</v>
      </c>
      <c r="M271" s="176">
        <f>G271*(1+L271/100)</f>
        <v>0</v>
      </c>
      <c r="N271" s="174">
        <v>0</v>
      </c>
      <c r="O271" s="174">
        <f>ROUND(E271*N271,2)</f>
        <v>0</v>
      </c>
      <c r="P271" s="174">
        <v>0</v>
      </c>
      <c r="Q271" s="174">
        <f>ROUND(E271*P271,2)</f>
        <v>0</v>
      </c>
      <c r="R271" s="176" t="s">
        <v>532</v>
      </c>
      <c r="S271" s="176" t="s">
        <v>149</v>
      </c>
      <c r="T271" s="177" t="s">
        <v>149</v>
      </c>
      <c r="U271" s="159">
        <v>1.97</v>
      </c>
      <c r="V271" s="159">
        <f>ROUND(E271*U271,2)</f>
        <v>95.31</v>
      </c>
      <c r="W271" s="159"/>
      <c r="X271" s="159" t="s">
        <v>527</v>
      </c>
      <c r="Y271" s="159" t="s">
        <v>151</v>
      </c>
      <c r="Z271" s="148"/>
      <c r="AA271" s="148"/>
      <c r="AB271" s="148"/>
      <c r="AC271" s="148"/>
      <c r="AD271" s="148"/>
      <c r="AE271" s="148"/>
      <c r="AF271" s="148"/>
      <c r="AG271" s="148" t="s">
        <v>528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2" x14ac:dyDescent="0.2">
      <c r="A272" s="155"/>
      <c r="B272" s="156"/>
      <c r="C272" s="252" t="s">
        <v>533</v>
      </c>
      <c r="D272" s="253"/>
      <c r="E272" s="253"/>
      <c r="F272" s="253"/>
      <c r="G272" s="253"/>
      <c r="H272" s="159"/>
      <c r="I272" s="159"/>
      <c r="J272" s="159"/>
      <c r="K272" s="159"/>
      <c r="L272" s="159"/>
      <c r="M272" s="159"/>
      <c r="N272" s="158"/>
      <c r="O272" s="158"/>
      <c r="P272" s="158"/>
      <c r="Q272" s="158"/>
      <c r="R272" s="159"/>
      <c r="S272" s="159"/>
      <c r="T272" s="159"/>
      <c r="U272" s="159"/>
      <c r="V272" s="159"/>
      <c r="W272" s="159"/>
      <c r="X272" s="159"/>
      <c r="Y272" s="159"/>
      <c r="Z272" s="148"/>
      <c r="AA272" s="148"/>
      <c r="AB272" s="148"/>
      <c r="AC272" s="148"/>
      <c r="AD272" s="148"/>
      <c r="AE272" s="148"/>
      <c r="AF272" s="148"/>
      <c r="AG272" s="148" t="s">
        <v>154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78" t="str">
        <f>C272</f>
        <v>nebo vybouraných hmot nošením nebo přehazováním k místu nakládky přístupnému normálním dopravním prostředkům,</v>
      </c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79">
        <v>138</v>
      </c>
      <c r="B273" s="180" t="s">
        <v>534</v>
      </c>
      <c r="C273" s="190" t="s">
        <v>535</v>
      </c>
      <c r="D273" s="181" t="s">
        <v>256</v>
      </c>
      <c r="E273" s="182">
        <v>48.378270000000001</v>
      </c>
      <c r="F273" s="183"/>
      <c r="G273" s="184">
        <f>ROUND(E273*F273,2)</f>
        <v>0</v>
      </c>
      <c r="H273" s="183"/>
      <c r="I273" s="184">
        <f>ROUND(E273*H273,2)</f>
        <v>0</v>
      </c>
      <c r="J273" s="183"/>
      <c r="K273" s="184">
        <f>ROUND(E273*J273,2)</f>
        <v>0</v>
      </c>
      <c r="L273" s="184">
        <v>21</v>
      </c>
      <c r="M273" s="184">
        <f>G273*(1+L273/100)</f>
        <v>0</v>
      </c>
      <c r="N273" s="182">
        <v>0</v>
      </c>
      <c r="O273" s="182">
        <f>ROUND(E273*N273,2)</f>
        <v>0</v>
      </c>
      <c r="P273" s="182">
        <v>0</v>
      </c>
      <c r="Q273" s="182">
        <f>ROUND(E273*P273,2)</f>
        <v>0</v>
      </c>
      <c r="R273" s="184" t="s">
        <v>225</v>
      </c>
      <c r="S273" s="184" t="s">
        <v>149</v>
      </c>
      <c r="T273" s="185" t="s">
        <v>149</v>
      </c>
      <c r="U273" s="159">
        <v>0.49</v>
      </c>
      <c r="V273" s="159">
        <f>ROUND(E273*U273,2)</f>
        <v>23.71</v>
      </c>
      <c r="W273" s="159"/>
      <c r="X273" s="159" t="s">
        <v>527</v>
      </c>
      <c r="Y273" s="159" t="s">
        <v>151</v>
      </c>
      <c r="Z273" s="148"/>
      <c r="AA273" s="148"/>
      <c r="AB273" s="148"/>
      <c r="AC273" s="148"/>
      <c r="AD273" s="148"/>
      <c r="AE273" s="148"/>
      <c r="AF273" s="148"/>
      <c r="AG273" s="148" t="s">
        <v>536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79">
        <v>139</v>
      </c>
      <c r="B274" s="180" t="s">
        <v>537</v>
      </c>
      <c r="C274" s="190" t="s">
        <v>538</v>
      </c>
      <c r="D274" s="181" t="s">
        <v>256</v>
      </c>
      <c r="E274" s="182">
        <v>1161.0785699999999</v>
      </c>
      <c r="F274" s="183"/>
      <c r="G274" s="184">
        <f>ROUND(E274*F274,2)</f>
        <v>0</v>
      </c>
      <c r="H274" s="183"/>
      <c r="I274" s="184">
        <f>ROUND(E274*H274,2)</f>
        <v>0</v>
      </c>
      <c r="J274" s="183"/>
      <c r="K274" s="184">
        <f>ROUND(E274*J274,2)</f>
        <v>0</v>
      </c>
      <c r="L274" s="184">
        <v>21</v>
      </c>
      <c r="M274" s="184">
        <f>G274*(1+L274/100)</f>
        <v>0</v>
      </c>
      <c r="N274" s="182">
        <v>0</v>
      </c>
      <c r="O274" s="182">
        <f>ROUND(E274*N274,2)</f>
        <v>0</v>
      </c>
      <c r="P274" s="182">
        <v>0</v>
      </c>
      <c r="Q274" s="182">
        <f>ROUND(E274*P274,2)</f>
        <v>0</v>
      </c>
      <c r="R274" s="184" t="s">
        <v>225</v>
      </c>
      <c r="S274" s="184" t="s">
        <v>149</v>
      </c>
      <c r="T274" s="185" t="s">
        <v>149</v>
      </c>
      <c r="U274" s="159">
        <v>0</v>
      </c>
      <c r="V274" s="159">
        <f>ROUND(E274*U274,2)</f>
        <v>0</v>
      </c>
      <c r="W274" s="159"/>
      <c r="X274" s="159" t="s">
        <v>527</v>
      </c>
      <c r="Y274" s="159" t="s">
        <v>151</v>
      </c>
      <c r="Z274" s="148"/>
      <c r="AA274" s="148"/>
      <c r="AB274" s="148"/>
      <c r="AC274" s="148"/>
      <c r="AD274" s="148"/>
      <c r="AE274" s="148"/>
      <c r="AF274" s="148"/>
      <c r="AG274" s="148" t="s">
        <v>536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79">
        <v>140</v>
      </c>
      <c r="B275" s="180" t="s">
        <v>539</v>
      </c>
      <c r="C275" s="190" t="s">
        <v>540</v>
      </c>
      <c r="D275" s="181" t="s">
        <v>256</v>
      </c>
      <c r="E275" s="182">
        <v>48.378270000000001</v>
      </c>
      <c r="F275" s="183"/>
      <c r="G275" s="184">
        <f>ROUND(E275*F275,2)</f>
        <v>0</v>
      </c>
      <c r="H275" s="183"/>
      <c r="I275" s="184">
        <f>ROUND(E275*H275,2)</f>
        <v>0</v>
      </c>
      <c r="J275" s="183"/>
      <c r="K275" s="184">
        <f>ROUND(E275*J275,2)</f>
        <v>0</v>
      </c>
      <c r="L275" s="184">
        <v>21</v>
      </c>
      <c r="M275" s="184">
        <f>G275*(1+L275/100)</f>
        <v>0</v>
      </c>
      <c r="N275" s="182">
        <v>0</v>
      </c>
      <c r="O275" s="182">
        <f>ROUND(E275*N275,2)</f>
        <v>0</v>
      </c>
      <c r="P275" s="182">
        <v>0</v>
      </c>
      <c r="Q275" s="182">
        <f>ROUND(E275*P275,2)</f>
        <v>0</v>
      </c>
      <c r="R275" s="184" t="s">
        <v>225</v>
      </c>
      <c r="S275" s="184" t="s">
        <v>149</v>
      </c>
      <c r="T275" s="185" t="s">
        <v>149</v>
      </c>
      <c r="U275" s="159">
        <v>0.94</v>
      </c>
      <c r="V275" s="159">
        <f>ROUND(E275*U275,2)</f>
        <v>45.48</v>
      </c>
      <c r="W275" s="159"/>
      <c r="X275" s="159" t="s">
        <v>527</v>
      </c>
      <c r="Y275" s="159" t="s">
        <v>151</v>
      </c>
      <c r="Z275" s="148"/>
      <c r="AA275" s="148"/>
      <c r="AB275" s="148"/>
      <c r="AC275" s="148"/>
      <c r="AD275" s="148"/>
      <c r="AE275" s="148"/>
      <c r="AF275" s="148"/>
      <c r="AG275" s="148" t="s">
        <v>536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ht="22.5" outlineLevel="1" x14ac:dyDescent="0.2">
      <c r="A276" s="179">
        <v>141</v>
      </c>
      <c r="B276" s="180" t="s">
        <v>541</v>
      </c>
      <c r="C276" s="190" t="s">
        <v>542</v>
      </c>
      <c r="D276" s="181" t="s">
        <v>256</v>
      </c>
      <c r="E276" s="182">
        <v>435.40445999999997</v>
      </c>
      <c r="F276" s="183"/>
      <c r="G276" s="184">
        <f>ROUND(E276*F276,2)</f>
        <v>0</v>
      </c>
      <c r="H276" s="183"/>
      <c r="I276" s="184">
        <f>ROUND(E276*H276,2)</f>
        <v>0</v>
      </c>
      <c r="J276" s="183"/>
      <c r="K276" s="184">
        <f>ROUND(E276*J276,2)</f>
        <v>0</v>
      </c>
      <c r="L276" s="184">
        <v>21</v>
      </c>
      <c r="M276" s="184">
        <f>G276*(1+L276/100)</f>
        <v>0</v>
      </c>
      <c r="N276" s="182">
        <v>0</v>
      </c>
      <c r="O276" s="182">
        <f>ROUND(E276*N276,2)</f>
        <v>0</v>
      </c>
      <c r="P276" s="182">
        <v>0</v>
      </c>
      <c r="Q276" s="182">
        <f>ROUND(E276*P276,2)</f>
        <v>0</v>
      </c>
      <c r="R276" s="184" t="s">
        <v>225</v>
      </c>
      <c r="S276" s="184" t="s">
        <v>149</v>
      </c>
      <c r="T276" s="185" t="s">
        <v>149</v>
      </c>
      <c r="U276" s="159">
        <v>0.11</v>
      </c>
      <c r="V276" s="159">
        <f>ROUND(E276*U276,2)</f>
        <v>47.89</v>
      </c>
      <c r="W276" s="159"/>
      <c r="X276" s="159" t="s">
        <v>527</v>
      </c>
      <c r="Y276" s="159" t="s">
        <v>151</v>
      </c>
      <c r="Z276" s="148"/>
      <c r="AA276" s="148"/>
      <c r="AB276" s="148"/>
      <c r="AC276" s="148"/>
      <c r="AD276" s="148"/>
      <c r="AE276" s="148"/>
      <c r="AF276" s="148"/>
      <c r="AG276" s="148" t="s">
        <v>536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ht="22.5" outlineLevel="1" x14ac:dyDescent="0.2">
      <c r="A277" s="171">
        <v>142</v>
      </c>
      <c r="B277" s="172" t="s">
        <v>543</v>
      </c>
      <c r="C277" s="188" t="s">
        <v>544</v>
      </c>
      <c r="D277" s="173" t="s">
        <v>256</v>
      </c>
      <c r="E277" s="174">
        <v>48.378270000000001</v>
      </c>
      <c r="F277" s="175"/>
      <c r="G277" s="176">
        <f>ROUND(E277*F277,2)</f>
        <v>0</v>
      </c>
      <c r="H277" s="175"/>
      <c r="I277" s="176">
        <f>ROUND(E277*H277,2)</f>
        <v>0</v>
      </c>
      <c r="J277" s="175"/>
      <c r="K277" s="176">
        <f>ROUND(E277*J277,2)</f>
        <v>0</v>
      </c>
      <c r="L277" s="176">
        <v>21</v>
      </c>
      <c r="M277" s="176">
        <f>G277*(1+L277/100)</f>
        <v>0</v>
      </c>
      <c r="N277" s="174">
        <v>0</v>
      </c>
      <c r="O277" s="174">
        <f>ROUND(E277*N277,2)</f>
        <v>0</v>
      </c>
      <c r="P277" s="174">
        <v>0</v>
      </c>
      <c r="Q277" s="174">
        <f>ROUND(E277*P277,2)</f>
        <v>0</v>
      </c>
      <c r="R277" s="176" t="s">
        <v>225</v>
      </c>
      <c r="S277" s="176" t="s">
        <v>149</v>
      </c>
      <c r="T277" s="177" t="s">
        <v>149</v>
      </c>
      <c r="U277" s="159">
        <v>0</v>
      </c>
      <c r="V277" s="159">
        <f>ROUND(E277*U277,2)</f>
        <v>0</v>
      </c>
      <c r="W277" s="159"/>
      <c r="X277" s="159" t="s">
        <v>527</v>
      </c>
      <c r="Y277" s="159" t="s">
        <v>151</v>
      </c>
      <c r="Z277" s="148"/>
      <c r="AA277" s="148"/>
      <c r="AB277" s="148"/>
      <c r="AC277" s="148"/>
      <c r="AD277" s="148"/>
      <c r="AE277" s="148"/>
      <c r="AF277" s="148"/>
      <c r="AG277" s="148" t="s">
        <v>545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x14ac:dyDescent="0.2">
      <c r="A278" s="3"/>
      <c r="B278" s="4"/>
      <c r="C278" s="192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AE278">
        <v>12</v>
      </c>
      <c r="AF278">
        <v>21</v>
      </c>
      <c r="AG278" t="s">
        <v>129</v>
      </c>
    </row>
    <row r="279" spans="1:60" x14ac:dyDescent="0.2">
      <c r="A279" s="151"/>
      <c r="B279" s="152" t="s">
        <v>29</v>
      </c>
      <c r="C279" s="193"/>
      <c r="D279" s="153"/>
      <c r="E279" s="154"/>
      <c r="F279" s="154"/>
      <c r="G279" s="170">
        <f>G8+G17+G21+G36+G45+G49+G56+G58+G60+G78+G84+G87+G97+G114+G125+G134+G144+G159+G170+G181+G196+G211+G232+G240+G263+G268</f>
        <v>0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AE279">
        <f>SUMIF(L7:L277,AE278,G7:G277)</f>
        <v>0</v>
      </c>
      <c r="AF279">
        <f>SUMIF(L7:L277,AF278,G7:G277)</f>
        <v>0</v>
      </c>
      <c r="AG279" t="s">
        <v>546</v>
      </c>
    </row>
    <row r="280" spans="1:60" x14ac:dyDescent="0.2">
      <c r="C280" s="194"/>
      <c r="D280" s="10"/>
      <c r="AG280" t="s">
        <v>547</v>
      </c>
    </row>
    <row r="281" spans="1:60" x14ac:dyDescent="0.2">
      <c r="D281" s="10"/>
    </row>
    <row r="282" spans="1:60" x14ac:dyDescent="0.2">
      <c r="D282" s="10"/>
    </row>
    <row r="283" spans="1:60" x14ac:dyDescent="0.2">
      <c r="D283" s="10"/>
    </row>
    <row r="284" spans="1:60" x14ac:dyDescent="0.2">
      <c r="D284" s="10"/>
    </row>
    <row r="285" spans="1:60" x14ac:dyDescent="0.2">
      <c r="D285" s="10"/>
    </row>
    <row r="286" spans="1:60" x14ac:dyDescent="0.2">
      <c r="D286" s="10"/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e4I8zvJTY0RIRN+relcS99vF1XB/uDyudxBhoRZCH4AZ7esdZh+VezuTuEks8HhnSgk2nJwkCva2aLv4h3UqA==" saltValue="AS5Mo6wraTNHTozsUyMNPg==" spinCount="100000" sheet="1" formatRows="0"/>
  <mergeCells count="62">
    <mergeCell ref="C13:G13"/>
    <mergeCell ref="A1:G1"/>
    <mergeCell ref="C2:G2"/>
    <mergeCell ref="C3:G3"/>
    <mergeCell ref="C4:G4"/>
    <mergeCell ref="C10:G10"/>
    <mergeCell ref="C86:G86"/>
    <mergeCell ref="C20:G20"/>
    <mergeCell ref="C23:G23"/>
    <mergeCell ref="C26:G26"/>
    <mergeCell ref="C29:G29"/>
    <mergeCell ref="C32:G32"/>
    <mergeCell ref="C38:G38"/>
    <mergeCell ref="C40:G40"/>
    <mergeCell ref="C42:G42"/>
    <mergeCell ref="C47:G47"/>
    <mergeCell ref="C71:G71"/>
    <mergeCell ref="C82:G82"/>
    <mergeCell ref="C116:G116"/>
    <mergeCell ref="C89:G89"/>
    <mergeCell ref="C96:G96"/>
    <mergeCell ref="C100:G100"/>
    <mergeCell ref="C102:G102"/>
    <mergeCell ref="C103:G103"/>
    <mergeCell ref="C105:G105"/>
    <mergeCell ref="C107:G107"/>
    <mergeCell ref="C108:G108"/>
    <mergeCell ref="C110:G110"/>
    <mergeCell ref="C111:G111"/>
    <mergeCell ref="C113:G113"/>
    <mergeCell ref="C151:G151"/>
    <mergeCell ref="C118:G118"/>
    <mergeCell ref="C122:G122"/>
    <mergeCell ref="C124:G124"/>
    <mergeCell ref="C127:G127"/>
    <mergeCell ref="C131:G131"/>
    <mergeCell ref="C133:G133"/>
    <mergeCell ref="C136:G136"/>
    <mergeCell ref="C139:G139"/>
    <mergeCell ref="C140:G140"/>
    <mergeCell ref="C142:G142"/>
    <mergeCell ref="C146:G146"/>
    <mergeCell ref="C224:G224"/>
    <mergeCell ref="C153:G153"/>
    <mergeCell ref="C155:G155"/>
    <mergeCell ref="C157:G157"/>
    <mergeCell ref="C180:G180"/>
    <mergeCell ref="C192:G192"/>
    <mergeCell ref="C195:G195"/>
    <mergeCell ref="C198:G198"/>
    <mergeCell ref="C205:G205"/>
    <mergeCell ref="C206:G206"/>
    <mergeCell ref="C210:G210"/>
    <mergeCell ref="C217:G217"/>
    <mergeCell ref="C270:G270"/>
    <mergeCell ref="C272:G272"/>
    <mergeCell ref="C229:G229"/>
    <mergeCell ref="C238:G238"/>
    <mergeCell ref="C245:G245"/>
    <mergeCell ref="C247:G247"/>
    <mergeCell ref="C249:G249"/>
    <mergeCell ref="C255:G25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 20250228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 20250228 Pol'!Názvy_tisku</vt:lpstr>
      <vt:lpstr>oadresa</vt:lpstr>
      <vt:lpstr>Stavba!Objednatel</vt:lpstr>
      <vt:lpstr>Stavba!Objekt</vt:lpstr>
      <vt:lpstr>'2 20250228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Otrubová Roxana</cp:lastModifiedBy>
  <cp:lastPrinted>2019-03-19T12:27:02Z</cp:lastPrinted>
  <dcterms:created xsi:type="dcterms:W3CDTF">2009-04-08T07:15:50Z</dcterms:created>
  <dcterms:modified xsi:type="dcterms:W3CDTF">2025-03-03T11:05:08Z</dcterms:modified>
</cp:coreProperties>
</file>