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17 Pavilon U - střecha\"/>
    </mc:Choice>
  </mc:AlternateContent>
  <xr:revisionPtr revIDLastSave="0" documentId="13_ncr:1_{507F81D2-A384-48CD-926E-BE11A57CA29E}" xr6:coauthVersionLast="36" xr6:coauthVersionMax="47" xr10:uidLastSave="{00000000-0000-0000-0000-000000000000}"/>
  <bookViews>
    <workbookView xWindow="0" yWindow="0" windowWidth="25365" windowHeight="9915" xr2:uid="{70F49AEB-023D-4FB7-9121-89476880346E}"/>
  </bookViews>
  <sheets>
    <sheet name="Cenová nabídka" sheetId="1" r:id="rId1"/>
  </sheets>
  <externalReferences>
    <externalReference r:id="rId2"/>
  </externalReferences>
  <definedNames>
    <definedName name="_BPK1">#REF!</definedName>
    <definedName name="_BPK2">#REF!</definedName>
    <definedName name="_BPK3">#REF!</definedName>
    <definedName name="cahlová">'[1]Krycí list'!$A$4</definedName>
    <definedName name="cisloobjektu">'[1]Krycí list'!$A$4</definedName>
    <definedName name="cislostavby">'[1]Krycí list'!$A$6</definedName>
    <definedName name="Dodavka0">#REF!</definedName>
    <definedName name="HSV0">#REF!</definedName>
    <definedName name="HZS0">#REF!</definedName>
    <definedName name="Montaz0">#REF!</definedName>
    <definedName name="nazevobjektu">'[1]Krycí list'!$C$4</definedName>
    <definedName name="nazevstavby">'[1]Krycí list'!$C$6</definedName>
    <definedName name="_xlnm.Print_Area" localSheetId="0">'Cenová nabídka'!$A$1:$F$63</definedName>
    <definedName name="PSV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xdfg">#REF!</definedName>
    <definedName name="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7" i="1" s="1"/>
  <c r="D43" i="1"/>
  <c r="ID42" i="1"/>
  <c r="F40" i="1"/>
  <c r="F39" i="1"/>
  <c r="F36" i="1"/>
  <c r="F30" i="1"/>
  <c r="F31" i="1" s="1"/>
  <c r="F27" i="1"/>
  <c r="F28" i="1" s="1"/>
  <c r="F24" i="1"/>
  <c r="F23" i="1"/>
  <c r="D18" i="1"/>
  <c r="F18" i="1" s="1"/>
  <c r="D17" i="1"/>
  <c r="D22" i="1" s="1"/>
  <c r="F22" i="1" s="1"/>
  <c r="D15" i="1"/>
  <c r="D9" i="1" s="1"/>
  <c r="F12" i="1"/>
  <c r="F11" i="1"/>
  <c r="F25" i="1" l="1"/>
  <c r="F41" i="1"/>
  <c r="D10" i="1"/>
  <c r="F10" i="1" s="1"/>
  <c r="F9" i="1"/>
  <c r="F15" i="1"/>
  <c r="D16" i="1"/>
  <c r="F16" i="1" s="1"/>
  <c r="F43" i="1"/>
  <c r="F44" i="1" s="1"/>
  <c r="ID44" i="1" s="1"/>
  <c r="F17" i="1"/>
  <c r="D19" i="1"/>
  <c r="F19" i="1" l="1"/>
  <c r="F20" i="1" s="1"/>
  <c r="D33" i="1"/>
  <c r="F13" i="1"/>
  <c r="ID43" i="1"/>
  <c r="D34" i="1" l="1"/>
  <c r="F33" i="1"/>
  <c r="D35" i="1" l="1"/>
  <c r="F35" i="1" s="1"/>
  <c r="F34" i="1"/>
  <c r="F37" i="1" l="1"/>
  <c r="F48" i="1" s="1"/>
  <c r="F50" i="1" s="1"/>
  <c r="F49" i="1" s="1"/>
</calcChain>
</file>

<file path=xl/sharedStrings.xml><?xml version="1.0" encoding="utf-8"?>
<sst xmlns="http://schemas.openxmlformats.org/spreadsheetml/2006/main" count="76" uniqueCount="53">
  <si>
    <t>č.p.</t>
  </si>
  <si>
    <t>Popis práce</t>
  </si>
  <si>
    <t>m.j.</t>
  </si>
  <si>
    <t>množs.</t>
  </si>
  <si>
    <t>Celkem Kč</t>
  </si>
  <si>
    <t>DEMONTÁŽE</t>
  </si>
  <si>
    <t>demontáž krytiny hladké do 15 ks/m2</t>
  </si>
  <si>
    <t>m2</t>
  </si>
  <si>
    <t xml:space="preserve">Demontáž  latování a  kontralatí </t>
  </si>
  <si>
    <t>demontáž klempířských prvků</t>
  </si>
  <si>
    <t>bm</t>
  </si>
  <si>
    <t>demontáž okapových systémů</t>
  </si>
  <si>
    <t>celkem</t>
  </si>
  <si>
    <t>ks</t>
  </si>
  <si>
    <t>okapnice r.š. 330 mm</t>
  </si>
  <si>
    <t>lem ke zdi  s vodní drážkou r.š. 250 mm</t>
  </si>
  <si>
    <t>závětrná lišta r.š. 330 mm</t>
  </si>
  <si>
    <t>Demontáž  a zpětná montáž  žlabů</t>
  </si>
  <si>
    <t>cena celkem za okapový systém</t>
  </si>
  <si>
    <t xml:space="preserve">STŘEŠNÍ OKNA </t>
  </si>
  <si>
    <t>TESAŘINA</t>
  </si>
  <si>
    <t>bednění SM I tl. 25 mm</t>
  </si>
  <si>
    <t>Latě  EURO 40/60</t>
  </si>
  <si>
    <t>spojovací materiál</t>
  </si>
  <si>
    <t>m3</t>
  </si>
  <si>
    <t>ODPADY</t>
  </si>
  <si>
    <t>Odvoz suti -vč. uložení ( směsné odpady)</t>
  </si>
  <si>
    <t>t</t>
  </si>
  <si>
    <t>Doprava každých 1 km</t>
  </si>
  <si>
    <t>PŘESUN HMOT</t>
  </si>
  <si>
    <t>přesun hmot výšky do 6 m</t>
  </si>
  <si>
    <t>OSTATNÍ</t>
  </si>
  <si>
    <t>VRN ( doprava, zařízení staveniště)</t>
  </si>
  <si>
    <t>jed</t>
  </si>
  <si>
    <t>CENA BEZ DPH</t>
  </si>
  <si>
    <t>CENA CELKEM</t>
  </si>
  <si>
    <t>KRYTINA SKLÁDANÁ</t>
  </si>
  <si>
    <t>Podkladní pás   bituenový - systémový  na bednění  tl. 0,6 mm</t>
  </si>
  <si>
    <t xml:space="preserve">Okapový pás  systémový  na krytinu </t>
  </si>
  <si>
    <t xml:space="preserve">Hřebenový a nárožní  pás  systémový  na krytinu </t>
  </si>
  <si>
    <t>KLEMPÍŘSKÉ PRVKY  FeZn  - PE  povrchová  úprava</t>
  </si>
  <si>
    <t>OKAPOVÝ SYSTÉM</t>
  </si>
  <si>
    <t>Spojovací materiál  pro pokládku šindele</t>
  </si>
  <si>
    <t xml:space="preserve">Světlovod střešní  pro  šikmé  střechy  tubusový   47x47cm  průměr tubusu 35 cm s interierovým  difuzerem </t>
  </si>
  <si>
    <t>Krytina Samolepivá laminovaná dvouvrstvá- štřešní  šindel  pro  sklony střech  od 9,5° s hmotností  12,5 kg/m2</t>
  </si>
  <si>
    <t>Parotěsná  folie  silně parotěsná  Sd=5,  pevnost 200N, hmotnost 9 kg</t>
  </si>
  <si>
    <t>"Pavilon U - oprava střechy - jižní část"</t>
  </si>
  <si>
    <t>Příloha č. 5 a</t>
  </si>
  <si>
    <t>Čsíslo spisu: OPA/Hal/2025/17/pavilon U-střecha</t>
  </si>
  <si>
    <t>Číslo zakázky: P25V00000110</t>
  </si>
  <si>
    <t xml:space="preserve"> 21% DPH</t>
  </si>
  <si>
    <t>vyplní účastník</t>
  </si>
  <si>
    <t>cena v Kč bez DPH/m.j.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</si>
</sst>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i/>
      <sz val="12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i/>
      <sz val="12"/>
      <color indexed="12"/>
      <name val="Arial CE"/>
      <charset val="238"/>
    </font>
    <font>
      <i/>
      <u/>
      <sz val="12"/>
      <color indexed="12"/>
      <name val="Arial CE"/>
      <family val="2"/>
      <charset val="238"/>
    </font>
    <font>
      <u/>
      <sz val="12"/>
      <color indexed="12"/>
      <name val="Arial CE"/>
      <family val="2"/>
      <charset val="238"/>
    </font>
    <font>
      <b/>
      <u/>
      <sz val="12"/>
      <color indexed="12"/>
      <name val="Arial CE"/>
      <family val="2"/>
      <charset val="238"/>
    </font>
    <font>
      <b/>
      <i/>
      <sz val="8"/>
      <color indexed="12"/>
      <name val="Arial CE"/>
      <charset val="238"/>
    </font>
    <font>
      <b/>
      <i/>
      <sz val="12"/>
      <color indexed="12"/>
      <name val="Arial CE"/>
      <family val="2"/>
      <charset val="238"/>
    </font>
    <font>
      <i/>
      <sz val="10"/>
      <color indexed="12"/>
      <name val="Arial CE"/>
      <charset val="238"/>
    </font>
    <font>
      <b/>
      <i/>
      <sz val="12"/>
      <color indexed="12"/>
      <name val="Arial CE"/>
      <charset val="238"/>
    </font>
    <font>
      <sz val="9"/>
      <name val="Verdana"/>
      <family val="2"/>
      <charset val="238"/>
    </font>
    <font>
      <b/>
      <i/>
      <u/>
      <sz val="9"/>
      <color indexed="12"/>
      <name val="Verdana"/>
      <family val="2"/>
      <charset val="238"/>
    </font>
    <font>
      <b/>
      <sz val="9"/>
      <name val="Verdana"/>
      <family val="2"/>
      <charset val="238"/>
    </font>
    <font>
      <b/>
      <i/>
      <sz val="9"/>
      <name val="Verdana"/>
      <family val="2"/>
      <charset val="238"/>
    </font>
    <font>
      <sz val="9"/>
      <color indexed="9"/>
      <name val="Verdana"/>
      <family val="2"/>
      <charset val="238"/>
    </font>
    <font>
      <b/>
      <sz val="14"/>
      <name val="Verdana"/>
      <family val="2"/>
      <charset val="238"/>
    </font>
    <font>
      <sz val="10"/>
      <name val="Arial"/>
      <family val="2"/>
      <charset val="238"/>
    </font>
    <font>
      <i/>
      <sz val="9"/>
      <name val="Verdana"/>
      <family val="2"/>
      <charset val="238"/>
    </font>
    <font>
      <b/>
      <i/>
      <sz val="9"/>
      <color theme="4" tint="-0.249977111117893"/>
      <name val="Verdana"/>
      <family val="2"/>
      <charset val="238"/>
    </font>
    <font>
      <b/>
      <sz val="10"/>
      <color theme="4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1" applyFont="1"/>
    <xf numFmtId="0" fontId="1" fillId="0" borderId="0" xfId="1"/>
    <xf numFmtId="3" fontId="1" fillId="0" borderId="0" xfId="1" applyNumberFormat="1"/>
    <xf numFmtId="0" fontId="4" fillId="0" borderId="0" xfId="1" applyFont="1"/>
    <xf numFmtId="0" fontId="2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2" applyAlignment="1" applyProtection="1"/>
    <xf numFmtId="0" fontId="7" fillId="0" borderId="0" xfId="1" applyFont="1"/>
    <xf numFmtId="0" fontId="8" fillId="0" borderId="0" xfId="2" applyFont="1" applyAlignment="1" applyProtection="1"/>
    <xf numFmtId="0" fontId="9" fillId="0" borderId="0" xfId="2" applyFont="1" applyAlignment="1" applyProtection="1"/>
    <xf numFmtId="0" fontId="10" fillId="0" borderId="0" xfId="2" applyFont="1" applyAlignment="1" applyProtection="1"/>
    <xf numFmtId="0" fontId="11" fillId="0" borderId="0" xfId="1" applyFont="1"/>
    <xf numFmtId="0" fontId="5" fillId="0" borderId="0" xfId="1" applyFont="1" applyAlignment="1">
      <alignment horizontal="left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3" fontId="15" fillId="0" borderId="0" xfId="1" applyNumberFormat="1" applyFont="1"/>
    <xf numFmtId="0" fontId="15" fillId="2" borderId="0" xfId="1" applyFont="1" applyFill="1"/>
    <xf numFmtId="0" fontId="16" fillId="2" borderId="0" xfId="1" applyFont="1" applyFill="1"/>
    <xf numFmtId="0" fontId="18" fillId="3" borderId="1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7" xfId="1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0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7" fillId="0" borderId="12" xfId="1" applyFont="1" applyBorder="1" applyAlignment="1">
      <alignment vertical="center"/>
    </xf>
    <xf numFmtId="0" fontId="15" fillId="0" borderId="12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wrapText="1"/>
    </xf>
    <xf numFmtId="0" fontId="15" fillId="0" borderId="0" xfId="0" applyFont="1" applyAlignment="1">
      <alignment wrapText="1"/>
    </xf>
    <xf numFmtId="0" fontId="20" fillId="2" borderId="0" xfId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1" applyFont="1" applyAlignment="1"/>
    <xf numFmtId="0" fontId="15" fillId="0" borderId="0" xfId="0" applyFont="1" applyAlignment="1"/>
    <xf numFmtId="0" fontId="17" fillId="0" borderId="13" xfId="1" applyFont="1" applyBorder="1" applyAlignment="1">
      <alignment horizontal="left"/>
    </xf>
    <xf numFmtId="0" fontId="15" fillId="0" borderId="13" xfId="0" applyFont="1" applyBorder="1" applyAlignment="1"/>
    <xf numFmtId="0" fontId="17" fillId="0" borderId="14" xfId="1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17" fillId="0" borderId="0" xfId="1" applyFont="1" applyBorder="1" applyAlignment="1">
      <alignment horizontal="left"/>
    </xf>
    <xf numFmtId="0" fontId="15" fillId="0" borderId="0" xfId="0" applyFont="1" applyBorder="1" applyAlignment="1"/>
    <xf numFmtId="0" fontId="22" fillId="4" borderId="0" xfId="0" applyFont="1" applyFill="1" applyBorder="1" applyAlignment="1">
      <alignment horizontal="center" vertical="center"/>
    </xf>
    <xf numFmtId="4" fontId="17" fillId="0" borderId="0" xfId="1" applyNumberFormat="1" applyFont="1" applyAlignment="1">
      <alignment horizontal="right" vertical="center"/>
    </xf>
    <xf numFmtId="4" fontId="17" fillId="0" borderId="12" xfId="1" applyNumberFormat="1" applyFont="1" applyBorder="1" applyAlignment="1">
      <alignment horizontal="right" vertical="center"/>
    </xf>
    <xf numFmtId="0" fontId="23" fillId="0" borderId="17" xfId="1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4" fontId="15" fillId="0" borderId="8" xfId="1" applyNumberFormat="1" applyFont="1" applyBorder="1" applyAlignment="1">
      <alignment horizontal="right" vertical="center"/>
    </xf>
    <xf numFmtId="4" fontId="23" fillId="0" borderId="11" xfId="1" applyNumberFormat="1" applyFont="1" applyBorder="1" applyAlignment="1">
      <alignment horizontal="right" vertical="center"/>
    </xf>
    <xf numFmtId="0" fontId="23" fillId="0" borderId="17" xfId="1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3" fontId="17" fillId="3" borderId="4" xfId="1" applyNumberFormat="1" applyFont="1" applyFill="1" applyBorder="1" applyAlignment="1">
      <alignment horizontal="center" vertical="center" wrapText="1"/>
    </xf>
    <xf numFmtId="4" fontId="15" fillId="4" borderId="7" xfId="1" applyNumberFormat="1" applyFont="1" applyFill="1" applyBorder="1" applyAlignment="1" applyProtection="1">
      <alignment horizontal="center" vertical="center"/>
      <protection locked="0"/>
    </xf>
  </cellXfs>
  <cellStyles count="3">
    <cellStyle name="Hypertextový odkaz" xfId="2" builtinId="8"/>
    <cellStyle name="Normální" xfId="0" builtinId="0"/>
    <cellStyle name="normální_ROZPOČTY" xfId="1" xr:uid="{C5288629-C794-4218-9059-0661AF757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andard/LOCALS~1/Temp/Semperflex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01</v>
          </cell>
          <cell r="C4" t="str">
            <v>Stavební část</v>
          </cell>
        </row>
        <row r="6">
          <cell r="A6" t="str">
            <v>6180</v>
          </cell>
          <cell r="C6" t="str">
            <v>Semperflex-Rozš výr hadic-příst k bud č-9-III eta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85C1-DE50-4FAD-9BEA-5D2F7AD3215A}">
  <dimension ref="A1:ID68"/>
  <sheetViews>
    <sheetView tabSelected="1" zoomScaleNormal="100" workbookViewId="0">
      <selection activeCell="E46" sqref="E46"/>
    </sheetView>
  </sheetViews>
  <sheetFormatPr defaultColWidth="9.140625" defaultRowHeight="12.75" x14ac:dyDescent="0.2"/>
  <cols>
    <col min="1" max="1" width="6.7109375" style="1" customWidth="1"/>
    <col min="2" max="2" width="40.7109375" style="2" customWidth="1"/>
    <col min="3" max="3" width="5.140625" style="2" customWidth="1"/>
    <col min="4" max="4" width="8.42578125" style="2" customWidth="1"/>
    <col min="5" max="5" width="13.140625" style="1" customWidth="1"/>
    <col min="6" max="6" width="13.5703125" style="3" customWidth="1"/>
    <col min="7" max="256" width="9.140625" style="2"/>
    <col min="257" max="257" width="5.140625" style="2" customWidth="1"/>
    <col min="258" max="258" width="35.5703125" style="2" customWidth="1"/>
    <col min="259" max="259" width="5.140625" style="2" customWidth="1"/>
    <col min="260" max="260" width="8.42578125" style="2" customWidth="1"/>
    <col min="261" max="261" width="13.140625" style="2" customWidth="1"/>
    <col min="262" max="262" width="13.5703125" style="2" customWidth="1"/>
    <col min="263" max="512" width="9.140625" style="2"/>
    <col min="513" max="513" width="5.140625" style="2" customWidth="1"/>
    <col min="514" max="514" width="35.5703125" style="2" customWidth="1"/>
    <col min="515" max="515" width="5.140625" style="2" customWidth="1"/>
    <col min="516" max="516" width="8.42578125" style="2" customWidth="1"/>
    <col min="517" max="517" width="13.140625" style="2" customWidth="1"/>
    <col min="518" max="518" width="13.5703125" style="2" customWidth="1"/>
    <col min="519" max="768" width="9.140625" style="2"/>
    <col min="769" max="769" width="5.140625" style="2" customWidth="1"/>
    <col min="770" max="770" width="35.5703125" style="2" customWidth="1"/>
    <col min="771" max="771" width="5.140625" style="2" customWidth="1"/>
    <col min="772" max="772" width="8.42578125" style="2" customWidth="1"/>
    <col min="773" max="773" width="13.140625" style="2" customWidth="1"/>
    <col min="774" max="774" width="13.5703125" style="2" customWidth="1"/>
    <col min="775" max="1024" width="9.140625" style="2"/>
    <col min="1025" max="1025" width="5.140625" style="2" customWidth="1"/>
    <col min="1026" max="1026" width="35.5703125" style="2" customWidth="1"/>
    <col min="1027" max="1027" width="5.140625" style="2" customWidth="1"/>
    <col min="1028" max="1028" width="8.42578125" style="2" customWidth="1"/>
    <col min="1029" max="1029" width="13.140625" style="2" customWidth="1"/>
    <col min="1030" max="1030" width="13.5703125" style="2" customWidth="1"/>
    <col min="1031" max="1280" width="9.140625" style="2"/>
    <col min="1281" max="1281" width="5.140625" style="2" customWidth="1"/>
    <col min="1282" max="1282" width="35.5703125" style="2" customWidth="1"/>
    <col min="1283" max="1283" width="5.140625" style="2" customWidth="1"/>
    <col min="1284" max="1284" width="8.42578125" style="2" customWidth="1"/>
    <col min="1285" max="1285" width="13.140625" style="2" customWidth="1"/>
    <col min="1286" max="1286" width="13.5703125" style="2" customWidth="1"/>
    <col min="1287" max="1536" width="9.140625" style="2"/>
    <col min="1537" max="1537" width="5.140625" style="2" customWidth="1"/>
    <col min="1538" max="1538" width="35.5703125" style="2" customWidth="1"/>
    <col min="1539" max="1539" width="5.140625" style="2" customWidth="1"/>
    <col min="1540" max="1540" width="8.42578125" style="2" customWidth="1"/>
    <col min="1541" max="1541" width="13.140625" style="2" customWidth="1"/>
    <col min="1542" max="1542" width="13.5703125" style="2" customWidth="1"/>
    <col min="1543" max="1792" width="9.140625" style="2"/>
    <col min="1793" max="1793" width="5.140625" style="2" customWidth="1"/>
    <col min="1794" max="1794" width="35.5703125" style="2" customWidth="1"/>
    <col min="1795" max="1795" width="5.140625" style="2" customWidth="1"/>
    <col min="1796" max="1796" width="8.42578125" style="2" customWidth="1"/>
    <col min="1797" max="1797" width="13.140625" style="2" customWidth="1"/>
    <col min="1798" max="1798" width="13.5703125" style="2" customWidth="1"/>
    <col min="1799" max="2048" width="9.140625" style="2"/>
    <col min="2049" max="2049" width="5.140625" style="2" customWidth="1"/>
    <col min="2050" max="2050" width="35.5703125" style="2" customWidth="1"/>
    <col min="2051" max="2051" width="5.140625" style="2" customWidth="1"/>
    <col min="2052" max="2052" width="8.42578125" style="2" customWidth="1"/>
    <col min="2053" max="2053" width="13.140625" style="2" customWidth="1"/>
    <col min="2054" max="2054" width="13.5703125" style="2" customWidth="1"/>
    <col min="2055" max="2304" width="9.140625" style="2"/>
    <col min="2305" max="2305" width="5.140625" style="2" customWidth="1"/>
    <col min="2306" max="2306" width="35.5703125" style="2" customWidth="1"/>
    <col min="2307" max="2307" width="5.140625" style="2" customWidth="1"/>
    <col min="2308" max="2308" width="8.42578125" style="2" customWidth="1"/>
    <col min="2309" max="2309" width="13.140625" style="2" customWidth="1"/>
    <col min="2310" max="2310" width="13.5703125" style="2" customWidth="1"/>
    <col min="2311" max="2560" width="9.140625" style="2"/>
    <col min="2561" max="2561" width="5.140625" style="2" customWidth="1"/>
    <col min="2562" max="2562" width="35.5703125" style="2" customWidth="1"/>
    <col min="2563" max="2563" width="5.140625" style="2" customWidth="1"/>
    <col min="2564" max="2564" width="8.42578125" style="2" customWidth="1"/>
    <col min="2565" max="2565" width="13.140625" style="2" customWidth="1"/>
    <col min="2566" max="2566" width="13.5703125" style="2" customWidth="1"/>
    <col min="2567" max="2816" width="9.140625" style="2"/>
    <col min="2817" max="2817" width="5.140625" style="2" customWidth="1"/>
    <col min="2818" max="2818" width="35.5703125" style="2" customWidth="1"/>
    <col min="2819" max="2819" width="5.140625" style="2" customWidth="1"/>
    <col min="2820" max="2820" width="8.42578125" style="2" customWidth="1"/>
    <col min="2821" max="2821" width="13.140625" style="2" customWidth="1"/>
    <col min="2822" max="2822" width="13.5703125" style="2" customWidth="1"/>
    <col min="2823" max="3072" width="9.140625" style="2"/>
    <col min="3073" max="3073" width="5.140625" style="2" customWidth="1"/>
    <col min="3074" max="3074" width="35.5703125" style="2" customWidth="1"/>
    <col min="3075" max="3075" width="5.140625" style="2" customWidth="1"/>
    <col min="3076" max="3076" width="8.42578125" style="2" customWidth="1"/>
    <col min="3077" max="3077" width="13.140625" style="2" customWidth="1"/>
    <col min="3078" max="3078" width="13.5703125" style="2" customWidth="1"/>
    <col min="3079" max="3328" width="9.140625" style="2"/>
    <col min="3329" max="3329" width="5.140625" style="2" customWidth="1"/>
    <col min="3330" max="3330" width="35.5703125" style="2" customWidth="1"/>
    <col min="3331" max="3331" width="5.140625" style="2" customWidth="1"/>
    <col min="3332" max="3332" width="8.42578125" style="2" customWidth="1"/>
    <col min="3333" max="3333" width="13.140625" style="2" customWidth="1"/>
    <col min="3334" max="3334" width="13.5703125" style="2" customWidth="1"/>
    <col min="3335" max="3584" width="9.140625" style="2"/>
    <col min="3585" max="3585" width="5.140625" style="2" customWidth="1"/>
    <col min="3586" max="3586" width="35.5703125" style="2" customWidth="1"/>
    <col min="3587" max="3587" width="5.140625" style="2" customWidth="1"/>
    <col min="3588" max="3588" width="8.42578125" style="2" customWidth="1"/>
    <col min="3589" max="3589" width="13.140625" style="2" customWidth="1"/>
    <col min="3590" max="3590" width="13.5703125" style="2" customWidth="1"/>
    <col min="3591" max="3840" width="9.140625" style="2"/>
    <col min="3841" max="3841" width="5.140625" style="2" customWidth="1"/>
    <col min="3842" max="3842" width="35.5703125" style="2" customWidth="1"/>
    <col min="3843" max="3843" width="5.140625" style="2" customWidth="1"/>
    <col min="3844" max="3844" width="8.42578125" style="2" customWidth="1"/>
    <col min="3845" max="3845" width="13.140625" style="2" customWidth="1"/>
    <col min="3846" max="3846" width="13.5703125" style="2" customWidth="1"/>
    <col min="3847" max="4096" width="9.140625" style="2"/>
    <col min="4097" max="4097" width="5.140625" style="2" customWidth="1"/>
    <col min="4098" max="4098" width="35.5703125" style="2" customWidth="1"/>
    <col min="4099" max="4099" width="5.140625" style="2" customWidth="1"/>
    <col min="4100" max="4100" width="8.42578125" style="2" customWidth="1"/>
    <col min="4101" max="4101" width="13.140625" style="2" customWidth="1"/>
    <col min="4102" max="4102" width="13.5703125" style="2" customWidth="1"/>
    <col min="4103" max="4352" width="9.140625" style="2"/>
    <col min="4353" max="4353" width="5.140625" style="2" customWidth="1"/>
    <col min="4354" max="4354" width="35.5703125" style="2" customWidth="1"/>
    <col min="4355" max="4355" width="5.140625" style="2" customWidth="1"/>
    <col min="4356" max="4356" width="8.42578125" style="2" customWidth="1"/>
    <col min="4357" max="4357" width="13.140625" style="2" customWidth="1"/>
    <col min="4358" max="4358" width="13.5703125" style="2" customWidth="1"/>
    <col min="4359" max="4608" width="9.140625" style="2"/>
    <col min="4609" max="4609" width="5.140625" style="2" customWidth="1"/>
    <col min="4610" max="4610" width="35.5703125" style="2" customWidth="1"/>
    <col min="4611" max="4611" width="5.140625" style="2" customWidth="1"/>
    <col min="4612" max="4612" width="8.42578125" style="2" customWidth="1"/>
    <col min="4613" max="4613" width="13.140625" style="2" customWidth="1"/>
    <col min="4614" max="4614" width="13.5703125" style="2" customWidth="1"/>
    <col min="4615" max="4864" width="9.140625" style="2"/>
    <col min="4865" max="4865" width="5.140625" style="2" customWidth="1"/>
    <col min="4866" max="4866" width="35.5703125" style="2" customWidth="1"/>
    <col min="4867" max="4867" width="5.140625" style="2" customWidth="1"/>
    <col min="4868" max="4868" width="8.42578125" style="2" customWidth="1"/>
    <col min="4869" max="4869" width="13.140625" style="2" customWidth="1"/>
    <col min="4870" max="4870" width="13.5703125" style="2" customWidth="1"/>
    <col min="4871" max="5120" width="9.140625" style="2"/>
    <col min="5121" max="5121" width="5.140625" style="2" customWidth="1"/>
    <col min="5122" max="5122" width="35.5703125" style="2" customWidth="1"/>
    <col min="5123" max="5123" width="5.140625" style="2" customWidth="1"/>
    <col min="5124" max="5124" width="8.42578125" style="2" customWidth="1"/>
    <col min="5125" max="5125" width="13.140625" style="2" customWidth="1"/>
    <col min="5126" max="5126" width="13.5703125" style="2" customWidth="1"/>
    <col min="5127" max="5376" width="9.140625" style="2"/>
    <col min="5377" max="5377" width="5.140625" style="2" customWidth="1"/>
    <col min="5378" max="5378" width="35.5703125" style="2" customWidth="1"/>
    <col min="5379" max="5379" width="5.140625" style="2" customWidth="1"/>
    <col min="5380" max="5380" width="8.42578125" style="2" customWidth="1"/>
    <col min="5381" max="5381" width="13.140625" style="2" customWidth="1"/>
    <col min="5382" max="5382" width="13.5703125" style="2" customWidth="1"/>
    <col min="5383" max="5632" width="9.140625" style="2"/>
    <col min="5633" max="5633" width="5.140625" style="2" customWidth="1"/>
    <col min="5634" max="5634" width="35.5703125" style="2" customWidth="1"/>
    <col min="5635" max="5635" width="5.140625" style="2" customWidth="1"/>
    <col min="5636" max="5636" width="8.42578125" style="2" customWidth="1"/>
    <col min="5637" max="5637" width="13.140625" style="2" customWidth="1"/>
    <col min="5638" max="5638" width="13.5703125" style="2" customWidth="1"/>
    <col min="5639" max="5888" width="9.140625" style="2"/>
    <col min="5889" max="5889" width="5.140625" style="2" customWidth="1"/>
    <col min="5890" max="5890" width="35.5703125" style="2" customWidth="1"/>
    <col min="5891" max="5891" width="5.140625" style="2" customWidth="1"/>
    <col min="5892" max="5892" width="8.42578125" style="2" customWidth="1"/>
    <col min="5893" max="5893" width="13.140625" style="2" customWidth="1"/>
    <col min="5894" max="5894" width="13.5703125" style="2" customWidth="1"/>
    <col min="5895" max="6144" width="9.140625" style="2"/>
    <col min="6145" max="6145" width="5.140625" style="2" customWidth="1"/>
    <col min="6146" max="6146" width="35.5703125" style="2" customWidth="1"/>
    <col min="6147" max="6147" width="5.140625" style="2" customWidth="1"/>
    <col min="6148" max="6148" width="8.42578125" style="2" customWidth="1"/>
    <col min="6149" max="6149" width="13.140625" style="2" customWidth="1"/>
    <col min="6150" max="6150" width="13.5703125" style="2" customWidth="1"/>
    <col min="6151" max="6400" width="9.140625" style="2"/>
    <col min="6401" max="6401" width="5.140625" style="2" customWidth="1"/>
    <col min="6402" max="6402" width="35.5703125" style="2" customWidth="1"/>
    <col min="6403" max="6403" width="5.140625" style="2" customWidth="1"/>
    <col min="6404" max="6404" width="8.42578125" style="2" customWidth="1"/>
    <col min="6405" max="6405" width="13.140625" style="2" customWidth="1"/>
    <col min="6406" max="6406" width="13.5703125" style="2" customWidth="1"/>
    <col min="6407" max="6656" width="9.140625" style="2"/>
    <col min="6657" max="6657" width="5.140625" style="2" customWidth="1"/>
    <col min="6658" max="6658" width="35.5703125" style="2" customWidth="1"/>
    <col min="6659" max="6659" width="5.140625" style="2" customWidth="1"/>
    <col min="6660" max="6660" width="8.42578125" style="2" customWidth="1"/>
    <col min="6661" max="6661" width="13.140625" style="2" customWidth="1"/>
    <col min="6662" max="6662" width="13.5703125" style="2" customWidth="1"/>
    <col min="6663" max="6912" width="9.140625" style="2"/>
    <col min="6913" max="6913" width="5.140625" style="2" customWidth="1"/>
    <col min="6914" max="6914" width="35.5703125" style="2" customWidth="1"/>
    <col min="6915" max="6915" width="5.140625" style="2" customWidth="1"/>
    <col min="6916" max="6916" width="8.42578125" style="2" customWidth="1"/>
    <col min="6917" max="6917" width="13.140625" style="2" customWidth="1"/>
    <col min="6918" max="6918" width="13.5703125" style="2" customWidth="1"/>
    <col min="6919" max="7168" width="9.140625" style="2"/>
    <col min="7169" max="7169" width="5.140625" style="2" customWidth="1"/>
    <col min="7170" max="7170" width="35.5703125" style="2" customWidth="1"/>
    <col min="7171" max="7171" width="5.140625" style="2" customWidth="1"/>
    <col min="7172" max="7172" width="8.42578125" style="2" customWidth="1"/>
    <col min="7173" max="7173" width="13.140625" style="2" customWidth="1"/>
    <col min="7174" max="7174" width="13.5703125" style="2" customWidth="1"/>
    <col min="7175" max="7424" width="9.140625" style="2"/>
    <col min="7425" max="7425" width="5.140625" style="2" customWidth="1"/>
    <col min="7426" max="7426" width="35.5703125" style="2" customWidth="1"/>
    <col min="7427" max="7427" width="5.140625" style="2" customWidth="1"/>
    <col min="7428" max="7428" width="8.42578125" style="2" customWidth="1"/>
    <col min="7429" max="7429" width="13.140625" style="2" customWidth="1"/>
    <col min="7430" max="7430" width="13.5703125" style="2" customWidth="1"/>
    <col min="7431" max="7680" width="9.140625" style="2"/>
    <col min="7681" max="7681" width="5.140625" style="2" customWidth="1"/>
    <col min="7682" max="7682" width="35.5703125" style="2" customWidth="1"/>
    <col min="7683" max="7683" width="5.140625" style="2" customWidth="1"/>
    <col min="7684" max="7684" width="8.42578125" style="2" customWidth="1"/>
    <col min="7685" max="7685" width="13.140625" style="2" customWidth="1"/>
    <col min="7686" max="7686" width="13.5703125" style="2" customWidth="1"/>
    <col min="7687" max="7936" width="9.140625" style="2"/>
    <col min="7937" max="7937" width="5.140625" style="2" customWidth="1"/>
    <col min="7938" max="7938" width="35.5703125" style="2" customWidth="1"/>
    <col min="7939" max="7939" width="5.140625" style="2" customWidth="1"/>
    <col min="7940" max="7940" width="8.42578125" style="2" customWidth="1"/>
    <col min="7941" max="7941" width="13.140625" style="2" customWidth="1"/>
    <col min="7942" max="7942" width="13.5703125" style="2" customWidth="1"/>
    <col min="7943" max="8192" width="9.140625" style="2"/>
    <col min="8193" max="8193" width="5.140625" style="2" customWidth="1"/>
    <col min="8194" max="8194" width="35.5703125" style="2" customWidth="1"/>
    <col min="8195" max="8195" width="5.140625" style="2" customWidth="1"/>
    <col min="8196" max="8196" width="8.42578125" style="2" customWidth="1"/>
    <col min="8197" max="8197" width="13.140625" style="2" customWidth="1"/>
    <col min="8198" max="8198" width="13.5703125" style="2" customWidth="1"/>
    <col min="8199" max="8448" width="9.140625" style="2"/>
    <col min="8449" max="8449" width="5.140625" style="2" customWidth="1"/>
    <col min="8450" max="8450" width="35.5703125" style="2" customWidth="1"/>
    <col min="8451" max="8451" width="5.140625" style="2" customWidth="1"/>
    <col min="8452" max="8452" width="8.42578125" style="2" customWidth="1"/>
    <col min="8453" max="8453" width="13.140625" style="2" customWidth="1"/>
    <col min="8454" max="8454" width="13.5703125" style="2" customWidth="1"/>
    <col min="8455" max="8704" width="9.140625" style="2"/>
    <col min="8705" max="8705" width="5.140625" style="2" customWidth="1"/>
    <col min="8706" max="8706" width="35.5703125" style="2" customWidth="1"/>
    <col min="8707" max="8707" width="5.140625" style="2" customWidth="1"/>
    <col min="8708" max="8708" width="8.42578125" style="2" customWidth="1"/>
    <col min="8709" max="8709" width="13.140625" style="2" customWidth="1"/>
    <col min="8710" max="8710" width="13.5703125" style="2" customWidth="1"/>
    <col min="8711" max="8960" width="9.140625" style="2"/>
    <col min="8961" max="8961" width="5.140625" style="2" customWidth="1"/>
    <col min="8962" max="8962" width="35.5703125" style="2" customWidth="1"/>
    <col min="8963" max="8963" width="5.140625" style="2" customWidth="1"/>
    <col min="8964" max="8964" width="8.42578125" style="2" customWidth="1"/>
    <col min="8965" max="8965" width="13.140625" style="2" customWidth="1"/>
    <col min="8966" max="8966" width="13.5703125" style="2" customWidth="1"/>
    <col min="8967" max="9216" width="9.140625" style="2"/>
    <col min="9217" max="9217" width="5.140625" style="2" customWidth="1"/>
    <col min="9218" max="9218" width="35.5703125" style="2" customWidth="1"/>
    <col min="9219" max="9219" width="5.140625" style="2" customWidth="1"/>
    <col min="9220" max="9220" width="8.42578125" style="2" customWidth="1"/>
    <col min="9221" max="9221" width="13.140625" style="2" customWidth="1"/>
    <col min="9222" max="9222" width="13.5703125" style="2" customWidth="1"/>
    <col min="9223" max="9472" width="9.140625" style="2"/>
    <col min="9473" max="9473" width="5.140625" style="2" customWidth="1"/>
    <col min="9474" max="9474" width="35.5703125" style="2" customWidth="1"/>
    <col min="9475" max="9475" width="5.140625" style="2" customWidth="1"/>
    <col min="9476" max="9476" width="8.42578125" style="2" customWidth="1"/>
    <col min="9477" max="9477" width="13.140625" style="2" customWidth="1"/>
    <col min="9478" max="9478" width="13.5703125" style="2" customWidth="1"/>
    <col min="9479" max="9728" width="9.140625" style="2"/>
    <col min="9729" max="9729" width="5.140625" style="2" customWidth="1"/>
    <col min="9730" max="9730" width="35.5703125" style="2" customWidth="1"/>
    <col min="9731" max="9731" width="5.140625" style="2" customWidth="1"/>
    <col min="9732" max="9732" width="8.42578125" style="2" customWidth="1"/>
    <col min="9733" max="9733" width="13.140625" style="2" customWidth="1"/>
    <col min="9734" max="9734" width="13.5703125" style="2" customWidth="1"/>
    <col min="9735" max="9984" width="9.140625" style="2"/>
    <col min="9985" max="9985" width="5.140625" style="2" customWidth="1"/>
    <col min="9986" max="9986" width="35.5703125" style="2" customWidth="1"/>
    <col min="9987" max="9987" width="5.140625" style="2" customWidth="1"/>
    <col min="9988" max="9988" width="8.42578125" style="2" customWidth="1"/>
    <col min="9989" max="9989" width="13.140625" style="2" customWidth="1"/>
    <col min="9990" max="9990" width="13.5703125" style="2" customWidth="1"/>
    <col min="9991" max="10240" width="9.140625" style="2"/>
    <col min="10241" max="10241" width="5.140625" style="2" customWidth="1"/>
    <col min="10242" max="10242" width="35.5703125" style="2" customWidth="1"/>
    <col min="10243" max="10243" width="5.140625" style="2" customWidth="1"/>
    <col min="10244" max="10244" width="8.42578125" style="2" customWidth="1"/>
    <col min="10245" max="10245" width="13.140625" style="2" customWidth="1"/>
    <col min="10246" max="10246" width="13.5703125" style="2" customWidth="1"/>
    <col min="10247" max="10496" width="9.140625" style="2"/>
    <col min="10497" max="10497" width="5.140625" style="2" customWidth="1"/>
    <col min="10498" max="10498" width="35.5703125" style="2" customWidth="1"/>
    <col min="10499" max="10499" width="5.140625" style="2" customWidth="1"/>
    <col min="10500" max="10500" width="8.42578125" style="2" customWidth="1"/>
    <col min="10501" max="10501" width="13.140625" style="2" customWidth="1"/>
    <col min="10502" max="10502" width="13.5703125" style="2" customWidth="1"/>
    <col min="10503" max="10752" width="9.140625" style="2"/>
    <col min="10753" max="10753" width="5.140625" style="2" customWidth="1"/>
    <col min="10754" max="10754" width="35.5703125" style="2" customWidth="1"/>
    <col min="10755" max="10755" width="5.140625" style="2" customWidth="1"/>
    <col min="10756" max="10756" width="8.42578125" style="2" customWidth="1"/>
    <col min="10757" max="10757" width="13.140625" style="2" customWidth="1"/>
    <col min="10758" max="10758" width="13.5703125" style="2" customWidth="1"/>
    <col min="10759" max="11008" width="9.140625" style="2"/>
    <col min="11009" max="11009" width="5.140625" style="2" customWidth="1"/>
    <col min="11010" max="11010" width="35.5703125" style="2" customWidth="1"/>
    <col min="11011" max="11011" width="5.140625" style="2" customWidth="1"/>
    <col min="11012" max="11012" width="8.42578125" style="2" customWidth="1"/>
    <col min="11013" max="11013" width="13.140625" style="2" customWidth="1"/>
    <col min="11014" max="11014" width="13.5703125" style="2" customWidth="1"/>
    <col min="11015" max="11264" width="9.140625" style="2"/>
    <col min="11265" max="11265" width="5.140625" style="2" customWidth="1"/>
    <col min="11266" max="11266" width="35.5703125" style="2" customWidth="1"/>
    <col min="11267" max="11267" width="5.140625" style="2" customWidth="1"/>
    <col min="11268" max="11268" width="8.42578125" style="2" customWidth="1"/>
    <col min="11269" max="11269" width="13.140625" style="2" customWidth="1"/>
    <col min="11270" max="11270" width="13.5703125" style="2" customWidth="1"/>
    <col min="11271" max="11520" width="9.140625" style="2"/>
    <col min="11521" max="11521" width="5.140625" style="2" customWidth="1"/>
    <col min="11522" max="11522" width="35.5703125" style="2" customWidth="1"/>
    <col min="11523" max="11523" width="5.140625" style="2" customWidth="1"/>
    <col min="11524" max="11524" width="8.42578125" style="2" customWidth="1"/>
    <col min="11525" max="11525" width="13.140625" style="2" customWidth="1"/>
    <col min="11526" max="11526" width="13.5703125" style="2" customWidth="1"/>
    <col min="11527" max="11776" width="9.140625" style="2"/>
    <col min="11777" max="11777" width="5.140625" style="2" customWidth="1"/>
    <col min="11778" max="11778" width="35.5703125" style="2" customWidth="1"/>
    <col min="11779" max="11779" width="5.140625" style="2" customWidth="1"/>
    <col min="11780" max="11780" width="8.42578125" style="2" customWidth="1"/>
    <col min="11781" max="11781" width="13.140625" style="2" customWidth="1"/>
    <col min="11782" max="11782" width="13.5703125" style="2" customWidth="1"/>
    <col min="11783" max="12032" width="9.140625" style="2"/>
    <col min="12033" max="12033" width="5.140625" style="2" customWidth="1"/>
    <col min="12034" max="12034" width="35.5703125" style="2" customWidth="1"/>
    <col min="12035" max="12035" width="5.140625" style="2" customWidth="1"/>
    <col min="12036" max="12036" width="8.42578125" style="2" customWidth="1"/>
    <col min="12037" max="12037" width="13.140625" style="2" customWidth="1"/>
    <col min="12038" max="12038" width="13.5703125" style="2" customWidth="1"/>
    <col min="12039" max="12288" width="9.140625" style="2"/>
    <col min="12289" max="12289" width="5.140625" style="2" customWidth="1"/>
    <col min="12290" max="12290" width="35.5703125" style="2" customWidth="1"/>
    <col min="12291" max="12291" width="5.140625" style="2" customWidth="1"/>
    <col min="12292" max="12292" width="8.42578125" style="2" customWidth="1"/>
    <col min="12293" max="12293" width="13.140625" style="2" customWidth="1"/>
    <col min="12294" max="12294" width="13.5703125" style="2" customWidth="1"/>
    <col min="12295" max="12544" width="9.140625" style="2"/>
    <col min="12545" max="12545" width="5.140625" style="2" customWidth="1"/>
    <col min="12546" max="12546" width="35.5703125" style="2" customWidth="1"/>
    <col min="12547" max="12547" width="5.140625" style="2" customWidth="1"/>
    <col min="12548" max="12548" width="8.42578125" style="2" customWidth="1"/>
    <col min="12549" max="12549" width="13.140625" style="2" customWidth="1"/>
    <col min="12550" max="12550" width="13.5703125" style="2" customWidth="1"/>
    <col min="12551" max="12800" width="9.140625" style="2"/>
    <col min="12801" max="12801" width="5.140625" style="2" customWidth="1"/>
    <col min="12802" max="12802" width="35.5703125" style="2" customWidth="1"/>
    <col min="12803" max="12803" width="5.140625" style="2" customWidth="1"/>
    <col min="12804" max="12804" width="8.42578125" style="2" customWidth="1"/>
    <col min="12805" max="12805" width="13.140625" style="2" customWidth="1"/>
    <col min="12806" max="12806" width="13.5703125" style="2" customWidth="1"/>
    <col min="12807" max="13056" width="9.140625" style="2"/>
    <col min="13057" max="13057" width="5.140625" style="2" customWidth="1"/>
    <col min="13058" max="13058" width="35.5703125" style="2" customWidth="1"/>
    <col min="13059" max="13059" width="5.140625" style="2" customWidth="1"/>
    <col min="13060" max="13060" width="8.42578125" style="2" customWidth="1"/>
    <col min="13061" max="13061" width="13.140625" style="2" customWidth="1"/>
    <col min="13062" max="13062" width="13.5703125" style="2" customWidth="1"/>
    <col min="13063" max="13312" width="9.140625" style="2"/>
    <col min="13313" max="13313" width="5.140625" style="2" customWidth="1"/>
    <col min="13314" max="13314" width="35.5703125" style="2" customWidth="1"/>
    <col min="13315" max="13315" width="5.140625" style="2" customWidth="1"/>
    <col min="13316" max="13316" width="8.42578125" style="2" customWidth="1"/>
    <col min="13317" max="13317" width="13.140625" style="2" customWidth="1"/>
    <col min="13318" max="13318" width="13.5703125" style="2" customWidth="1"/>
    <col min="13319" max="13568" width="9.140625" style="2"/>
    <col min="13569" max="13569" width="5.140625" style="2" customWidth="1"/>
    <col min="13570" max="13570" width="35.5703125" style="2" customWidth="1"/>
    <col min="13571" max="13571" width="5.140625" style="2" customWidth="1"/>
    <col min="13572" max="13572" width="8.42578125" style="2" customWidth="1"/>
    <col min="13573" max="13573" width="13.140625" style="2" customWidth="1"/>
    <col min="13574" max="13574" width="13.5703125" style="2" customWidth="1"/>
    <col min="13575" max="13824" width="9.140625" style="2"/>
    <col min="13825" max="13825" width="5.140625" style="2" customWidth="1"/>
    <col min="13826" max="13826" width="35.5703125" style="2" customWidth="1"/>
    <col min="13827" max="13827" width="5.140625" style="2" customWidth="1"/>
    <col min="13828" max="13828" width="8.42578125" style="2" customWidth="1"/>
    <col min="13829" max="13829" width="13.140625" style="2" customWidth="1"/>
    <col min="13830" max="13830" width="13.5703125" style="2" customWidth="1"/>
    <col min="13831" max="14080" width="9.140625" style="2"/>
    <col min="14081" max="14081" width="5.140625" style="2" customWidth="1"/>
    <col min="14082" max="14082" width="35.5703125" style="2" customWidth="1"/>
    <col min="14083" max="14083" width="5.140625" style="2" customWidth="1"/>
    <col min="14084" max="14084" width="8.42578125" style="2" customWidth="1"/>
    <col min="14085" max="14085" width="13.140625" style="2" customWidth="1"/>
    <col min="14086" max="14086" width="13.5703125" style="2" customWidth="1"/>
    <col min="14087" max="14336" width="9.140625" style="2"/>
    <col min="14337" max="14337" width="5.140625" style="2" customWidth="1"/>
    <col min="14338" max="14338" width="35.5703125" style="2" customWidth="1"/>
    <col min="14339" max="14339" width="5.140625" style="2" customWidth="1"/>
    <col min="14340" max="14340" width="8.42578125" style="2" customWidth="1"/>
    <col min="14341" max="14341" width="13.140625" style="2" customWidth="1"/>
    <col min="14342" max="14342" width="13.5703125" style="2" customWidth="1"/>
    <col min="14343" max="14592" width="9.140625" style="2"/>
    <col min="14593" max="14593" width="5.140625" style="2" customWidth="1"/>
    <col min="14594" max="14594" width="35.5703125" style="2" customWidth="1"/>
    <col min="14595" max="14595" width="5.140625" style="2" customWidth="1"/>
    <col min="14596" max="14596" width="8.42578125" style="2" customWidth="1"/>
    <col min="14597" max="14597" width="13.140625" style="2" customWidth="1"/>
    <col min="14598" max="14598" width="13.5703125" style="2" customWidth="1"/>
    <col min="14599" max="14848" width="9.140625" style="2"/>
    <col min="14849" max="14849" width="5.140625" style="2" customWidth="1"/>
    <col min="14850" max="14850" width="35.5703125" style="2" customWidth="1"/>
    <col min="14851" max="14851" width="5.140625" style="2" customWidth="1"/>
    <col min="14852" max="14852" width="8.42578125" style="2" customWidth="1"/>
    <col min="14853" max="14853" width="13.140625" style="2" customWidth="1"/>
    <col min="14854" max="14854" width="13.5703125" style="2" customWidth="1"/>
    <col min="14855" max="15104" width="9.140625" style="2"/>
    <col min="15105" max="15105" width="5.140625" style="2" customWidth="1"/>
    <col min="15106" max="15106" width="35.5703125" style="2" customWidth="1"/>
    <col min="15107" max="15107" width="5.140625" style="2" customWidth="1"/>
    <col min="15108" max="15108" width="8.42578125" style="2" customWidth="1"/>
    <col min="15109" max="15109" width="13.140625" style="2" customWidth="1"/>
    <col min="15110" max="15110" width="13.5703125" style="2" customWidth="1"/>
    <col min="15111" max="15360" width="9.140625" style="2"/>
    <col min="15361" max="15361" width="5.140625" style="2" customWidth="1"/>
    <col min="15362" max="15362" width="35.5703125" style="2" customWidth="1"/>
    <col min="15363" max="15363" width="5.140625" style="2" customWidth="1"/>
    <col min="15364" max="15364" width="8.42578125" style="2" customWidth="1"/>
    <col min="15365" max="15365" width="13.140625" style="2" customWidth="1"/>
    <col min="15366" max="15366" width="13.5703125" style="2" customWidth="1"/>
    <col min="15367" max="15616" width="9.140625" style="2"/>
    <col min="15617" max="15617" width="5.140625" style="2" customWidth="1"/>
    <col min="15618" max="15618" width="35.5703125" style="2" customWidth="1"/>
    <col min="15619" max="15619" width="5.140625" style="2" customWidth="1"/>
    <col min="15620" max="15620" width="8.42578125" style="2" customWidth="1"/>
    <col min="15621" max="15621" width="13.140625" style="2" customWidth="1"/>
    <col min="15622" max="15622" width="13.5703125" style="2" customWidth="1"/>
    <col min="15623" max="15872" width="9.140625" style="2"/>
    <col min="15873" max="15873" width="5.140625" style="2" customWidth="1"/>
    <col min="15874" max="15874" width="35.5703125" style="2" customWidth="1"/>
    <col min="15875" max="15875" width="5.140625" style="2" customWidth="1"/>
    <col min="15876" max="15876" width="8.42578125" style="2" customWidth="1"/>
    <col min="15877" max="15877" width="13.140625" style="2" customWidth="1"/>
    <col min="15878" max="15878" width="13.5703125" style="2" customWidth="1"/>
    <col min="15879" max="16128" width="9.140625" style="2"/>
    <col min="16129" max="16129" width="5.140625" style="2" customWidth="1"/>
    <col min="16130" max="16130" width="35.5703125" style="2" customWidth="1"/>
    <col min="16131" max="16131" width="5.140625" style="2" customWidth="1"/>
    <col min="16132" max="16132" width="8.42578125" style="2" customWidth="1"/>
    <col min="16133" max="16133" width="13.140625" style="2" customWidth="1"/>
    <col min="16134" max="16134" width="13.5703125" style="2" customWidth="1"/>
    <col min="16135" max="16384" width="9.140625" style="2"/>
  </cols>
  <sheetData>
    <row r="1" spans="1:6" ht="15" customHeight="1" x14ac:dyDescent="0.2">
      <c r="A1" s="42" t="s">
        <v>47</v>
      </c>
      <c r="B1" s="43"/>
      <c r="C1" s="20"/>
      <c r="D1" s="20"/>
      <c r="E1" s="20"/>
      <c r="F1" s="21"/>
    </row>
    <row r="2" spans="1:6" ht="24.75" customHeight="1" x14ac:dyDescent="0.2">
      <c r="A2" s="44" t="s">
        <v>46</v>
      </c>
      <c r="B2" s="45"/>
      <c r="C2" s="45"/>
      <c r="D2" s="45"/>
      <c r="E2" s="45"/>
      <c r="F2" s="45"/>
    </row>
    <row r="3" spans="1:6" ht="10.5" customHeight="1" x14ac:dyDescent="0.2">
      <c r="A3" s="22"/>
      <c r="B3" s="23"/>
      <c r="C3" s="22"/>
      <c r="D3" s="22"/>
      <c r="E3" s="22"/>
      <c r="F3" s="21"/>
    </row>
    <row r="4" spans="1:6" x14ac:dyDescent="0.2">
      <c r="A4" s="46" t="s">
        <v>48</v>
      </c>
      <c r="B4" s="47"/>
      <c r="C4" s="47"/>
      <c r="D4" s="47"/>
      <c r="E4" s="47"/>
      <c r="F4" s="47"/>
    </row>
    <row r="5" spans="1:6" ht="15.75" customHeight="1" thickBot="1" x14ac:dyDescent="0.25">
      <c r="A5" s="48" t="s">
        <v>49</v>
      </c>
      <c r="B5" s="49"/>
      <c r="C5" s="49"/>
      <c r="D5" s="49"/>
      <c r="E5" s="49"/>
      <c r="F5" s="49"/>
    </row>
    <row r="6" spans="1:6" ht="15.75" customHeight="1" thickBot="1" x14ac:dyDescent="0.25">
      <c r="A6" s="53"/>
      <c r="B6" s="55" t="s">
        <v>51</v>
      </c>
      <c r="C6" s="54"/>
      <c r="D6" s="54"/>
      <c r="E6" s="54"/>
      <c r="F6" s="54"/>
    </row>
    <row r="7" spans="1:6" ht="43.5" customHeight="1" thickBot="1" x14ac:dyDescent="0.25">
      <c r="A7" s="24" t="s">
        <v>0</v>
      </c>
      <c r="B7" s="25" t="s">
        <v>1</v>
      </c>
      <c r="C7" s="66" t="s">
        <v>2</v>
      </c>
      <c r="D7" s="67" t="s">
        <v>3</v>
      </c>
      <c r="E7" s="66" t="s">
        <v>52</v>
      </c>
      <c r="F7" s="68" t="s">
        <v>4</v>
      </c>
    </row>
    <row r="8" spans="1:6" ht="15" customHeight="1" x14ac:dyDescent="0.2">
      <c r="A8" s="26">
        <v>3000</v>
      </c>
      <c r="B8" s="50" t="s">
        <v>5</v>
      </c>
      <c r="C8" s="51"/>
      <c r="D8" s="51"/>
      <c r="E8" s="51"/>
      <c r="F8" s="52"/>
    </row>
    <row r="9" spans="1:6" ht="12.6" customHeight="1" x14ac:dyDescent="0.2">
      <c r="A9" s="27">
        <v>3001</v>
      </c>
      <c r="B9" s="28" t="s">
        <v>6</v>
      </c>
      <c r="C9" s="29" t="s">
        <v>7</v>
      </c>
      <c r="D9" s="29">
        <f>D15</f>
        <v>638.85199999999998</v>
      </c>
      <c r="E9" s="69"/>
      <c r="F9" s="61">
        <f>D9*E9</f>
        <v>0</v>
      </c>
    </row>
    <row r="10" spans="1:6" ht="13.15" customHeight="1" x14ac:dyDescent="0.2">
      <c r="A10" s="27">
        <v>3008</v>
      </c>
      <c r="B10" s="28" t="s">
        <v>8</v>
      </c>
      <c r="C10" s="29" t="s">
        <v>7</v>
      </c>
      <c r="D10" s="29">
        <f>D9</f>
        <v>638.85199999999998</v>
      </c>
      <c r="E10" s="69"/>
      <c r="F10" s="61">
        <f>D10*E10</f>
        <v>0</v>
      </c>
    </row>
    <row r="11" spans="1:6" ht="12.75" customHeight="1" x14ac:dyDescent="0.2">
      <c r="A11" s="27">
        <v>3013</v>
      </c>
      <c r="B11" s="28" t="s">
        <v>9</v>
      </c>
      <c r="C11" s="29" t="s">
        <v>10</v>
      </c>
      <c r="D11" s="29">
        <v>102</v>
      </c>
      <c r="E11" s="69"/>
      <c r="F11" s="61">
        <f>D11*E11</f>
        <v>0</v>
      </c>
    </row>
    <row r="12" spans="1:6" ht="12.75" customHeight="1" x14ac:dyDescent="0.2">
      <c r="A12" s="27">
        <v>3014</v>
      </c>
      <c r="B12" s="28" t="s">
        <v>11</v>
      </c>
      <c r="C12" s="29" t="s">
        <v>10</v>
      </c>
      <c r="D12" s="29">
        <v>71</v>
      </c>
      <c r="E12" s="69"/>
      <c r="F12" s="61">
        <f>D12*E12</f>
        <v>0</v>
      </c>
    </row>
    <row r="13" spans="1:6" ht="15.75" customHeight="1" thickBot="1" x14ac:dyDescent="0.25">
      <c r="A13" s="33">
        <v>3018</v>
      </c>
      <c r="B13" s="58" t="s">
        <v>12</v>
      </c>
      <c r="C13" s="59"/>
      <c r="D13" s="59"/>
      <c r="E13" s="60"/>
      <c r="F13" s="62">
        <f>SUM(F9:F12)</f>
        <v>0</v>
      </c>
    </row>
    <row r="14" spans="1:6" ht="15" customHeight="1" x14ac:dyDescent="0.2">
      <c r="A14" s="26">
        <v>970</v>
      </c>
      <c r="B14" s="50" t="s">
        <v>36</v>
      </c>
      <c r="C14" s="51"/>
      <c r="D14" s="51"/>
      <c r="E14" s="51"/>
      <c r="F14" s="52"/>
    </row>
    <row r="15" spans="1:6" ht="49.9" customHeight="1" x14ac:dyDescent="0.2">
      <c r="A15" s="30">
        <v>978</v>
      </c>
      <c r="B15" s="31" t="s">
        <v>44</v>
      </c>
      <c r="C15" s="29" t="s">
        <v>7</v>
      </c>
      <c r="D15" s="29">
        <f>59.5*10.156+1.8*5.1+(5*10.156)/2</f>
        <v>638.85199999999998</v>
      </c>
      <c r="E15" s="69"/>
      <c r="F15" s="61">
        <f t="shared" ref="F15:F19" si="0">D15*E15</f>
        <v>0</v>
      </c>
    </row>
    <row r="16" spans="1:6" ht="28.5" customHeight="1" x14ac:dyDescent="0.2">
      <c r="A16" s="27">
        <v>983</v>
      </c>
      <c r="B16" s="31" t="s">
        <v>37</v>
      </c>
      <c r="C16" s="29" t="s">
        <v>7</v>
      </c>
      <c r="D16" s="29">
        <f>D15</f>
        <v>638.85199999999998</v>
      </c>
      <c r="E16" s="69"/>
      <c r="F16" s="61">
        <f t="shared" si="0"/>
        <v>0</v>
      </c>
    </row>
    <row r="17" spans="1:6" ht="12.75" customHeight="1" x14ac:dyDescent="0.2">
      <c r="A17" s="30">
        <v>984</v>
      </c>
      <c r="B17" s="31" t="s">
        <v>38</v>
      </c>
      <c r="C17" s="29" t="s">
        <v>10</v>
      </c>
      <c r="D17" s="29">
        <f>69.3+1.8</f>
        <v>71.099999999999994</v>
      </c>
      <c r="E17" s="69"/>
      <c r="F17" s="61">
        <f t="shared" si="0"/>
        <v>0</v>
      </c>
    </row>
    <row r="18" spans="1:6" ht="27" customHeight="1" x14ac:dyDescent="0.2">
      <c r="A18" s="27">
        <v>985</v>
      </c>
      <c r="B18" s="31" t="s">
        <v>39</v>
      </c>
      <c r="C18" s="29" t="s">
        <v>10</v>
      </c>
      <c r="D18" s="29">
        <f>59.32+10.5</f>
        <v>69.819999999999993</v>
      </c>
      <c r="E18" s="69"/>
      <c r="F18" s="61">
        <f t="shared" si="0"/>
        <v>0</v>
      </c>
    </row>
    <row r="19" spans="1:6" ht="26.25" customHeight="1" x14ac:dyDescent="0.2">
      <c r="A19" s="30">
        <v>988</v>
      </c>
      <c r="B19" s="31" t="s">
        <v>42</v>
      </c>
      <c r="C19" s="29" t="s">
        <v>7</v>
      </c>
      <c r="D19" s="29">
        <f>D15</f>
        <v>638.85199999999998</v>
      </c>
      <c r="E19" s="69"/>
      <c r="F19" s="61">
        <f t="shared" si="0"/>
        <v>0</v>
      </c>
    </row>
    <row r="20" spans="1:6" ht="12.75" customHeight="1" thickBot="1" x14ac:dyDescent="0.25">
      <c r="A20" s="33">
        <v>991</v>
      </c>
      <c r="B20" s="58" t="s">
        <v>12</v>
      </c>
      <c r="C20" s="59"/>
      <c r="D20" s="59"/>
      <c r="E20" s="60">
        <v>0</v>
      </c>
      <c r="F20" s="62">
        <f>SUM(F15:F19)</f>
        <v>0</v>
      </c>
    </row>
    <row r="21" spans="1:6" ht="15" customHeight="1" x14ac:dyDescent="0.2">
      <c r="A21" s="26">
        <v>1872</v>
      </c>
      <c r="B21" s="50" t="s">
        <v>40</v>
      </c>
      <c r="C21" s="51"/>
      <c r="D21" s="51"/>
      <c r="E21" s="51"/>
      <c r="F21" s="52"/>
    </row>
    <row r="22" spans="1:6" ht="12.75" customHeight="1" x14ac:dyDescent="0.2">
      <c r="A22" s="27">
        <v>1876</v>
      </c>
      <c r="B22" s="31" t="s">
        <v>14</v>
      </c>
      <c r="C22" s="29" t="s">
        <v>10</v>
      </c>
      <c r="D22" s="29">
        <f>D17</f>
        <v>71.099999999999994</v>
      </c>
      <c r="E22" s="69"/>
      <c r="F22" s="61">
        <f>D22*E22</f>
        <v>0</v>
      </c>
    </row>
    <row r="23" spans="1:6" ht="24.75" customHeight="1" x14ac:dyDescent="0.2">
      <c r="A23" s="27">
        <v>1883</v>
      </c>
      <c r="B23" s="31" t="s">
        <v>15</v>
      </c>
      <c r="C23" s="29" t="s">
        <v>10</v>
      </c>
      <c r="D23" s="29">
        <v>10</v>
      </c>
      <c r="E23" s="69"/>
      <c r="F23" s="61">
        <f>D23*E23</f>
        <v>0</v>
      </c>
    </row>
    <row r="24" spans="1:6" ht="12.75" customHeight="1" x14ac:dyDescent="0.2">
      <c r="A24" s="27">
        <v>1890</v>
      </c>
      <c r="B24" s="31" t="s">
        <v>16</v>
      </c>
      <c r="C24" s="29" t="s">
        <v>10</v>
      </c>
      <c r="D24" s="29">
        <v>12</v>
      </c>
      <c r="E24" s="69"/>
      <c r="F24" s="61">
        <f>D24*E24</f>
        <v>0</v>
      </c>
    </row>
    <row r="25" spans="1:6" ht="12.75" customHeight="1" thickBot="1" x14ac:dyDescent="0.25">
      <c r="A25" s="33"/>
      <c r="B25" s="63" t="s">
        <v>12</v>
      </c>
      <c r="C25" s="64"/>
      <c r="D25" s="64"/>
      <c r="E25" s="65"/>
      <c r="F25" s="62">
        <f>SUM(F22:F24)</f>
        <v>0</v>
      </c>
    </row>
    <row r="26" spans="1:6" x14ac:dyDescent="0.2">
      <c r="A26" s="26">
        <v>2226</v>
      </c>
      <c r="B26" s="50" t="s">
        <v>41</v>
      </c>
      <c r="C26" s="51"/>
      <c r="D26" s="51"/>
      <c r="E26" s="51"/>
      <c r="F26" s="52"/>
    </row>
    <row r="27" spans="1:6" x14ac:dyDescent="0.2">
      <c r="A27" s="27">
        <v>2411</v>
      </c>
      <c r="B27" s="31" t="s">
        <v>17</v>
      </c>
      <c r="C27" s="29" t="s">
        <v>10</v>
      </c>
      <c r="D27" s="29">
        <v>71</v>
      </c>
      <c r="E27" s="69"/>
      <c r="F27" s="61">
        <f>D27*E27</f>
        <v>0</v>
      </c>
    </row>
    <row r="28" spans="1:6" ht="13.5" thickBot="1" x14ac:dyDescent="0.25">
      <c r="A28" s="33">
        <v>2437</v>
      </c>
      <c r="B28" s="58" t="s">
        <v>18</v>
      </c>
      <c r="C28" s="59"/>
      <c r="D28" s="59"/>
      <c r="E28" s="60"/>
      <c r="F28" s="62">
        <f>SUM(F27:F27)</f>
        <v>0</v>
      </c>
    </row>
    <row r="29" spans="1:6" ht="15" customHeight="1" x14ac:dyDescent="0.2">
      <c r="A29" s="26">
        <v>2200</v>
      </c>
      <c r="B29" s="50" t="s">
        <v>19</v>
      </c>
      <c r="C29" s="51"/>
      <c r="D29" s="51"/>
      <c r="E29" s="51"/>
      <c r="F29" s="52"/>
    </row>
    <row r="30" spans="1:6" ht="38.450000000000003" customHeight="1" x14ac:dyDescent="0.2">
      <c r="A30" s="27">
        <v>2254</v>
      </c>
      <c r="B30" s="31" t="s">
        <v>43</v>
      </c>
      <c r="C30" s="29" t="s">
        <v>13</v>
      </c>
      <c r="D30" s="29">
        <v>6</v>
      </c>
      <c r="E30" s="69"/>
      <c r="F30" s="61">
        <f>D30*E30</f>
        <v>0</v>
      </c>
    </row>
    <row r="31" spans="1:6" ht="15" customHeight="1" thickBot="1" x14ac:dyDescent="0.25">
      <c r="A31" s="33">
        <v>3720</v>
      </c>
      <c r="B31" s="58" t="s">
        <v>12</v>
      </c>
      <c r="C31" s="59"/>
      <c r="D31" s="59"/>
      <c r="E31" s="60"/>
      <c r="F31" s="62">
        <f>SUM(F29:F30)</f>
        <v>0</v>
      </c>
    </row>
    <row r="32" spans="1:6" ht="15" customHeight="1" x14ac:dyDescent="0.2">
      <c r="A32" s="26">
        <v>3720</v>
      </c>
      <c r="B32" s="50" t="s">
        <v>20</v>
      </c>
      <c r="C32" s="51"/>
      <c r="D32" s="51"/>
      <c r="E32" s="51"/>
      <c r="F32" s="52"/>
    </row>
    <row r="33" spans="1:238" ht="33.6" customHeight="1" x14ac:dyDescent="0.2">
      <c r="A33" s="27">
        <v>3720</v>
      </c>
      <c r="B33" s="31" t="s">
        <v>45</v>
      </c>
      <c r="C33" s="29" t="s">
        <v>7</v>
      </c>
      <c r="D33" s="29">
        <f>D19</f>
        <v>638.85199999999998</v>
      </c>
      <c r="E33" s="69"/>
      <c r="F33" s="61">
        <f>D33*E33</f>
        <v>0</v>
      </c>
    </row>
    <row r="34" spans="1:238" ht="12.75" customHeight="1" x14ac:dyDescent="0.2">
      <c r="A34" s="27">
        <v>3720</v>
      </c>
      <c r="B34" s="31" t="s">
        <v>21</v>
      </c>
      <c r="C34" s="29" t="s">
        <v>7</v>
      </c>
      <c r="D34" s="29">
        <f>D33</f>
        <v>638.85199999999998</v>
      </c>
      <c r="E34" s="69"/>
      <c r="F34" s="61">
        <f>D34*E34</f>
        <v>0</v>
      </c>
    </row>
    <row r="35" spans="1:238" ht="12.75" customHeight="1" x14ac:dyDescent="0.2">
      <c r="A35" s="27">
        <v>3720</v>
      </c>
      <c r="B35" s="31" t="s">
        <v>22</v>
      </c>
      <c r="C35" s="29" t="s">
        <v>10</v>
      </c>
      <c r="D35" s="29">
        <f>D34*1.3</f>
        <v>830.50760000000002</v>
      </c>
      <c r="E35" s="69"/>
      <c r="F35" s="61">
        <f>D35*E35</f>
        <v>0</v>
      </c>
    </row>
    <row r="36" spans="1:238" ht="12.75" customHeight="1" x14ac:dyDescent="0.2">
      <c r="A36" s="27">
        <v>3720</v>
      </c>
      <c r="B36" s="31" t="s">
        <v>23</v>
      </c>
      <c r="C36" s="29" t="s">
        <v>24</v>
      </c>
      <c r="D36" s="29">
        <v>17.96</v>
      </c>
      <c r="E36" s="69"/>
      <c r="F36" s="61">
        <f>D36*E36</f>
        <v>0</v>
      </c>
    </row>
    <row r="37" spans="1:238" ht="12.75" customHeight="1" thickBot="1" x14ac:dyDescent="0.25">
      <c r="A37" s="33">
        <v>3720</v>
      </c>
      <c r="B37" s="58" t="s">
        <v>12</v>
      </c>
      <c r="C37" s="59"/>
      <c r="D37" s="59"/>
      <c r="E37" s="60"/>
      <c r="F37" s="62">
        <f>SUM(F33:F36)</f>
        <v>0</v>
      </c>
    </row>
    <row r="38" spans="1:238" ht="15.6" customHeight="1" x14ac:dyDescent="0.2">
      <c r="A38" s="26">
        <v>3720</v>
      </c>
      <c r="B38" s="50" t="s">
        <v>25</v>
      </c>
      <c r="C38" s="51"/>
      <c r="D38" s="51"/>
      <c r="E38" s="51"/>
      <c r="F38" s="52"/>
    </row>
    <row r="39" spans="1:238" ht="18" customHeight="1" x14ac:dyDescent="0.2">
      <c r="A39" s="27">
        <v>3720</v>
      </c>
      <c r="B39" s="32" t="s">
        <v>26</v>
      </c>
      <c r="C39" s="29" t="s">
        <v>27</v>
      </c>
      <c r="D39" s="29">
        <v>7.25</v>
      </c>
      <c r="E39" s="69"/>
      <c r="F39" s="61">
        <f>D39*E39</f>
        <v>0</v>
      </c>
    </row>
    <row r="40" spans="1:238" ht="12.75" customHeight="1" x14ac:dyDescent="0.2">
      <c r="A40" s="27">
        <v>3720</v>
      </c>
      <c r="B40" s="32" t="s">
        <v>28</v>
      </c>
      <c r="C40" s="29" t="s">
        <v>27</v>
      </c>
      <c r="D40" s="29">
        <v>55</v>
      </c>
      <c r="E40" s="69"/>
      <c r="F40" s="61">
        <f>D40*E40</f>
        <v>0</v>
      </c>
    </row>
    <row r="41" spans="1:238" ht="15" customHeight="1" thickBot="1" x14ac:dyDescent="0.25">
      <c r="A41" s="33">
        <v>3720</v>
      </c>
      <c r="B41" s="58" t="s">
        <v>12</v>
      </c>
      <c r="C41" s="59"/>
      <c r="D41" s="59"/>
      <c r="E41" s="60"/>
      <c r="F41" s="62">
        <f>SUM(F39:F40)</f>
        <v>0</v>
      </c>
    </row>
    <row r="42" spans="1:238" ht="15" customHeight="1" x14ac:dyDescent="0.2">
      <c r="A42" s="26">
        <v>3720</v>
      </c>
      <c r="B42" s="50" t="s">
        <v>29</v>
      </c>
      <c r="C42" s="51"/>
      <c r="D42" s="51"/>
      <c r="E42" s="51"/>
      <c r="F42" s="52"/>
      <c r="ID42" s="2">
        <f>SUM(A42:IC42)</f>
        <v>3720</v>
      </c>
    </row>
    <row r="43" spans="1:238" ht="12.75" customHeight="1" x14ac:dyDescent="0.2">
      <c r="A43" s="27">
        <v>3720</v>
      </c>
      <c r="B43" s="32" t="s">
        <v>30</v>
      </c>
      <c r="C43" s="29" t="s">
        <v>27</v>
      </c>
      <c r="D43" s="29">
        <f>15.156*0.65+638*0.09</f>
        <v>67.2714</v>
      </c>
      <c r="E43" s="69"/>
      <c r="F43" s="61">
        <f>D43*E43</f>
        <v>0</v>
      </c>
      <c r="ID43" s="2">
        <f>SUM(A43:IC43)</f>
        <v>3787.2714000000001</v>
      </c>
    </row>
    <row r="44" spans="1:238" ht="12.75" customHeight="1" thickBot="1" x14ac:dyDescent="0.25">
      <c r="A44" s="33">
        <v>3720</v>
      </c>
      <c r="B44" s="58" t="s">
        <v>12</v>
      </c>
      <c r="C44" s="59"/>
      <c r="D44" s="59"/>
      <c r="E44" s="60"/>
      <c r="F44" s="62">
        <f>SUM(F43)</f>
        <v>0</v>
      </c>
      <c r="ID44" s="2">
        <f>SUM(A44:IC44)</f>
        <v>3720</v>
      </c>
    </row>
    <row r="45" spans="1:238" ht="15" customHeight="1" x14ac:dyDescent="0.2">
      <c r="A45" s="26"/>
      <c r="B45" s="50" t="s">
        <v>31</v>
      </c>
      <c r="C45" s="51"/>
      <c r="D45" s="51"/>
      <c r="E45" s="51"/>
      <c r="F45" s="52"/>
    </row>
    <row r="46" spans="1:238" x14ac:dyDescent="0.2">
      <c r="A46" s="27">
        <v>3720</v>
      </c>
      <c r="B46" s="31" t="s">
        <v>32</v>
      </c>
      <c r="C46" s="29" t="s">
        <v>33</v>
      </c>
      <c r="D46" s="29">
        <v>1</v>
      </c>
      <c r="E46" s="69"/>
      <c r="F46" s="61">
        <f>D46*E46</f>
        <v>0</v>
      </c>
    </row>
    <row r="47" spans="1:238" ht="13.5" thickBot="1" x14ac:dyDescent="0.25">
      <c r="A47" s="33"/>
      <c r="B47" s="58" t="s">
        <v>12</v>
      </c>
      <c r="C47" s="59"/>
      <c r="D47" s="59"/>
      <c r="E47" s="60"/>
      <c r="F47" s="62">
        <f>F46</f>
        <v>0</v>
      </c>
    </row>
    <row r="48" spans="1:238" x14ac:dyDescent="0.2">
      <c r="A48" s="34"/>
      <c r="B48" s="40" t="s">
        <v>34</v>
      </c>
      <c r="C48" s="35"/>
      <c r="D48" s="36"/>
      <c r="E48" s="35"/>
      <c r="F48" s="56">
        <f>F47+F44+F41+F20+F13+F28+F25+F31+F37</f>
        <v>0</v>
      </c>
    </row>
    <row r="49" spans="1:238" ht="15" customHeight="1" x14ac:dyDescent="0.2">
      <c r="A49" s="34"/>
      <c r="B49" s="41" t="s">
        <v>50</v>
      </c>
      <c r="C49" s="37">
        <v>21</v>
      </c>
      <c r="D49" s="35"/>
      <c r="E49" s="35"/>
      <c r="F49" s="56">
        <f>F50-F48</f>
        <v>0</v>
      </c>
    </row>
    <row r="50" spans="1:238" ht="13.5" thickBot="1" x14ac:dyDescent="0.25">
      <c r="A50" s="34"/>
      <c r="B50" s="38" t="s">
        <v>35</v>
      </c>
      <c r="C50" s="39"/>
      <c r="D50" s="39"/>
      <c r="E50" s="39"/>
      <c r="F50" s="57">
        <f>F48*1.21</f>
        <v>0</v>
      </c>
    </row>
    <row r="51" spans="1:238" ht="16.5" thickTop="1" x14ac:dyDescent="0.25">
      <c r="B51" s="7"/>
      <c r="C51" s="5"/>
      <c r="D51" s="5"/>
      <c r="E51" s="5"/>
      <c r="F51" s="6"/>
    </row>
    <row r="52" spans="1:238" ht="15" x14ac:dyDescent="0.2">
      <c r="A52" s="2"/>
      <c r="B52" s="8"/>
      <c r="D52" s="9"/>
      <c r="E52" s="8"/>
    </row>
    <row r="53" spans="1:238" ht="25.5" customHeight="1" x14ac:dyDescent="0.2">
      <c r="B53" s="8"/>
      <c r="D53" s="8"/>
      <c r="E53" s="10"/>
    </row>
    <row r="54" spans="1:238" ht="15" x14ac:dyDescent="0.2">
      <c r="B54" s="8"/>
      <c r="D54" s="8"/>
      <c r="E54" s="10"/>
    </row>
    <row r="55" spans="1:238" ht="15" x14ac:dyDescent="0.2">
      <c r="B55" s="11"/>
      <c r="C55" s="9"/>
      <c r="D55" s="8"/>
      <c r="E55" s="12"/>
    </row>
    <row r="56" spans="1:238" ht="15.75" x14ac:dyDescent="0.25">
      <c r="A56" s="4"/>
      <c r="B56" s="13"/>
      <c r="D56" s="14"/>
      <c r="E56" s="8"/>
    </row>
    <row r="57" spans="1:238" ht="15" x14ac:dyDescent="0.2">
      <c r="B57" s="11"/>
    </row>
    <row r="59" spans="1:238" ht="15" x14ac:dyDescent="0.2">
      <c r="B59" s="15"/>
      <c r="D59" s="9"/>
      <c r="E59" s="11"/>
    </row>
    <row r="60" spans="1:238" ht="15" x14ac:dyDescent="0.2">
      <c r="B60" s="8"/>
      <c r="D60" s="16"/>
      <c r="E60" s="8"/>
    </row>
    <row r="61" spans="1:238" ht="15" x14ac:dyDescent="0.2">
      <c r="B61" s="8"/>
      <c r="D61" s="16"/>
      <c r="E61" s="8"/>
    </row>
    <row r="62" spans="1:238" ht="15" x14ac:dyDescent="0.2">
      <c r="B62" s="17"/>
      <c r="C62" s="9"/>
      <c r="D62" s="16"/>
      <c r="E62" s="12"/>
    </row>
    <row r="63" spans="1:238" s="3" customFormat="1" ht="15.75" x14ac:dyDescent="0.25">
      <c r="A63" s="1"/>
      <c r="B63" s="17"/>
      <c r="C63" s="2"/>
      <c r="D63" s="14"/>
      <c r="E63" s="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</row>
    <row r="64" spans="1:238" s="3" customFormat="1" ht="15" x14ac:dyDescent="0.2">
      <c r="A64" s="1"/>
      <c r="B64" s="2"/>
      <c r="C64" s="18"/>
      <c r="D64" s="18"/>
      <c r="E64" s="1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</row>
    <row r="65" spans="1:238" s="3" customFormat="1" ht="15" x14ac:dyDescent="0.2">
      <c r="A65" s="1"/>
      <c r="B65" s="18"/>
      <c r="C65" s="18"/>
      <c r="D65" s="18"/>
      <c r="E65" s="1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</row>
    <row r="66" spans="1:238" s="3" customFormat="1" ht="15" x14ac:dyDescent="0.2">
      <c r="A66" s="1"/>
      <c r="B66" s="18"/>
      <c r="C66" s="18"/>
      <c r="D66" s="18"/>
      <c r="E66" s="1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</row>
    <row r="67" spans="1:238" s="3" customFormat="1" ht="15" x14ac:dyDescent="0.2">
      <c r="A67" s="1"/>
      <c r="B67" s="18"/>
      <c r="C67" s="18"/>
      <c r="D67" s="18"/>
      <c r="E67" s="1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</row>
    <row r="68" spans="1:238" s="3" customFormat="1" x14ac:dyDescent="0.2">
      <c r="A68" s="1"/>
      <c r="B68" s="18"/>
      <c r="C68" s="2"/>
      <c r="D68" s="2"/>
      <c r="E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</row>
  </sheetData>
  <sheetProtection algorithmName="SHA-512" hashValue="anxkc2oVy2uJ9vn1RFL7ZD3fFT0+JGuVOd7op07WfKRlizjQUil0Vx5uWRN0PwyHGJoqDXIr2/qt71NVNo+cng==" saltValue="6CDW9dE51Hf/EX2bvwIi6A==" spinCount="100000" sheet="1" objects="1" scenarios="1"/>
  <mergeCells count="22">
    <mergeCell ref="B14:F14"/>
    <mergeCell ref="B21:F21"/>
    <mergeCell ref="A1:B1"/>
    <mergeCell ref="A2:F2"/>
    <mergeCell ref="A4:F4"/>
    <mergeCell ref="A5:F5"/>
    <mergeCell ref="B13:E13"/>
    <mergeCell ref="B8:F8"/>
    <mergeCell ref="B47:E47"/>
    <mergeCell ref="B45:F45"/>
    <mergeCell ref="B20:E20"/>
    <mergeCell ref="B25:E25"/>
    <mergeCell ref="B28:E28"/>
    <mergeCell ref="B31:E31"/>
    <mergeCell ref="B37:E37"/>
    <mergeCell ref="B41:E41"/>
    <mergeCell ref="B44:E44"/>
    <mergeCell ref="B26:F26"/>
    <mergeCell ref="B29:F29"/>
    <mergeCell ref="B32:F32"/>
    <mergeCell ref="B38:F38"/>
    <mergeCell ref="B42:F4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Zygula</dc:creator>
  <cp:lastModifiedBy>Věra Halfarová</cp:lastModifiedBy>
  <dcterms:created xsi:type="dcterms:W3CDTF">2025-04-08T11:34:11Z</dcterms:created>
  <dcterms:modified xsi:type="dcterms:W3CDTF">2025-05-07T07:11:07Z</dcterms:modified>
</cp:coreProperties>
</file>