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úpravy" sheetId="2" r:id="rId2"/>
    <sheet name="02 - Výtah č.16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Stavební úpravy'!$C$95:$K$282</definedName>
    <definedName name="_xlnm.Print_Area" localSheetId="1">'01 - Stavební úpravy'!$C$4:$J$39,'01 - Stavební úpravy'!$C$45:$J$77,'01 - Stavební úpravy'!$C$83:$K$282</definedName>
    <definedName name="_xlnm.Print_Titles" localSheetId="1">'01 - Stavební úpravy'!$95:$95</definedName>
    <definedName name="_xlnm._FilterDatabase" localSheetId="2" hidden="1">'02 - Výtah č.16'!$C$80:$K$89</definedName>
    <definedName name="_xlnm.Print_Area" localSheetId="2">'02 - Výtah č.16'!$C$4:$J$39,'02 - Výtah č.16'!$C$45:$J$62,'02 - Výtah č.16'!$C$68:$K$89</definedName>
    <definedName name="_xlnm.Print_Titles" localSheetId="2">'02 - Výtah č.16'!$80:$80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7"/>
  <c r="BH87"/>
  <c r="BG87"/>
  <c r="BF87"/>
  <c r="T87"/>
  <c r="R87"/>
  <c r="P87"/>
  <c r="BI84"/>
  <c r="BH84"/>
  <c r="BG84"/>
  <c r="BF84"/>
  <c r="T84"/>
  <c r="R84"/>
  <c r="P84"/>
  <c r="J78"/>
  <c r="F77"/>
  <c r="F75"/>
  <c r="E73"/>
  <c r="J55"/>
  <c r="F54"/>
  <c r="F52"/>
  <c r="E50"/>
  <c r="J21"/>
  <c r="E21"/>
  <c r="J77"/>
  <c r="J20"/>
  <c r="J18"/>
  <c r="E18"/>
  <c r="F55"/>
  <c r="J17"/>
  <c r="J12"/>
  <c r="J52"/>
  <c r="E7"/>
  <c r="E71"/>
  <c i="2" r="J37"/>
  <c r="J36"/>
  <c i="1" r="AY55"/>
  <c i="2" r="J35"/>
  <c i="1" r="AX55"/>
  <c i="2" r="BI279"/>
  <c r="BH279"/>
  <c r="BG279"/>
  <c r="BF279"/>
  <c r="T279"/>
  <c r="T278"/>
  <c r="R279"/>
  <c r="R278"/>
  <c r="P279"/>
  <c r="P278"/>
  <c r="BI274"/>
  <c r="BH274"/>
  <c r="BG274"/>
  <c r="BF274"/>
  <c r="T274"/>
  <c r="T273"/>
  <c r="R274"/>
  <c r="R273"/>
  <c r="P274"/>
  <c r="P273"/>
  <c r="BI269"/>
  <c r="BH269"/>
  <c r="BG269"/>
  <c r="BF269"/>
  <c r="T269"/>
  <c r="T268"/>
  <c r="T267"/>
  <c r="R269"/>
  <c r="R268"/>
  <c r="R267"/>
  <c r="P269"/>
  <c r="P268"/>
  <c r="P267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5"/>
  <c r="BH245"/>
  <c r="BG245"/>
  <c r="BF245"/>
  <c r="T245"/>
  <c r="R245"/>
  <c r="P245"/>
  <c r="BI241"/>
  <c r="BH241"/>
  <c r="BG241"/>
  <c r="BF241"/>
  <c r="T241"/>
  <c r="T240"/>
  <c r="R241"/>
  <c r="R240"/>
  <c r="P241"/>
  <c r="P240"/>
  <c r="BI237"/>
  <c r="BH237"/>
  <c r="BG237"/>
  <c r="BF237"/>
  <c r="T237"/>
  <c r="T236"/>
  <c r="R237"/>
  <c r="R236"/>
  <c r="P237"/>
  <c r="P236"/>
  <c r="BI233"/>
  <c r="BH233"/>
  <c r="BG233"/>
  <c r="BF233"/>
  <c r="T233"/>
  <c r="R233"/>
  <c r="P233"/>
  <c r="BI230"/>
  <c r="BH230"/>
  <c r="BG230"/>
  <c r="BF230"/>
  <c r="T230"/>
  <c r="R230"/>
  <c r="P230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8"/>
  <c r="BH198"/>
  <c r="BG198"/>
  <c r="BF198"/>
  <c r="T198"/>
  <c r="T197"/>
  <c r="R198"/>
  <c r="R197"/>
  <c r="P198"/>
  <c r="P197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T105"/>
  <c r="R106"/>
  <c r="R105"/>
  <c r="P106"/>
  <c r="P105"/>
  <c r="BI103"/>
  <c r="BH103"/>
  <c r="BG103"/>
  <c r="BF103"/>
  <c r="T103"/>
  <c r="R103"/>
  <c r="P103"/>
  <c r="BI99"/>
  <c r="BH99"/>
  <c r="BG99"/>
  <c r="BF99"/>
  <c r="T99"/>
  <c r="R99"/>
  <c r="P99"/>
  <c r="J93"/>
  <c r="F92"/>
  <c r="F90"/>
  <c r="E88"/>
  <c r="J55"/>
  <c r="F54"/>
  <c r="F52"/>
  <c r="E50"/>
  <c r="J21"/>
  <c r="E21"/>
  <c r="J92"/>
  <c r="J20"/>
  <c r="J18"/>
  <c r="E18"/>
  <c r="F93"/>
  <c r="J17"/>
  <c r="J12"/>
  <c r="J90"/>
  <c r="E7"/>
  <c r="E86"/>
  <c i="1" r="L50"/>
  <c r="AM50"/>
  <c r="AM49"/>
  <c r="L49"/>
  <c r="AM47"/>
  <c r="L47"/>
  <c r="L45"/>
  <c r="L44"/>
  <c i="2" r="F35"/>
  <c r="J106"/>
  <c r="J224"/>
  <c r="J172"/>
  <c r="BK149"/>
  <c r="BK261"/>
  <c r="BK241"/>
  <c r="J211"/>
  <c r="J190"/>
  <c r="J164"/>
  <c i="3" r="J87"/>
  <c i="1" r="AS54"/>
  <c i="2" r="BK217"/>
  <c r="J168"/>
  <c r="BK129"/>
  <c r="J274"/>
  <c r="BK245"/>
  <c r="J214"/>
  <c r="BK179"/>
  <c r="BK115"/>
  <c r="BK133"/>
  <c r="J99"/>
  <c r="J233"/>
  <c r="J187"/>
  <c r="BK160"/>
  <c r="BK99"/>
  <c r="J137"/>
  <c r="J269"/>
  <c r="BK251"/>
  <c r="BK214"/>
  <c r="J184"/>
  <c r="BK137"/>
  <c r="J153"/>
  <c r="J261"/>
  <c r="J245"/>
  <c r="BK207"/>
  <c r="BK184"/>
  <c r="J149"/>
  <c r="J279"/>
  <c r="BK230"/>
  <c r="J207"/>
  <c r="BK164"/>
  <c r="J133"/>
  <c r="J119"/>
  <c r="J241"/>
  <c r="J194"/>
  <c r="J179"/>
  <c r="BK106"/>
  <c r="J146"/>
  <c r="J123"/>
  <c r="J257"/>
  <c r="J230"/>
  <c r="BK203"/>
  <c r="BK168"/>
  <c r="BK111"/>
  <c r="J142"/>
  <c r="BK274"/>
  <c r="J254"/>
  <c r="BK224"/>
  <c r="BK190"/>
  <c r="J160"/>
  <c i="3" r="BK87"/>
  <c i="2" r="BK257"/>
  <c r="J220"/>
  <c r="BK187"/>
  <c r="BK156"/>
  <c i="3" r="J84"/>
  <c i="2" r="J103"/>
  <c r="BK254"/>
  <c r="J217"/>
  <c r="J129"/>
  <c r="F37"/>
  <c r="BK264"/>
  <c r="J203"/>
  <c r="BK142"/>
  <c i="3" r="F37"/>
  <c i="2" r="BK194"/>
  <c r="BK153"/>
  <c r="F36"/>
  <c r="BK126"/>
  <c r="BK279"/>
  <c r="J237"/>
  <c r="BK220"/>
  <c r="J176"/>
  <c r="J126"/>
  <c r="BK123"/>
  <c r="BK269"/>
  <c r="BK233"/>
  <c r="BK198"/>
  <c r="BK176"/>
  <c r="BK119"/>
  <c r="J264"/>
  <c r="BK237"/>
  <c r="J198"/>
  <c r="BK172"/>
  <c r="BK146"/>
  <c r="J34"/>
  <c r="BK103"/>
  <c r="J115"/>
  <c r="F34"/>
  <c r="J111"/>
  <c r="J251"/>
  <c r="BK211"/>
  <c r="J156"/>
  <c i="3" r="BK84"/>
  <c i="2" l="1" r="P98"/>
  <c r="T110"/>
  <c r="BK183"/>
  <c r="J183"/>
  <c r="J65"/>
  <c r="R202"/>
  <c r="R201"/>
  <c r="R244"/>
  <c r="P260"/>
  <c r="BK110"/>
  <c r="J110"/>
  <c r="J63"/>
  <c r="R141"/>
  <c r="BK202"/>
  <c r="J202"/>
  <c r="J68"/>
  <c i="3" r="BK83"/>
  <c r="J83"/>
  <c r="J61"/>
  <c i="2" r="BK98"/>
  <c r="J98"/>
  <c r="J61"/>
  <c r="P110"/>
  <c r="T141"/>
  <c r="P244"/>
  <c r="R260"/>
  <c r="T98"/>
  <c r="P141"/>
  <c r="R183"/>
  <c r="T202"/>
  <c r="BK244"/>
  <c r="J244"/>
  <c r="J71"/>
  <c r="BK260"/>
  <c r="J260"/>
  <c r="J72"/>
  <c i="3" r="P83"/>
  <c r="P82"/>
  <c r="P81"/>
  <c i="1" r="AU56"/>
  <c i="2" r="BK141"/>
  <c r="J141"/>
  <c r="J64"/>
  <c r="P183"/>
  <c r="P202"/>
  <c r="P201"/>
  <c r="T244"/>
  <c r="T260"/>
  <c i="3" r="R83"/>
  <c r="R82"/>
  <c r="R81"/>
  <c i="2" r="R98"/>
  <c r="R110"/>
  <c r="T183"/>
  <c i="3" r="T83"/>
  <c r="T82"/>
  <c r="T81"/>
  <c i="2" r="BK268"/>
  <c r="J268"/>
  <c r="J74"/>
  <c r="BK273"/>
  <c r="J273"/>
  <c r="J75"/>
  <c r="BK197"/>
  <c r="J197"/>
  <c r="J66"/>
  <c r="BK240"/>
  <c r="J240"/>
  <c r="J70"/>
  <c r="BK105"/>
  <c r="J105"/>
  <c r="J62"/>
  <c r="BK236"/>
  <c r="J236"/>
  <c r="J69"/>
  <c r="BK278"/>
  <c r="J278"/>
  <c r="J76"/>
  <c i="3" r="J54"/>
  <c r="J75"/>
  <c i="2" r="BK97"/>
  <c i="3" r="F78"/>
  <c r="BE84"/>
  <c r="E48"/>
  <c r="BE87"/>
  <c i="1" r="BD56"/>
  <c r="BA55"/>
  <c i="2" r="E48"/>
  <c r="J52"/>
  <c r="J54"/>
  <c r="F55"/>
  <c r="BE99"/>
  <c r="BE103"/>
  <c r="BE106"/>
  <c r="BE111"/>
  <c r="BE115"/>
  <c r="BE119"/>
  <c r="BE123"/>
  <c r="BE126"/>
  <c r="BE129"/>
  <c r="BE133"/>
  <c r="BE137"/>
  <c r="BE142"/>
  <c r="BE146"/>
  <c r="BE149"/>
  <c r="BE153"/>
  <c r="BE156"/>
  <c r="BE160"/>
  <c r="BE164"/>
  <c r="BE168"/>
  <c r="BE172"/>
  <c r="BE176"/>
  <c r="BE179"/>
  <c r="BE184"/>
  <c r="BE187"/>
  <c r="BE190"/>
  <c r="BE194"/>
  <c r="BE198"/>
  <c r="BE203"/>
  <c r="BE207"/>
  <c r="BE211"/>
  <c r="BE214"/>
  <c r="BE217"/>
  <c r="BE220"/>
  <c r="BE224"/>
  <c r="BE230"/>
  <c r="BE233"/>
  <c r="BE237"/>
  <c r="BE241"/>
  <c r="BE245"/>
  <c r="BE251"/>
  <c r="BE254"/>
  <c r="BE257"/>
  <c r="BE261"/>
  <c r="BE264"/>
  <c r="BE269"/>
  <c r="BE274"/>
  <c r="BE279"/>
  <c i="1" r="AW55"/>
  <c r="BC55"/>
  <c r="BB55"/>
  <c r="BD55"/>
  <c i="3" r="F36"/>
  <c i="1" r="BC56"/>
  <c r="BC54"/>
  <c r="W32"/>
  <c i="3" r="F35"/>
  <c i="1" r="BB56"/>
  <c r="BB54"/>
  <c r="W31"/>
  <c i="3" r="J34"/>
  <c i="1" r="AW56"/>
  <c i="3" r="F34"/>
  <c i="1" r="BA56"/>
  <c r="BA54"/>
  <c r="W30"/>
  <c r="BD54"/>
  <c r="W33"/>
  <c i="2" l="1" r="T201"/>
  <c r="R97"/>
  <c r="R96"/>
  <c r="T97"/>
  <c r="P97"/>
  <c r="P96"/>
  <c i="1" r="AU55"/>
  <c i="3" r="BK82"/>
  <c r="J82"/>
  <c r="J60"/>
  <c i="2" r="BK201"/>
  <c r="J201"/>
  <c r="J67"/>
  <c r="BK267"/>
  <c r="J267"/>
  <c r="J73"/>
  <c r="J97"/>
  <c r="J60"/>
  <c r="F33"/>
  <c i="1" r="AZ55"/>
  <c r="AU54"/>
  <c i="3" r="F33"/>
  <c i="1" r="AZ56"/>
  <c i="2" r="J33"/>
  <c i="1" r="AV55"/>
  <c r="AT55"/>
  <c r="AW54"/>
  <c r="AK30"/>
  <c r="AX54"/>
  <c i="3" r="J33"/>
  <c i="1" r="AV56"/>
  <c r="AT56"/>
  <c r="AY54"/>
  <c i="2" l="1" r="T96"/>
  <c i="3" r="BK81"/>
  <c r="J81"/>
  <c r="J59"/>
  <c i="2" r="BK96"/>
  <c r="J96"/>
  <c r="J59"/>
  <c i="1" r="AZ54"/>
  <c r="W29"/>
  <c i="3" l="1" r="J30"/>
  <c i="1" r="AG56"/>
  <c r="AV54"/>
  <c r="AK29"/>
  <c i="2" r="J30"/>
  <c i="1" r="AG55"/>
  <c r="AG54"/>
  <c r="AK26"/>
  <c i="2" l="1" r="J39"/>
  <c i="3" r="J39"/>
  <c i="1" r="AN55"/>
  <c r="AN5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<sst xmlns="http://schemas.openxmlformats.org/spreadsheetml/2006/main">
  <si>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</si>
  <si>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</si>
  <si>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</si>
  <si>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</si>
  <si>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</si>
  <si>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{1bee36eb-a019-4cbe-b06e-832236084b8a}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</si>
  <si>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</si>
  <si>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</si>
  <si>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</si>
  <si>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</si>
  <si>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</si>
  <si>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</si>
  <si>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</si>
  <si>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</si>
  <si>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03_2025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</si>
  <si>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</si>
  <si>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</si>
  <si>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výtahů V</t>
  </si>
  <si>
    <t>KSO:</t>
  </si>
  <si>
    <t/>
  </si>
  <si>
    <t>CC-CZ:</t>
  </si>
  <si>
    <t>Místo:</t>
  </si>
  <si>
    <t>Nemocnice ve Frýdku-Místku</t>
  </si>
  <si>
    <t>Datum:</t>
  </si>
  <si>
    <t>1. 12. 2024</t>
  </si>
  <si>
    <t>Zadavatel:</t>
  </si>
  <si>
    <t>IČ:</t>
  </si>
  <si>
    <t>00534188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</si>
  <si>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</si>
  <si>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</si>
  <si>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</si>
  <si>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</si>
  <si>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</si>
  <si>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</si>
  <si>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</si>
  <si>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06369201</t>
  </si>
  <si>
    <t>Amun Pro s.r.o.</t>
  </si>
  <si>
    <t>CZ06369201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</si>
  <si>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</si>
  <si>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</si>
  <si>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</si>
  <si>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</si>
  <si>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</si>
  <si>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</si>
  <si>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</si>
  <si>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</si>
  <si>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</si>
  <si>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</si>
  <si>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</si>
  <si>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</si>
  <si>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</si>
  <si>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</si>
  <si>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</si>
  <si>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</si>
  <si>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</si>
  <si>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</si>
  <si>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</si>
  <si>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</si>
  <si>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</si>
  <si>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</si>
  <si>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</si>
  <si>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</si>
  <si>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</si>
  <si>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</si>
  <si>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</si>
  <si>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</si>
  <si>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</si>
  <si>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</si>
  <si>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</si>
  <si>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</si>
  <si>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</si>
  <si>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</si>
  <si>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</si>
  <si>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</si>
  <si>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</si>
  <si>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</si>
  <si>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</si>
  <si>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</si>
  <si>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</si>
  <si>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</si>
  <si>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</si>
  <si>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</si>
  <si>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</si>
  <si>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{fa3d0760-4b99-4bd3-a2fe-131596bef5fd}</t>
  </si>
  <si>
    <t>2</t>
  </si>
  <si>
    <t>02</t>
  </si>
  <si>
    <t>Výtah č.16</t>
  </si>
  <si>
    <t>{bc96aba2-4953-4d2c-9932-6ebb87ba23f0}</t>
  </si>
  <si>
    <t>KRYCÍ LIST SOUPISU PRACÍ</t>
  </si>
  <si>
    <t>Objekt:</t>
  </si>
  <si>
    <t>01 -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</si>
  <si>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</si>
  <si>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</si>
  <si>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</si>
  <si>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</si>
  <si>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</si>
  <si>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</si>
  <si>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</si>
  <si>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</si>
  <si>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</si>
  <si>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</si>
  <si>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</si>
  <si>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</si>
  <si>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</si>
  <si>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</si>
  <si>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776 - Podlahy povlakové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</si>
  <si>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</si>
  <si>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</si>
  <si>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</si>
  <si>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</si>
  <si>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</si>
  <si>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</si>
  <si>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</si>
  <si>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</si>
  <si>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</si>
  <si>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</si>
  <si>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</si>
  <si>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</si>
  <si>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</si>
  <si>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</si>
  <si>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</si>
  <si>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</si>
  <si>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</si>
  <si>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</si>
  <si>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</si>
  <si>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</si>
  <si>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</si>
  <si>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</si>
  <si>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</si>
  <si>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</si>
  <si>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30</t>
  </si>
  <si>
    <t>K</t>
  </si>
  <si>
    <t>317944323</t>
  </si>
  <si>
    <t>Válcované nosníky č.14 až 22 dodatečně osazované do připravených otvorů</t>
  </si>
  <si>
    <t>t</t>
  </si>
  <si>
    <t>CS ÚRS 2024 02</t>
  </si>
  <si>
    <t>4</t>
  </si>
  <si>
    <t>-88877754</t>
  </si>
  <si>
    <t>PP</t>
  </si>
  <si>
    <t>Válcované nosníky dodatečně osazované do připravených otvorů bez zazdění hlav č. 14 až 22</t>
  </si>
  <si>
    <t>Online PSC</t>
  </si>
  <si>
    <t>https://podminky.urs.cz/item/CS_URS_2024_02/317944323</t>
  </si>
  <si>
    <t>VV</t>
  </si>
  <si>
    <t>0,0219*(1,7*3+1,7*2*3)</t>
  </si>
  <si>
    <t>31</t>
  </si>
  <si>
    <t>M</t>
  </si>
  <si>
    <t>13010718</t>
  </si>
  <si>
    <t>ocel profilová jakost S235JR (11 375) průřez I (IPN) 160</t>
  </si>
  <si>
    <t>8</t>
  </si>
  <si>
    <t>-1889721460</t>
  </si>
  <si>
    <t>Vodorovné konstrukce</t>
  </si>
  <si>
    <t>32</t>
  </si>
  <si>
    <t>413232221</t>
  </si>
  <si>
    <t>Zazdívka zhlaví válcovaných nosníků v přes 150 do 300 mm</t>
  </si>
  <si>
    <t>kus</t>
  </si>
  <si>
    <t>-2140484517</t>
  </si>
  <si>
    <t>Zazdívka zhlaví stropních trámů nebo válcovaných nosníků pálenými cihlami válcovaných nosníků, výšky přes 150 do 300 mm</t>
  </si>
  <si>
    <t>https://podminky.urs.cz/item/CS_URS_2024_02/413232221</t>
  </si>
  <si>
    <t>16+4</t>
  </si>
  <si>
    <t>6</t>
  </si>
  <si>
    <t>Úpravy povrchů, podlahy a osazování výplní</t>
  </si>
  <si>
    <t>23</t>
  </si>
  <si>
    <t>612135000</t>
  </si>
  <si>
    <t>Vyrovnání podkladu vnitřních stěn maltou vápennou tl do 10 mm</t>
  </si>
  <si>
    <t>m2</t>
  </si>
  <si>
    <t>471361703</t>
  </si>
  <si>
    <t>Vyrovnání nerovností podkladu vnitřních omítaných ploch maltou, tl. do 10 mm vápennou stěn</t>
  </si>
  <si>
    <t>https://podminky.urs.cz/item/CS_URS_2024_02/612135000</t>
  </si>
  <si>
    <t>4*(2,72*2+2,4*2)</t>
  </si>
  <si>
    <t>25</t>
  </si>
  <si>
    <t>612135090</t>
  </si>
  <si>
    <t>Příplatek k vyrovnání vnitřních stěn maltou vápennou za každých dalších 5 mm tloušťky</t>
  </si>
  <si>
    <t>-2138242893</t>
  </si>
  <si>
    <t>Vyrovnání nerovností podkladu vnitřních omítaných ploch Příplatek k ceně za každých dalších 5 mm tloušťky podkladní vrstvy přes 10 mm maltou vápennou stěn</t>
  </si>
  <si>
    <t>https://podminky.urs.cz/item/CS_URS_2024_02/612135090</t>
  </si>
  <si>
    <t>40,96*2</t>
  </si>
  <si>
    <t>22</t>
  </si>
  <si>
    <t>612315302</t>
  </si>
  <si>
    <t>Vápenná štuková omítka ostění nebo nadpraží</t>
  </si>
  <si>
    <t>200877511</t>
  </si>
  <si>
    <t>Vápenná omítka ostění nebo nadpraží štuková dvouvrstvá</t>
  </si>
  <si>
    <t>https://podminky.urs.cz/item/CS_URS_2024_02/612315302</t>
  </si>
  <si>
    <t>0,5*((1,5+2,2+2,2)*4)</t>
  </si>
  <si>
    <t>621215124</t>
  </si>
  <si>
    <t>Oprava kontaktního zateplení podhledů z polystyrenových desek tl přes 80 do 120 mm pl přes 0,5 do 1,0 m2</t>
  </si>
  <si>
    <t>-885788262</t>
  </si>
  <si>
    <t>Oprava kontaktního zateplení z polystyrenových desek jednotlivých malých ploch tloušťky přes 80 do 120 mm podhledů, plochy jednotlivě přes 0,5 do 1,0 m2</t>
  </si>
  <si>
    <t>https://podminky.urs.cz/item/CS_URS_2024_02/621215124</t>
  </si>
  <si>
    <t>20</t>
  </si>
  <si>
    <t>622215124</t>
  </si>
  <si>
    <t>Oprava kontaktního zateplení stěn z polystyrenových desek tl přes 80 do 120 mm pl přes 0,5 do 1,0 m2</t>
  </si>
  <si>
    <t>32159325</t>
  </si>
  <si>
    <t>Oprava kontaktního zateplení z polystyrenových desek jednotlivých malých ploch tloušťky přes 80 do 120 mm stěn, plochy jednotlivě přes 0,5 do 1,0 m2</t>
  </si>
  <si>
    <t>https://podminky.urs.cz/item/CS_URS_2024_02/622215124</t>
  </si>
  <si>
    <t>54</t>
  </si>
  <si>
    <t>632452441</t>
  </si>
  <si>
    <t>Doplnění cementového potěru hlazeného pl přes 1 do 4 m2 tl přes 30 do 40 mm</t>
  </si>
  <si>
    <t>766725904</t>
  </si>
  <si>
    <t>Doplnění cementového potěru na mazaninách a betonových podkladech (s dodáním hmot), hlazeného dřevěným nebo ocelovým hladítkem, plochy jednotlivě přes 1 m2 do 4 m2 a tl. přes 30 do 40 mm</t>
  </si>
  <si>
    <t>https://podminky.urs.cz/item/CS_URS_2024_02/632452441</t>
  </si>
  <si>
    <t>2,72*2+2,4*2</t>
  </si>
  <si>
    <t>38</t>
  </si>
  <si>
    <t>632681115</t>
  </si>
  <si>
    <t>Vyspravení betonových podlah rychletuhnoucím polymerem vysprávka průměr přes 200 do 500 mm tl do 50 mm</t>
  </si>
  <si>
    <t>1444442787</t>
  </si>
  <si>
    <t>Vyspravení betonových podlah rychletuhnoucím polymerem s možností okamžitého zatížení, průměr vysprávky přes 200 do 500 mm a tl. do 50 mm</t>
  </si>
  <si>
    <t>https://podminky.urs.cz/item/CS_URS_2024_02/632681115</t>
  </si>
  <si>
    <t>P</t>
  </si>
  <si>
    <t>Poznámka k položce:_x000d_
prahy výtahů</t>
  </si>
  <si>
    <t>55</t>
  </si>
  <si>
    <t>632902221</t>
  </si>
  <si>
    <t>Příprava zatvrdlého povrchu betonových mazanin pro cementový potěr spojovacím můstkem</t>
  </si>
  <si>
    <t>-457908607</t>
  </si>
  <si>
    <t>Příprava zatvrdlého povrchu betonových mazanin pro cementový potěr spojovacím (adhezním) můstkem</t>
  </si>
  <si>
    <t>https://podminky.urs.cz/item/CS_URS_2024_02/632902221</t>
  </si>
  <si>
    <t>9</t>
  </si>
  <si>
    <t>Ostatní konstrukce a práce, bourání</t>
  </si>
  <si>
    <t>56</t>
  </si>
  <si>
    <t>943211112</t>
  </si>
  <si>
    <t>Montáž lešení prostorového rámového lehkého s podlahami zatížení do 200 kg/m2 v přes 10 do 25 m</t>
  </si>
  <si>
    <t>m3</t>
  </si>
  <si>
    <t>95516103</t>
  </si>
  <si>
    <t>Lešení prostorové rámové lehké pracovní s podlahami s provozním zatížením tř. 3 do 200 kg/m2 výšky přes 10 do 25 m montáž</t>
  </si>
  <si>
    <t>https://podminky.urs.cz/item/CS_URS_2024_02/943211112</t>
  </si>
  <si>
    <t>12*2,72*2,4</t>
  </si>
  <si>
    <t>59</t>
  </si>
  <si>
    <t>943211119</t>
  </si>
  <si>
    <t>Příplatek k lešení prostorovému rámovému lehkému s podlahami za půdorysnou plochu do 6 m2</t>
  </si>
  <si>
    <t>1810433074</t>
  </si>
  <si>
    <t>Lešení prostorové rámové lehké pracovní s podlahami Příplatek k cenám za půdorysnou plochu do 6 m2</t>
  </si>
  <si>
    <t>https://podminky.urs.cz/item/CS_URS_2024_02/943211119</t>
  </si>
  <si>
    <t>57</t>
  </si>
  <si>
    <t>943211212</t>
  </si>
  <si>
    <t>Příplatek k lešení prostorovému rámovému lehkému s podlahami do 200 kg/m2 v přes 10 do 25 m za každý den použití</t>
  </si>
  <si>
    <t>-556986564</t>
  </si>
  <si>
    <t>Lešení prostorové rámové lehké pracovní s podlahami s provozním zatížením tř. 3 do 200 kg/m2 výšky přes 10 do 25 m příplatek k ceně za každý den použití</t>
  </si>
  <si>
    <t>https://podminky.urs.cz/item/CS_URS_2024_02/943211212</t>
  </si>
  <si>
    <t>78,336*30</t>
  </si>
  <si>
    <t>58</t>
  </si>
  <si>
    <t>943211812</t>
  </si>
  <si>
    <t>Demontáž lešení prostorového rámového lehkého s podlahami zatížení do 200 kg/m2 v přes 10 do 25 m</t>
  </si>
  <si>
    <t>-1059365185</t>
  </si>
  <si>
    <t>Lešení prostorové rámové lehké pracovní s podlahami s provozním zatížením tř. 3 do 200 kg/m2 výšky přes 10 do 25 m demontáž</t>
  </si>
  <si>
    <t>https://podminky.urs.cz/item/CS_URS_2024_02/943211812</t>
  </si>
  <si>
    <t>18</t>
  </si>
  <si>
    <t>962032240</t>
  </si>
  <si>
    <t>Bourání zdiva z cihel pálených nebo vápenopískových na MC do 1 m3</t>
  </si>
  <si>
    <t>-7910007</t>
  </si>
  <si>
    <t>Bourání zdiva nadzákladového z cihel pálených plných nebo lícových nebo vápenopískových, na maltu cementovou, objemu do 1 m3</t>
  </si>
  <si>
    <t>https://podminky.urs.cz/item/CS_URS_2024_02/962032240</t>
  </si>
  <si>
    <t>0,06*0,3*2,2*10</t>
  </si>
  <si>
    <t>36</t>
  </si>
  <si>
    <t>965046111</t>
  </si>
  <si>
    <t>Broušení stávajících betonových podlah úběr do 3 mm</t>
  </si>
  <si>
    <t>-329042672</t>
  </si>
  <si>
    <t>https://podminky.urs.cz/item/CS_URS_2024_02/965046111</t>
  </si>
  <si>
    <t>2,72*2,4</t>
  </si>
  <si>
    <t>37</t>
  </si>
  <si>
    <t>965046119</t>
  </si>
  <si>
    <t>Příplatek k broušení stávajících betonových podlah za každý další 1 mm úběru</t>
  </si>
  <si>
    <t>705419659</t>
  </si>
  <si>
    <t>Broušení stávajících betonových podlah Příplatek k ceně za každý další 1 mm úběru</t>
  </si>
  <si>
    <t>https://podminky.urs.cz/item/CS_URS_2024_02/965046119</t>
  </si>
  <si>
    <t>3*6,528</t>
  </si>
  <si>
    <t>29</t>
  </si>
  <si>
    <t>975021211</t>
  </si>
  <si>
    <t>Podchycení nadzákladového zdiva pod stropem tl zdiva do 450 mm</t>
  </si>
  <si>
    <t>m</t>
  </si>
  <si>
    <t>683345412</t>
  </si>
  <si>
    <t>Podchycení nadzákladového zdiva pod stropem dřevěnou výztuhou nad vybouraným otvorem, pro jakoukoliv délku podchycení, při tl. zdiva do 450 mm</t>
  </si>
  <si>
    <t>https://podminky.urs.cz/item/CS_URS_2024_02/975021211</t>
  </si>
  <si>
    <t>2*1,2*(1,7*5)</t>
  </si>
  <si>
    <t>978021191</t>
  </si>
  <si>
    <t>Otlučení (osekání) cementových omítek vnitřních stěn v rozsahu do 100 %</t>
  </si>
  <si>
    <t>-1136840351</t>
  </si>
  <si>
    <t>Otlučení cementových vnitřních ploch stěn, v rozsahu do 100 %</t>
  </si>
  <si>
    <t>https://podminky.urs.cz/item/CS_URS_2024_02/978021191</t>
  </si>
  <si>
    <t>4*(2,72*2,4)</t>
  </si>
  <si>
    <t>60</t>
  </si>
  <si>
    <t>993121111</t>
  </si>
  <si>
    <t>Dovoz a odvoz lešení prostorového lehkého do 10 km včetně naložení a složení</t>
  </si>
  <si>
    <t>-1283915566</t>
  </si>
  <si>
    <t>Dovoz a odvoz lešení včetně naložení a složení prostorového lehkého, na vzdálenost do 10 km</t>
  </si>
  <si>
    <t>https://podminky.urs.cz/item/CS_URS_2024_02/993121111</t>
  </si>
  <si>
    <t>61</t>
  </si>
  <si>
    <t>993121119</t>
  </si>
  <si>
    <t>Příplatek k ceně dovozu a odvozu lešení prostorového lehkého ZKD 10 km přes 10 km</t>
  </si>
  <si>
    <t>-145942961</t>
  </si>
  <si>
    <t>Dovoz a odvoz lešení včetně naložení a složení prostorového lehkého, na vzdálenost Příplatek k ceně za každých dalších i započatých 10 km přes 10 km</t>
  </si>
  <si>
    <t>https://podminky.urs.cz/item/CS_URS_2024_02/993121119</t>
  </si>
  <si>
    <t>78,336*2</t>
  </si>
  <si>
    <t>997</t>
  </si>
  <si>
    <t>Přesun sutě</t>
  </si>
  <si>
    <t>43</t>
  </si>
  <si>
    <t>997013153</t>
  </si>
  <si>
    <t>Vnitrostaveništní doprava suti a vybouraných hmot pro budovy v přes 9 do 12 m s omezením mechanizace</t>
  </si>
  <si>
    <t>-607473054</t>
  </si>
  <si>
    <t>Vnitrostaveništní doprava suti a vybouraných hmot vodorovně do 50 m svisle s omezením mechanizace pro budovy a haly výšky přes 9 do 12 m</t>
  </si>
  <si>
    <t>https://podminky.urs.cz/item/CS_URS_2024_02/997013153</t>
  </si>
  <si>
    <t>44</t>
  </si>
  <si>
    <t>997013501</t>
  </si>
  <si>
    <t>Odvoz suti a vybouraných hmot na skládku nebo meziskládku do 1 km se složením</t>
  </si>
  <si>
    <t>-411870874</t>
  </si>
  <si>
    <t>https://podminky.urs.cz/item/CS_URS_2024_02/997013501</t>
  </si>
  <si>
    <t>45</t>
  </si>
  <si>
    <t>997013509</t>
  </si>
  <si>
    <t>Příplatek k odvozu suti a vybouraných hmot na skládku ZKD 1 km přes 1 km</t>
  </si>
  <si>
    <t>-1798150393</t>
  </si>
  <si>
    <t>https://podminky.urs.cz/item/CS_URS_2024_02/997013509</t>
  </si>
  <si>
    <t>37,492*15</t>
  </si>
  <si>
    <t>49</t>
  </si>
  <si>
    <t>997013631</t>
  </si>
  <si>
    <t>Poplatek za uložení na skládce (skládkovné) stavebního odpadu směsného kód odpadu 17 09 04</t>
  </si>
  <si>
    <t>-258192177</t>
  </si>
  <si>
    <t>Poplatek za uložení stavebního odpadu na skládce (skládkovné) směsného stavebního a demoličního zatříděného do Katalogu odpadů pod kódem 17 09 04</t>
  </si>
  <si>
    <t>https://podminky.urs.cz/item/CS_URS_2024_02/997013631</t>
  </si>
  <si>
    <t>998</t>
  </si>
  <si>
    <t>Přesun hmot</t>
  </si>
  <si>
    <t>48</t>
  </si>
  <si>
    <t>998011002</t>
  </si>
  <si>
    <t>Přesun hmot pro budovy zděné v přes 6 do 12 m</t>
  </si>
  <si>
    <t>511029452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</si>
  <si>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</si>
  <si>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https://podminky.urs.cz/item/CS_URS_2024_02/998011002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</si>
  <si>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</si>
  <si>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</si>
  <si>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</si>
  <si>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</si>
  <si>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</si>
  <si>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</si>
  <si>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16</t>
  </si>
  <si>
    <t>542926515</t>
  </si>
  <si>
    <t>Provedení izolace proti zemní vlhkosti natěradly a tmely za studena na ploše vodorovné V nátěrem penetračním</t>
  </si>
  <si>
    <t>https://podminky.urs.cz/item/CS_URS_2024_02/711111001</t>
  </si>
  <si>
    <t>2,7*2,4*1,2</t>
  </si>
  <si>
    <t>11</t>
  </si>
  <si>
    <t>711112001</t>
  </si>
  <si>
    <t>Provedení izolace proti zemní vlhkosti svislé za studena nátěrem penetračním</t>
  </si>
  <si>
    <t>345027316</t>
  </si>
  <si>
    <t>Provedení izolace proti zemní vlhkosti natěradly a tmely za studena na ploše svislé S nátěrem penetračním</t>
  </si>
  <si>
    <t>https://podminky.urs.cz/item/CS_URS_2024_02/711112001</t>
  </si>
  <si>
    <t>2,7*2,4*4*1,2</t>
  </si>
  <si>
    <t>10</t>
  </si>
  <si>
    <t>11163150</t>
  </si>
  <si>
    <t>lak penetrační asfaltový</t>
  </si>
  <si>
    <t>1641309566</t>
  </si>
  <si>
    <t>66,6666666666667*0,0003 'Přepočtené koeficientem množství</t>
  </si>
  <si>
    <t>14</t>
  </si>
  <si>
    <t>711192202</t>
  </si>
  <si>
    <t>Provedení izolace proti zemní vlhkosti hydroizolační stěrkou svislé na zdivu, 2 vrstvy</t>
  </si>
  <si>
    <t>1023495968</t>
  </si>
  <si>
    <t>Provedení izolace proti zemní vlhkosti hydroizolační stěrkou na ploše svislé S dvouvrstvá na zdivu</t>
  </si>
  <si>
    <t>https://podminky.urs.cz/item/CS_URS_2024_02/711192202</t>
  </si>
  <si>
    <t>711191201</t>
  </si>
  <si>
    <t>Provedení izolace proti zemní vlhkosti hydroizolační stěrkou vodorovné na betonu, 2 vrstvy</t>
  </si>
  <si>
    <t>825427068</t>
  </si>
  <si>
    <t>Provedení izolace proti zemní vlhkosti hydroizolační stěrkou na ploše vodorovné V dvouvrstvá na betonu</t>
  </si>
  <si>
    <t>https://podminky.urs.cz/item/CS_URS_2024_02/711191201</t>
  </si>
  <si>
    <t>13</t>
  </si>
  <si>
    <t>58581001</t>
  </si>
  <si>
    <t>stěrka hydroizolační tekutý plast pro dodatečné utěsnění sklepa a zasolených podkladů</t>
  </si>
  <si>
    <t>kg</t>
  </si>
  <si>
    <t>425986300</t>
  </si>
  <si>
    <t>Poznámka k položce:_x000d_
voděodolný, elastický 400 - 500%, vytvrzující v přítomnosti vlhkosti</t>
  </si>
  <si>
    <t>40</t>
  </si>
  <si>
    <t>17</t>
  </si>
  <si>
    <t>711199101</t>
  </si>
  <si>
    <t>Provedení těsnícího pásu do spoje dilatační nebo styčné spáry podlaha - stěna</t>
  </si>
  <si>
    <t>1206919836</t>
  </si>
  <si>
    <t>Provedení izolace proti zemní vlhkosti hydroizolační stěrkou doplňků vodotěsné těsnící pásky pro dilatační a styčné spáry</t>
  </si>
  <si>
    <t>https://podminky.urs.cz/item/CS_URS_2024_02/711199101</t>
  </si>
  <si>
    <t>(2,72*2+2,4*2)</t>
  </si>
  <si>
    <t>Součet</t>
  </si>
  <si>
    <t>15</t>
  </si>
  <si>
    <t>711199102</t>
  </si>
  <si>
    <t>Provedení těsnícího koutu pro vnější nebo vnitřní roh spáry podlaha - stěna</t>
  </si>
  <si>
    <t>1512738162</t>
  </si>
  <si>
    <t>Provedení izolace proti zemní vlhkosti hydroizolační stěrkou doplňků vodotěsné těsnící pásky pro vnější a vnitřní roh</t>
  </si>
  <si>
    <t>https://podminky.urs.cz/item/CS_URS_2024_02/711199102</t>
  </si>
  <si>
    <t>24771221</t>
  </si>
  <si>
    <t>páska pružná těsnící hydroizolační š do 120mm</t>
  </si>
  <si>
    <t>593428551</t>
  </si>
  <si>
    <t>162,539682539683*0,315 'Přepočtené koeficientem množství</t>
  </si>
  <si>
    <t>713</t>
  </si>
  <si>
    <t>Izolace tepelné</t>
  </si>
  <si>
    <t>19</t>
  </si>
  <si>
    <t>713130853</t>
  </si>
  <si>
    <t>Odstranění tepelné izolace stěn lepené z polystyrenu tl přes 100 do 200 mm</t>
  </si>
  <si>
    <t>-1707258191</t>
  </si>
  <si>
    <t>Odstranění tepelné izolace stěn a příček z rohoží, pásů, dílců, desek, bloků připevněných lepením z polystyrenu, tloušťka izolace přes 100 do 200 mm</t>
  </si>
  <si>
    <t>https://podminky.urs.cz/item/CS_URS_2024_02/713130853</t>
  </si>
  <si>
    <t>776</t>
  </si>
  <si>
    <t>Podlahy povlakové</t>
  </si>
  <si>
    <t>39</t>
  </si>
  <si>
    <t>776201912</t>
  </si>
  <si>
    <t>Oprava podlah výměnou podlahového povlaku pl přes 0,50 do 1 m2</t>
  </si>
  <si>
    <t>-182051834</t>
  </si>
  <si>
    <t>Ostatní opravy výměna poškozené povlakové podlahoviny bez podložky, s vyříznutím a očistěním podkladu plochy přes 0,50 do 1,00 m2</t>
  </si>
  <si>
    <t>https://podminky.urs.cz/item/CS_URS_2024_02/776201912</t>
  </si>
  <si>
    <t>784</t>
  </si>
  <si>
    <t>Dokončovací práce - malby a tapety</t>
  </si>
  <si>
    <t>34</t>
  </si>
  <si>
    <t>784111009</t>
  </si>
  <si>
    <t>Oprášení (ometení ) podkladu na schodišti podlaží v přes 3,80 do 5,00 m</t>
  </si>
  <si>
    <t>-1687601631</t>
  </si>
  <si>
    <t>Oprášení (ometení) podkladu na schodišti o výšce podlaží přes 3,80 do 5,00 m</t>
  </si>
  <si>
    <t>https://podminky.urs.cz/item/CS_URS_2024_02/784111009</t>
  </si>
  <si>
    <t>8,6*(2,72*2+2,4*2)</t>
  </si>
  <si>
    <t>784121005</t>
  </si>
  <si>
    <t>Oškrabání malby v místnostech v přes 5,00 m</t>
  </si>
  <si>
    <t>1557410224</t>
  </si>
  <si>
    <t>Oškrabání malby v místnostech výšky přes 5,00 m</t>
  </si>
  <si>
    <t>https://podminky.urs.cz/item/CS_URS_2024_02/784121005</t>
  </si>
  <si>
    <t>35</t>
  </si>
  <si>
    <t>784181139</t>
  </si>
  <si>
    <t>Fungicidní jednonásobná bezbarvá penetrace podkladu na schodišti podlaží v přes 3,80 do 5,00 m</t>
  </si>
  <si>
    <t>368732881</t>
  </si>
  <si>
    <t>Penetrace podkladu jednonásobná fungicidní akrylátová bezbarvá na schodišti o výšce podlaží přes 3,80 do 5,00 m</t>
  </si>
  <si>
    <t>https://podminky.urs.cz/item/CS_URS_2024_02/784181139</t>
  </si>
  <si>
    <t>33</t>
  </si>
  <si>
    <t>784331009</t>
  </si>
  <si>
    <t>Dvojnásobné bílé protiplísňové malby na schodišti podlaží v přes 3,80 do 5,00 m</t>
  </si>
  <si>
    <t>-173922671</t>
  </si>
  <si>
    <t>Malby protiplísňové dvojnásobné, bílé na schodišti o výšce podlaží přes 3,80 do 5,00 m</t>
  </si>
  <si>
    <t>https://podminky.urs.cz/item/CS_URS_2024_02/784331009</t>
  </si>
  <si>
    <t>HZS</t>
  </si>
  <si>
    <t>Hodinové zúčtovací sazby</t>
  </si>
  <si>
    <t>50</t>
  </si>
  <si>
    <t>HZS1302</t>
  </si>
  <si>
    <t xml:space="preserve">Hodinové zúčtovací sazby profesí HSV  provádění konstrukcí zedník specialista, dokončovací a začišťovací práce</t>
  </si>
  <si>
    <t>hod</t>
  </si>
  <si>
    <t>512</t>
  </si>
  <si>
    <t>636782101</t>
  </si>
  <si>
    <t>Hodinové zúčtovací sazby profesí HSV provádění konstrukcí zedník specialista, dokončovací a začišťovací práce</t>
  </si>
  <si>
    <t>https://podminky.urs.cz/item/CS_URS_2024_02/HZS1302</t>
  </si>
  <si>
    <t>51</t>
  </si>
  <si>
    <t>HZS2491</t>
  </si>
  <si>
    <t xml:space="preserve">Hodinové zúčtovací sazby profesí PSV  zednické výpomoci a pomocné práce PSV dělník zednických výpomocí_x000d_
-zhotovení prostupů a jejich zapravení_x000d_
-zhotovení drážek pro potrubí a jejich zapravení</t>
  </si>
  <si>
    <t>-646414199</t>
  </si>
  <si>
    <t>Hodinové zúčtovací sazby profesí PSV zednické výpomoci a pomocné práce PSV dělník zednických výpomocí
-zhotovení prostupů a jejich zapravení
-zhotovení drážek pro potrubí a jejich zapravení</t>
  </si>
  <si>
    <t>https://podminky.urs.cz/item/CS_URS_2024_02/HZS2491</t>
  </si>
  <si>
    <t>VRN</t>
  </si>
  <si>
    <t>Vedlejší rozpočtové náklady</t>
  </si>
  <si>
    <t>5</t>
  </si>
  <si>
    <t>VRN3</t>
  </si>
  <si>
    <t>Zařízení staveniště</t>
  </si>
  <si>
    <t>62</t>
  </si>
  <si>
    <t>030001000</t>
  </si>
  <si>
    <t>soubor</t>
  </si>
  <si>
    <t>1024</t>
  </si>
  <si>
    <t>-1426019120</t>
  </si>
  <si>
    <t>https://podminky.urs.cz/item/CS_URS_2024_02/030001000</t>
  </si>
  <si>
    <t>Poznámka k položce:_x000d_
Mobilní WC, oplocení, konteinery, provizorní dopravní značení, ostatní náklady související se zabezpečením stavby s ohledem na provoz budovy)</t>
  </si>
  <si>
    <t>VRN4</t>
  </si>
  <si>
    <t>Inženýrská činnost</t>
  </si>
  <si>
    <t>52</t>
  </si>
  <si>
    <t>045002000</t>
  </si>
  <si>
    <t>Kompletační a koordinační činnost</t>
  </si>
  <si>
    <t>456793522</t>
  </si>
  <si>
    <t>https://podminky.urs.cz/item/CS_URS_2024_02/045002000</t>
  </si>
  <si>
    <t>Poznámka k položce:_x000d_
Revize silnoproud, slaboproud, PD skutečného provedení</t>
  </si>
  <si>
    <t>VRN7</t>
  </si>
  <si>
    <t>Provozní vlivy</t>
  </si>
  <si>
    <t>53</t>
  </si>
  <si>
    <t>070001000</t>
  </si>
  <si>
    <t>364924160</t>
  </si>
  <si>
    <t>https://podminky.urs.cz/item/CS_URS_2024_02/070001000</t>
  </si>
  <si>
    <t>Poznámka k položce:_x000d_
Úklid / udržování pořádku, opatření proti prašnosti (jako např. SDK předstěny, či jiné opatření)</t>
  </si>
  <si>
    <t>02 - Výtah č.16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</si>
  <si>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</si>
  <si>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</si>
  <si>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</si>
  <si>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</si>
  <si>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</si>
  <si>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</si>
  <si>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V1600</t>
  </si>
  <si>
    <t>Evakuační výtah 1600 Kg</t>
  </si>
  <si>
    <t>1723702128</t>
  </si>
  <si>
    <t xml:space="preserve">Poznámka k položce:_x000d_
Položka obsahujem specifikaci dle části D.3.a této PD: Technická specifikace výtah 1600 Kg, náklady na demontáž stávajícího výtahu a dále:_x000d_
- vybourání dosedů a bet. Protiváhy._x000d_
- Revizi elektrického přívodu evakuačního výtahu do stávající strojovny, přepojení_x000d_
- dodání oka do stropu_x000d_
- Přepojení čteček –  blokace kabiny - spolupráce s místním dodavatelem</t>
  </si>
  <si>
    <t>V1600_EKV</t>
  </si>
  <si>
    <t>1679758004</t>
  </si>
  <si>
    <t>EKV</t>
  </si>
  <si>
    <t xml:space="preserve">Poznámka k položce:_x000d_
1/ technologii EKV pro výtahový systém propojit se stávající datovou komunikační linkou RS485 ze strojovny výtahu do kabiny datovým kabelem kabel_x000d_
_x000d_
2/ řídící jednotky GCD 458 .xx a GCi 416.xx  pro komunikaci s výtahovou elektronikou budou umístěny v kabině pod tlačítkovým panelem, propojením a konfigurací lze blokovat kterékoliv patro v závislosti na čase a typu dne_x000d_
_x000d_
3/ identifikační čtečka bude integrována do ovládacího panelu_x000d_
_x000d_
4/ deblokace fkce volby patra id. čtečkou je řešena klíčovým přepinačem v kabině výtahu_x000d_
_x000d_
5/ id. čtečku pro přivolání výtahu doporučujeme v každém patře, nebo minimálně jako příprava pro následné zprovoznění_x000d_
_x000d_
6/ deblokace přivolání id. čtečkou bude umístěna ve strojovně výtahu, bude zapojena do přístupového systému přes řídící jednotku GCD 4xx z důvodu monitoringu událostí_x000d_
_x000d_
7/ standartní řešení je konstruováno na ovládání 8 blokovaných podlaží  _x000d_
_x000d_
8/ evakuační režim z kabiny a nástupiště je vždy nadřazen systému EKV_x000d_
_x000d_
9/ nemocniční režim z kabiny a nástupiště je vždy nadřazen systému EKV_x000d_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</si>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</sst>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17944323" TargetMode="External" /><Relationship Id="rId2" Type="http://schemas.openxmlformats.org/officeDocument/2006/relationships/hyperlink" Target="https://podminky.urs.cz/item/CS_URS_2024_02/413232221" TargetMode="External" /><Relationship Id="rId3" Type="http://schemas.openxmlformats.org/officeDocument/2006/relationships/hyperlink" Target="https://podminky.urs.cz/item/CS_URS_2024_02/612135000" TargetMode="External" /><Relationship Id="rId4" Type="http://schemas.openxmlformats.org/officeDocument/2006/relationships/hyperlink" Target="https://podminky.urs.cz/item/CS_URS_2024_02/612135090" TargetMode="External" /><Relationship Id="rId5" Type="http://schemas.openxmlformats.org/officeDocument/2006/relationships/hyperlink" Target="https://podminky.urs.cz/item/CS_URS_2024_02/612315302" TargetMode="External" /><Relationship Id="rId6" Type="http://schemas.openxmlformats.org/officeDocument/2006/relationships/hyperlink" Target="https://podminky.urs.cz/item/CS_URS_2024_02/621215124" TargetMode="External" /><Relationship Id="rId7" Type="http://schemas.openxmlformats.org/officeDocument/2006/relationships/hyperlink" Target="https://podminky.urs.cz/item/CS_URS_2024_02/622215124" TargetMode="External" /><Relationship Id="rId8" Type="http://schemas.openxmlformats.org/officeDocument/2006/relationships/hyperlink" Target="https://podminky.urs.cz/item/CS_URS_2024_02/632452441" TargetMode="External" /><Relationship Id="rId9" Type="http://schemas.openxmlformats.org/officeDocument/2006/relationships/hyperlink" Target="https://podminky.urs.cz/item/CS_URS_2024_02/632681115" TargetMode="External" /><Relationship Id="rId10" Type="http://schemas.openxmlformats.org/officeDocument/2006/relationships/hyperlink" Target="https://podminky.urs.cz/item/CS_URS_2024_02/632902221" TargetMode="External" /><Relationship Id="rId11" Type="http://schemas.openxmlformats.org/officeDocument/2006/relationships/hyperlink" Target="https://podminky.urs.cz/item/CS_URS_2024_02/943211112" TargetMode="External" /><Relationship Id="rId12" Type="http://schemas.openxmlformats.org/officeDocument/2006/relationships/hyperlink" Target="https://podminky.urs.cz/item/CS_URS_2024_02/943211119" TargetMode="External" /><Relationship Id="rId13" Type="http://schemas.openxmlformats.org/officeDocument/2006/relationships/hyperlink" Target="https://podminky.urs.cz/item/CS_URS_2024_02/943211212" TargetMode="External" /><Relationship Id="rId14" Type="http://schemas.openxmlformats.org/officeDocument/2006/relationships/hyperlink" Target="https://podminky.urs.cz/item/CS_URS_2024_02/943211812" TargetMode="External" /><Relationship Id="rId15" Type="http://schemas.openxmlformats.org/officeDocument/2006/relationships/hyperlink" Target="https://podminky.urs.cz/item/CS_URS_2024_02/962032240" TargetMode="External" /><Relationship Id="rId16" Type="http://schemas.openxmlformats.org/officeDocument/2006/relationships/hyperlink" Target="https://podminky.urs.cz/item/CS_URS_2024_02/965046111" TargetMode="External" /><Relationship Id="rId17" Type="http://schemas.openxmlformats.org/officeDocument/2006/relationships/hyperlink" Target="https://podminky.urs.cz/item/CS_URS_2024_02/965046119" TargetMode="External" /><Relationship Id="rId18" Type="http://schemas.openxmlformats.org/officeDocument/2006/relationships/hyperlink" Target="https://podminky.urs.cz/item/CS_URS_2024_02/975021211" TargetMode="External" /><Relationship Id="rId19" Type="http://schemas.openxmlformats.org/officeDocument/2006/relationships/hyperlink" Target="https://podminky.urs.cz/item/CS_URS_2024_02/978021191" TargetMode="External" /><Relationship Id="rId20" Type="http://schemas.openxmlformats.org/officeDocument/2006/relationships/hyperlink" Target="https://podminky.urs.cz/item/CS_URS_2024_02/993121111" TargetMode="External" /><Relationship Id="rId21" Type="http://schemas.openxmlformats.org/officeDocument/2006/relationships/hyperlink" Target="https://podminky.urs.cz/item/CS_URS_2024_02/993121119" TargetMode="External" /><Relationship Id="rId22" Type="http://schemas.openxmlformats.org/officeDocument/2006/relationships/hyperlink" Target="https://podminky.urs.cz/item/CS_URS_2024_02/997013153" TargetMode="External" /><Relationship Id="rId23" Type="http://schemas.openxmlformats.org/officeDocument/2006/relationships/hyperlink" Target="https://podminky.urs.cz/item/CS_URS_2024_02/997013501" TargetMode="External" /><Relationship Id="rId24" Type="http://schemas.openxmlformats.org/officeDocument/2006/relationships/hyperlink" Target="https://podminky.urs.cz/item/CS_URS_2024_02/997013509" TargetMode="External" /><Relationship Id="rId25" Type="http://schemas.openxmlformats.org/officeDocument/2006/relationships/hyperlink" Target="https://podminky.urs.cz/item/CS_URS_2024_02/997013631" TargetMode="External" /><Relationship Id="rId26" Type="http://schemas.openxmlformats.org/officeDocument/2006/relationships/hyperlink" Target="https://podminky.urs.cz/item/CS_URS_2024_02/998011002" TargetMode="External" /><Relationship Id="rId27" Type="http://schemas.openxmlformats.org/officeDocument/2006/relationships/hyperlink" Target="https://podminky.urs.cz/item/CS_URS_2024_02/711111001" TargetMode="External" /><Relationship Id="rId28" Type="http://schemas.openxmlformats.org/officeDocument/2006/relationships/hyperlink" Target="https://podminky.urs.cz/item/CS_URS_2024_02/711112001" TargetMode="External" /><Relationship Id="rId29" Type="http://schemas.openxmlformats.org/officeDocument/2006/relationships/hyperlink" Target="https://podminky.urs.cz/item/CS_URS_2024_02/711192202" TargetMode="External" /><Relationship Id="rId30" Type="http://schemas.openxmlformats.org/officeDocument/2006/relationships/hyperlink" Target="https://podminky.urs.cz/item/CS_URS_2024_02/711191201" TargetMode="External" /><Relationship Id="rId31" Type="http://schemas.openxmlformats.org/officeDocument/2006/relationships/hyperlink" Target="https://podminky.urs.cz/item/CS_URS_2024_02/711199101" TargetMode="External" /><Relationship Id="rId32" Type="http://schemas.openxmlformats.org/officeDocument/2006/relationships/hyperlink" Target="https://podminky.urs.cz/item/CS_URS_2024_02/711199102" TargetMode="External" /><Relationship Id="rId33" Type="http://schemas.openxmlformats.org/officeDocument/2006/relationships/hyperlink" Target="https://podminky.urs.cz/item/CS_URS_2024_02/713130853" TargetMode="External" /><Relationship Id="rId34" Type="http://schemas.openxmlformats.org/officeDocument/2006/relationships/hyperlink" Target="https://podminky.urs.cz/item/CS_URS_2024_02/776201912" TargetMode="External" /><Relationship Id="rId35" Type="http://schemas.openxmlformats.org/officeDocument/2006/relationships/hyperlink" Target="https://podminky.urs.cz/item/CS_URS_2024_02/784111009" TargetMode="External" /><Relationship Id="rId36" Type="http://schemas.openxmlformats.org/officeDocument/2006/relationships/hyperlink" Target="https://podminky.urs.cz/item/CS_URS_2024_02/784121005" TargetMode="External" /><Relationship Id="rId37" Type="http://schemas.openxmlformats.org/officeDocument/2006/relationships/hyperlink" Target="https://podminky.urs.cz/item/CS_URS_2024_02/784181139" TargetMode="External" /><Relationship Id="rId38" Type="http://schemas.openxmlformats.org/officeDocument/2006/relationships/hyperlink" Target="https://podminky.urs.cz/item/CS_URS_2024_02/784331009" TargetMode="External" /><Relationship Id="rId39" Type="http://schemas.openxmlformats.org/officeDocument/2006/relationships/hyperlink" Target="https://podminky.urs.cz/item/CS_URS_2024_02/HZS1302" TargetMode="External" /><Relationship Id="rId40" Type="http://schemas.openxmlformats.org/officeDocument/2006/relationships/hyperlink" Target="https://podminky.urs.cz/item/CS_URS_2024_02/HZS2491" TargetMode="External" /><Relationship Id="rId41" Type="http://schemas.openxmlformats.org/officeDocument/2006/relationships/hyperlink" Target="https://podminky.urs.cz/item/CS_URS_2024_02/030001000" TargetMode="External" /><Relationship Id="rId42" Type="http://schemas.openxmlformats.org/officeDocument/2006/relationships/hyperlink" Target="https://podminky.urs.cz/item/CS_URS_2024_02/045002000" TargetMode="External" /><Relationship Id="rId43" Type="http://schemas.openxmlformats.org/officeDocument/2006/relationships/hyperlink" Target="https://podminky.urs.cz/item/CS_URS_2024_02/070001000" TargetMode="External" /><Relationship Id="rId4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35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37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03_2025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výtahů V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Nemocnice ve Frýdku-Místku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1. 12. 2024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Nemocnice ve Frýdku-Místku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Amun Pro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16.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Stavební úpravy'!J30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ROUND(SUM(AV55:AW55),2)</f>
        <v>0</v>
      </c>
      <c r="AU55" s="122">
        <f>'01 - Stavební úpravy'!P96</f>
        <v>0</v>
      </c>
      <c r="AV55" s="121">
        <f>'01 - Stavební úpravy'!J33</f>
        <v>0</v>
      </c>
      <c r="AW55" s="121">
        <f>'01 - Stavební úpravy'!J34</f>
        <v>0</v>
      </c>
      <c r="AX55" s="121">
        <f>'01 - Stavební úpravy'!J35</f>
        <v>0</v>
      </c>
      <c r="AY55" s="121">
        <f>'01 - Stavební úpravy'!J36</f>
        <v>0</v>
      </c>
      <c r="AZ55" s="121">
        <f>'01 - Stavební úpravy'!F33</f>
        <v>0</v>
      </c>
      <c r="BA55" s="121">
        <f>'01 - Stavební úpravy'!F34</f>
        <v>0</v>
      </c>
      <c r="BB55" s="121">
        <f>'01 - Stavební úpravy'!F35</f>
        <v>0</v>
      </c>
      <c r="BC55" s="121">
        <f>'01 - Stavební úpravy'!F36</f>
        <v>0</v>
      </c>
      <c r="BD55" s="123">
        <f>'01 - Stavební úpravy'!F37</f>
        <v>0</v>
      </c>
      <c r="BE55" s="7"/>
      <c r="BT55" s="124" t="s">
        <v>82</v>
      </c>
      <c r="BV55" s="124" t="s">
        <v>76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7" customFormat="1" ht="16.5" customHeight="1">
      <c r="A56" s="112" t="s">
        <v>78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Výtah č.16'!J30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81</v>
      </c>
      <c r="AR56" s="119"/>
      <c r="AS56" s="125">
        <v>0</v>
      </c>
      <c r="AT56" s="126">
        <f>ROUND(SUM(AV56:AW56),2)</f>
        <v>0</v>
      </c>
      <c r="AU56" s="127">
        <f>'02 - Výtah č.16'!P81</f>
        <v>0</v>
      </c>
      <c r="AV56" s="126">
        <f>'02 - Výtah č.16'!J33</f>
        <v>0</v>
      </c>
      <c r="AW56" s="126">
        <f>'02 - Výtah č.16'!J34</f>
        <v>0</v>
      </c>
      <c r="AX56" s="126">
        <f>'02 - Výtah č.16'!J35</f>
        <v>0</v>
      </c>
      <c r="AY56" s="126">
        <f>'02 - Výtah č.16'!J36</f>
        <v>0</v>
      </c>
      <c r="AZ56" s="126">
        <f>'02 - Výtah č.16'!F33</f>
        <v>0</v>
      </c>
      <c r="BA56" s="126">
        <f>'02 - Výtah č.16'!F34</f>
        <v>0</v>
      </c>
      <c r="BB56" s="126">
        <f>'02 - Výtah č.16'!F35</f>
        <v>0</v>
      </c>
      <c r="BC56" s="126">
        <f>'02 - Výtah č.16'!F36</f>
        <v>0</v>
      </c>
      <c r="BD56" s="128">
        <f>'02 - Výtah č.16'!F37</f>
        <v>0</v>
      </c>
      <c r="BE56" s="7"/>
      <c r="BT56" s="124" t="s">
        <v>82</v>
      </c>
      <c r="BV56" s="124" t="s">
        <v>76</v>
      </c>
      <c r="BW56" s="124" t="s">
        <v>87</v>
      </c>
      <c r="BX56" s="124" t="s">
        <v>5</v>
      </c>
      <c r="CL56" s="124" t="s">
        <v>19</v>
      </c>
      <c r="CM56" s="124" t="s">
        <v>84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5rhCQVyN/5FCMXOWQbq+/5fII4ocY7zL4czAUT9PDPeZzNvtbaj1IofgzHe48PtUbhnx499b4x/gd2HQCFl5Fg==" hashValue="p5Y73wDNSi7UCGJhjxbTb8aTfXQaCzKxoRe6Wo60V8sVWhdRZ4ufQoRYHVkBKM5PHFRsEKTc7UXMWDVgfUWT1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Stavební úpravy'!C2" display="/"/>
    <hyperlink ref="A56" location="'02 - Výtah č.16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výtahů 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1. 12. 2024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22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37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ROUND(J96,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ROUND((SUM(BE96:BE282)),  2)</f>
        <v>0</v>
      </c>
      <c r="G33" s="39"/>
      <c r="H33" s="39"/>
      <c r="I33" s="149">
        <v>0.20999999999999999</v>
      </c>
      <c r="J33" s="148">
        <f>ROUND(((SUM(BE96:BE282))*I33),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ROUND((SUM(BF96:BF282)),  2)</f>
        <v>0</v>
      </c>
      <c r="G34" s="39"/>
      <c r="H34" s="39"/>
      <c r="I34" s="149">
        <v>0.12</v>
      </c>
      <c r="J34" s="148">
        <f>ROUND(((SUM(BF96:BF282))*I34),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ROUND((SUM(BG96:BG282)),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ROUND((SUM(BH96:BH282)),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ROUND((SUM(BI96:BI282)),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výtahů 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Stavební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Nemocnice ve Frýdku-Místku</v>
      </c>
      <c r="G52" s="41"/>
      <c r="H52" s="41"/>
      <c r="I52" s="33" t="s">
        <v>23</v>
      </c>
      <c r="J52" s="73" t="str">
        <f>IF(J12="","",J12)</f>
        <v>1. 12. 2024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Frýdku-Místku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J96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J97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J98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97</v>
      </c>
      <c r="E62" s="175"/>
      <c r="F62" s="175"/>
      <c r="G62" s="175"/>
      <c r="H62" s="175"/>
      <c r="I62" s="175"/>
      <c r="J62" s="176">
        <f>J105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98</v>
      </c>
      <c r="E63" s="175"/>
      <c r="F63" s="175"/>
      <c r="G63" s="175"/>
      <c r="H63" s="175"/>
      <c r="I63" s="175"/>
      <c r="J63" s="176">
        <f>J110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99</v>
      </c>
      <c r="E64" s="175"/>
      <c r="F64" s="175"/>
      <c r="G64" s="175"/>
      <c r="H64" s="175"/>
      <c r="I64" s="175"/>
      <c r="J64" s="176">
        <f>J141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100</v>
      </c>
      <c r="E65" s="175"/>
      <c r="F65" s="175"/>
      <c r="G65" s="175"/>
      <c r="H65" s="175"/>
      <c r="I65" s="175"/>
      <c r="J65" s="176">
        <f>J183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101</v>
      </c>
      <c r="E66" s="175"/>
      <c r="F66" s="175"/>
      <c r="G66" s="175"/>
      <c r="H66" s="175"/>
      <c r="I66" s="175"/>
      <c r="J66" s="176">
        <f>J197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102</v>
      </c>
      <c r="E67" s="169"/>
      <c r="F67" s="169"/>
      <c r="G67" s="169"/>
      <c r="H67" s="169"/>
      <c r="I67" s="169"/>
      <c r="J67" s="170">
        <f>J201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103</v>
      </c>
      <c r="E68" s="175"/>
      <c r="F68" s="175"/>
      <c r="G68" s="175"/>
      <c r="H68" s="175"/>
      <c r="I68" s="175"/>
      <c r="J68" s="176">
        <f>J202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104</v>
      </c>
      <c r="E69" s="175"/>
      <c r="F69" s="175"/>
      <c r="G69" s="175"/>
      <c r="H69" s="175"/>
      <c r="I69" s="175"/>
      <c r="J69" s="176">
        <f>J236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105</v>
      </c>
      <c r="E70" s="175"/>
      <c r="F70" s="175"/>
      <c r="G70" s="175"/>
      <c r="H70" s="175"/>
      <c r="I70" s="175"/>
      <c r="J70" s="176">
        <f>J240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106</v>
      </c>
      <c r="E71" s="175"/>
      <c r="F71" s="175"/>
      <c r="G71" s="175"/>
      <c r="H71" s="175"/>
      <c r="I71" s="175"/>
      <c r="J71" s="176">
        <f>J244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6"/>
      <c r="C72" s="167"/>
      <c r="D72" s="168" t="s">
        <v>107</v>
      </c>
      <c r="E72" s="169"/>
      <c r="F72" s="169"/>
      <c r="G72" s="169"/>
      <c r="H72" s="169"/>
      <c r="I72" s="169"/>
      <c r="J72" s="170">
        <f>J260</f>
        <v>0</v>
      </c>
      <c r="K72" s="167"/>
      <c r="L72" s="17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66"/>
      <c r="C73" s="167"/>
      <c r="D73" s="168" t="s">
        <v>108</v>
      </c>
      <c r="E73" s="169"/>
      <c r="F73" s="169"/>
      <c r="G73" s="169"/>
      <c r="H73" s="169"/>
      <c r="I73" s="169"/>
      <c r="J73" s="170">
        <f>J267</f>
        <v>0</v>
      </c>
      <c r="K73" s="167"/>
      <c r="L73" s="17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72"/>
      <c r="C74" s="173"/>
      <c r="D74" s="174" t="s">
        <v>109</v>
      </c>
      <c r="E74" s="175"/>
      <c r="F74" s="175"/>
      <c r="G74" s="175"/>
      <c r="H74" s="175"/>
      <c r="I74" s="175"/>
      <c r="J74" s="176">
        <f>J268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110</v>
      </c>
      <c r="E75" s="175"/>
      <c r="F75" s="175"/>
      <c r="G75" s="175"/>
      <c r="H75" s="175"/>
      <c r="I75" s="175"/>
      <c r="J75" s="176">
        <f>J273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111</v>
      </c>
      <c r="E76" s="175"/>
      <c r="F76" s="175"/>
      <c r="G76" s="175"/>
      <c r="H76" s="175"/>
      <c r="I76" s="175"/>
      <c r="J76" s="176">
        <f>J278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112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61" t="str">
        <f>E7</f>
        <v>Rekonstrukce výtahů V</v>
      </c>
      <c r="F86" s="33"/>
      <c r="G86" s="33"/>
      <c r="H86" s="33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89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E9</f>
        <v>01 - Stavební úpravy</v>
      </c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F12</f>
        <v>Nemocnice ve Frýdku-Místku</v>
      </c>
      <c r="G90" s="41"/>
      <c r="H90" s="41"/>
      <c r="I90" s="33" t="s">
        <v>23</v>
      </c>
      <c r="J90" s="73" t="str">
        <f>IF(J12="","",J12)</f>
        <v>1. 12. 2024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E15</f>
        <v>Nemocnice ve Frýdku-Místku</v>
      </c>
      <c r="G92" s="41"/>
      <c r="H92" s="41"/>
      <c r="I92" s="33" t="s">
        <v>31</v>
      </c>
      <c r="J92" s="37" t="str">
        <f>E21</f>
        <v xml:space="preserve"> 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IF(E18="","",E18)</f>
        <v>Vyplň údaj</v>
      </c>
      <c r="G93" s="41"/>
      <c r="H93" s="41"/>
      <c r="I93" s="33" t="s">
        <v>34</v>
      </c>
      <c r="J93" s="37" t="str">
        <f>E24</f>
        <v>Amun Pro s.r.o.</v>
      </c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78"/>
      <c r="B95" s="179"/>
      <c r="C95" s="180" t="s">
        <v>113</v>
      </c>
      <c r="D95" s="181" t="s">
        <v>59</v>
      </c>
      <c r="E95" s="181" t="s">
        <v>55</v>
      </c>
      <c r="F95" s="181" t="s">
        <v>56</v>
      </c>
      <c r="G95" s="181" t="s">
        <v>114</v>
      </c>
      <c r="H95" s="181" t="s">
        <v>115</v>
      </c>
      <c r="I95" s="181" t="s">
        <v>116</v>
      </c>
      <c r="J95" s="181" t="s">
        <v>93</v>
      </c>
      <c r="K95" s="182" t="s">
        <v>117</v>
      </c>
      <c r="L95" s="183"/>
      <c r="M95" s="93" t="s">
        <v>19</v>
      </c>
      <c r="N95" s="94" t="s">
        <v>44</v>
      </c>
      <c r="O95" s="94" t="s">
        <v>118</v>
      </c>
      <c r="P95" s="94" t="s">
        <v>119</v>
      </c>
      <c r="Q95" s="94" t="s">
        <v>120</v>
      </c>
      <c r="R95" s="94" t="s">
        <v>121</v>
      </c>
      <c r="S95" s="94" t="s">
        <v>122</v>
      </c>
      <c r="T95" s="95" t="s">
        <v>123</v>
      </c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</row>
    <row r="96" s="2" customFormat="1" ht="22.8" customHeight="1">
      <c r="A96" s="39"/>
      <c r="B96" s="40"/>
      <c r="C96" s="100" t="s">
        <v>124</v>
      </c>
      <c r="D96" s="41"/>
      <c r="E96" s="41"/>
      <c r="F96" s="41"/>
      <c r="G96" s="41"/>
      <c r="H96" s="41"/>
      <c r="I96" s="41"/>
      <c r="J96" s="184">
        <f>BK96</f>
        <v>0</v>
      </c>
      <c r="K96" s="41"/>
      <c r="L96" s="45"/>
      <c r="M96" s="96"/>
      <c r="N96" s="185"/>
      <c r="O96" s="97"/>
      <c r="P96" s="186">
        <f>P97+P201+P260+P267</f>
        <v>0</v>
      </c>
      <c r="Q96" s="97"/>
      <c r="R96" s="186">
        <f>R97+R201+R260+R267</f>
        <v>6.0626292799999995</v>
      </c>
      <c r="S96" s="97"/>
      <c r="T96" s="187">
        <f>T97+T201+T260+T267</f>
        <v>2.4455062399999998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73</v>
      </c>
      <c r="AU96" s="18" t="s">
        <v>94</v>
      </c>
      <c r="BK96" s="188">
        <f>BK97+BK201+BK260+BK267</f>
        <v>0</v>
      </c>
    </row>
    <row r="97" s="12" customFormat="1" ht="25.92" customHeight="1">
      <c r="A97" s="12"/>
      <c r="B97" s="189"/>
      <c r="C97" s="190"/>
      <c r="D97" s="191" t="s">
        <v>73</v>
      </c>
      <c r="E97" s="192" t="s">
        <v>125</v>
      </c>
      <c r="F97" s="192" t="s">
        <v>126</v>
      </c>
      <c r="G97" s="190"/>
      <c r="H97" s="190"/>
      <c r="I97" s="193"/>
      <c r="J97" s="194">
        <f>BK97</f>
        <v>0</v>
      </c>
      <c r="K97" s="190"/>
      <c r="L97" s="195"/>
      <c r="M97" s="196"/>
      <c r="N97" s="197"/>
      <c r="O97" s="197"/>
      <c r="P97" s="198">
        <f>P98+P105+P110+P141+P183+P197</f>
        <v>0</v>
      </c>
      <c r="Q97" s="197"/>
      <c r="R97" s="198">
        <f>R98+R105+R110+R141+R183+R197</f>
        <v>5.7751831999999998</v>
      </c>
      <c r="S97" s="197"/>
      <c r="T97" s="199">
        <f>T98+T105+T110+T141+T183+T197</f>
        <v>2.3650319999999998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82</v>
      </c>
      <c r="AT97" s="201" t="s">
        <v>73</v>
      </c>
      <c r="AU97" s="201" t="s">
        <v>74</v>
      </c>
      <c r="AY97" s="200" t="s">
        <v>127</v>
      </c>
      <c r="BK97" s="202">
        <f>BK98+BK105+BK110+BK141+BK183+BK197</f>
        <v>0</v>
      </c>
    </row>
    <row r="98" s="12" customFormat="1" ht="22.8" customHeight="1">
      <c r="A98" s="12"/>
      <c r="B98" s="189"/>
      <c r="C98" s="190"/>
      <c r="D98" s="191" t="s">
        <v>73</v>
      </c>
      <c r="E98" s="203" t="s">
        <v>128</v>
      </c>
      <c r="F98" s="203" t="s">
        <v>129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SUM(P99:P104)</f>
        <v>0</v>
      </c>
      <c r="Q98" s="197"/>
      <c r="R98" s="198">
        <f>SUM(R99:R104)</f>
        <v>0.70015000000000005</v>
      </c>
      <c r="S98" s="197"/>
      <c r="T98" s="199">
        <f>SUM(T99:T104)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82</v>
      </c>
      <c r="AT98" s="201" t="s">
        <v>73</v>
      </c>
      <c r="AU98" s="201" t="s">
        <v>82</v>
      </c>
      <c r="AY98" s="200" t="s">
        <v>127</v>
      </c>
      <c r="BK98" s="202">
        <f>SUM(BK99:BK104)</f>
        <v>0</v>
      </c>
    </row>
    <row r="99" s="2" customFormat="1" ht="16.5" customHeight="1">
      <c r="A99" s="39"/>
      <c r="B99" s="40"/>
      <c r="C99" s="205" t="s">
        <v>130</v>
      </c>
      <c r="D99" s="205" t="s">
        <v>131</v>
      </c>
      <c r="E99" s="206" t="s">
        <v>132</v>
      </c>
      <c r="F99" s="207" t="s">
        <v>133</v>
      </c>
      <c r="G99" s="208" t="s">
        <v>134</v>
      </c>
      <c r="H99" s="209">
        <v>0.33500000000000002</v>
      </c>
      <c r="I99" s="210"/>
      <c r="J99" s="211">
        <f>ROUND(I99*H99,2)</f>
        <v>0</v>
      </c>
      <c r="K99" s="207" t="s">
        <v>135</v>
      </c>
      <c r="L99" s="45"/>
      <c r="M99" s="212" t="s">
        <v>19</v>
      </c>
      <c r="N99" s="213" t="s">
        <v>45</v>
      </c>
      <c r="O99" s="85"/>
      <c r="P99" s="214">
        <f>O99*H99</f>
        <v>0</v>
      </c>
      <c r="Q99" s="214">
        <v>1.0900000000000001</v>
      </c>
      <c r="R99" s="214">
        <f>Q99*H99</f>
        <v>0.36515000000000003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136</v>
      </c>
      <c r="AT99" s="216" t="s">
        <v>131</v>
      </c>
      <c r="AU99" s="216" t="s">
        <v>84</v>
      </c>
      <c r="AY99" s="18" t="s">
        <v>127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82</v>
      </c>
      <c r="BK99" s="217">
        <f>ROUND(I99*H99,2)</f>
        <v>0</v>
      </c>
      <c r="BL99" s="18" t="s">
        <v>136</v>
      </c>
      <c r="BM99" s="216" t="s">
        <v>137</v>
      </c>
    </row>
    <row r="100" s="2" customFormat="1">
      <c r="A100" s="39"/>
      <c r="B100" s="40"/>
      <c r="C100" s="41"/>
      <c r="D100" s="218" t="s">
        <v>138</v>
      </c>
      <c r="E100" s="41"/>
      <c r="F100" s="219" t="s">
        <v>139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138</v>
      </c>
      <c r="AU100" s="18" t="s">
        <v>84</v>
      </c>
    </row>
    <row r="101" s="2" customFormat="1">
      <c r="A101" s="39"/>
      <c r="B101" s="40"/>
      <c r="C101" s="41"/>
      <c r="D101" s="223" t="s">
        <v>140</v>
      </c>
      <c r="E101" s="41"/>
      <c r="F101" s="224" t="s">
        <v>141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84</v>
      </c>
    </row>
    <row r="102" s="13" customFormat="1">
      <c r="A102" s="13"/>
      <c r="B102" s="225"/>
      <c r="C102" s="226"/>
      <c r="D102" s="218" t="s">
        <v>142</v>
      </c>
      <c r="E102" s="227" t="s">
        <v>19</v>
      </c>
      <c r="F102" s="228" t="s">
        <v>143</v>
      </c>
      <c r="G102" s="226"/>
      <c r="H102" s="229">
        <v>0.33500000000000002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84</v>
      </c>
      <c r="AV102" s="13" t="s">
        <v>84</v>
      </c>
      <c r="AW102" s="13" t="s">
        <v>33</v>
      </c>
      <c r="AX102" s="13" t="s">
        <v>82</v>
      </c>
      <c r="AY102" s="235" t="s">
        <v>127</v>
      </c>
    </row>
    <row r="103" s="2" customFormat="1" ht="16.5" customHeight="1">
      <c r="A103" s="39"/>
      <c r="B103" s="40"/>
      <c r="C103" s="236" t="s">
        <v>144</v>
      </c>
      <c r="D103" s="236" t="s">
        <v>145</v>
      </c>
      <c r="E103" s="237" t="s">
        <v>146</v>
      </c>
      <c r="F103" s="238" t="s">
        <v>147</v>
      </c>
      <c r="G103" s="239" t="s">
        <v>134</v>
      </c>
      <c r="H103" s="240">
        <v>0.33500000000000002</v>
      </c>
      <c r="I103" s="241"/>
      <c r="J103" s="242">
        <f>ROUND(I103*H103,2)</f>
        <v>0</v>
      </c>
      <c r="K103" s="238" t="s">
        <v>135</v>
      </c>
      <c r="L103" s="243"/>
      <c r="M103" s="244" t="s">
        <v>19</v>
      </c>
      <c r="N103" s="245" t="s">
        <v>45</v>
      </c>
      <c r="O103" s="85"/>
      <c r="P103" s="214">
        <f>O103*H103</f>
        <v>0</v>
      </c>
      <c r="Q103" s="214">
        <v>1</v>
      </c>
      <c r="R103" s="214">
        <f>Q103*H103</f>
        <v>0.33500000000000002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148</v>
      </c>
      <c r="AT103" s="216" t="s">
        <v>145</v>
      </c>
      <c r="AU103" s="216" t="s">
        <v>84</v>
      </c>
      <c r="AY103" s="18" t="s">
        <v>127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82</v>
      </c>
      <c r="BK103" s="217">
        <f>ROUND(I103*H103,2)</f>
        <v>0</v>
      </c>
      <c r="BL103" s="18" t="s">
        <v>136</v>
      </c>
      <c r="BM103" s="216" t="s">
        <v>149</v>
      </c>
    </row>
    <row r="104" s="2" customFormat="1">
      <c r="A104" s="39"/>
      <c r="B104" s="40"/>
      <c r="C104" s="41"/>
      <c r="D104" s="218" t="s">
        <v>138</v>
      </c>
      <c r="E104" s="41"/>
      <c r="F104" s="219" t="s">
        <v>147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138</v>
      </c>
      <c r="AU104" s="18" t="s">
        <v>84</v>
      </c>
    </row>
    <row r="105" s="12" customFormat="1" ht="22.8" customHeight="1">
      <c r="A105" s="12"/>
      <c r="B105" s="189"/>
      <c r="C105" s="190"/>
      <c r="D105" s="191" t="s">
        <v>73</v>
      </c>
      <c r="E105" s="203" t="s">
        <v>136</v>
      </c>
      <c r="F105" s="203" t="s">
        <v>150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SUM(P106:P109)</f>
        <v>0</v>
      </c>
      <c r="Q105" s="197"/>
      <c r="R105" s="198">
        <f>SUM(R106:R109)</f>
        <v>1.1799999999999999</v>
      </c>
      <c r="S105" s="197"/>
      <c r="T105" s="199">
        <f>SUM(T106:T109)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82</v>
      </c>
      <c r="AT105" s="201" t="s">
        <v>73</v>
      </c>
      <c r="AU105" s="201" t="s">
        <v>82</v>
      </c>
      <c r="AY105" s="200" t="s">
        <v>127</v>
      </c>
      <c r="BK105" s="202">
        <f>SUM(BK106:BK109)</f>
        <v>0</v>
      </c>
    </row>
    <row r="106" s="2" customFormat="1" ht="16.5" customHeight="1">
      <c r="A106" s="39"/>
      <c r="B106" s="40"/>
      <c r="C106" s="205" t="s">
        <v>151</v>
      </c>
      <c r="D106" s="205" t="s">
        <v>131</v>
      </c>
      <c r="E106" s="206" t="s">
        <v>152</v>
      </c>
      <c r="F106" s="207" t="s">
        <v>153</v>
      </c>
      <c r="G106" s="208" t="s">
        <v>154</v>
      </c>
      <c r="H106" s="209">
        <v>20</v>
      </c>
      <c r="I106" s="210"/>
      <c r="J106" s="211">
        <f>ROUND(I106*H106,2)</f>
        <v>0</v>
      </c>
      <c r="K106" s="207" t="s">
        <v>135</v>
      </c>
      <c r="L106" s="45"/>
      <c r="M106" s="212" t="s">
        <v>19</v>
      </c>
      <c r="N106" s="213" t="s">
        <v>45</v>
      </c>
      <c r="O106" s="85"/>
      <c r="P106" s="214">
        <f>O106*H106</f>
        <v>0</v>
      </c>
      <c r="Q106" s="214">
        <v>0.058999999999999997</v>
      </c>
      <c r="R106" s="214">
        <f>Q106*H106</f>
        <v>1.1799999999999999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136</v>
      </c>
      <c r="AT106" s="216" t="s">
        <v>131</v>
      </c>
      <c r="AU106" s="216" t="s">
        <v>84</v>
      </c>
      <c r="AY106" s="18" t="s">
        <v>127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82</v>
      </c>
      <c r="BK106" s="217">
        <f>ROUND(I106*H106,2)</f>
        <v>0</v>
      </c>
      <c r="BL106" s="18" t="s">
        <v>136</v>
      </c>
      <c r="BM106" s="216" t="s">
        <v>155</v>
      </c>
    </row>
    <row r="107" s="2" customFormat="1">
      <c r="A107" s="39"/>
      <c r="B107" s="40"/>
      <c r="C107" s="41"/>
      <c r="D107" s="218" t="s">
        <v>138</v>
      </c>
      <c r="E107" s="41"/>
      <c r="F107" s="219" t="s">
        <v>156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138</v>
      </c>
      <c r="AU107" s="18" t="s">
        <v>84</v>
      </c>
    </row>
    <row r="108" s="2" customFormat="1">
      <c r="A108" s="39"/>
      <c r="B108" s="40"/>
      <c r="C108" s="41"/>
      <c r="D108" s="223" t="s">
        <v>140</v>
      </c>
      <c r="E108" s="41"/>
      <c r="F108" s="224" t="s">
        <v>157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140</v>
      </c>
      <c r="AU108" s="18" t="s">
        <v>84</v>
      </c>
    </row>
    <row r="109" s="13" customFormat="1">
      <c r="A109" s="13"/>
      <c r="B109" s="225"/>
      <c r="C109" s="226"/>
      <c r="D109" s="218" t="s">
        <v>142</v>
      </c>
      <c r="E109" s="227" t="s">
        <v>19</v>
      </c>
      <c r="F109" s="228" t="s">
        <v>158</v>
      </c>
      <c r="G109" s="226"/>
      <c r="H109" s="229">
        <v>20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142</v>
      </c>
      <c r="AU109" s="235" t="s">
        <v>84</v>
      </c>
      <c r="AV109" s="13" t="s">
        <v>84</v>
      </c>
      <c r="AW109" s="13" t="s">
        <v>33</v>
      </c>
      <c r="AX109" s="13" t="s">
        <v>82</v>
      </c>
      <c r="AY109" s="235" t="s">
        <v>127</v>
      </c>
    </row>
    <row r="110" s="12" customFormat="1" ht="22.8" customHeight="1">
      <c r="A110" s="12"/>
      <c r="B110" s="189"/>
      <c r="C110" s="190"/>
      <c r="D110" s="191" t="s">
        <v>73</v>
      </c>
      <c r="E110" s="203" t="s">
        <v>159</v>
      </c>
      <c r="F110" s="203" t="s">
        <v>160</v>
      </c>
      <c r="G110" s="190"/>
      <c r="H110" s="190"/>
      <c r="I110" s="193"/>
      <c r="J110" s="204">
        <f>BK110</f>
        <v>0</v>
      </c>
      <c r="K110" s="190"/>
      <c r="L110" s="195"/>
      <c r="M110" s="196"/>
      <c r="N110" s="197"/>
      <c r="O110" s="197"/>
      <c r="P110" s="198">
        <f>SUM(P111:P140)</f>
        <v>0</v>
      </c>
      <c r="Q110" s="197"/>
      <c r="R110" s="198">
        <f>SUM(R111:R140)</f>
        <v>2.8876812000000003</v>
      </c>
      <c r="S110" s="197"/>
      <c r="T110" s="199">
        <f>SUM(T111:T140)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82</v>
      </c>
      <c r="AT110" s="201" t="s">
        <v>73</v>
      </c>
      <c r="AU110" s="201" t="s">
        <v>82</v>
      </c>
      <c r="AY110" s="200" t="s">
        <v>127</v>
      </c>
      <c r="BK110" s="202">
        <f>SUM(BK111:BK140)</f>
        <v>0</v>
      </c>
    </row>
    <row r="111" s="2" customFormat="1" ht="16.5" customHeight="1">
      <c r="A111" s="39"/>
      <c r="B111" s="40"/>
      <c r="C111" s="205" t="s">
        <v>161</v>
      </c>
      <c r="D111" s="205" t="s">
        <v>131</v>
      </c>
      <c r="E111" s="206" t="s">
        <v>162</v>
      </c>
      <c r="F111" s="207" t="s">
        <v>163</v>
      </c>
      <c r="G111" s="208" t="s">
        <v>164</v>
      </c>
      <c r="H111" s="209">
        <v>40.960000000000001</v>
      </c>
      <c r="I111" s="210"/>
      <c r="J111" s="211">
        <f>ROUND(I111*H111,2)</f>
        <v>0</v>
      </c>
      <c r="K111" s="207" t="s">
        <v>135</v>
      </c>
      <c r="L111" s="45"/>
      <c r="M111" s="212" t="s">
        <v>19</v>
      </c>
      <c r="N111" s="213" t="s">
        <v>45</v>
      </c>
      <c r="O111" s="85"/>
      <c r="P111" s="214">
        <f>O111*H111</f>
        <v>0</v>
      </c>
      <c r="Q111" s="214">
        <v>0.0167</v>
      </c>
      <c r="R111" s="214">
        <f>Q111*H111</f>
        <v>0.68403199999999997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136</v>
      </c>
      <c r="AT111" s="216" t="s">
        <v>131</v>
      </c>
      <c r="AU111" s="216" t="s">
        <v>84</v>
      </c>
      <c r="AY111" s="18" t="s">
        <v>127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82</v>
      </c>
      <c r="BK111" s="217">
        <f>ROUND(I111*H111,2)</f>
        <v>0</v>
      </c>
      <c r="BL111" s="18" t="s">
        <v>136</v>
      </c>
      <c r="BM111" s="216" t="s">
        <v>165</v>
      </c>
    </row>
    <row r="112" s="2" customFormat="1">
      <c r="A112" s="39"/>
      <c r="B112" s="40"/>
      <c r="C112" s="41"/>
      <c r="D112" s="218" t="s">
        <v>138</v>
      </c>
      <c r="E112" s="41"/>
      <c r="F112" s="219" t="s">
        <v>166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138</v>
      </c>
      <c r="AU112" s="18" t="s">
        <v>84</v>
      </c>
    </row>
    <row r="113" s="2" customFormat="1">
      <c r="A113" s="39"/>
      <c r="B113" s="40"/>
      <c r="C113" s="41"/>
      <c r="D113" s="223" t="s">
        <v>140</v>
      </c>
      <c r="E113" s="41"/>
      <c r="F113" s="224" t="s">
        <v>167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140</v>
      </c>
      <c r="AU113" s="18" t="s">
        <v>84</v>
      </c>
    </row>
    <row r="114" s="13" customFormat="1">
      <c r="A114" s="13"/>
      <c r="B114" s="225"/>
      <c r="C114" s="226"/>
      <c r="D114" s="218" t="s">
        <v>142</v>
      </c>
      <c r="E114" s="227" t="s">
        <v>19</v>
      </c>
      <c r="F114" s="228" t="s">
        <v>168</v>
      </c>
      <c r="G114" s="226"/>
      <c r="H114" s="229">
        <v>40.960000000000001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142</v>
      </c>
      <c r="AU114" s="235" t="s">
        <v>84</v>
      </c>
      <c r="AV114" s="13" t="s">
        <v>84</v>
      </c>
      <c r="AW114" s="13" t="s">
        <v>33</v>
      </c>
      <c r="AX114" s="13" t="s">
        <v>82</v>
      </c>
      <c r="AY114" s="235" t="s">
        <v>127</v>
      </c>
    </row>
    <row r="115" s="2" customFormat="1" ht="16.5" customHeight="1">
      <c r="A115" s="39"/>
      <c r="B115" s="40"/>
      <c r="C115" s="205" t="s">
        <v>169</v>
      </c>
      <c r="D115" s="205" t="s">
        <v>131</v>
      </c>
      <c r="E115" s="206" t="s">
        <v>170</v>
      </c>
      <c r="F115" s="207" t="s">
        <v>171</v>
      </c>
      <c r="G115" s="208" t="s">
        <v>164</v>
      </c>
      <c r="H115" s="209">
        <v>81.920000000000002</v>
      </c>
      <c r="I115" s="210"/>
      <c r="J115" s="211">
        <f>ROUND(I115*H115,2)</f>
        <v>0</v>
      </c>
      <c r="K115" s="207" t="s">
        <v>135</v>
      </c>
      <c r="L115" s="45"/>
      <c r="M115" s="212" t="s">
        <v>19</v>
      </c>
      <c r="N115" s="213" t="s">
        <v>45</v>
      </c>
      <c r="O115" s="85"/>
      <c r="P115" s="214">
        <f>O115*H115</f>
        <v>0</v>
      </c>
      <c r="Q115" s="214">
        <v>0.0083000000000000001</v>
      </c>
      <c r="R115" s="214">
        <f>Q115*H115</f>
        <v>0.67993599999999998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136</v>
      </c>
      <c r="AT115" s="216" t="s">
        <v>131</v>
      </c>
      <c r="AU115" s="216" t="s">
        <v>84</v>
      </c>
      <c r="AY115" s="18" t="s">
        <v>127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82</v>
      </c>
      <c r="BK115" s="217">
        <f>ROUND(I115*H115,2)</f>
        <v>0</v>
      </c>
      <c r="BL115" s="18" t="s">
        <v>136</v>
      </c>
      <c r="BM115" s="216" t="s">
        <v>172</v>
      </c>
    </row>
    <row r="116" s="2" customFormat="1">
      <c r="A116" s="39"/>
      <c r="B116" s="40"/>
      <c r="C116" s="41"/>
      <c r="D116" s="218" t="s">
        <v>138</v>
      </c>
      <c r="E116" s="41"/>
      <c r="F116" s="219" t="s">
        <v>173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138</v>
      </c>
      <c r="AU116" s="18" t="s">
        <v>84</v>
      </c>
    </row>
    <row r="117" s="2" customFormat="1">
      <c r="A117" s="39"/>
      <c r="B117" s="40"/>
      <c r="C117" s="41"/>
      <c r="D117" s="223" t="s">
        <v>140</v>
      </c>
      <c r="E117" s="41"/>
      <c r="F117" s="224" t="s">
        <v>174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84</v>
      </c>
    </row>
    <row r="118" s="13" customFormat="1">
      <c r="A118" s="13"/>
      <c r="B118" s="225"/>
      <c r="C118" s="226"/>
      <c r="D118" s="218" t="s">
        <v>142</v>
      </c>
      <c r="E118" s="227" t="s">
        <v>19</v>
      </c>
      <c r="F118" s="228" t="s">
        <v>175</v>
      </c>
      <c r="G118" s="226"/>
      <c r="H118" s="229">
        <v>81.920000000000002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142</v>
      </c>
      <c r="AU118" s="235" t="s">
        <v>84</v>
      </c>
      <c r="AV118" s="13" t="s">
        <v>84</v>
      </c>
      <c r="AW118" s="13" t="s">
        <v>33</v>
      </c>
      <c r="AX118" s="13" t="s">
        <v>82</v>
      </c>
      <c r="AY118" s="235" t="s">
        <v>127</v>
      </c>
    </row>
    <row r="119" s="2" customFormat="1" ht="16.5" customHeight="1">
      <c r="A119" s="39"/>
      <c r="B119" s="40"/>
      <c r="C119" s="205" t="s">
        <v>176</v>
      </c>
      <c r="D119" s="205" t="s">
        <v>131</v>
      </c>
      <c r="E119" s="206" t="s">
        <v>177</v>
      </c>
      <c r="F119" s="207" t="s">
        <v>178</v>
      </c>
      <c r="G119" s="208" t="s">
        <v>164</v>
      </c>
      <c r="H119" s="209">
        <v>11.800000000000001</v>
      </c>
      <c r="I119" s="210"/>
      <c r="J119" s="211">
        <f>ROUND(I119*H119,2)</f>
        <v>0</v>
      </c>
      <c r="K119" s="207" t="s">
        <v>135</v>
      </c>
      <c r="L119" s="45"/>
      <c r="M119" s="212" t="s">
        <v>19</v>
      </c>
      <c r="N119" s="213" t="s">
        <v>45</v>
      </c>
      <c r="O119" s="85"/>
      <c r="P119" s="214">
        <f>O119*H119</f>
        <v>0</v>
      </c>
      <c r="Q119" s="214">
        <v>0.032730000000000002</v>
      </c>
      <c r="R119" s="214">
        <f>Q119*H119</f>
        <v>0.38621400000000006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136</v>
      </c>
      <c r="AT119" s="216" t="s">
        <v>131</v>
      </c>
      <c r="AU119" s="216" t="s">
        <v>84</v>
      </c>
      <c r="AY119" s="18" t="s">
        <v>127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82</v>
      </c>
      <c r="BK119" s="217">
        <f>ROUND(I119*H119,2)</f>
        <v>0</v>
      </c>
      <c r="BL119" s="18" t="s">
        <v>136</v>
      </c>
      <c r="BM119" s="216" t="s">
        <v>179</v>
      </c>
    </row>
    <row r="120" s="2" customFormat="1">
      <c r="A120" s="39"/>
      <c r="B120" s="40"/>
      <c r="C120" s="41"/>
      <c r="D120" s="218" t="s">
        <v>138</v>
      </c>
      <c r="E120" s="41"/>
      <c r="F120" s="219" t="s">
        <v>180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138</v>
      </c>
      <c r="AU120" s="18" t="s">
        <v>84</v>
      </c>
    </row>
    <row r="121" s="2" customFormat="1">
      <c r="A121" s="39"/>
      <c r="B121" s="40"/>
      <c r="C121" s="41"/>
      <c r="D121" s="223" t="s">
        <v>140</v>
      </c>
      <c r="E121" s="41"/>
      <c r="F121" s="224" t="s">
        <v>181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140</v>
      </c>
      <c r="AU121" s="18" t="s">
        <v>84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182</v>
      </c>
      <c r="G122" s="226"/>
      <c r="H122" s="229">
        <v>11.800000000000001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84</v>
      </c>
      <c r="AV122" s="13" t="s">
        <v>84</v>
      </c>
      <c r="AW122" s="13" t="s">
        <v>33</v>
      </c>
      <c r="AX122" s="13" t="s">
        <v>82</v>
      </c>
      <c r="AY122" s="235" t="s">
        <v>127</v>
      </c>
    </row>
    <row r="123" s="2" customFormat="1" ht="21.75" customHeight="1">
      <c r="A123" s="39"/>
      <c r="B123" s="40"/>
      <c r="C123" s="205" t="s">
        <v>7</v>
      </c>
      <c r="D123" s="205" t="s">
        <v>131</v>
      </c>
      <c r="E123" s="206" t="s">
        <v>183</v>
      </c>
      <c r="F123" s="207" t="s">
        <v>184</v>
      </c>
      <c r="G123" s="208" t="s">
        <v>154</v>
      </c>
      <c r="H123" s="209">
        <v>1</v>
      </c>
      <c r="I123" s="210"/>
      <c r="J123" s="211">
        <f>ROUND(I123*H123,2)</f>
        <v>0</v>
      </c>
      <c r="K123" s="207" t="s">
        <v>135</v>
      </c>
      <c r="L123" s="45"/>
      <c r="M123" s="212" t="s">
        <v>19</v>
      </c>
      <c r="N123" s="213" t="s">
        <v>45</v>
      </c>
      <c r="O123" s="85"/>
      <c r="P123" s="214">
        <f>O123*H123</f>
        <v>0</v>
      </c>
      <c r="Q123" s="214">
        <v>0.01176</v>
      </c>
      <c r="R123" s="214">
        <f>Q123*H123</f>
        <v>0.01176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136</v>
      </c>
      <c r="AT123" s="216" t="s">
        <v>131</v>
      </c>
      <c r="AU123" s="216" t="s">
        <v>84</v>
      </c>
      <c r="AY123" s="18" t="s">
        <v>127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82</v>
      </c>
      <c r="BK123" s="217">
        <f>ROUND(I123*H123,2)</f>
        <v>0</v>
      </c>
      <c r="BL123" s="18" t="s">
        <v>136</v>
      </c>
      <c r="BM123" s="216" t="s">
        <v>185</v>
      </c>
    </row>
    <row r="124" s="2" customFormat="1">
      <c r="A124" s="39"/>
      <c r="B124" s="40"/>
      <c r="C124" s="41"/>
      <c r="D124" s="218" t="s">
        <v>138</v>
      </c>
      <c r="E124" s="41"/>
      <c r="F124" s="219" t="s">
        <v>186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138</v>
      </c>
      <c r="AU124" s="18" t="s">
        <v>84</v>
      </c>
    </row>
    <row r="125" s="2" customFormat="1">
      <c r="A125" s="39"/>
      <c r="B125" s="40"/>
      <c r="C125" s="41"/>
      <c r="D125" s="223" t="s">
        <v>140</v>
      </c>
      <c r="E125" s="41"/>
      <c r="F125" s="224" t="s">
        <v>187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140</v>
      </c>
      <c r="AU125" s="18" t="s">
        <v>84</v>
      </c>
    </row>
    <row r="126" s="2" customFormat="1" ht="21.75" customHeight="1">
      <c r="A126" s="39"/>
      <c r="B126" s="40"/>
      <c r="C126" s="205" t="s">
        <v>188</v>
      </c>
      <c r="D126" s="205" t="s">
        <v>131</v>
      </c>
      <c r="E126" s="206" t="s">
        <v>189</v>
      </c>
      <c r="F126" s="207" t="s">
        <v>190</v>
      </c>
      <c r="G126" s="208" t="s">
        <v>154</v>
      </c>
      <c r="H126" s="209">
        <v>2</v>
      </c>
      <c r="I126" s="210"/>
      <c r="J126" s="211">
        <f>ROUND(I126*H126,2)</f>
        <v>0</v>
      </c>
      <c r="K126" s="207" t="s">
        <v>135</v>
      </c>
      <c r="L126" s="45"/>
      <c r="M126" s="212" t="s">
        <v>19</v>
      </c>
      <c r="N126" s="213" t="s">
        <v>45</v>
      </c>
      <c r="O126" s="85"/>
      <c r="P126" s="214">
        <f>O126*H126</f>
        <v>0</v>
      </c>
      <c r="Q126" s="214">
        <v>0.01174</v>
      </c>
      <c r="R126" s="214">
        <f>Q126*H126</f>
        <v>0.023480000000000001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136</v>
      </c>
      <c r="AT126" s="216" t="s">
        <v>131</v>
      </c>
      <c r="AU126" s="216" t="s">
        <v>84</v>
      </c>
      <c r="AY126" s="18" t="s">
        <v>127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82</v>
      </c>
      <c r="BK126" s="217">
        <f>ROUND(I126*H126,2)</f>
        <v>0</v>
      </c>
      <c r="BL126" s="18" t="s">
        <v>136</v>
      </c>
      <c r="BM126" s="216" t="s">
        <v>191</v>
      </c>
    </row>
    <row r="127" s="2" customFormat="1">
      <c r="A127" s="39"/>
      <c r="B127" s="40"/>
      <c r="C127" s="41"/>
      <c r="D127" s="218" t="s">
        <v>138</v>
      </c>
      <c r="E127" s="41"/>
      <c r="F127" s="219" t="s">
        <v>192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138</v>
      </c>
      <c r="AU127" s="18" t="s">
        <v>84</v>
      </c>
    </row>
    <row r="128" s="2" customFormat="1">
      <c r="A128" s="39"/>
      <c r="B128" s="40"/>
      <c r="C128" s="41"/>
      <c r="D128" s="223" t="s">
        <v>140</v>
      </c>
      <c r="E128" s="41"/>
      <c r="F128" s="224" t="s">
        <v>193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140</v>
      </c>
      <c r="AU128" s="18" t="s">
        <v>84</v>
      </c>
    </row>
    <row r="129" s="2" customFormat="1" ht="16.5" customHeight="1">
      <c r="A129" s="39"/>
      <c r="B129" s="40"/>
      <c r="C129" s="205" t="s">
        <v>194</v>
      </c>
      <c r="D129" s="205" t="s">
        <v>131</v>
      </c>
      <c r="E129" s="206" t="s">
        <v>195</v>
      </c>
      <c r="F129" s="207" t="s">
        <v>196</v>
      </c>
      <c r="G129" s="208" t="s">
        <v>164</v>
      </c>
      <c r="H129" s="209">
        <v>10.24</v>
      </c>
      <c r="I129" s="210"/>
      <c r="J129" s="211">
        <f>ROUND(I129*H129,2)</f>
        <v>0</v>
      </c>
      <c r="K129" s="207" t="s">
        <v>135</v>
      </c>
      <c r="L129" s="45"/>
      <c r="M129" s="212" t="s">
        <v>19</v>
      </c>
      <c r="N129" s="213" t="s">
        <v>45</v>
      </c>
      <c r="O129" s="85"/>
      <c r="P129" s="214">
        <f>O129*H129</f>
        <v>0</v>
      </c>
      <c r="Q129" s="214">
        <v>0.093359999999999999</v>
      </c>
      <c r="R129" s="214">
        <f>Q129*H129</f>
        <v>0.95600640000000003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136</v>
      </c>
      <c r="AT129" s="216" t="s">
        <v>131</v>
      </c>
      <c r="AU129" s="216" t="s">
        <v>84</v>
      </c>
      <c r="AY129" s="18" t="s">
        <v>127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82</v>
      </c>
      <c r="BK129" s="217">
        <f>ROUND(I129*H129,2)</f>
        <v>0</v>
      </c>
      <c r="BL129" s="18" t="s">
        <v>136</v>
      </c>
      <c r="BM129" s="216" t="s">
        <v>197</v>
      </c>
    </row>
    <row r="130" s="2" customFormat="1">
      <c r="A130" s="39"/>
      <c r="B130" s="40"/>
      <c r="C130" s="41"/>
      <c r="D130" s="218" t="s">
        <v>138</v>
      </c>
      <c r="E130" s="41"/>
      <c r="F130" s="219" t="s">
        <v>198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84</v>
      </c>
    </row>
    <row r="131" s="2" customFormat="1">
      <c r="A131" s="39"/>
      <c r="B131" s="40"/>
      <c r="C131" s="41"/>
      <c r="D131" s="223" t="s">
        <v>140</v>
      </c>
      <c r="E131" s="41"/>
      <c r="F131" s="224" t="s">
        <v>199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84</v>
      </c>
    </row>
    <row r="132" s="13" customFormat="1">
      <c r="A132" s="13"/>
      <c r="B132" s="225"/>
      <c r="C132" s="226"/>
      <c r="D132" s="218" t="s">
        <v>142</v>
      </c>
      <c r="E132" s="227" t="s">
        <v>19</v>
      </c>
      <c r="F132" s="228" t="s">
        <v>200</v>
      </c>
      <c r="G132" s="226"/>
      <c r="H132" s="229">
        <v>10.24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142</v>
      </c>
      <c r="AU132" s="235" t="s">
        <v>84</v>
      </c>
      <c r="AV132" s="13" t="s">
        <v>84</v>
      </c>
      <c r="AW132" s="13" t="s">
        <v>33</v>
      </c>
      <c r="AX132" s="13" t="s">
        <v>82</v>
      </c>
      <c r="AY132" s="235" t="s">
        <v>127</v>
      </c>
    </row>
    <row r="133" s="2" customFormat="1" ht="24.15" customHeight="1">
      <c r="A133" s="39"/>
      <c r="B133" s="40"/>
      <c r="C133" s="205" t="s">
        <v>201</v>
      </c>
      <c r="D133" s="205" t="s">
        <v>131</v>
      </c>
      <c r="E133" s="206" t="s">
        <v>202</v>
      </c>
      <c r="F133" s="207" t="s">
        <v>203</v>
      </c>
      <c r="G133" s="208" t="s">
        <v>154</v>
      </c>
      <c r="H133" s="209">
        <v>6</v>
      </c>
      <c r="I133" s="210"/>
      <c r="J133" s="211">
        <f>ROUND(I133*H133,2)</f>
        <v>0</v>
      </c>
      <c r="K133" s="207" t="s">
        <v>135</v>
      </c>
      <c r="L133" s="45"/>
      <c r="M133" s="212" t="s">
        <v>19</v>
      </c>
      <c r="N133" s="213" t="s">
        <v>45</v>
      </c>
      <c r="O133" s="85"/>
      <c r="P133" s="214">
        <f>O133*H133</f>
        <v>0</v>
      </c>
      <c r="Q133" s="214">
        <v>0.024</v>
      </c>
      <c r="R133" s="214">
        <f>Q133*H133</f>
        <v>0.14400000000000002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136</v>
      </c>
      <c r="AT133" s="216" t="s">
        <v>131</v>
      </c>
      <c r="AU133" s="216" t="s">
        <v>84</v>
      </c>
      <c r="AY133" s="18" t="s">
        <v>127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82</v>
      </c>
      <c r="BK133" s="217">
        <f>ROUND(I133*H133,2)</f>
        <v>0</v>
      </c>
      <c r="BL133" s="18" t="s">
        <v>136</v>
      </c>
      <c r="BM133" s="216" t="s">
        <v>204</v>
      </c>
    </row>
    <row r="134" s="2" customFormat="1">
      <c r="A134" s="39"/>
      <c r="B134" s="40"/>
      <c r="C134" s="41"/>
      <c r="D134" s="218" t="s">
        <v>138</v>
      </c>
      <c r="E134" s="41"/>
      <c r="F134" s="219" t="s">
        <v>205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138</v>
      </c>
      <c r="AU134" s="18" t="s">
        <v>84</v>
      </c>
    </row>
    <row r="135" s="2" customFormat="1">
      <c r="A135" s="39"/>
      <c r="B135" s="40"/>
      <c r="C135" s="41"/>
      <c r="D135" s="223" t="s">
        <v>140</v>
      </c>
      <c r="E135" s="41"/>
      <c r="F135" s="224" t="s">
        <v>206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140</v>
      </c>
      <c r="AU135" s="18" t="s">
        <v>84</v>
      </c>
    </row>
    <row r="136" s="2" customFormat="1">
      <c r="A136" s="39"/>
      <c r="B136" s="40"/>
      <c r="C136" s="41"/>
      <c r="D136" s="218" t="s">
        <v>207</v>
      </c>
      <c r="E136" s="41"/>
      <c r="F136" s="246" t="s">
        <v>208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207</v>
      </c>
      <c r="AU136" s="18" t="s">
        <v>84</v>
      </c>
    </row>
    <row r="137" s="2" customFormat="1" ht="16.5" customHeight="1">
      <c r="A137" s="39"/>
      <c r="B137" s="40"/>
      <c r="C137" s="205" t="s">
        <v>209</v>
      </c>
      <c r="D137" s="205" t="s">
        <v>131</v>
      </c>
      <c r="E137" s="206" t="s">
        <v>210</v>
      </c>
      <c r="F137" s="207" t="s">
        <v>211</v>
      </c>
      <c r="G137" s="208" t="s">
        <v>164</v>
      </c>
      <c r="H137" s="209">
        <v>10.24</v>
      </c>
      <c r="I137" s="210"/>
      <c r="J137" s="211">
        <f>ROUND(I137*H137,2)</f>
        <v>0</v>
      </c>
      <c r="K137" s="207" t="s">
        <v>135</v>
      </c>
      <c r="L137" s="45"/>
      <c r="M137" s="212" t="s">
        <v>19</v>
      </c>
      <c r="N137" s="213" t="s">
        <v>45</v>
      </c>
      <c r="O137" s="85"/>
      <c r="P137" s="214">
        <f>O137*H137</f>
        <v>0</v>
      </c>
      <c r="Q137" s="214">
        <v>0.00022000000000000001</v>
      </c>
      <c r="R137" s="214">
        <f>Q137*H137</f>
        <v>0.0022528000000000001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136</v>
      </c>
      <c r="AT137" s="216" t="s">
        <v>131</v>
      </c>
      <c r="AU137" s="216" t="s">
        <v>84</v>
      </c>
      <c r="AY137" s="18" t="s">
        <v>127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82</v>
      </c>
      <c r="BK137" s="217">
        <f>ROUND(I137*H137,2)</f>
        <v>0</v>
      </c>
      <c r="BL137" s="18" t="s">
        <v>136</v>
      </c>
      <c r="BM137" s="216" t="s">
        <v>212</v>
      </c>
    </row>
    <row r="138" s="2" customFormat="1">
      <c r="A138" s="39"/>
      <c r="B138" s="40"/>
      <c r="C138" s="41"/>
      <c r="D138" s="218" t="s">
        <v>138</v>
      </c>
      <c r="E138" s="41"/>
      <c r="F138" s="219" t="s">
        <v>213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138</v>
      </c>
      <c r="AU138" s="18" t="s">
        <v>84</v>
      </c>
    </row>
    <row r="139" s="2" customFormat="1">
      <c r="A139" s="39"/>
      <c r="B139" s="40"/>
      <c r="C139" s="41"/>
      <c r="D139" s="223" t="s">
        <v>140</v>
      </c>
      <c r="E139" s="41"/>
      <c r="F139" s="224" t="s">
        <v>214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140</v>
      </c>
      <c r="AU139" s="18" t="s">
        <v>84</v>
      </c>
    </row>
    <row r="140" s="13" customFormat="1">
      <c r="A140" s="13"/>
      <c r="B140" s="225"/>
      <c r="C140" s="226"/>
      <c r="D140" s="218" t="s">
        <v>142</v>
      </c>
      <c r="E140" s="227" t="s">
        <v>19</v>
      </c>
      <c r="F140" s="228" t="s">
        <v>200</v>
      </c>
      <c r="G140" s="226"/>
      <c r="H140" s="229">
        <v>10.24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142</v>
      </c>
      <c r="AU140" s="235" t="s">
        <v>84</v>
      </c>
      <c r="AV140" s="13" t="s">
        <v>84</v>
      </c>
      <c r="AW140" s="13" t="s">
        <v>33</v>
      </c>
      <c r="AX140" s="13" t="s">
        <v>82</v>
      </c>
      <c r="AY140" s="235" t="s">
        <v>127</v>
      </c>
    </row>
    <row r="141" s="12" customFormat="1" ht="22.8" customHeight="1">
      <c r="A141" s="12"/>
      <c r="B141" s="189"/>
      <c r="C141" s="190"/>
      <c r="D141" s="191" t="s">
        <v>73</v>
      </c>
      <c r="E141" s="203" t="s">
        <v>215</v>
      </c>
      <c r="F141" s="203" t="s">
        <v>216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SUM(P142:P182)</f>
        <v>0</v>
      </c>
      <c r="Q141" s="197"/>
      <c r="R141" s="198">
        <f>SUM(R142:R182)</f>
        <v>1.007352</v>
      </c>
      <c r="S141" s="197"/>
      <c r="T141" s="199">
        <f>SUM(T142:T182)</f>
        <v>2.3650319999999998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82</v>
      </c>
      <c r="AT141" s="201" t="s">
        <v>73</v>
      </c>
      <c r="AU141" s="201" t="s">
        <v>82</v>
      </c>
      <c r="AY141" s="200" t="s">
        <v>127</v>
      </c>
      <c r="BK141" s="202">
        <f>SUM(BK142:BK182)</f>
        <v>0</v>
      </c>
    </row>
    <row r="142" s="2" customFormat="1" ht="21.75" customHeight="1">
      <c r="A142" s="39"/>
      <c r="B142" s="40"/>
      <c r="C142" s="205" t="s">
        <v>217</v>
      </c>
      <c r="D142" s="205" t="s">
        <v>131</v>
      </c>
      <c r="E142" s="206" t="s">
        <v>218</v>
      </c>
      <c r="F142" s="207" t="s">
        <v>219</v>
      </c>
      <c r="G142" s="208" t="s">
        <v>220</v>
      </c>
      <c r="H142" s="209">
        <v>78.335999999999999</v>
      </c>
      <c r="I142" s="210"/>
      <c r="J142" s="211">
        <f>ROUND(I142*H142,2)</f>
        <v>0</v>
      </c>
      <c r="K142" s="207" t="s">
        <v>135</v>
      </c>
      <c r="L142" s="45"/>
      <c r="M142" s="212" t="s">
        <v>19</v>
      </c>
      <c r="N142" s="213" t="s">
        <v>45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136</v>
      </c>
      <c r="AT142" s="216" t="s">
        <v>131</v>
      </c>
      <c r="AU142" s="216" t="s">
        <v>84</v>
      </c>
      <c r="AY142" s="18" t="s">
        <v>127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82</v>
      </c>
      <c r="BK142" s="217">
        <f>ROUND(I142*H142,2)</f>
        <v>0</v>
      </c>
      <c r="BL142" s="18" t="s">
        <v>136</v>
      </c>
      <c r="BM142" s="216" t="s">
        <v>221</v>
      </c>
    </row>
    <row r="143" s="2" customFormat="1">
      <c r="A143" s="39"/>
      <c r="B143" s="40"/>
      <c r="C143" s="41"/>
      <c r="D143" s="218" t="s">
        <v>138</v>
      </c>
      <c r="E143" s="41"/>
      <c r="F143" s="219" t="s">
        <v>222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138</v>
      </c>
      <c r="AU143" s="18" t="s">
        <v>84</v>
      </c>
    </row>
    <row r="144" s="2" customFormat="1">
      <c r="A144" s="39"/>
      <c r="B144" s="40"/>
      <c r="C144" s="41"/>
      <c r="D144" s="223" t="s">
        <v>140</v>
      </c>
      <c r="E144" s="41"/>
      <c r="F144" s="224" t="s">
        <v>223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140</v>
      </c>
      <c r="AU144" s="18" t="s">
        <v>84</v>
      </c>
    </row>
    <row r="145" s="13" customFormat="1">
      <c r="A145" s="13"/>
      <c r="B145" s="225"/>
      <c r="C145" s="226"/>
      <c r="D145" s="218" t="s">
        <v>142</v>
      </c>
      <c r="E145" s="227" t="s">
        <v>19</v>
      </c>
      <c r="F145" s="228" t="s">
        <v>224</v>
      </c>
      <c r="G145" s="226"/>
      <c r="H145" s="229">
        <v>78.335999999999999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142</v>
      </c>
      <c r="AU145" s="235" t="s">
        <v>84</v>
      </c>
      <c r="AV145" s="13" t="s">
        <v>84</v>
      </c>
      <c r="AW145" s="13" t="s">
        <v>33</v>
      </c>
      <c r="AX145" s="13" t="s">
        <v>82</v>
      </c>
      <c r="AY145" s="235" t="s">
        <v>127</v>
      </c>
    </row>
    <row r="146" s="2" customFormat="1" ht="21.75" customHeight="1">
      <c r="A146" s="39"/>
      <c r="B146" s="40"/>
      <c r="C146" s="205" t="s">
        <v>225</v>
      </c>
      <c r="D146" s="205" t="s">
        <v>131</v>
      </c>
      <c r="E146" s="206" t="s">
        <v>226</v>
      </c>
      <c r="F146" s="207" t="s">
        <v>227</v>
      </c>
      <c r="G146" s="208" t="s">
        <v>220</v>
      </c>
      <c r="H146" s="209">
        <v>78.335999999999999</v>
      </c>
      <c r="I146" s="210"/>
      <c r="J146" s="211">
        <f>ROUND(I146*H146,2)</f>
        <v>0</v>
      </c>
      <c r="K146" s="207" t="s">
        <v>135</v>
      </c>
      <c r="L146" s="45"/>
      <c r="M146" s="212" t="s">
        <v>19</v>
      </c>
      <c r="N146" s="213" t="s">
        <v>45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136</v>
      </c>
      <c r="AT146" s="216" t="s">
        <v>131</v>
      </c>
      <c r="AU146" s="216" t="s">
        <v>84</v>
      </c>
      <c r="AY146" s="18" t="s">
        <v>127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82</v>
      </c>
      <c r="BK146" s="217">
        <f>ROUND(I146*H146,2)</f>
        <v>0</v>
      </c>
      <c r="BL146" s="18" t="s">
        <v>136</v>
      </c>
      <c r="BM146" s="216" t="s">
        <v>228</v>
      </c>
    </row>
    <row r="147" s="2" customFormat="1">
      <c r="A147" s="39"/>
      <c r="B147" s="40"/>
      <c r="C147" s="41"/>
      <c r="D147" s="218" t="s">
        <v>138</v>
      </c>
      <c r="E147" s="41"/>
      <c r="F147" s="219" t="s">
        <v>229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138</v>
      </c>
      <c r="AU147" s="18" t="s">
        <v>84</v>
      </c>
    </row>
    <row r="148" s="2" customFormat="1">
      <c r="A148" s="39"/>
      <c r="B148" s="40"/>
      <c r="C148" s="41"/>
      <c r="D148" s="223" t="s">
        <v>140</v>
      </c>
      <c r="E148" s="41"/>
      <c r="F148" s="224" t="s">
        <v>230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140</v>
      </c>
      <c r="AU148" s="18" t="s">
        <v>84</v>
      </c>
    </row>
    <row r="149" s="2" customFormat="1" ht="24.15" customHeight="1">
      <c r="A149" s="39"/>
      <c r="B149" s="40"/>
      <c r="C149" s="205" t="s">
        <v>231</v>
      </c>
      <c r="D149" s="205" t="s">
        <v>131</v>
      </c>
      <c r="E149" s="206" t="s">
        <v>232</v>
      </c>
      <c r="F149" s="207" t="s">
        <v>233</v>
      </c>
      <c r="G149" s="208" t="s">
        <v>220</v>
      </c>
      <c r="H149" s="209">
        <v>2350.0799999999999</v>
      </c>
      <c r="I149" s="210"/>
      <c r="J149" s="211">
        <f>ROUND(I149*H149,2)</f>
        <v>0</v>
      </c>
      <c r="K149" s="207" t="s">
        <v>135</v>
      </c>
      <c r="L149" s="45"/>
      <c r="M149" s="212" t="s">
        <v>19</v>
      </c>
      <c r="N149" s="213" t="s">
        <v>45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136</v>
      </c>
      <c r="AT149" s="216" t="s">
        <v>131</v>
      </c>
      <c r="AU149" s="216" t="s">
        <v>84</v>
      </c>
      <c r="AY149" s="18" t="s">
        <v>127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82</v>
      </c>
      <c r="BK149" s="217">
        <f>ROUND(I149*H149,2)</f>
        <v>0</v>
      </c>
      <c r="BL149" s="18" t="s">
        <v>136</v>
      </c>
      <c r="BM149" s="216" t="s">
        <v>234</v>
      </c>
    </row>
    <row r="150" s="2" customFormat="1">
      <c r="A150" s="39"/>
      <c r="B150" s="40"/>
      <c r="C150" s="41"/>
      <c r="D150" s="218" t="s">
        <v>138</v>
      </c>
      <c r="E150" s="41"/>
      <c r="F150" s="219" t="s">
        <v>235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138</v>
      </c>
      <c r="AU150" s="18" t="s">
        <v>84</v>
      </c>
    </row>
    <row r="151" s="2" customFormat="1">
      <c r="A151" s="39"/>
      <c r="B151" s="40"/>
      <c r="C151" s="41"/>
      <c r="D151" s="223" t="s">
        <v>140</v>
      </c>
      <c r="E151" s="41"/>
      <c r="F151" s="224" t="s">
        <v>236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140</v>
      </c>
      <c r="AU151" s="18" t="s">
        <v>84</v>
      </c>
    </row>
    <row r="152" s="13" customFormat="1">
      <c r="A152" s="13"/>
      <c r="B152" s="225"/>
      <c r="C152" s="226"/>
      <c r="D152" s="218" t="s">
        <v>142</v>
      </c>
      <c r="E152" s="227" t="s">
        <v>19</v>
      </c>
      <c r="F152" s="228" t="s">
        <v>237</v>
      </c>
      <c r="G152" s="226"/>
      <c r="H152" s="229">
        <v>2350.0799999999999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142</v>
      </c>
      <c r="AU152" s="235" t="s">
        <v>84</v>
      </c>
      <c r="AV152" s="13" t="s">
        <v>84</v>
      </c>
      <c r="AW152" s="13" t="s">
        <v>33</v>
      </c>
      <c r="AX152" s="13" t="s">
        <v>82</v>
      </c>
      <c r="AY152" s="235" t="s">
        <v>127</v>
      </c>
    </row>
    <row r="153" s="2" customFormat="1" ht="21.75" customHeight="1">
      <c r="A153" s="39"/>
      <c r="B153" s="40"/>
      <c r="C153" s="205" t="s">
        <v>238</v>
      </c>
      <c r="D153" s="205" t="s">
        <v>131</v>
      </c>
      <c r="E153" s="206" t="s">
        <v>239</v>
      </c>
      <c r="F153" s="207" t="s">
        <v>240</v>
      </c>
      <c r="G153" s="208" t="s">
        <v>220</v>
      </c>
      <c r="H153" s="209">
        <v>78.335999999999999</v>
      </c>
      <c r="I153" s="210"/>
      <c r="J153" s="211">
        <f>ROUND(I153*H153,2)</f>
        <v>0</v>
      </c>
      <c r="K153" s="207" t="s">
        <v>135</v>
      </c>
      <c r="L153" s="45"/>
      <c r="M153" s="212" t="s">
        <v>19</v>
      </c>
      <c r="N153" s="213" t="s">
        <v>45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136</v>
      </c>
      <c r="AT153" s="216" t="s">
        <v>131</v>
      </c>
      <c r="AU153" s="216" t="s">
        <v>84</v>
      </c>
      <c r="AY153" s="18" t="s">
        <v>127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82</v>
      </c>
      <c r="BK153" s="217">
        <f>ROUND(I153*H153,2)</f>
        <v>0</v>
      </c>
      <c r="BL153" s="18" t="s">
        <v>136</v>
      </c>
      <c r="BM153" s="216" t="s">
        <v>241</v>
      </c>
    </row>
    <row r="154" s="2" customFormat="1">
      <c r="A154" s="39"/>
      <c r="B154" s="40"/>
      <c r="C154" s="41"/>
      <c r="D154" s="218" t="s">
        <v>138</v>
      </c>
      <c r="E154" s="41"/>
      <c r="F154" s="219" t="s">
        <v>242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138</v>
      </c>
      <c r="AU154" s="18" t="s">
        <v>84</v>
      </c>
    </row>
    <row r="155" s="2" customFormat="1">
      <c r="A155" s="39"/>
      <c r="B155" s="40"/>
      <c r="C155" s="41"/>
      <c r="D155" s="223" t="s">
        <v>140</v>
      </c>
      <c r="E155" s="41"/>
      <c r="F155" s="224" t="s">
        <v>243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140</v>
      </c>
      <c r="AU155" s="18" t="s">
        <v>84</v>
      </c>
    </row>
    <row r="156" s="2" customFormat="1" ht="16.5" customHeight="1">
      <c r="A156" s="39"/>
      <c r="B156" s="40"/>
      <c r="C156" s="205" t="s">
        <v>244</v>
      </c>
      <c r="D156" s="205" t="s">
        <v>131</v>
      </c>
      <c r="E156" s="206" t="s">
        <v>245</v>
      </c>
      <c r="F156" s="207" t="s">
        <v>246</v>
      </c>
      <c r="G156" s="208" t="s">
        <v>220</v>
      </c>
      <c r="H156" s="209">
        <v>0.39600000000000002</v>
      </c>
      <c r="I156" s="210"/>
      <c r="J156" s="211">
        <f>ROUND(I156*H156,2)</f>
        <v>0</v>
      </c>
      <c r="K156" s="207" t="s">
        <v>135</v>
      </c>
      <c r="L156" s="45"/>
      <c r="M156" s="212" t="s">
        <v>19</v>
      </c>
      <c r="N156" s="213" t="s">
        <v>45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1.95</v>
      </c>
      <c r="T156" s="215">
        <f>S156*H156</f>
        <v>0.7722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136</v>
      </c>
      <c r="AT156" s="216" t="s">
        <v>131</v>
      </c>
      <c r="AU156" s="216" t="s">
        <v>84</v>
      </c>
      <c r="AY156" s="18" t="s">
        <v>127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82</v>
      </c>
      <c r="BK156" s="217">
        <f>ROUND(I156*H156,2)</f>
        <v>0</v>
      </c>
      <c r="BL156" s="18" t="s">
        <v>136</v>
      </c>
      <c r="BM156" s="216" t="s">
        <v>247</v>
      </c>
    </row>
    <row r="157" s="2" customFormat="1">
      <c r="A157" s="39"/>
      <c r="B157" s="40"/>
      <c r="C157" s="41"/>
      <c r="D157" s="218" t="s">
        <v>138</v>
      </c>
      <c r="E157" s="41"/>
      <c r="F157" s="219" t="s">
        <v>248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138</v>
      </c>
      <c r="AU157" s="18" t="s">
        <v>84</v>
      </c>
    </row>
    <row r="158" s="2" customFormat="1">
      <c r="A158" s="39"/>
      <c r="B158" s="40"/>
      <c r="C158" s="41"/>
      <c r="D158" s="223" t="s">
        <v>140</v>
      </c>
      <c r="E158" s="41"/>
      <c r="F158" s="224" t="s">
        <v>249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140</v>
      </c>
      <c r="AU158" s="18" t="s">
        <v>84</v>
      </c>
    </row>
    <row r="159" s="13" customFormat="1">
      <c r="A159" s="13"/>
      <c r="B159" s="225"/>
      <c r="C159" s="226"/>
      <c r="D159" s="218" t="s">
        <v>142</v>
      </c>
      <c r="E159" s="227" t="s">
        <v>19</v>
      </c>
      <c r="F159" s="228" t="s">
        <v>250</v>
      </c>
      <c r="G159" s="226"/>
      <c r="H159" s="229">
        <v>0.39600000000000002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142</v>
      </c>
      <c r="AU159" s="235" t="s">
        <v>84</v>
      </c>
      <c r="AV159" s="13" t="s">
        <v>84</v>
      </c>
      <c r="AW159" s="13" t="s">
        <v>33</v>
      </c>
      <c r="AX159" s="13" t="s">
        <v>82</v>
      </c>
      <c r="AY159" s="235" t="s">
        <v>127</v>
      </c>
    </row>
    <row r="160" s="2" customFormat="1" ht="16.5" customHeight="1">
      <c r="A160" s="39"/>
      <c r="B160" s="40"/>
      <c r="C160" s="205" t="s">
        <v>251</v>
      </c>
      <c r="D160" s="205" t="s">
        <v>131</v>
      </c>
      <c r="E160" s="206" t="s">
        <v>252</v>
      </c>
      <c r="F160" s="207" t="s">
        <v>253</v>
      </c>
      <c r="G160" s="208" t="s">
        <v>164</v>
      </c>
      <c r="H160" s="209">
        <v>6.5279999999999996</v>
      </c>
      <c r="I160" s="210"/>
      <c r="J160" s="211">
        <f>ROUND(I160*H160,2)</f>
        <v>0</v>
      </c>
      <c r="K160" s="207" t="s">
        <v>135</v>
      </c>
      <c r="L160" s="45"/>
      <c r="M160" s="212" t="s">
        <v>19</v>
      </c>
      <c r="N160" s="213" t="s">
        <v>45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136</v>
      </c>
      <c r="AT160" s="216" t="s">
        <v>131</v>
      </c>
      <c r="AU160" s="216" t="s">
        <v>84</v>
      </c>
      <c r="AY160" s="18" t="s">
        <v>127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82</v>
      </c>
      <c r="BK160" s="217">
        <f>ROUND(I160*H160,2)</f>
        <v>0</v>
      </c>
      <c r="BL160" s="18" t="s">
        <v>136</v>
      </c>
      <c r="BM160" s="216" t="s">
        <v>254</v>
      </c>
    </row>
    <row r="161" s="2" customFormat="1">
      <c r="A161" s="39"/>
      <c r="B161" s="40"/>
      <c r="C161" s="41"/>
      <c r="D161" s="218" t="s">
        <v>138</v>
      </c>
      <c r="E161" s="41"/>
      <c r="F161" s="219" t="s">
        <v>253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138</v>
      </c>
      <c r="AU161" s="18" t="s">
        <v>84</v>
      </c>
    </row>
    <row r="162" s="2" customFormat="1">
      <c r="A162" s="39"/>
      <c r="B162" s="40"/>
      <c r="C162" s="41"/>
      <c r="D162" s="223" t="s">
        <v>140</v>
      </c>
      <c r="E162" s="41"/>
      <c r="F162" s="224" t="s">
        <v>255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140</v>
      </c>
      <c r="AU162" s="18" t="s">
        <v>84</v>
      </c>
    </row>
    <row r="163" s="13" customFormat="1">
      <c r="A163" s="13"/>
      <c r="B163" s="225"/>
      <c r="C163" s="226"/>
      <c r="D163" s="218" t="s">
        <v>142</v>
      </c>
      <c r="E163" s="227" t="s">
        <v>19</v>
      </c>
      <c r="F163" s="228" t="s">
        <v>256</v>
      </c>
      <c r="G163" s="226"/>
      <c r="H163" s="229">
        <v>6.5279999999999996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142</v>
      </c>
      <c r="AU163" s="235" t="s">
        <v>84</v>
      </c>
      <c r="AV163" s="13" t="s">
        <v>84</v>
      </c>
      <c r="AW163" s="13" t="s">
        <v>33</v>
      </c>
      <c r="AX163" s="13" t="s">
        <v>82</v>
      </c>
      <c r="AY163" s="235" t="s">
        <v>127</v>
      </c>
    </row>
    <row r="164" s="2" customFormat="1" ht="16.5" customHeight="1">
      <c r="A164" s="39"/>
      <c r="B164" s="40"/>
      <c r="C164" s="205" t="s">
        <v>257</v>
      </c>
      <c r="D164" s="205" t="s">
        <v>131</v>
      </c>
      <c r="E164" s="206" t="s">
        <v>258</v>
      </c>
      <c r="F164" s="207" t="s">
        <v>259</v>
      </c>
      <c r="G164" s="208" t="s">
        <v>164</v>
      </c>
      <c r="H164" s="209">
        <v>19.584</v>
      </c>
      <c r="I164" s="210"/>
      <c r="J164" s="211">
        <f>ROUND(I164*H164,2)</f>
        <v>0</v>
      </c>
      <c r="K164" s="207" t="s">
        <v>135</v>
      </c>
      <c r="L164" s="45"/>
      <c r="M164" s="212" t="s">
        <v>19</v>
      </c>
      <c r="N164" s="213" t="s">
        <v>45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136</v>
      </c>
      <c r="AT164" s="216" t="s">
        <v>131</v>
      </c>
      <c r="AU164" s="216" t="s">
        <v>84</v>
      </c>
      <c r="AY164" s="18" t="s">
        <v>127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82</v>
      </c>
      <c r="BK164" s="217">
        <f>ROUND(I164*H164,2)</f>
        <v>0</v>
      </c>
      <c r="BL164" s="18" t="s">
        <v>136</v>
      </c>
      <c r="BM164" s="216" t="s">
        <v>260</v>
      </c>
    </row>
    <row r="165" s="2" customFormat="1">
      <c r="A165" s="39"/>
      <c r="B165" s="40"/>
      <c r="C165" s="41"/>
      <c r="D165" s="218" t="s">
        <v>138</v>
      </c>
      <c r="E165" s="41"/>
      <c r="F165" s="219" t="s">
        <v>261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138</v>
      </c>
      <c r="AU165" s="18" t="s">
        <v>84</v>
      </c>
    </row>
    <row r="166" s="2" customFormat="1">
      <c r="A166" s="39"/>
      <c r="B166" s="40"/>
      <c r="C166" s="41"/>
      <c r="D166" s="223" t="s">
        <v>140</v>
      </c>
      <c r="E166" s="41"/>
      <c r="F166" s="224" t="s">
        <v>262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140</v>
      </c>
      <c r="AU166" s="18" t="s">
        <v>84</v>
      </c>
    </row>
    <row r="167" s="13" customFormat="1">
      <c r="A167" s="13"/>
      <c r="B167" s="225"/>
      <c r="C167" s="226"/>
      <c r="D167" s="218" t="s">
        <v>142</v>
      </c>
      <c r="E167" s="227" t="s">
        <v>19</v>
      </c>
      <c r="F167" s="228" t="s">
        <v>263</v>
      </c>
      <c r="G167" s="226"/>
      <c r="H167" s="229">
        <v>19.584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142</v>
      </c>
      <c r="AU167" s="235" t="s">
        <v>84</v>
      </c>
      <c r="AV167" s="13" t="s">
        <v>84</v>
      </c>
      <c r="AW167" s="13" t="s">
        <v>33</v>
      </c>
      <c r="AX167" s="13" t="s">
        <v>82</v>
      </c>
      <c r="AY167" s="235" t="s">
        <v>127</v>
      </c>
    </row>
    <row r="168" s="2" customFormat="1" ht="16.5" customHeight="1">
      <c r="A168" s="39"/>
      <c r="B168" s="40"/>
      <c r="C168" s="205" t="s">
        <v>264</v>
      </c>
      <c r="D168" s="205" t="s">
        <v>131</v>
      </c>
      <c r="E168" s="206" t="s">
        <v>265</v>
      </c>
      <c r="F168" s="207" t="s">
        <v>266</v>
      </c>
      <c r="G168" s="208" t="s">
        <v>267</v>
      </c>
      <c r="H168" s="209">
        <v>20.399999999999999</v>
      </c>
      <c r="I168" s="210"/>
      <c r="J168" s="211">
        <f>ROUND(I168*H168,2)</f>
        <v>0</v>
      </c>
      <c r="K168" s="207" t="s">
        <v>135</v>
      </c>
      <c r="L168" s="45"/>
      <c r="M168" s="212" t="s">
        <v>19</v>
      </c>
      <c r="N168" s="213" t="s">
        <v>45</v>
      </c>
      <c r="O168" s="85"/>
      <c r="P168" s="214">
        <f>O168*H168</f>
        <v>0</v>
      </c>
      <c r="Q168" s="214">
        <v>0.04938</v>
      </c>
      <c r="R168" s="214">
        <f>Q168*H168</f>
        <v>1.007352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136</v>
      </c>
      <c r="AT168" s="216" t="s">
        <v>131</v>
      </c>
      <c r="AU168" s="216" t="s">
        <v>84</v>
      </c>
      <c r="AY168" s="18" t="s">
        <v>127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82</v>
      </c>
      <c r="BK168" s="217">
        <f>ROUND(I168*H168,2)</f>
        <v>0</v>
      </c>
      <c r="BL168" s="18" t="s">
        <v>136</v>
      </c>
      <c r="BM168" s="216" t="s">
        <v>268</v>
      </c>
    </row>
    <row r="169" s="2" customFormat="1">
      <c r="A169" s="39"/>
      <c r="B169" s="40"/>
      <c r="C169" s="41"/>
      <c r="D169" s="218" t="s">
        <v>138</v>
      </c>
      <c r="E169" s="41"/>
      <c r="F169" s="219" t="s">
        <v>269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138</v>
      </c>
      <c r="AU169" s="18" t="s">
        <v>84</v>
      </c>
    </row>
    <row r="170" s="2" customFormat="1">
      <c r="A170" s="39"/>
      <c r="B170" s="40"/>
      <c r="C170" s="41"/>
      <c r="D170" s="223" t="s">
        <v>140</v>
      </c>
      <c r="E170" s="41"/>
      <c r="F170" s="224" t="s">
        <v>270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140</v>
      </c>
      <c r="AU170" s="18" t="s">
        <v>84</v>
      </c>
    </row>
    <row r="171" s="13" customFormat="1">
      <c r="A171" s="13"/>
      <c r="B171" s="225"/>
      <c r="C171" s="226"/>
      <c r="D171" s="218" t="s">
        <v>142</v>
      </c>
      <c r="E171" s="227" t="s">
        <v>19</v>
      </c>
      <c r="F171" s="228" t="s">
        <v>271</v>
      </c>
      <c r="G171" s="226"/>
      <c r="H171" s="229">
        <v>20.399999999999999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142</v>
      </c>
      <c r="AU171" s="235" t="s">
        <v>84</v>
      </c>
      <c r="AV171" s="13" t="s">
        <v>84</v>
      </c>
      <c r="AW171" s="13" t="s">
        <v>33</v>
      </c>
      <c r="AX171" s="13" t="s">
        <v>82</v>
      </c>
      <c r="AY171" s="235" t="s">
        <v>127</v>
      </c>
    </row>
    <row r="172" s="2" customFormat="1" ht="16.5" customHeight="1">
      <c r="A172" s="39"/>
      <c r="B172" s="40"/>
      <c r="C172" s="205" t="s">
        <v>159</v>
      </c>
      <c r="D172" s="205" t="s">
        <v>131</v>
      </c>
      <c r="E172" s="206" t="s">
        <v>272</v>
      </c>
      <c r="F172" s="207" t="s">
        <v>273</v>
      </c>
      <c r="G172" s="208" t="s">
        <v>164</v>
      </c>
      <c r="H172" s="209">
        <v>26.111999999999998</v>
      </c>
      <c r="I172" s="210"/>
      <c r="J172" s="211">
        <f>ROUND(I172*H172,2)</f>
        <v>0</v>
      </c>
      <c r="K172" s="207" t="s">
        <v>135</v>
      </c>
      <c r="L172" s="45"/>
      <c r="M172" s="212" t="s">
        <v>19</v>
      </c>
      <c r="N172" s="213" t="s">
        <v>45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0.060999999999999999</v>
      </c>
      <c r="T172" s="215">
        <f>S172*H172</f>
        <v>1.5928319999999998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136</v>
      </c>
      <c r="AT172" s="216" t="s">
        <v>131</v>
      </c>
      <c r="AU172" s="216" t="s">
        <v>84</v>
      </c>
      <c r="AY172" s="18" t="s">
        <v>127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82</v>
      </c>
      <c r="BK172" s="217">
        <f>ROUND(I172*H172,2)</f>
        <v>0</v>
      </c>
      <c r="BL172" s="18" t="s">
        <v>136</v>
      </c>
      <c r="BM172" s="216" t="s">
        <v>274</v>
      </c>
    </row>
    <row r="173" s="2" customFormat="1">
      <c r="A173" s="39"/>
      <c r="B173" s="40"/>
      <c r="C173" s="41"/>
      <c r="D173" s="218" t="s">
        <v>138</v>
      </c>
      <c r="E173" s="41"/>
      <c r="F173" s="219" t="s">
        <v>275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138</v>
      </c>
      <c r="AU173" s="18" t="s">
        <v>84</v>
      </c>
    </row>
    <row r="174" s="2" customFormat="1">
      <c r="A174" s="39"/>
      <c r="B174" s="40"/>
      <c r="C174" s="41"/>
      <c r="D174" s="223" t="s">
        <v>140</v>
      </c>
      <c r="E174" s="41"/>
      <c r="F174" s="224" t="s">
        <v>276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140</v>
      </c>
      <c r="AU174" s="18" t="s">
        <v>84</v>
      </c>
    </row>
    <row r="175" s="13" customFormat="1">
      <c r="A175" s="13"/>
      <c r="B175" s="225"/>
      <c r="C175" s="226"/>
      <c r="D175" s="218" t="s">
        <v>142</v>
      </c>
      <c r="E175" s="227" t="s">
        <v>19</v>
      </c>
      <c r="F175" s="228" t="s">
        <v>277</v>
      </c>
      <c r="G175" s="226"/>
      <c r="H175" s="229">
        <v>26.111999999999998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142</v>
      </c>
      <c r="AU175" s="235" t="s">
        <v>84</v>
      </c>
      <c r="AV175" s="13" t="s">
        <v>84</v>
      </c>
      <c r="AW175" s="13" t="s">
        <v>33</v>
      </c>
      <c r="AX175" s="13" t="s">
        <v>82</v>
      </c>
      <c r="AY175" s="235" t="s">
        <v>127</v>
      </c>
    </row>
    <row r="176" s="2" customFormat="1" ht="16.5" customHeight="1">
      <c r="A176" s="39"/>
      <c r="B176" s="40"/>
      <c r="C176" s="205" t="s">
        <v>278</v>
      </c>
      <c r="D176" s="205" t="s">
        <v>131</v>
      </c>
      <c r="E176" s="206" t="s">
        <v>279</v>
      </c>
      <c r="F176" s="207" t="s">
        <v>280</v>
      </c>
      <c r="G176" s="208" t="s">
        <v>220</v>
      </c>
      <c r="H176" s="209">
        <v>78.335999999999999</v>
      </c>
      <c r="I176" s="210"/>
      <c r="J176" s="211">
        <f>ROUND(I176*H176,2)</f>
        <v>0</v>
      </c>
      <c r="K176" s="207" t="s">
        <v>135</v>
      </c>
      <c r="L176" s="45"/>
      <c r="M176" s="212" t="s">
        <v>19</v>
      </c>
      <c r="N176" s="213" t="s">
        <v>45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136</v>
      </c>
      <c r="AT176" s="216" t="s">
        <v>131</v>
      </c>
      <c r="AU176" s="216" t="s">
        <v>84</v>
      </c>
      <c r="AY176" s="18" t="s">
        <v>127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82</v>
      </c>
      <c r="BK176" s="217">
        <f>ROUND(I176*H176,2)</f>
        <v>0</v>
      </c>
      <c r="BL176" s="18" t="s">
        <v>136</v>
      </c>
      <c r="BM176" s="216" t="s">
        <v>281</v>
      </c>
    </row>
    <row r="177" s="2" customFormat="1">
      <c r="A177" s="39"/>
      <c r="B177" s="40"/>
      <c r="C177" s="41"/>
      <c r="D177" s="218" t="s">
        <v>138</v>
      </c>
      <c r="E177" s="41"/>
      <c r="F177" s="219" t="s">
        <v>282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138</v>
      </c>
      <c r="AU177" s="18" t="s">
        <v>84</v>
      </c>
    </row>
    <row r="178" s="2" customFormat="1">
      <c r="A178" s="39"/>
      <c r="B178" s="40"/>
      <c r="C178" s="41"/>
      <c r="D178" s="223" t="s">
        <v>140</v>
      </c>
      <c r="E178" s="41"/>
      <c r="F178" s="224" t="s">
        <v>283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140</v>
      </c>
      <c r="AU178" s="18" t="s">
        <v>84</v>
      </c>
    </row>
    <row r="179" s="2" customFormat="1" ht="16.5" customHeight="1">
      <c r="A179" s="39"/>
      <c r="B179" s="40"/>
      <c r="C179" s="205" t="s">
        <v>284</v>
      </c>
      <c r="D179" s="205" t="s">
        <v>131</v>
      </c>
      <c r="E179" s="206" t="s">
        <v>285</v>
      </c>
      <c r="F179" s="207" t="s">
        <v>286</v>
      </c>
      <c r="G179" s="208" t="s">
        <v>220</v>
      </c>
      <c r="H179" s="209">
        <v>156.672</v>
      </c>
      <c r="I179" s="210"/>
      <c r="J179" s="211">
        <f>ROUND(I179*H179,2)</f>
        <v>0</v>
      </c>
      <c r="K179" s="207" t="s">
        <v>135</v>
      </c>
      <c r="L179" s="45"/>
      <c r="M179" s="212" t="s">
        <v>19</v>
      </c>
      <c r="N179" s="213" t="s">
        <v>45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136</v>
      </c>
      <c r="AT179" s="216" t="s">
        <v>131</v>
      </c>
      <c r="AU179" s="216" t="s">
        <v>84</v>
      </c>
      <c r="AY179" s="18" t="s">
        <v>127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82</v>
      </c>
      <c r="BK179" s="217">
        <f>ROUND(I179*H179,2)</f>
        <v>0</v>
      </c>
      <c r="BL179" s="18" t="s">
        <v>136</v>
      </c>
      <c r="BM179" s="216" t="s">
        <v>287</v>
      </c>
    </row>
    <row r="180" s="2" customFormat="1">
      <c r="A180" s="39"/>
      <c r="B180" s="40"/>
      <c r="C180" s="41"/>
      <c r="D180" s="218" t="s">
        <v>138</v>
      </c>
      <c r="E180" s="41"/>
      <c r="F180" s="219" t="s">
        <v>288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138</v>
      </c>
      <c r="AU180" s="18" t="s">
        <v>84</v>
      </c>
    </row>
    <row r="181" s="2" customFormat="1">
      <c r="A181" s="39"/>
      <c r="B181" s="40"/>
      <c r="C181" s="41"/>
      <c r="D181" s="223" t="s">
        <v>140</v>
      </c>
      <c r="E181" s="41"/>
      <c r="F181" s="224" t="s">
        <v>289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140</v>
      </c>
      <c r="AU181" s="18" t="s">
        <v>84</v>
      </c>
    </row>
    <row r="182" s="13" customFormat="1">
      <c r="A182" s="13"/>
      <c r="B182" s="225"/>
      <c r="C182" s="226"/>
      <c r="D182" s="218" t="s">
        <v>142</v>
      </c>
      <c r="E182" s="227" t="s">
        <v>19</v>
      </c>
      <c r="F182" s="228" t="s">
        <v>290</v>
      </c>
      <c r="G182" s="226"/>
      <c r="H182" s="229">
        <v>156.672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142</v>
      </c>
      <c r="AU182" s="235" t="s">
        <v>84</v>
      </c>
      <c r="AV182" s="13" t="s">
        <v>84</v>
      </c>
      <c r="AW182" s="13" t="s">
        <v>33</v>
      </c>
      <c r="AX182" s="13" t="s">
        <v>82</v>
      </c>
      <c r="AY182" s="235" t="s">
        <v>127</v>
      </c>
    </row>
    <row r="183" s="12" customFormat="1" ht="22.8" customHeight="1">
      <c r="A183" s="12"/>
      <c r="B183" s="189"/>
      <c r="C183" s="190"/>
      <c r="D183" s="191" t="s">
        <v>73</v>
      </c>
      <c r="E183" s="203" t="s">
        <v>291</v>
      </c>
      <c r="F183" s="203" t="s">
        <v>292</v>
      </c>
      <c r="G183" s="190"/>
      <c r="H183" s="190"/>
      <c r="I183" s="193"/>
      <c r="J183" s="204">
        <f>BK183</f>
        <v>0</v>
      </c>
      <c r="K183" s="190"/>
      <c r="L183" s="195"/>
      <c r="M183" s="196"/>
      <c r="N183" s="197"/>
      <c r="O183" s="197"/>
      <c r="P183" s="198">
        <f>SUM(P184:P196)</f>
        <v>0</v>
      </c>
      <c r="Q183" s="197"/>
      <c r="R183" s="198">
        <f>SUM(R184:R196)</f>
        <v>0</v>
      </c>
      <c r="S183" s="197"/>
      <c r="T183" s="199">
        <f>SUM(T184:T196)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0" t="s">
        <v>82</v>
      </c>
      <c r="AT183" s="201" t="s">
        <v>73</v>
      </c>
      <c r="AU183" s="201" t="s">
        <v>82</v>
      </c>
      <c r="AY183" s="200" t="s">
        <v>127</v>
      </c>
      <c r="BK183" s="202">
        <f>SUM(BK184:BK196)</f>
        <v>0</v>
      </c>
    </row>
    <row r="184" s="2" customFormat="1" ht="21.75" customHeight="1">
      <c r="A184" s="39"/>
      <c r="B184" s="40"/>
      <c r="C184" s="205" t="s">
        <v>293</v>
      </c>
      <c r="D184" s="205" t="s">
        <v>131</v>
      </c>
      <c r="E184" s="206" t="s">
        <v>294</v>
      </c>
      <c r="F184" s="207" t="s">
        <v>295</v>
      </c>
      <c r="G184" s="208" t="s">
        <v>134</v>
      </c>
      <c r="H184" s="209">
        <v>37.491999999999997</v>
      </c>
      <c r="I184" s="210"/>
      <c r="J184" s="211">
        <f>ROUND(I184*H184,2)</f>
        <v>0</v>
      </c>
      <c r="K184" s="207" t="s">
        <v>135</v>
      </c>
      <c r="L184" s="45"/>
      <c r="M184" s="212" t="s">
        <v>19</v>
      </c>
      <c r="N184" s="213" t="s">
        <v>45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136</v>
      </c>
      <c r="AT184" s="216" t="s">
        <v>131</v>
      </c>
      <c r="AU184" s="216" t="s">
        <v>84</v>
      </c>
      <c r="AY184" s="18" t="s">
        <v>127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82</v>
      </c>
      <c r="BK184" s="217">
        <f>ROUND(I184*H184,2)</f>
        <v>0</v>
      </c>
      <c r="BL184" s="18" t="s">
        <v>136</v>
      </c>
      <c r="BM184" s="216" t="s">
        <v>296</v>
      </c>
    </row>
    <row r="185" s="2" customFormat="1">
      <c r="A185" s="39"/>
      <c r="B185" s="40"/>
      <c r="C185" s="41"/>
      <c r="D185" s="218" t="s">
        <v>138</v>
      </c>
      <c r="E185" s="41"/>
      <c r="F185" s="219" t="s">
        <v>297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138</v>
      </c>
      <c r="AU185" s="18" t="s">
        <v>84</v>
      </c>
    </row>
    <row r="186" s="2" customFormat="1">
      <c r="A186" s="39"/>
      <c r="B186" s="40"/>
      <c r="C186" s="41"/>
      <c r="D186" s="223" t="s">
        <v>140</v>
      </c>
      <c r="E186" s="41"/>
      <c r="F186" s="224" t="s">
        <v>298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140</v>
      </c>
      <c r="AU186" s="18" t="s">
        <v>84</v>
      </c>
    </row>
    <row r="187" s="2" customFormat="1" ht="16.5" customHeight="1">
      <c r="A187" s="39"/>
      <c r="B187" s="40"/>
      <c r="C187" s="205" t="s">
        <v>299</v>
      </c>
      <c r="D187" s="205" t="s">
        <v>131</v>
      </c>
      <c r="E187" s="206" t="s">
        <v>300</v>
      </c>
      <c r="F187" s="207" t="s">
        <v>301</v>
      </c>
      <c r="G187" s="208" t="s">
        <v>134</v>
      </c>
      <c r="H187" s="209">
        <v>37.491999999999997</v>
      </c>
      <c r="I187" s="210"/>
      <c r="J187" s="211">
        <f>ROUND(I187*H187,2)</f>
        <v>0</v>
      </c>
      <c r="K187" s="207" t="s">
        <v>135</v>
      </c>
      <c r="L187" s="45"/>
      <c r="M187" s="212" t="s">
        <v>19</v>
      </c>
      <c r="N187" s="213" t="s">
        <v>45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136</v>
      </c>
      <c r="AT187" s="216" t="s">
        <v>131</v>
      </c>
      <c r="AU187" s="216" t="s">
        <v>84</v>
      </c>
      <c r="AY187" s="18" t="s">
        <v>127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82</v>
      </c>
      <c r="BK187" s="217">
        <f>ROUND(I187*H187,2)</f>
        <v>0</v>
      </c>
      <c r="BL187" s="18" t="s">
        <v>136</v>
      </c>
      <c r="BM187" s="216" t="s">
        <v>302</v>
      </c>
    </row>
    <row r="188" s="2" customFormat="1">
      <c r="A188" s="39"/>
      <c r="B188" s="40"/>
      <c r="C188" s="41"/>
      <c r="D188" s="218" t="s">
        <v>138</v>
      </c>
      <c r="E188" s="41"/>
      <c r="F188" s="219" t="s">
        <v>301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138</v>
      </c>
      <c r="AU188" s="18" t="s">
        <v>84</v>
      </c>
    </row>
    <row r="189" s="2" customFormat="1">
      <c r="A189" s="39"/>
      <c r="B189" s="40"/>
      <c r="C189" s="41"/>
      <c r="D189" s="223" t="s">
        <v>140</v>
      </c>
      <c r="E189" s="41"/>
      <c r="F189" s="224" t="s">
        <v>303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140</v>
      </c>
      <c r="AU189" s="18" t="s">
        <v>84</v>
      </c>
    </row>
    <row r="190" s="2" customFormat="1" ht="16.5" customHeight="1">
      <c r="A190" s="39"/>
      <c r="B190" s="40"/>
      <c r="C190" s="205" t="s">
        <v>304</v>
      </c>
      <c r="D190" s="205" t="s">
        <v>131</v>
      </c>
      <c r="E190" s="206" t="s">
        <v>305</v>
      </c>
      <c r="F190" s="207" t="s">
        <v>306</v>
      </c>
      <c r="G190" s="208" t="s">
        <v>134</v>
      </c>
      <c r="H190" s="209">
        <v>562.38</v>
      </c>
      <c r="I190" s="210"/>
      <c r="J190" s="211">
        <f>ROUND(I190*H190,2)</f>
        <v>0</v>
      </c>
      <c r="K190" s="207" t="s">
        <v>135</v>
      </c>
      <c r="L190" s="45"/>
      <c r="M190" s="212" t="s">
        <v>19</v>
      </c>
      <c r="N190" s="213" t="s">
        <v>45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136</v>
      </c>
      <c r="AT190" s="216" t="s">
        <v>131</v>
      </c>
      <c r="AU190" s="216" t="s">
        <v>84</v>
      </c>
      <c r="AY190" s="18" t="s">
        <v>127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82</v>
      </c>
      <c r="BK190" s="217">
        <f>ROUND(I190*H190,2)</f>
        <v>0</v>
      </c>
      <c r="BL190" s="18" t="s">
        <v>136</v>
      </c>
      <c r="BM190" s="216" t="s">
        <v>307</v>
      </c>
    </row>
    <row r="191" s="2" customFormat="1">
      <c r="A191" s="39"/>
      <c r="B191" s="40"/>
      <c r="C191" s="41"/>
      <c r="D191" s="218" t="s">
        <v>138</v>
      </c>
      <c r="E191" s="41"/>
      <c r="F191" s="219" t="s">
        <v>306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138</v>
      </c>
      <c r="AU191" s="18" t="s">
        <v>84</v>
      </c>
    </row>
    <row r="192" s="2" customFormat="1">
      <c r="A192" s="39"/>
      <c r="B192" s="40"/>
      <c r="C192" s="41"/>
      <c r="D192" s="223" t="s">
        <v>140</v>
      </c>
      <c r="E192" s="41"/>
      <c r="F192" s="224" t="s">
        <v>308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140</v>
      </c>
      <c r="AU192" s="18" t="s">
        <v>84</v>
      </c>
    </row>
    <row r="193" s="13" customFormat="1">
      <c r="A193" s="13"/>
      <c r="B193" s="225"/>
      <c r="C193" s="226"/>
      <c r="D193" s="218" t="s">
        <v>142</v>
      </c>
      <c r="E193" s="227" t="s">
        <v>19</v>
      </c>
      <c r="F193" s="228" t="s">
        <v>309</v>
      </c>
      <c r="G193" s="226"/>
      <c r="H193" s="229">
        <v>562.38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142</v>
      </c>
      <c r="AU193" s="235" t="s">
        <v>84</v>
      </c>
      <c r="AV193" s="13" t="s">
        <v>84</v>
      </c>
      <c r="AW193" s="13" t="s">
        <v>33</v>
      </c>
      <c r="AX193" s="13" t="s">
        <v>82</v>
      </c>
      <c r="AY193" s="235" t="s">
        <v>127</v>
      </c>
    </row>
    <row r="194" s="2" customFormat="1" ht="21.75" customHeight="1">
      <c r="A194" s="39"/>
      <c r="B194" s="40"/>
      <c r="C194" s="205" t="s">
        <v>310</v>
      </c>
      <c r="D194" s="205" t="s">
        <v>131</v>
      </c>
      <c r="E194" s="206" t="s">
        <v>311</v>
      </c>
      <c r="F194" s="207" t="s">
        <v>312</v>
      </c>
      <c r="G194" s="208" t="s">
        <v>134</v>
      </c>
      <c r="H194" s="209">
        <v>37.491999999999997</v>
      </c>
      <c r="I194" s="210"/>
      <c r="J194" s="211">
        <f>ROUND(I194*H194,2)</f>
        <v>0</v>
      </c>
      <c r="K194" s="207" t="s">
        <v>135</v>
      </c>
      <c r="L194" s="45"/>
      <c r="M194" s="212" t="s">
        <v>19</v>
      </c>
      <c r="N194" s="213" t="s">
        <v>45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136</v>
      </c>
      <c r="AT194" s="216" t="s">
        <v>131</v>
      </c>
      <c r="AU194" s="216" t="s">
        <v>84</v>
      </c>
      <c r="AY194" s="18" t="s">
        <v>127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82</v>
      </c>
      <c r="BK194" s="217">
        <f>ROUND(I194*H194,2)</f>
        <v>0</v>
      </c>
      <c r="BL194" s="18" t="s">
        <v>136</v>
      </c>
      <c r="BM194" s="216" t="s">
        <v>313</v>
      </c>
    </row>
    <row r="195" s="2" customFormat="1">
      <c r="A195" s="39"/>
      <c r="B195" s="40"/>
      <c r="C195" s="41"/>
      <c r="D195" s="218" t="s">
        <v>138</v>
      </c>
      <c r="E195" s="41"/>
      <c r="F195" s="219" t="s">
        <v>314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138</v>
      </c>
      <c r="AU195" s="18" t="s">
        <v>84</v>
      </c>
    </row>
    <row r="196" s="2" customFormat="1">
      <c r="A196" s="39"/>
      <c r="B196" s="40"/>
      <c r="C196" s="41"/>
      <c r="D196" s="223" t="s">
        <v>140</v>
      </c>
      <c r="E196" s="41"/>
      <c r="F196" s="224" t="s">
        <v>315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140</v>
      </c>
      <c r="AU196" s="18" t="s">
        <v>84</v>
      </c>
    </row>
    <row r="197" s="12" customFormat="1" ht="22.8" customHeight="1">
      <c r="A197" s="12"/>
      <c r="B197" s="189"/>
      <c r="C197" s="190"/>
      <c r="D197" s="191" t="s">
        <v>73</v>
      </c>
      <c r="E197" s="203" t="s">
        <v>316</v>
      </c>
      <c r="F197" s="203" t="s">
        <v>317</v>
      </c>
      <c r="G197" s="190"/>
      <c r="H197" s="190"/>
      <c r="I197" s="193"/>
      <c r="J197" s="204">
        <f>BK197</f>
        <v>0</v>
      </c>
      <c r="K197" s="190"/>
      <c r="L197" s="195"/>
      <c r="M197" s="196"/>
      <c r="N197" s="197"/>
      <c r="O197" s="197"/>
      <c r="P197" s="198">
        <f>SUM(P198:P200)</f>
        <v>0</v>
      </c>
      <c r="Q197" s="197"/>
      <c r="R197" s="198">
        <f>SUM(R198:R200)</f>
        <v>0</v>
      </c>
      <c r="S197" s="197"/>
      <c r="T197" s="199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0" t="s">
        <v>82</v>
      </c>
      <c r="AT197" s="201" t="s">
        <v>73</v>
      </c>
      <c r="AU197" s="201" t="s">
        <v>82</v>
      </c>
      <c r="AY197" s="200" t="s">
        <v>127</v>
      </c>
      <c r="BK197" s="202">
        <f>SUM(BK198:BK200)</f>
        <v>0</v>
      </c>
    </row>
    <row r="198" s="2" customFormat="1" ht="16.5" customHeight="1">
      <c r="A198" s="39"/>
      <c r="B198" s="40"/>
      <c r="C198" s="205" t="s">
        <v>318</v>
      </c>
      <c r="D198" s="205" t="s">
        <v>131</v>
      </c>
      <c r="E198" s="206" t="s">
        <v>319</v>
      </c>
      <c r="F198" s="207" t="s">
        <v>320</v>
      </c>
      <c r="G198" s="208" t="s">
        <v>134</v>
      </c>
      <c r="H198" s="209">
        <v>6.2300000000000004</v>
      </c>
      <c r="I198" s="210"/>
      <c r="J198" s="211">
        <f>ROUND(I198*H198,2)</f>
        <v>0</v>
      </c>
      <c r="K198" s="207" t="s">
        <v>135</v>
      </c>
      <c r="L198" s="45"/>
      <c r="M198" s="212" t="s">
        <v>19</v>
      </c>
      <c r="N198" s="213" t="s">
        <v>45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136</v>
      </c>
      <c r="AT198" s="216" t="s">
        <v>131</v>
      </c>
      <c r="AU198" s="216" t="s">
        <v>84</v>
      </c>
      <c r="AY198" s="18" t="s">
        <v>127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82</v>
      </c>
      <c r="BK198" s="217">
        <f>ROUND(I198*H198,2)</f>
        <v>0</v>
      </c>
      <c r="BL198" s="18" t="s">
        <v>136</v>
      </c>
      <c r="BM198" s="216" t="s">
        <v>321</v>
      </c>
    </row>
    <row r="199" s="2" customFormat="1">
      <c r="A199" s="39"/>
      <c r="B199" s="40"/>
      <c r="C199" s="41"/>
      <c r="D199" s="218" t="s">
        <v>138</v>
      </c>
      <c r="E199" s="41"/>
      <c r="F199" s="219" t="s">
        <v>322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138</v>
      </c>
      <c r="AU199" s="18" t="s">
        <v>84</v>
      </c>
    </row>
    <row r="200" s="2" customFormat="1">
      <c r="A200" s="39"/>
      <c r="B200" s="40"/>
      <c r="C200" s="41"/>
      <c r="D200" s="223" t="s">
        <v>140</v>
      </c>
      <c r="E200" s="41"/>
      <c r="F200" s="224" t="s">
        <v>323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140</v>
      </c>
      <c r="AU200" s="18" t="s">
        <v>84</v>
      </c>
    </row>
    <row r="201" s="12" customFormat="1" ht="25.92" customHeight="1">
      <c r="A201" s="12"/>
      <c r="B201" s="189"/>
      <c r="C201" s="190"/>
      <c r="D201" s="191" t="s">
        <v>73</v>
      </c>
      <c r="E201" s="192" t="s">
        <v>324</v>
      </c>
      <c r="F201" s="192" t="s">
        <v>325</v>
      </c>
      <c r="G201" s="190"/>
      <c r="H201" s="190"/>
      <c r="I201" s="193"/>
      <c r="J201" s="194">
        <f>BK201</f>
        <v>0</v>
      </c>
      <c r="K201" s="190"/>
      <c r="L201" s="195"/>
      <c r="M201" s="196"/>
      <c r="N201" s="197"/>
      <c r="O201" s="197"/>
      <c r="P201" s="198">
        <f>P202+P236+P240+P244</f>
        <v>0</v>
      </c>
      <c r="Q201" s="197"/>
      <c r="R201" s="198">
        <f>R202+R236+R240+R244</f>
        <v>0.28744607999999999</v>
      </c>
      <c r="S201" s="197"/>
      <c r="T201" s="199">
        <f>T202+T236+T240+T244</f>
        <v>0.080474240000000002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0" t="s">
        <v>84</v>
      </c>
      <c r="AT201" s="201" t="s">
        <v>73</v>
      </c>
      <c r="AU201" s="201" t="s">
        <v>74</v>
      </c>
      <c r="AY201" s="200" t="s">
        <v>127</v>
      </c>
      <c r="BK201" s="202">
        <f>BK202+BK236+BK240+BK244</f>
        <v>0</v>
      </c>
    </row>
    <row r="202" s="12" customFormat="1" ht="22.8" customHeight="1">
      <c r="A202" s="12"/>
      <c r="B202" s="189"/>
      <c r="C202" s="190"/>
      <c r="D202" s="191" t="s">
        <v>73</v>
      </c>
      <c r="E202" s="203" t="s">
        <v>326</v>
      </c>
      <c r="F202" s="203" t="s">
        <v>327</v>
      </c>
      <c r="G202" s="190"/>
      <c r="H202" s="190"/>
      <c r="I202" s="193"/>
      <c r="J202" s="204">
        <f>BK202</f>
        <v>0</v>
      </c>
      <c r="K202" s="190"/>
      <c r="L202" s="195"/>
      <c r="M202" s="196"/>
      <c r="N202" s="197"/>
      <c r="O202" s="197"/>
      <c r="P202" s="198">
        <f>SUM(P203:P235)</f>
        <v>0</v>
      </c>
      <c r="Q202" s="197"/>
      <c r="R202" s="198">
        <f>SUM(R203:R235)</f>
        <v>0.086111999999999994</v>
      </c>
      <c r="S202" s="197"/>
      <c r="T202" s="199">
        <f>SUM(T203:T235)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0" t="s">
        <v>84</v>
      </c>
      <c r="AT202" s="201" t="s">
        <v>73</v>
      </c>
      <c r="AU202" s="201" t="s">
        <v>82</v>
      </c>
      <c r="AY202" s="200" t="s">
        <v>127</v>
      </c>
      <c r="BK202" s="202">
        <f>SUM(BK203:BK235)</f>
        <v>0</v>
      </c>
    </row>
    <row r="203" s="2" customFormat="1" ht="16.5" customHeight="1">
      <c r="A203" s="39"/>
      <c r="B203" s="40"/>
      <c r="C203" s="205" t="s">
        <v>215</v>
      </c>
      <c r="D203" s="205" t="s">
        <v>131</v>
      </c>
      <c r="E203" s="206" t="s">
        <v>328</v>
      </c>
      <c r="F203" s="207" t="s">
        <v>329</v>
      </c>
      <c r="G203" s="208" t="s">
        <v>164</v>
      </c>
      <c r="H203" s="209">
        <v>7.7759999999999998</v>
      </c>
      <c r="I203" s="210"/>
      <c r="J203" s="211">
        <f>ROUND(I203*H203,2)</f>
        <v>0</v>
      </c>
      <c r="K203" s="207" t="s">
        <v>135</v>
      </c>
      <c r="L203" s="45"/>
      <c r="M203" s="212" t="s">
        <v>19</v>
      </c>
      <c r="N203" s="213" t="s">
        <v>45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330</v>
      </c>
      <c r="AT203" s="216" t="s">
        <v>131</v>
      </c>
      <c r="AU203" s="216" t="s">
        <v>84</v>
      </c>
      <c r="AY203" s="18" t="s">
        <v>127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82</v>
      </c>
      <c r="BK203" s="217">
        <f>ROUND(I203*H203,2)</f>
        <v>0</v>
      </c>
      <c r="BL203" s="18" t="s">
        <v>330</v>
      </c>
      <c r="BM203" s="216" t="s">
        <v>331</v>
      </c>
    </row>
    <row r="204" s="2" customFormat="1">
      <c r="A204" s="39"/>
      <c r="B204" s="40"/>
      <c r="C204" s="41"/>
      <c r="D204" s="218" t="s">
        <v>138</v>
      </c>
      <c r="E204" s="41"/>
      <c r="F204" s="219" t="s">
        <v>332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138</v>
      </c>
      <c r="AU204" s="18" t="s">
        <v>84</v>
      </c>
    </row>
    <row r="205" s="2" customFormat="1">
      <c r="A205" s="39"/>
      <c r="B205" s="40"/>
      <c r="C205" s="41"/>
      <c r="D205" s="223" t="s">
        <v>140</v>
      </c>
      <c r="E205" s="41"/>
      <c r="F205" s="224" t="s">
        <v>333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140</v>
      </c>
      <c r="AU205" s="18" t="s">
        <v>84</v>
      </c>
    </row>
    <row r="206" s="13" customFormat="1">
      <c r="A206" s="13"/>
      <c r="B206" s="225"/>
      <c r="C206" s="226"/>
      <c r="D206" s="218" t="s">
        <v>142</v>
      </c>
      <c r="E206" s="227" t="s">
        <v>19</v>
      </c>
      <c r="F206" s="228" t="s">
        <v>334</v>
      </c>
      <c r="G206" s="226"/>
      <c r="H206" s="229">
        <v>7.7759999999999998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142</v>
      </c>
      <c r="AU206" s="235" t="s">
        <v>84</v>
      </c>
      <c r="AV206" s="13" t="s">
        <v>84</v>
      </c>
      <c r="AW206" s="13" t="s">
        <v>33</v>
      </c>
      <c r="AX206" s="13" t="s">
        <v>82</v>
      </c>
      <c r="AY206" s="235" t="s">
        <v>127</v>
      </c>
    </row>
    <row r="207" s="2" customFormat="1" ht="16.5" customHeight="1">
      <c r="A207" s="39"/>
      <c r="B207" s="40"/>
      <c r="C207" s="205" t="s">
        <v>335</v>
      </c>
      <c r="D207" s="205" t="s">
        <v>131</v>
      </c>
      <c r="E207" s="206" t="s">
        <v>336</v>
      </c>
      <c r="F207" s="207" t="s">
        <v>337</v>
      </c>
      <c r="G207" s="208" t="s">
        <v>164</v>
      </c>
      <c r="H207" s="209">
        <v>31.103999999999999</v>
      </c>
      <c r="I207" s="210"/>
      <c r="J207" s="211">
        <f>ROUND(I207*H207,2)</f>
        <v>0</v>
      </c>
      <c r="K207" s="207" t="s">
        <v>135</v>
      </c>
      <c r="L207" s="45"/>
      <c r="M207" s="212" t="s">
        <v>19</v>
      </c>
      <c r="N207" s="213" t="s">
        <v>45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330</v>
      </c>
      <c r="AT207" s="216" t="s">
        <v>131</v>
      </c>
      <c r="AU207" s="216" t="s">
        <v>84</v>
      </c>
      <c r="AY207" s="18" t="s">
        <v>127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82</v>
      </c>
      <c r="BK207" s="217">
        <f>ROUND(I207*H207,2)</f>
        <v>0</v>
      </c>
      <c r="BL207" s="18" t="s">
        <v>330</v>
      </c>
      <c r="BM207" s="216" t="s">
        <v>338</v>
      </c>
    </row>
    <row r="208" s="2" customFormat="1">
      <c r="A208" s="39"/>
      <c r="B208" s="40"/>
      <c r="C208" s="41"/>
      <c r="D208" s="218" t="s">
        <v>138</v>
      </c>
      <c r="E208" s="41"/>
      <c r="F208" s="219" t="s">
        <v>339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138</v>
      </c>
      <c r="AU208" s="18" t="s">
        <v>84</v>
      </c>
    </row>
    <row r="209" s="2" customFormat="1">
      <c r="A209" s="39"/>
      <c r="B209" s="40"/>
      <c r="C209" s="41"/>
      <c r="D209" s="223" t="s">
        <v>140</v>
      </c>
      <c r="E209" s="41"/>
      <c r="F209" s="224" t="s">
        <v>340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140</v>
      </c>
      <c r="AU209" s="18" t="s">
        <v>84</v>
      </c>
    </row>
    <row r="210" s="13" customFormat="1">
      <c r="A210" s="13"/>
      <c r="B210" s="225"/>
      <c r="C210" s="226"/>
      <c r="D210" s="218" t="s">
        <v>142</v>
      </c>
      <c r="E210" s="227" t="s">
        <v>19</v>
      </c>
      <c r="F210" s="228" t="s">
        <v>341</v>
      </c>
      <c r="G210" s="226"/>
      <c r="H210" s="229">
        <v>31.103999999999999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142</v>
      </c>
      <c r="AU210" s="235" t="s">
        <v>84</v>
      </c>
      <c r="AV210" s="13" t="s">
        <v>84</v>
      </c>
      <c r="AW210" s="13" t="s">
        <v>33</v>
      </c>
      <c r="AX210" s="13" t="s">
        <v>82</v>
      </c>
      <c r="AY210" s="235" t="s">
        <v>127</v>
      </c>
    </row>
    <row r="211" s="2" customFormat="1" ht="16.5" customHeight="1">
      <c r="A211" s="39"/>
      <c r="B211" s="40"/>
      <c r="C211" s="236" t="s">
        <v>342</v>
      </c>
      <c r="D211" s="236" t="s">
        <v>145</v>
      </c>
      <c r="E211" s="237" t="s">
        <v>343</v>
      </c>
      <c r="F211" s="238" t="s">
        <v>344</v>
      </c>
      <c r="G211" s="239" t="s">
        <v>134</v>
      </c>
      <c r="H211" s="240">
        <v>0.02</v>
      </c>
      <c r="I211" s="241"/>
      <c r="J211" s="242">
        <f>ROUND(I211*H211,2)</f>
        <v>0</v>
      </c>
      <c r="K211" s="238" t="s">
        <v>135</v>
      </c>
      <c r="L211" s="243"/>
      <c r="M211" s="244" t="s">
        <v>19</v>
      </c>
      <c r="N211" s="245" t="s">
        <v>45</v>
      </c>
      <c r="O211" s="85"/>
      <c r="P211" s="214">
        <f>O211*H211</f>
        <v>0</v>
      </c>
      <c r="Q211" s="214">
        <v>1</v>
      </c>
      <c r="R211" s="214">
        <f>Q211*H211</f>
        <v>0.02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151</v>
      </c>
      <c r="AT211" s="216" t="s">
        <v>145</v>
      </c>
      <c r="AU211" s="216" t="s">
        <v>84</v>
      </c>
      <c r="AY211" s="18" t="s">
        <v>127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82</v>
      </c>
      <c r="BK211" s="217">
        <f>ROUND(I211*H211,2)</f>
        <v>0</v>
      </c>
      <c r="BL211" s="18" t="s">
        <v>330</v>
      </c>
      <c r="BM211" s="216" t="s">
        <v>345</v>
      </c>
    </row>
    <row r="212" s="2" customFormat="1">
      <c r="A212" s="39"/>
      <c r="B212" s="40"/>
      <c r="C212" s="41"/>
      <c r="D212" s="218" t="s">
        <v>138</v>
      </c>
      <c r="E212" s="41"/>
      <c r="F212" s="219" t="s">
        <v>344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138</v>
      </c>
      <c r="AU212" s="18" t="s">
        <v>84</v>
      </c>
    </row>
    <row r="213" s="13" customFormat="1">
      <c r="A213" s="13"/>
      <c r="B213" s="225"/>
      <c r="C213" s="226"/>
      <c r="D213" s="218" t="s">
        <v>142</v>
      </c>
      <c r="E213" s="226"/>
      <c r="F213" s="228" t="s">
        <v>346</v>
      </c>
      <c r="G213" s="226"/>
      <c r="H213" s="229">
        <v>0.02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142</v>
      </c>
      <c r="AU213" s="235" t="s">
        <v>84</v>
      </c>
      <c r="AV213" s="13" t="s">
        <v>84</v>
      </c>
      <c r="AW213" s="13" t="s">
        <v>4</v>
      </c>
      <c r="AX213" s="13" t="s">
        <v>82</v>
      </c>
      <c r="AY213" s="235" t="s">
        <v>127</v>
      </c>
    </row>
    <row r="214" s="2" customFormat="1" ht="16.5" customHeight="1">
      <c r="A214" s="39"/>
      <c r="B214" s="40"/>
      <c r="C214" s="205" t="s">
        <v>347</v>
      </c>
      <c r="D214" s="205" t="s">
        <v>131</v>
      </c>
      <c r="E214" s="206" t="s">
        <v>348</v>
      </c>
      <c r="F214" s="207" t="s">
        <v>349</v>
      </c>
      <c r="G214" s="208" t="s">
        <v>164</v>
      </c>
      <c r="H214" s="209">
        <v>31.103999999999999</v>
      </c>
      <c r="I214" s="210"/>
      <c r="J214" s="211">
        <f>ROUND(I214*H214,2)</f>
        <v>0</v>
      </c>
      <c r="K214" s="207" t="s">
        <v>135</v>
      </c>
      <c r="L214" s="45"/>
      <c r="M214" s="212" t="s">
        <v>19</v>
      </c>
      <c r="N214" s="213" t="s">
        <v>45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330</v>
      </c>
      <c r="AT214" s="216" t="s">
        <v>131</v>
      </c>
      <c r="AU214" s="216" t="s">
        <v>84</v>
      </c>
      <c r="AY214" s="18" t="s">
        <v>127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82</v>
      </c>
      <c r="BK214" s="217">
        <f>ROUND(I214*H214,2)</f>
        <v>0</v>
      </c>
      <c r="BL214" s="18" t="s">
        <v>330</v>
      </c>
      <c r="BM214" s="216" t="s">
        <v>350</v>
      </c>
    </row>
    <row r="215" s="2" customFormat="1">
      <c r="A215" s="39"/>
      <c r="B215" s="40"/>
      <c r="C215" s="41"/>
      <c r="D215" s="218" t="s">
        <v>138</v>
      </c>
      <c r="E215" s="41"/>
      <c r="F215" s="219" t="s">
        <v>351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138</v>
      </c>
      <c r="AU215" s="18" t="s">
        <v>84</v>
      </c>
    </row>
    <row r="216" s="2" customFormat="1">
      <c r="A216" s="39"/>
      <c r="B216" s="40"/>
      <c r="C216" s="41"/>
      <c r="D216" s="223" t="s">
        <v>140</v>
      </c>
      <c r="E216" s="41"/>
      <c r="F216" s="224" t="s">
        <v>352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140</v>
      </c>
      <c r="AU216" s="18" t="s">
        <v>84</v>
      </c>
    </row>
    <row r="217" s="2" customFormat="1" ht="16.5" customHeight="1">
      <c r="A217" s="39"/>
      <c r="B217" s="40"/>
      <c r="C217" s="205" t="s">
        <v>8</v>
      </c>
      <c r="D217" s="205" t="s">
        <v>131</v>
      </c>
      <c r="E217" s="206" t="s">
        <v>353</v>
      </c>
      <c r="F217" s="207" t="s">
        <v>354</v>
      </c>
      <c r="G217" s="208" t="s">
        <v>164</v>
      </c>
      <c r="H217" s="209">
        <v>7.7759999999999998</v>
      </c>
      <c r="I217" s="210"/>
      <c r="J217" s="211">
        <f>ROUND(I217*H217,2)</f>
        <v>0</v>
      </c>
      <c r="K217" s="207" t="s">
        <v>135</v>
      </c>
      <c r="L217" s="45"/>
      <c r="M217" s="212" t="s">
        <v>19</v>
      </c>
      <c r="N217" s="213" t="s">
        <v>45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330</v>
      </c>
      <c r="AT217" s="216" t="s">
        <v>131</v>
      </c>
      <c r="AU217" s="216" t="s">
        <v>84</v>
      </c>
      <c r="AY217" s="18" t="s">
        <v>127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82</v>
      </c>
      <c r="BK217" s="217">
        <f>ROUND(I217*H217,2)</f>
        <v>0</v>
      </c>
      <c r="BL217" s="18" t="s">
        <v>330</v>
      </c>
      <c r="BM217" s="216" t="s">
        <v>355</v>
      </c>
    </row>
    <row r="218" s="2" customFormat="1">
      <c r="A218" s="39"/>
      <c r="B218" s="40"/>
      <c r="C218" s="41"/>
      <c r="D218" s="218" t="s">
        <v>138</v>
      </c>
      <c r="E218" s="41"/>
      <c r="F218" s="219" t="s">
        <v>356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138</v>
      </c>
      <c r="AU218" s="18" t="s">
        <v>84</v>
      </c>
    </row>
    <row r="219" s="2" customFormat="1">
      <c r="A219" s="39"/>
      <c r="B219" s="40"/>
      <c r="C219" s="41"/>
      <c r="D219" s="223" t="s">
        <v>140</v>
      </c>
      <c r="E219" s="41"/>
      <c r="F219" s="224" t="s">
        <v>357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140</v>
      </c>
      <c r="AU219" s="18" t="s">
        <v>84</v>
      </c>
    </row>
    <row r="220" s="2" customFormat="1" ht="16.5" customHeight="1">
      <c r="A220" s="39"/>
      <c r="B220" s="40"/>
      <c r="C220" s="236" t="s">
        <v>358</v>
      </c>
      <c r="D220" s="236" t="s">
        <v>145</v>
      </c>
      <c r="E220" s="237" t="s">
        <v>359</v>
      </c>
      <c r="F220" s="238" t="s">
        <v>360</v>
      </c>
      <c r="G220" s="239" t="s">
        <v>361</v>
      </c>
      <c r="H220" s="240">
        <v>40</v>
      </c>
      <c r="I220" s="241"/>
      <c r="J220" s="242">
        <f>ROUND(I220*H220,2)</f>
        <v>0</v>
      </c>
      <c r="K220" s="238" t="s">
        <v>135</v>
      </c>
      <c r="L220" s="243"/>
      <c r="M220" s="244" t="s">
        <v>19</v>
      </c>
      <c r="N220" s="245" t="s">
        <v>45</v>
      </c>
      <c r="O220" s="85"/>
      <c r="P220" s="214">
        <f>O220*H220</f>
        <v>0</v>
      </c>
      <c r="Q220" s="214">
        <v>0.001</v>
      </c>
      <c r="R220" s="214">
        <f>Q220*H220</f>
        <v>0.040000000000000001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151</v>
      </c>
      <c r="AT220" s="216" t="s">
        <v>145</v>
      </c>
      <c r="AU220" s="216" t="s">
        <v>84</v>
      </c>
      <c r="AY220" s="18" t="s">
        <v>127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82</v>
      </c>
      <c r="BK220" s="217">
        <f>ROUND(I220*H220,2)</f>
        <v>0</v>
      </c>
      <c r="BL220" s="18" t="s">
        <v>330</v>
      </c>
      <c r="BM220" s="216" t="s">
        <v>362</v>
      </c>
    </row>
    <row r="221" s="2" customFormat="1">
      <c r="A221" s="39"/>
      <c r="B221" s="40"/>
      <c r="C221" s="41"/>
      <c r="D221" s="218" t="s">
        <v>138</v>
      </c>
      <c r="E221" s="41"/>
      <c r="F221" s="219" t="s">
        <v>360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138</v>
      </c>
      <c r="AU221" s="18" t="s">
        <v>84</v>
      </c>
    </row>
    <row r="222" s="2" customFormat="1">
      <c r="A222" s="39"/>
      <c r="B222" s="40"/>
      <c r="C222" s="41"/>
      <c r="D222" s="218" t="s">
        <v>207</v>
      </c>
      <c r="E222" s="41"/>
      <c r="F222" s="246" t="s">
        <v>363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207</v>
      </c>
      <c r="AU222" s="18" t="s">
        <v>84</v>
      </c>
    </row>
    <row r="223" s="13" customFormat="1">
      <c r="A223" s="13"/>
      <c r="B223" s="225"/>
      <c r="C223" s="226"/>
      <c r="D223" s="218" t="s">
        <v>142</v>
      </c>
      <c r="E223" s="227" t="s">
        <v>19</v>
      </c>
      <c r="F223" s="228" t="s">
        <v>364</v>
      </c>
      <c r="G223" s="226"/>
      <c r="H223" s="229">
        <v>40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142</v>
      </c>
      <c r="AU223" s="235" t="s">
        <v>84</v>
      </c>
      <c r="AV223" s="13" t="s">
        <v>84</v>
      </c>
      <c r="AW223" s="13" t="s">
        <v>33</v>
      </c>
      <c r="AX223" s="13" t="s">
        <v>82</v>
      </c>
      <c r="AY223" s="235" t="s">
        <v>127</v>
      </c>
    </row>
    <row r="224" s="2" customFormat="1" ht="16.5" customHeight="1">
      <c r="A224" s="39"/>
      <c r="B224" s="40"/>
      <c r="C224" s="205" t="s">
        <v>365</v>
      </c>
      <c r="D224" s="205" t="s">
        <v>131</v>
      </c>
      <c r="E224" s="206" t="s">
        <v>366</v>
      </c>
      <c r="F224" s="207" t="s">
        <v>367</v>
      </c>
      <c r="G224" s="208" t="s">
        <v>267</v>
      </c>
      <c r="H224" s="209">
        <v>51.200000000000003</v>
      </c>
      <c r="I224" s="210"/>
      <c r="J224" s="211">
        <f>ROUND(I224*H224,2)</f>
        <v>0</v>
      </c>
      <c r="K224" s="207" t="s">
        <v>135</v>
      </c>
      <c r="L224" s="45"/>
      <c r="M224" s="212" t="s">
        <v>19</v>
      </c>
      <c r="N224" s="213" t="s">
        <v>45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330</v>
      </c>
      <c r="AT224" s="216" t="s">
        <v>131</v>
      </c>
      <c r="AU224" s="216" t="s">
        <v>84</v>
      </c>
      <c r="AY224" s="18" t="s">
        <v>127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82</v>
      </c>
      <c r="BK224" s="217">
        <f>ROUND(I224*H224,2)</f>
        <v>0</v>
      </c>
      <c r="BL224" s="18" t="s">
        <v>330</v>
      </c>
      <c r="BM224" s="216" t="s">
        <v>368</v>
      </c>
    </row>
    <row r="225" s="2" customFormat="1">
      <c r="A225" s="39"/>
      <c r="B225" s="40"/>
      <c r="C225" s="41"/>
      <c r="D225" s="218" t="s">
        <v>138</v>
      </c>
      <c r="E225" s="41"/>
      <c r="F225" s="219" t="s">
        <v>369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138</v>
      </c>
      <c r="AU225" s="18" t="s">
        <v>84</v>
      </c>
    </row>
    <row r="226" s="2" customFormat="1">
      <c r="A226" s="39"/>
      <c r="B226" s="40"/>
      <c r="C226" s="41"/>
      <c r="D226" s="223" t="s">
        <v>140</v>
      </c>
      <c r="E226" s="41"/>
      <c r="F226" s="224" t="s">
        <v>370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140</v>
      </c>
      <c r="AU226" s="18" t="s">
        <v>84</v>
      </c>
    </row>
    <row r="227" s="13" customFormat="1">
      <c r="A227" s="13"/>
      <c r="B227" s="225"/>
      <c r="C227" s="226"/>
      <c r="D227" s="218" t="s">
        <v>142</v>
      </c>
      <c r="E227" s="227" t="s">
        <v>19</v>
      </c>
      <c r="F227" s="228" t="s">
        <v>168</v>
      </c>
      <c r="G227" s="226"/>
      <c r="H227" s="229">
        <v>40.960000000000001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142</v>
      </c>
      <c r="AU227" s="235" t="s">
        <v>84</v>
      </c>
      <c r="AV227" s="13" t="s">
        <v>84</v>
      </c>
      <c r="AW227" s="13" t="s">
        <v>33</v>
      </c>
      <c r="AX227" s="13" t="s">
        <v>74</v>
      </c>
      <c r="AY227" s="235" t="s">
        <v>127</v>
      </c>
    </row>
    <row r="228" s="13" customFormat="1">
      <c r="A228" s="13"/>
      <c r="B228" s="225"/>
      <c r="C228" s="226"/>
      <c r="D228" s="218" t="s">
        <v>142</v>
      </c>
      <c r="E228" s="227" t="s">
        <v>19</v>
      </c>
      <c r="F228" s="228" t="s">
        <v>371</v>
      </c>
      <c r="G228" s="226"/>
      <c r="H228" s="229">
        <v>10.24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142</v>
      </c>
      <c r="AU228" s="235" t="s">
        <v>84</v>
      </c>
      <c r="AV228" s="13" t="s">
        <v>84</v>
      </c>
      <c r="AW228" s="13" t="s">
        <v>33</v>
      </c>
      <c r="AX228" s="13" t="s">
        <v>74</v>
      </c>
      <c r="AY228" s="235" t="s">
        <v>127</v>
      </c>
    </row>
    <row r="229" s="14" customFormat="1">
      <c r="A229" s="14"/>
      <c r="B229" s="247"/>
      <c r="C229" s="248"/>
      <c r="D229" s="218" t="s">
        <v>142</v>
      </c>
      <c r="E229" s="249" t="s">
        <v>19</v>
      </c>
      <c r="F229" s="250" t="s">
        <v>372</v>
      </c>
      <c r="G229" s="248"/>
      <c r="H229" s="251">
        <v>51.200000000000003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142</v>
      </c>
      <c r="AU229" s="257" t="s">
        <v>84</v>
      </c>
      <c r="AV229" s="14" t="s">
        <v>136</v>
      </c>
      <c r="AW229" s="14" t="s">
        <v>33</v>
      </c>
      <c r="AX229" s="14" t="s">
        <v>82</v>
      </c>
      <c r="AY229" s="257" t="s">
        <v>127</v>
      </c>
    </row>
    <row r="230" s="2" customFormat="1" ht="16.5" customHeight="1">
      <c r="A230" s="39"/>
      <c r="B230" s="40"/>
      <c r="C230" s="205" t="s">
        <v>373</v>
      </c>
      <c r="D230" s="205" t="s">
        <v>131</v>
      </c>
      <c r="E230" s="206" t="s">
        <v>374</v>
      </c>
      <c r="F230" s="207" t="s">
        <v>375</v>
      </c>
      <c r="G230" s="208" t="s">
        <v>154</v>
      </c>
      <c r="H230" s="209">
        <v>4</v>
      </c>
      <c r="I230" s="210"/>
      <c r="J230" s="211">
        <f>ROUND(I230*H230,2)</f>
        <v>0</v>
      </c>
      <c r="K230" s="207" t="s">
        <v>135</v>
      </c>
      <c r="L230" s="45"/>
      <c r="M230" s="212" t="s">
        <v>19</v>
      </c>
      <c r="N230" s="213" t="s">
        <v>45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330</v>
      </c>
      <c r="AT230" s="216" t="s">
        <v>131</v>
      </c>
      <c r="AU230" s="216" t="s">
        <v>84</v>
      </c>
      <c r="AY230" s="18" t="s">
        <v>127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82</v>
      </c>
      <c r="BK230" s="217">
        <f>ROUND(I230*H230,2)</f>
        <v>0</v>
      </c>
      <c r="BL230" s="18" t="s">
        <v>330</v>
      </c>
      <c r="BM230" s="216" t="s">
        <v>376</v>
      </c>
    </row>
    <row r="231" s="2" customFormat="1">
      <c r="A231" s="39"/>
      <c r="B231" s="40"/>
      <c r="C231" s="41"/>
      <c r="D231" s="218" t="s">
        <v>138</v>
      </c>
      <c r="E231" s="41"/>
      <c r="F231" s="219" t="s">
        <v>377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138</v>
      </c>
      <c r="AU231" s="18" t="s">
        <v>84</v>
      </c>
    </row>
    <row r="232" s="2" customFormat="1">
      <c r="A232" s="39"/>
      <c r="B232" s="40"/>
      <c r="C232" s="41"/>
      <c r="D232" s="223" t="s">
        <v>140</v>
      </c>
      <c r="E232" s="41"/>
      <c r="F232" s="224" t="s">
        <v>378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140</v>
      </c>
      <c r="AU232" s="18" t="s">
        <v>84</v>
      </c>
    </row>
    <row r="233" s="2" customFormat="1" ht="16.5" customHeight="1">
      <c r="A233" s="39"/>
      <c r="B233" s="40"/>
      <c r="C233" s="236" t="s">
        <v>330</v>
      </c>
      <c r="D233" s="236" t="s">
        <v>145</v>
      </c>
      <c r="E233" s="237" t="s">
        <v>379</v>
      </c>
      <c r="F233" s="238" t="s">
        <v>380</v>
      </c>
      <c r="G233" s="239" t="s">
        <v>267</v>
      </c>
      <c r="H233" s="240">
        <v>51.200000000000003</v>
      </c>
      <c r="I233" s="241"/>
      <c r="J233" s="242">
        <f>ROUND(I233*H233,2)</f>
        <v>0</v>
      </c>
      <c r="K233" s="238" t="s">
        <v>135</v>
      </c>
      <c r="L233" s="243"/>
      <c r="M233" s="244" t="s">
        <v>19</v>
      </c>
      <c r="N233" s="245" t="s">
        <v>45</v>
      </c>
      <c r="O233" s="85"/>
      <c r="P233" s="214">
        <f>O233*H233</f>
        <v>0</v>
      </c>
      <c r="Q233" s="214">
        <v>0.00051000000000000004</v>
      </c>
      <c r="R233" s="214">
        <f>Q233*H233</f>
        <v>0.026112000000000003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151</v>
      </c>
      <c r="AT233" s="216" t="s">
        <v>145</v>
      </c>
      <c r="AU233" s="216" t="s">
        <v>84</v>
      </c>
      <c r="AY233" s="18" t="s">
        <v>127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82</v>
      </c>
      <c r="BK233" s="217">
        <f>ROUND(I233*H233,2)</f>
        <v>0</v>
      </c>
      <c r="BL233" s="18" t="s">
        <v>330</v>
      </c>
      <c r="BM233" s="216" t="s">
        <v>381</v>
      </c>
    </row>
    <row r="234" s="2" customFormat="1">
      <c r="A234" s="39"/>
      <c r="B234" s="40"/>
      <c r="C234" s="41"/>
      <c r="D234" s="218" t="s">
        <v>138</v>
      </c>
      <c r="E234" s="41"/>
      <c r="F234" s="219" t="s">
        <v>380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138</v>
      </c>
      <c r="AU234" s="18" t="s">
        <v>84</v>
      </c>
    </row>
    <row r="235" s="13" customFormat="1">
      <c r="A235" s="13"/>
      <c r="B235" s="225"/>
      <c r="C235" s="226"/>
      <c r="D235" s="218" t="s">
        <v>142</v>
      </c>
      <c r="E235" s="226"/>
      <c r="F235" s="228" t="s">
        <v>382</v>
      </c>
      <c r="G235" s="226"/>
      <c r="H235" s="229">
        <v>51.200000000000003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142</v>
      </c>
      <c r="AU235" s="235" t="s">
        <v>84</v>
      </c>
      <c r="AV235" s="13" t="s">
        <v>84</v>
      </c>
      <c r="AW235" s="13" t="s">
        <v>4</v>
      </c>
      <c r="AX235" s="13" t="s">
        <v>82</v>
      </c>
      <c r="AY235" s="235" t="s">
        <v>127</v>
      </c>
    </row>
    <row r="236" s="12" customFormat="1" ht="22.8" customHeight="1">
      <c r="A236" s="12"/>
      <c r="B236" s="189"/>
      <c r="C236" s="190"/>
      <c r="D236" s="191" t="s">
        <v>73</v>
      </c>
      <c r="E236" s="203" t="s">
        <v>383</v>
      </c>
      <c r="F236" s="203" t="s">
        <v>384</v>
      </c>
      <c r="G236" s="190"/>
      <c r="H236" s="190"/>
      <c r="I236" s="193"/>
      <c r="J236" s="204">
        <f>BK236</f>
        <v>0</v>
      </c>
      <c r="K236" s="190"/>
      <c r="L236" s="195"/>
      <c r="M236" s="196"/>
      <c r="N236" s="197"/>
      <c r="O236" s="197"/>
      <c r="P236" s="198">
        <f>SUM(P237:P239)</f>
        <v>0</v>
      </c>
      <c r="Q236" s="197"/>
      <c r="R236" s="198">
        <f>SUM(R237:R239)</f>
        <v>0</v>
      </c>
      <c r="S236" s="197"/>
      <c r="T236" s="199">
        <f>SUM(T237:T239)</f>
        <v>0.029999999999999999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0" t="s">
        <v>84</v>
      </c>
      <c r="AT236" s="201" t="s">
        <v>73</v>
      </c>
      <c r="AU236" s="201" t="s">
        <v>82</v>
      </c>
      <c r="AY236" s="200" t="s">
        <v>127</v>
      </c>
      <c r="BK236" s="202">
        <f>SUM(BK237:BK239)</f>
        <v>0</v>
      </c>
    </row>
    <row r="237" s="2" customFormat="1" ht="16.5" customHeight="1">
      <c r="A237" s="39"/>
      <c r="B237" s="40"/>
      <c r="C237" s="205" t="s">
        <v>385</v>
      </c>
      <c r="D237" s="205" t="s">
        <v>131</v>
      </c>
      <c r="E237" s="206" t="s">
        <v>386</v>
      </c>
      <c r="F237" s="207" t="s">
        <v>387</v>
      </c>
      <c r="G237" s="208" t="s">
        <v>164</v>
      </c>
      <c r="H237" s="209">
        <v>5</v>
      </c>
      <c r="I237" s="210"/>
      <c r="J237" s="211">
        <f>ROUND(I237*H237,2)</f>
        <v>0</v>
      </c>
      <c r="K237" s="207" t="s">
        <v>135</v>
      </c>
      <c r="L237" s="45"/>
      <c r="M237" s="212" t="s">
        <v>19</v>
      </c>
      <c r="N237" s="213" t="s">
        <v>45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0.0060000000000000001</v>
      </c>
      <c r="T237" s="215">
        <f>S237*H237</f>
        <v>0.029999999999999999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330</v>
      </c>
      <c r="AT237" s="216" t="s">
        <v>131</v>
      </c>
      <c r="AU237" s="216" t="s">
        <v>84</v>
      </c>
      <c r="AY237" s="18" t="s">
        <v>127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82</v>
      </c>
      <c r="BK237" s="217">
        <f>ROUND(I237*H237,2)</f>
        <v>0</v>
      </c>
      <c r="BL237" s="18" t="s">
        <v>330</v>
      </c>
      <c r="BM237" s="216" t="s">
        <v>388</v>
      </c>
    </row>
    <row r="238" s="2" customFormat="1">
      <c r="A238" s="39"/>
      <c r="B238" s="40"/>
      <c r="C238" s="41"/>
      <c r="D238" s="218" t="s">
        <v>138</v>
      </c>
      <c r="E238" s="41"/>
      <c r="F238" s="219" t="s">
        <v>389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138</v>
      </c>
      <c r="AU238" s="18" t="s">
        <v>84</v>
      </c>
    </row>
    <row r="239" s="2" customFormat="1">
      <c r="A239" s="39"/>
      <c r="B239" s="40"/>
      <c r="C239" s="41"/>
      <c r="D239" s="223" t="s">
        <v>140</v>
      </c>
      <c r="E239" s="41"/>
      <c r="F239" s="224" t="s">
        <v>390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140</v>
      </c>
      <c r="AU239" s="18" t="s">
        <v>84</v>
      </c>
    </row>
    <row r="240" s="12" customFormat="1" ht="22.8" customHeight="1">
      <c r="A240" s="12"/>
      <c r="B240" s="189"/>
      <c r="C240" s="190"/>
      <c r="D240" s="191" t="s">
        <v>73</v>
      </c>
      <c r="E240" s="203" t="s">
        <v>391</v>
      </c>
      <c r="F240" s="203" t="s">
        <v>392</v>
      </c>
      <c r="G240" s="190"/>
      <c r="H240" s="190"/>
      <c r="I240" s="193"/>
      <c r="J240" s="204">
        <f>BK240</f>
        <v>0</v>
      </c>
      <c r="K240" s="190"/>
      <c r="L240" s="195"/>
      <c r="M240" s="196"/>
      <c r="N240" s="197"/>
      <c r="O240" s="197"/>
      <c r="P240" s="198">
        <f>SUM(P241:P243)</f>
        <v>0</v>
      </c>
      <c r="Q240" s="197"/>
      <c r="R240" s="198">
        <f>SUM(R241:R243)</f>
        <v>0.0027599999999999999</v>
      </c>
      <c r="S240" s="197"/>
      <c r="T240" s="199">
        <f>SUM(T241:T243)</f>
        <v>0.02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0" t="s">
        <v>84</v>
      </c>
      <c r="AT240" s="201" t="s">
        <v>73</v>
      </c>
      <c r="AU240" s="201" t="s">
        <v>82</v>
      </c>
      <c r="AY240" s="200" t="s">
        <v>127</v>
      </c>
      <c r="BK240" s="202">
        <f>SUM(BK241:BK243)</f>
        <v>0</v>
      </c>
    </row>
    <row r="241" s="2" customFormat="1" ht="16.5" customHeight="1">
      <c r="A241" s="39"/>
      <c r="B241" s="40"/>
      <c r="C241" s="205" t="s">
        <v>393</v>
      </c>
      <c r="D241" s="205" t="s">
        <v>131</v>
      </c>
      <c r="E241" s="206" t="s">
        <v>394</v>
      </c>
      <c r="F241" s="207" t="s">
        <v>395</v>
      </c>
      <c r="G241" s="208" t="s">
        <v>154</v>
      </c>
      <c r="H241" s="209">
        <v>4</v>
      </c>
      <c r="I241" s="210"/>
      <c r="J241" s="211">
        <f>ROUND(I241*H241,2)</f>
        <v>0</v>
      </c>
      <c r="K241" s="207" t="s">
        <v>135</v>
      </c>
      <c r="L241" s="45"/>
      <c r="M241" s="212" t="s">
        <v>19</v>
      </c>
      <c r="N241" s="213" t="s">
        <v>45</v>
      </c>
      <c r="O241" s="85"/>
      <c r="P241" s="214">
        <f>O241*H241</f>
        <v>0</v>
      </c>
      <c r="Q241" s="214">
        <v>0.00068999999999999997</v>
      </c>
      <c r="R241" s="214">
        <f>Q241*H241</f>
        <v>0.0027599999999999999</v>
      </c>
      <c r="S241" s="214">
        <v>0.0050000000000000001</v>
      </c>
      <c r="T241" s="215">
        <f>S241*H241</f>
        <v>0.02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330</v>
      </c>
      <c r="AT241" s="216" t="s">
        <v>131</v>
      </c>
      <c r="AU241" s="216" t="s">
        <v>84</v>
      </c>
      <c r="AY241" s="18" t="s">
        <v>127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82</v>
      </c>
      <c r="BK241" s="217">
        <f>ROUND(I241*H241,2)</f>
        <v>0</v>
      </c>
      <c r="BL241" s="18" t="s">
        <v>330</v>
      </c>
      <c r="BM241" s="216" t="s">
        <v>396</v>
      </c>
    </row>
    <row r="242" s="2" customFormat="1">
      <c r="A242" s="39"/>
      <c r="B242" s="40"/>
      <c r="C242" s="41"/>
      <c r="D242" s="218" t="s">
        <v>138</v>
      </c>
      <c r="E242" s="41"/>
      <c r="F242" s="219" t="s">
        <v>397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138</v>
      </c>
      <c r="AU242" s="18" t="s">
        <v>84</v>
      </c>
    </row>
    <row r="243" s="2" customFormat="1">
      <c r="A243" s="39"/>
      <c r="B243" s="40"/>
      <c r="C243" s="41"/>
      <c r="D243" s="223" t="s">
        <v>140</v>
      </c>
      <c r="E243" s="41"/>
      <c r="F243" s="224" t="s">
        <v>398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140</v>
      </c>
      <c r="AU243" s="18" t="s">
        <v>84</v>
      </c>
    </row>
    <row r="244" s="12" customFormat="1" ht="22.8" customHeight="1">
      <c r="A244" s="12"/>
      <c r="B244" s="189"/>
      <c r="C244" s="190"/>
      <c r="D244" s="191" t="s">
        <v>73</v>
      </c>
      <c r="E244" s="203" t="s">
        <v>399</v>
      </c>
      <c r="F244" s="203" t="s">
        <v>400</v>
      </c>
      <c r="G244" s="190"/>
      <c r="H244" s="190"/>
      <c r="I244" s="193"/>
      <c r="J244" s="204">
        <f>BK244</f>
        <v>0</v>
      </c>
      <c r="K244" s="190"/>
      <c r="L244" s="195"/>
      <c r="M244" s="196"/>
      <c r="N244" s="197"/>
      <c r="O244" s="197"/>
      <c r="P244" s="198">
        <f>SUM(P245:P259)</f>
        <v>0</v>
      </c>
      <c r="Q244" s="197"/>
      <c r="R244" s="198">
        <f>SUM(R245:R259)</f>
        <v>0.19857407999999999</v>
      </c>
      <c r="S244" s="197"/>
      <c r="T244" s="199">
        <f>SUM(T245:T259)</f>
        <v>0.03047424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0" t="s">
        <v>84</v>
      </c>
      <c r="AT244" s="201" t="s">
        <v>73</v>
      </c>
      <c r="AU244" s="201" t="s">
        <v>82</v>
      </c>
      <c r="AY244" s="200" t="s">
        <v>127</v>
      </c>
      <c r="BK244" s="202">
        <f>SUM(BK245:BK259)</f>
        <v>0</v>
      </c>
    </row>
    <row r="245" s="2" customFormat="1" ht="16.5" customHeight="1">
      <c r="A245" s="39"/>
      <c r="B245" s="40"/>
      <c r="C245" s="205" t="s">
        <v>401</v>
      </c>
      <c r="D245" s="205" t="s">
        <v>131</v>
      </c>
      <c r="E245" s="206" t="s">
        <v>402</v>
      </c>
      <c r="F245" s="207" t="s">
        <v>403</v>
      </c>
      <c r="G245" s="208" t="s">
        <v>164</v>
      </c>
      <c r="H245" s="209">
        <v>98.304000000000002</v>
      </c>
      <c r="I245" s="210"/>
      <c r="J245" s="211">
        <f>ROUND(I245*H245,2)</f>
        <v>0</v>
      </c>
      <c r="K245" s="207" t="s">
        <v>135</v>
      </c>
      <c r="L245" s="45"/>
      <c r="M245" s="212" t="s">
        <v>19</v>
      </c>
      <c r="N245" s="213" t="s">
        <v>45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330</v>
      </c>
      <c r="AT245" s="216" t="s">
        <v>131</v>
      </c>
      <c r="AU245" s="216" t="s">
        <v>84</v>
      </c>
      <c r="AY245" s="18" t="s">
        <v>127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82</v>
      </c>
      <c r="BK245" s="217">
        <f>ROUND(I245*H245,2)</f>
        <v>0</v>
      </c>
      <c r="BL245" s="18" t="s">
        <v>330</v>
      </c>
      <c r="BM245" s="216" t="s">
        <v>404</v>
      </c>
    </row>
    <row r="246" s="2" customFormat="1">
      <c r="A246" s="39"/>
      <c r="B246" s="40"/>
      <c r="C246" s="41"/>
      <c r="D246" s="218" t="s">
        <v>138</v>
      </c>
      <c r="E246" s="41"/>
      <c r="F246" s="219" t="s">
        <v>405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138</v>
      </c>
      <c r="AU246" s="18" t="s">
        <v>84</v>
      </c>
    </row>
    <row r="247" s="2" customFormat="1">
      <c r="A247" s="39"/>
      <c r="B247" s="40"/>
      <c r="C247" s="41"/>
      <c r="D247" s="223" t="s">
        <v>140</v>
      </c>
      <c r="E247" s="41"/>
      <c r="F247" s="224" t="s">
        <v>406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140</v>
      </c>
      <c r="AU247" s="18" t="s">
        <v>84</v>
      </c>
    </row>
    <row r="248" s="13" customFormat="1">
      <c r="A248" s="13"/>
      <c r="B248" s="225"/>
      <c r="C248" s="226"/>
      <c r="D248" s="218" t="s">
        <v>142</v>
      </c>
      <c r="E248" s="227" t="s">
        <v>19</v>
      </c>
      <c r="F248" s="228" t="s">
        <v>407</v>
      </c>
      <c r="G248" s="226"/>
      <c r="H248" s="229">
        <v>88.063999999999993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142</v>
      </c>
      <c r="AU248" s="235" t="s">
        <v>84</v>
      </c>
      <c r="AV248" s="13" t="s">
        <v>84</v>
      </c>
      <c r="AW248" s="13" t="s">
        <v>33</v>
      </c>
      <c r="AX248" s="13" t="s">
        <v>74</v>
      </c>
      <c r="AY248" s="235" t="s">
        <v>127</v>
      </c>
    </row>
    <row r="249" s="13" customFormat="1">
      <c r="A249" s="13"/>
      <c r="B249" s="225"/>
      <c r="C249" s="226"/>
      <c r="D249" s="218" t="s">
        <v>142</v>
      </c>
      <c r="E249" s="227" t="s">
        <v>19</v>
      </c>
      <c r="F249" s="228" t="s">
        <v>371</v>
      </c>
      <c r="G249" s="226"/>
      <c r="H249" s="229">
        <v>10.24</v>
      </c>
      <c r="I249" s="230"/>
      <c r="J249" s="226"/>
      <c r="K249" s="226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142</v>
      </c>
      <c r="AU249" s="235" t="s">
        <v>84</v>
      </c>
      <c r="AV249" s="13" t="s">
        <v>84</v>
      </c>
      <c r="AW249" s="13" t="s">
        <v>33</v>
      </c>
      <c r="AX249" s="13" t="s">
        <v>74</v>
      </c>
      <c r="AY249" s="235" t="s">
        <v>127</v>
      </c>
    </row>
    <row r="250" s="14" customFormat="1">
      <c r="A250" s="14"/>
      <c r="B250" s="247"/>
      <c r="C250" s="248"/>
      <c r="D250" s="218" t="s">
        <v>142</v>
      </c>
      <c r="E250" s="249" t="s">
        <v>19</v>
      </c>
      <c r="F250" s="250" t="s">
        <v>372</v>
      </c>
      <c r="G250" s="248"/>
      <c r="H250" s="251">
        <v>98.303999999999988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142</v>
      </c>
      <c r="AU250" s="257" t="s">
        <v>84</v>
      </c>
      <c r="AV250" s="14" t="s">
        <v>136</v>
      </c>
      <c r="AW250" s="14" t="s">
        <v>33</v>
      </c>
      <c r="AX250" s="14" t="s">
        <v>82</v>
      </c>
      <c r="AY250" s="257" t="s">
        <v>127</v>
      </c>
    </row>
    <row r="251" s="2" customFormat="1" ht="16.5" customHeight="1">
      <c r="A251" s="39"/>
      <c r="B251" s="40"/>
      <c r="C251" s="205" t="s">
        <v>82</v>
      </c>
      <c r="D251" s="205" t="s">
        <v>131</v>
      </c>
      <c r="E251" s="206" t="s">
        <v>408</v>
      </c>
      <c r="F251" s="207" t="s">
        <v>409</v>
      </c>
      <c r="G251" s="208" t="s">
        <v>164</v>
      </c>
      <c r="H251" s="209">
        <v>98.304000000000002</v>
      </c>
      <c r="I251" s="210"/>
      <c r="J251" s="211">
        <f>ROUND(I251*H251,2)</f>
        <v>0</v>
      </c>
      <c r="K251" s="207" t="s">
        <v>135</v>
      </c>
      <c r="L251" s="45"/>
      <c r="M251" s="212" t="s">
        <v>19</v>
      </c>
      <c r="N251" s="213" t="s">
        <v>45</v>
      </c>
      <c r="O251" s="85"/>
      <c r="P251" s="214">
        <f>O251*H251</f>
        <v>0</v>
      </c>
      <c r="Q251" s="214">
        <v>0.001</v>
      </c>
      <c r="R251" s="214">
        <f>Q251*H251</f>
        <v>0.098304000000000002</v>
      </c>
      <c r="S251" s="214">
        <v>0.00031</v>
      </c>
      <c r="T251" s="215">
        <f>S251*H251</f>
        <v>0.03047424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330</v>
      </c>
      <c r="AT251" s="216" t="s">
        <v>131</v>
      </c>
      <c r="AU251" s="216" t="s">
        <v>84</v>
      </c>
      <c r="AY251" s="18" t="s">
        <v>127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82</v>
      </c>
      <c r="BK251" s="217">
        <f>ROUND(I251*H251,2)</f>
        <v>0</v>
      </c>
      <c r="BL251" s="18" t="s">
        <v>330</v>
      </c>
      <c r="BM251" s="216" t="s">
        <v>410</v>
      </c>
    </row>
    <row r="252" s="2" customFormat="1">
      <c r="A252" s="39"/>
      <c r="B252" s="40"/>
      <c r="C252" s="41"/>
      <c r="D252" s="218" t="s">
        <v>138</v>
      </c>
      <c r="E252" s="41"/>
      <c r="F252" s="219" t="s">
        <v>411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138</v>
      </c>
      <c r="AU252" s="18" t="s">
        <v>84</v>
      </c>
    </row>
    <row r="253" s="2" customFormat="1">
      <c r="A253" s="39"/>
      <c r="B253" s="40"/>
      <c r="C253" s="41"/>
      <c r="D253" s="223" t="s">
        <v>140</v>
      </c>
      <c r="E253" s="41"/>
      <c r="F253" s="224" t="s">
        <v>412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140</v>
      </c>
      <c r="AU253" s="18" t="s">
        <v>84</v>
      </c>
    </row>
    <row r="254" s="2" customFormat="1" ht="21.75" customHeight="1">
      <c r="A254" s="39"/>
      <c r="B254" s="40"/>
      <c r="C254" s="205" t="s">
        <v>413</v>
      </c>
      <c r="D254" s="205" t="s">
        <v>131</v>
      </c>
      <c r="E254" s="206" t="s">
        <v>414</v>
      </c>
      <c r="F254" s="207" t="s">
        <v>415</v>
      </c>
      <c r="G254" s="208" t="s">
        <v>164</v>
      </c>
      <c r="H254" s="209">
        <v>98.304000000000002</v>
      </c>
      <c r="I254" s="210"/>
      <c r="J254" s="211">
        <f>ROUND(I254*H254,2)</f>
        <v>0</v>
      </c>
      <c r="K254" s="207" t="s">
        <v>135</v>
      </c>
      <c r="L254" s="45"/>
      <c r="M254" s="212" t="s">
        <v>19</v>
      </c>
      <c r="N254" s="213" t="s">
        <v>45</v>
      </c>
      <c r="O254" s="85"/>
      <c r="P254" s="214">
        <f>O254*H254</f>
        <v>0</v>
      </c>
      <c r="Q254" s="214">
        <v>0.00073999999999999999</v>
      </c>
      <c r="R254" s="214">
        <f>Q254*H254</f>
        <v>0.072744959999999997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330</v>
      </c>
      <c r="AT254" s="216" t="s">
        <v>131</v>
      </c>
      <c r="AU254" s="216" t="s">
        <v>84</v>
      </c>
      <c r="AY254" s="18" t="s">
        <v>127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82</v>
      </c>
      <c r="BK254" s="217">
        <f>ROUND(I254*H254,2)</f>
        <v>0</v>
      </c>
      <c r="BL254" s="18" t="s">
        <v>330</v>
      </c>
      <c r="BM254" s="216" t="s">
        <v>416</v>
      </c>
    </row>
    <row r="255" s="2" customFormat="1">
      <c r="A255" s="39"/>
      <c r="B255" s="40"/>
      <c r="C255" s="41"/>
      <c r="D255" s="218" t="s">
        <v>138</v>
      </c>
      <c r="E255" s="41"/>
      <c r="F255" s="219" t="s">
        <v>417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138</v>
      </c>
      <c r="AU255" s="18" t="s">
        <v>84</v>
      </c>
    </row>
    <row r="256" s="2" customFormat="1">
      <c r="A256" s="39"/>
      <c r="B256" s="40"/>
      <c r="C256" s="41"/>
      <c r="D256" s="223" t="s">
        <v>140</v>
      </c>
      <c r="E256" s="41"/>
      <c r="F256" s="224" t="s">
        <v>418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140</v>
      </c>
      <c r="AU256" s="18" t="s">
        <v>84</v>
      </c>
    </row>
    <row r="257" s="2" customFormat="1" ht="16.5" customHeight="1">
      <c r="A257" s="39"/>
      <c r="B257" s="40"/>
      <c r="C257" s="205" t="s">
        <v>419</v>
      </c>
      <c r="D257" s="205" t="s">
        <v>131</v>
      </c>
      <c r="E257" s="206" t="s">
        <v>420</v>
      </c>
      <c r="F257" s="207" t="s">
        <v>421</v>
      </c>
      <c r="G257" s="208" t="s">
        <v>164</v>
      </c>
      <c r="H257" s="209">
        <v>98.304000000000002</v>
      </c>
      <c r="I257" s="210"/>
      <c r="J257" s="211">
        <f>ROUND(I257*H257,2)</f>
        <v>0</v>
      </c>
      <c r="K257" s="207" t="s">
        <v>135</v>
      </c>
      <c r="L257" s="45"/>
      <c r="M257" s="212" t="s">
        <v>19</v>
      </c>
      <c r="N257" s="213" t="s">
        <v>45</v>
      </c>
      <c r="O257" s="85"/>
      <c r="P257" s="214">
        <f>O257*H257</f>
        <v>0</v>
      </c>
      <c r="Q257" s="214">
        <v>0.00027999999999999998</v>
      </c>
      <c r="R257" s="214">
        <f>Q257*H257</f>
        <v>0.027525119999999997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330</v>
      </c>
      <c r="AT257" s="216" t="s">
        <v>131</v>
      </c>
      <c r="AU257" s="216" t="s">
        <v>84</v>
      </c>
      <c r="AY257" s="18" t="s">
        <v>127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82</v>
      </c>
      <c r="BK257" s="217">
        <f>ROUND(I257*H257,2)</f>
        <v>0</v>
      </c>
      <c r="BL257" s="18" t="s">
        <v>330</v>
      </c>
      <c r="BM257" s="216" t="s">
        <v>422</v>
      </c>
    </row>
    <row r="258" s="2" customFormat="1">
      <c r="A258" s="39"/>
      <c r="B258" s="40"/>
      <c r="C258" s="41"/>
      <c r="D258" s="218" t="s">
        <v>138</v>
      </c>
      <c r="E258" s="41"/>
      <c r="F258" s="219" t="s">
        <v>423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138</v>
      </c>
      <c r="AU258" s="18" t="s">
        <v>84</v>
      </c>
    </row>
    <row r="259" s="2" customFormat="1">
      <c r="A259" s="39"/>
      <c r="B259" s="40"/>
      <c r="C259" s="41"/>
      <c r="D259" s="223" t="s">
        <v>140</v>
      </c>
      <c r="E259" s="41"/>
      <c r="F259" s="224" t="s">
        <v>424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140</v>
      </c>
      <c r="AU259" s="18" t="s">
        <v>84</v>
      </c>
    </row>
    <row r="260" s="12" customFormat="1" ht="25.92" customHeight="1">
      <c r="A260" s="12"/>
      <c r="B260" s="189"/>
      <c r="C260" s="190"/>
      <c r="D260" s="191" t="s">
        <v>73</v>
      </c>
      <c r="E260" s="192" t="s">
        <v>425</v>
      </c>
      <c r="F260" s="192" t="s">
        <v>426</v>
      </c>
      <c r="G260" s="190"/>
      <c r="H260" s="190"/>
      <c r="I260" s="193"/>
      <c r="J260" s="194">
        <f>BK260</f>
        <v>0</v>
      </c>
      <c r="K260" s="190"/>
      <c r="L260" s="195"/>
      <c r="M260" s="196"/>
      <c r="N260" s="197"/>
      <c r="O260" s="197"/>
      <c r="P260" s="198">
        <f>SUM(P261:P266)</f>
        <v>0</v>
      </c>
      <c r="Q260" s="197"/>
      <c r="R260" s="198">
        <f>SUM(R261:R266)</f>
        <v>0</v>
      </c>
      <c r="S260" s="197"/>
      <c r="T260" s="199">
        <f>SUM(T261:T266)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0" t="s">
        <v>136</v>
      </c>
      <c r="AT260" s="201" t="s">
        <v>73</v>
      </c>
      <c r="AU260" s="201" t="s">
        <v>74</v>
      </c>
      <c r="AY260" s="200" t="s">
        <v>127</v>
      </c>
      <c r="BK260" s="202">
        <f>SUM(BK261:BK266)</f>
        <v>0</v>
      </c>
    </row>
    <row r="261" s="2" customFormat="1" ht="24.15" customHeight="1">
      <c r="A261" s="39"/>
      <c r="B261" s="40"/>
      <c r="C261" s="205" t="s">
        <v>427</v>
      </c>
      <c r="D261" s="205" t="s">
        <v>131</v>
      </c>
      <c r="E261" s="206" t="s">
        <v>428</v>
      </c>
      <c r="F261" s="207" t="s">
        <v>429</v>
      </c>
      <c r="G261" s="208" t="s">
        <v>430</v>
      </c>
      <c r="H261" s="209">
        <v>18</v>
      </c>
      <c r="I261" s="210"/>
      <c r="J261" s="211">
        <f>ROUND(I261*H261,2)</f>
        <v>0</v>
      </c>
      <c r="K261" s="207" t="s">
        <v>135</v>
      </c>
      <c r="L261" s="45"/>
      <c r="M261" s="212" t="s">
        <v>19</v>
      </c>
      <c r="N261" s="213" t="s">
        <v>45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431</v>
      </c>
      <c r="AT261" s="216" t="s">
        <v>131</v>
      </c>
      <c r="AU261" s="216" t="s">
        <v>82</v>
      </c>
      <c r="AY261" s="18" t="s">
        <v>127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82</v>
      </c>
      <c r="BK261" s="217">
        <f>ROUND(I261*H261,2)</f>
        <v>0</v>
      </c>
      <c r="BL261" s="18" t="s">
        <v>431</v>
      </c>
      <c r="BM261" s="216" t="s">
        <v>432</v>
      </c>
    </row>
    <row r="262" s="2" customFormat="1">
      <c r="A262" s="39"/>
      <c r="B262" s="40"/>
      <c r="C262" s="41"/>
      <c r="D262" s="218" t="s">
        <v>138</v>
      </c>
      <c r="E262" s="41"/>
      <c r="F262" s="219" t="s">
        <v>433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138</v>
      </c>
      <c r="AU262" s="18" t="s">
        <v>82</v>
      </c>
    </row>
    <row r="263" s="2" customFormat="1">
      <c r="A263" s="39"/>
      <c r="B263" s="40"/>
      <c r="C263" s="41"/>
      <c r="D263" s="223" t="s">
        <v>140</v>
      </c>
      <c r="E263" s="41"/>
      <c r="F263" s="224" t="s">
        <v>434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140</v>
      </c>
      <c r="AU263" s="18" t="s">
        <v>82</v>
      </c>
    </row>
    <row r="264" s="2" customFormat="1" ht="44.25" customHeight="1">
      <c r="A264" s="39"/>
      <c r="B264" s="40"/>
      <c r="C264" s="205" t="s">
        <v>435</v>
      </c>
      <c r="D264" s="205" t="s">
        <v>131</v>
      </c>
      <c r="E264" s="206" t="s">
        <v>436</v>
      </c>
      <c r="F264" s="207" t="s">
        <v>437</v>
      </c>
      <c r="G264" s="208" t="s">
        <v>430</v>
      </c>
      <c r="H264" s="209">
        <v>22</v>
      </c>
      <c r="I264" s="210"/>
      <c r="J264" s="211">
        <f>ROUND(I264*H264,2)</f>
        <v>0</v>
      </c>
      <c r="K264" s="207" t="s">
        <v>135</v>
      </c>
      <c r="L264" s="45"/>
      <c r="M264" s="212" t="s">
        <v>19</v>
      </c>
      <c r="N264" s="213" t="s">
        <v>45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431</v>
      </c>
      <c r="AT264" s="216" t="s">
        <v>131</v>
      </c>
      <c r="AU264" s="216" t="s">
        <v>82</v>
      </c>
      <c r="AY264" s="18" t="s">
        <v>127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82</v>
      </c>
      <c r="BK264" s="217">
        <f>ROUND(I264*H264,2)</f>
        <v>0</v>
      </c>
      <c r="BL264" s="18" t="s">
        <v>431</v>
      </c>
      <c r="BM264" s="216" t="s">
        <v>438</v>
      </c>
    </row>
    <row r="265" s="2" customFormat="1">
      <c r="A265" s="39"/>
      <c r="B265" s="40"/>
      <c r="C265" s="41"/>
      <c r="D265" s="218" t="s">
        <v>138</v>
      </c>
      <c r="E265" s="41"/>
      <c r="F265" s="219" t="s">
        <v>439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138</v>
      </c>
      <c r="AU265" s="18" t="s">
        <v>82</v>
      </c>
    </row>
    <row r="266" s="2" customFormat="1">
      <c r="A266" s="39"/>
      <c r="B266" s="40"/>
      <c r="C266" s="41"/>
      <c r="D266" s="223" t="s">
        <v>140</v>
      </c>
      <c r="E266" s="41"/>
      <c r="F266" s="224" t="s">
        <v>440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140</v>
      </c>
      <c r="AU266" s="18" t="s">
        <v>82</v>
      </c>
    </row>
    <row r="267" s="12" customFormat="1" ht="25.92" customHeight="1">
      <c r="A267" s="12"/>
      <c r="B267" s="189"/>
      <c r="C267" s="190"/>
      <c r="D267" s="191" t="s">
        <v>73</v>
      </c>
      <c r="E267" s="192" t="s">
        <v>441</v>
      </c>
      <c r="F267" s="192" t="s">
        <v>442</v>
      </c>
      <c r="G267" s="190"/>
      <c r="H267" s="190"/>
      <c r="I267" s="193"/>
      <c r="J267" s="194">
        <f>BK267</f>
        <v>0</v>
      </c>
      <c r="K267" s="190"/>
      <c r="L267" s="195"/>
      <c r="M267" s="196"/>
      <c r="N267" s="197"/>
      <c r="O267" s="197"/>
      <c r="P267" s="198">
        <f>P268+P273+P278</f>
        <v>0</v>
      </c>
      <c r="Q267" s="197"/>
      <c r="R267" s="198">
        <f>R268+R273+R278</f>
        <v>0</v>
      </c>
      <c r="S267" s="197"/>
      <c r="T267" s="199">
        <f>T268+T273+T278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0" t="s">
        <v>443</v>
      </c>
      <c r="AT267" s="201" t="s">
        <v>73</v>
      </c>
      <c r="AU267" s="201" t="s">
        <v>74</v>
      </c>
      <c r="AY267" s="200" t="s">
        <v>127</v>
      </c>
      <c r="BK267" s="202">
        <f>BK268+BK273+BK278</f>
        <v>0</v>
      </c>
    </row>
    <row r="268" s="12" customFormat="1" ht="22.8" customHeight="1">
      <c r="A268" s="12"/>
      <c r="B268" s="189"/>
      <c r="C268" s="190"/>
      <c r="D268" s="191" t="s">
        <v>73</v>
      </c>
      <c r="E268" s="203" t="s">
        <v>444</v>
      </c>
      <c r="F268" s="203" t="s">
        <v>445</v>
      </c>
      <c r="G268" s="190"/>
      <c r="H268" s="190"/>
      <c r="I268" s="193"/>
      <c r="J268" s="204">
        <f>BK268</f>
        <v>0</v>
      </c>
      <c r="K268" s="190"/>
      <c r="L268" s="195"/>
      <c r="M268" s="196"/>
      <c r="N268" s="197"/>
      <c r="O268" s="197"/>
      <c r="P268" s="198">
        <f>SUM(P269:P272)</f>
        <v>0</v>
      </c>
      <c r="Q268" s="197"/>
      <c r="R268" s="198">
        <f>SUM(R269:R272)</f>
        <v>0</v>
      </c>
      <c r="S268" s="197"/>
      <c r="T268" s="199">
        <f>SUM(T269:T272)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0" t="s">
        <v>443</v>
      </c>
      <c r="AT268" s="201" t="s">
        <v>73</v>
      </c>
      <c r="AU268" s="201" t="s">
        <v>82</v>
      </c>
      <c r="AY268" s="200" t="s">
        <v>127</v>
      </c>
      <c r="BK268" s="202">
        <f>SUM(BK269:BK272)</f>
        <v>0</v>
      </c>
    </row>
    <row r="269" s="2" customFormat="1" ht="16.5" customHeight="1">
      <c r="A269" s="39"/>
      <c r="B269" s="40"/>
      <c r="C269" s="205" t="s">
        <v>446</v>
      </c>
      <c r="D269" s="205" t="s">
        <v>131</v>
      </c>
      <c r="E269" s="206" t="s">
        <v>447</v>
      </c>
      <c r="F269" s="207" t="s">
        <v>445</v>
      </c>
      <c r="G269" s="208" t="s">
        <v>448</v>
      </c>
      <c r="H269" s="209">
        <v>1</v>
      </c>
      <c r="I269" s="210"/>
      <c r="J269" s="211">
        <f>ROUND(I269*H269,2)</f>
        <v>0</v>
      </c>
      <c r="K269" s="207" t="s">
        <v>135</v>
      </c>
      <c r="L269" s="45"/>
      <c r="M269" s="212" t="s">
        <v>19</v>
      </c>
      <c r="N269" s="213" t="s">
        <v>45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449</v>
      </c>
      <c r="AT269" s="216" t="s">
        <v>131</v>
      </c>
      <c r="AU269" s="216" t="s">
        <v>84</v>
      </c>
      <c r="AY269" s="18" t="s">
        <v>127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82</v>
      </c>
      <c r="BK269" s="217">
        <f>ROUND(I269*H269,2)</f>
        <v>0</v>
      </c>
      <c r="BL269" s="18" t="s">
        <v>449</v>
      </c>
      <c r="BM269" s="216" t="s">
        <v>450</v>
      </c>
    </row>
    <row r="270" s="2" customFormat="1">
      <c r="A270" s="39"/>
      <c r="B270" s="40"/>
      <c r="C270" s="41"/>
      <c r="D270" s="218" t="s">
        <v>138</v>
      </c>
      <c r="E270" s="41"/>
      <c r="F270" s="219" t="s">
        <v>445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138</v>
      </c>
      <c r="AU270" s="18" t="s">
        <v>84</v>
      </c>
    </row>
    <row r="271" s="2" customFormat="1">
      <c r="A271" s="39"/>
      <c r="B271" s="40"/>
      <c r="C271" s="41"/>
      <c r="D271" s="223" t="s">
        <v>140</v>
      </c>
      <c r="E271" s="41"/>
      <c r="F271" s="224" t="s">
        <v>451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140</v>
      </c>
      <c r="AU271" s="18" t="s">
        <v>84</v>
      </c>
    </row>
    <row r="272" s="2" customFormat="1">
      <c r="A272" s="39"/>
      <c r="B272" s="40"/>
      <c r="C272" s="41"/>
      <c r="D272" s="218" t="s">
        <v>207</v>
      </c>
      <c r="E272" s="41"/>
      <c r="F272" s="246" t="s">
        <v>452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207</v>
      </c>
      <c r="AU272" s="18" t="s">
        <v>84</v>
      </c>
    </row>
    <row r="273" s="12" customFormat="1" ht="22.8" customHeight="1">
      <c r="A273" s="12"/>
      <c r="B273" s="189"/>
      <c r="C273" s="190"/>
      <c r="D273" s="191" t="s">
        <v>73</v>
      </c>
      <c r="E273" s="203" t="s">
        <v>453</v>
      </c>
      <c r="F273" s="203" t="s">
        <v>454</v>
      </c>
      <c r="G273" s="190"/>
      <c r="H273" s="190"/>
      <c r="I273" s="193"/>
      <c r="J273" s="204">
        <f>BK273</f>
        <v>0</v>
      </c>
      <c r="K273" s="190"/>
      <c r="L273" s="195"/>
      <c r="M273" s="196"/>
      <c r="N273" s="197"/>
      <c r="O273" s="197"/>
      <c r="P273" s="198">
        <f>SUM(P274:P277)</f>
        <v>0</v>
      </c>
      <c r="Q273" s="197"/>
      <c r="R273" s="198">
        <f>SUM(R274:R277)</f>
        <v>0</v>
      </c>
      <c r="S273" s="197"/>
      <c r="T273" s="199">
        <f>SUM(T274:T277)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0" t="s">
        <v>443</v>
      </c>
      <c r="AT273" s="201" t="s">
        <v>73</v>
      </c>
      <c r="AU273" s="201" t="s">
        <v>82</v>
      </c>
      <c r="AY273" s="200" t="s">
        <v>127</v>
      </c>
      <c r="BK273" s="202">
        <f>SUM(BK274:BK277)</f>
        <v>0</v>
      </c>
    </row>
    <row r="274" s="2" customFormat="1" ht="16.5" customHeight="1">
      <c r="A274" s="39"/>
      <c r="B274" s="40"/>
      <c r="C274" s="205" t="s">
        <v>455</v>
      </c>
      <c r="D274" s="205" t="s">
        <v>131</v>
      </c>
      <c r="E274" s="206" t="s">
        <v>456</v>
      </c>
      <c r="F274" s="207" t="s">
        <v>457</v>
      </c>
      <c r="G274" s="208" t="s">
        <v>448</v>
      </c>
      <c r="H274" s="209">
        <v>1</v>
      </c>
      <c r="I274" s="210"/>
      <c r="J274" s="211">
        <f>ROUND(I274*H274,2)</f>
        <v>0</v>
      </c>
      <c r="K274" s="207" t="s">
        <v>135</v>
      </c>
      <c r="L274" s="45"/>
      <c r="M274" s="212" t="s">
        <v>19</v>
      </c>
      <c r="N274" s="213" t="s">
        <v>45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449</v>
      </c>
      <c r="AT274" s="216" t="s">
        <v>131</v>
      </c>
      <c r="AU274" s="216" t="s">
        <v>84</v>
      </c>
      <c r="AY274" s="18" t="s">
        <v>127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82</v>
      </c>
      <c r="BK274" s="217">
        <f>ROUND(I274*H274,2)</f>
        <v>0</v>
      </c>
      <c r="BL274" s="18" t="s">
        <v>449</v>
      </c>
      <c r="BM274" s="216" t="s">
        <v>458</v>
      </c>
    </row>
    <row r="275" s="2" customFormat="1">
      <c r="A275" s="39"/>
      <c r="B275" s="40"/>
      <c r="C275" s="41"/>
      <c r="D275" s="218" t="s">
        <v>138</v>
      </c>
      <c r="E275" s="41"/>
      <c r="F275" s="219" t="s">
        <v>457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138</v>
      </c>
      <c r="AU275" s="18" t="s">
        <v>84</v>
      </c>
    </row>
    <row r="276" s="2" customFormat="1">
      <c r="A276" s="39"/>
      <c r="B276" s="40"/>
      <c r="C276" s="41"/>
      <c r="D276" s="223" t="s">
        <v>140</v>
      </c>
      <c r="E276" s="41"/>
      <c r="F276" s="224" t="s">
        <v>459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140</v>
      </c>
      <c r="AU276" s="18" t="s">
        <v>84</v>
      </c>
    </row>
    <row r="277" s="2" customFormat="1">
      <c r="A277" s="39"/>
      <c r="B277" s="40"/>
      <c r="C277" s="41"/>
      <c r="D277" s="218" t="s">
        <v>207</v>
      </c>
      <c r="E277" s="41"/>
      <c r="F277" s="246" t="s">
        <v>460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207</v>
      </c>
      <c r="AU277" s="18" t="s">
        <v>84</v>
      </c>
    </row>
    <row r="278" s="12" customFormat="1" ht="22.8" customHeight="1">
      <c r="A278" s="12"/>
      <c r="B278" s="189"/>
      <c r="C278" s="190"/>
      <c r="D278" s="191" t="s">
        <v>73</v>
      </c>
      <c r="E278" s="203" t="s">
        <v>461</v>
      </c>
      <c r="F278" s="203" t="s">
        <v>462</v>
      </c>
      <c r="G278" s="190"/>
      <c r="H278" s="190"/>
      <c r="I278" s="193"/>
      <c r="J278" s="204">
        <f>BK278</f>
        <v>0</v>
      </c>
      <c r="K278" s="190"/>
      <c r="L278" s="195"/>
      <c r="M278" s="196"/>
      <c r="N278" s="197"/>
      <c r="O278" s="197"/>
      <c r="P278" s="198">
        <f>SUM(P279:P282)</f>
        <v>0</v>
      </c>
      <c r="Q278" s="197"/>
      <c r="R278" s="198">
        <f>SUM(R279:R282)</f>
        <v>0</v>
      </c>
      <c r="S278" s="197"/>
      <c r="T278" s="199">
        <f>SUM(T279:T282)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0" t="s">
        <v>443</v>
      </c>
      <c r="AT278" s="201" t="s">
        <v>73</v>
      </c>
      <c r="AU278" s="201" t="s">
        <v>82</v>
      </c>
      <c r="AY278" s="200" t="s">
        <v>127</v>
      </c>
      <c r="BK278" s="202">
        <f>SUM(BK279:BK282)</f>
        <v>0</v>
      </c>
    </row>
    <row r="279" s="2" customFormat="1" ht="16.5" customHeight="1">
      <c r="A279" s="39"/>
      <c r="B279" s="40"/>
      <c r="C279" s="205" t="s">
        <v>463</v>
      </c>
      <c r="D279" s="205" t="s">
        <v>131</v>
      </c>
      <c r="E279" s="206" t="s">
        <v>464</v>
      </c>
      <c r="F279" s="207" t="s">
        <v>462</v>
      </c>
      <c r="G279" s="208" t="s">
        <v>448</v>
      </c>
      <c r="H279" s="209">
        <v>1</v>
      </c>
      <c r="I279" s="210"/>
      <c r="J279" s="211">
        <f>ROUND(I279*H279,2)</f>
        <v>0</v>
      </c>
      <c r="K279" s="207" t="s">
        <v>135</v>
      </c>
      <c r="L279" s="45"/>
      <c r="M279" s="212" t="s">
        <v>19</v>
      </c>
      <c r="N279" s="213" t="s">
        <v>45</v>
      </c>
      <c r="O279" s="85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449</v>
      </c>
      <c r="AT279" s="216" t="s">
        <v>131</v>
      </c>
      <c r="AU279" s="216" t="s">
        <v>84</v>
      </c>
      <c r="AY279" s="18" t="s">
        <v>127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82</v>
      </c>
      <c r="BK279" s="217">
        <f>ROUND(I279*H279,2)</f>
        <v>0</v>
      </c>
      <c r="BL279" s="18" t="s">
        <v>449</v>
      </c>
      <c r="BM279" s="216" t="s">
        <v>465</v>
      </c>
    </row>
    <row r="280" s="2" customFormat="1">
      <c r="A280" s="39"/>
      <c r="B280" s="40"/>
      <c r="C280" s="41"/>
      <c r="D280" s="218" t="s">
        <v>138</v>
      </c>
      <c r="E280" s="41"/>
      <c r="F280" s="219" t="s">
        <v>462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138</v>
      </c>
      <c r="AU280" s="18" t="s">
        <v>84</v>
      </c>
    </row>
    <row r="281" s="2" customFormat="1">
      <c r="A281" s="39"/>
      <c r="B281" s="40"/>
      <c r="C281" s="41"/>
      <c r="D281" s="223" t="s">
        <v>140</v>
      </c>
      <c r="E281" s="41"/>
      <c r="F281" s="224" t="s">
        <v>466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140</v>
      </c>
      <c r="AU281" s="18" t="s">
        <v>84</v>
      </c>
    </row>
    <row r="282" s="2" customFormat="1">
      <c r="A282" s="39"/>
      <c r="B282" s="40"/>
      <c r="C282" s="41"/>
      <c r="D282" s="218" t="s">
        <v>207</v>
      </c>
      <c r="E282" s="41"/>
      <c r="F282" s="246" t="s">
        <v>467</v>
      </c>
      <c r="G282" s="41"/>
      <c r="H282" s="41"/>
      <c r="I282" s="220"/>
      <c r="J282" s="41"/>
      <c r="K282" s="41"/>
      <c r="L282" s="45"/>
      <c r="M282" s="258"/>
      <c r="N282" s="259"/>
      <c r="O282" s="260"/>
      <c r="P282" s="260"/>
      <c r="Q282" s="260"/>
      <c r="R282" s="260"/>
      <c r="S282" s="260"/>
      <c r="T282" s="261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207</v>
      </c>
      <c r="AU282" s="18" t="s">
        <v>84</v>
      </c>
    </row>
    <row r="283" s="2" customFormat="1" ht="6.96" customHeight="1">
      <c r="A283" s="39"/>
      <c r="B283" s="60"/>
      <c r="C283" s="61"/>
      <c r="D283" s="61"/>
      <c r="E283" s="61"/>
      <c r="F283" s="61"/>
      <c r="G283" s="61"/>
      <c r="H283" s="61"/>
      <c r="I283" s="61"/>
      <c r="J283" s="61"/>
      <c r="K283" s="61"/>
      <c r="L283" s="45"/>
      <c r="M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</row>
  </sheetData>
  <sheetProtection sheet="1" autoFilter="0" formatColumns="0" formatRows="0" objects="1" scenarios="1" spinCount="100000" saltValue="9iiv9zL8ku2BGPtuQYx/S+Plnjb9+zk+5WnQEGIlNIk1ZfvE/ELhPl04otc8PYg7GmjfsXJ9hnMoIheVOB4IpQ==" hashValue="d+itvdR/UjklI9uc4nzVQAmFIP+WB6tnNX4l0kn7QenYh9iTC3QhTxIBqNAEgCuOh901i3ItVAiVo4xgxqSVeA==" algorithmName="SHA-512" password="CC35"/>
  <autoFilter ref="C95:K282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1" r:id="rId1" display="https://podminky.urs.cz/item/CS_URS_2024_02/317944323"/>
    <hyperlink ref="F108" r:id="rId2" display="https://podminky.urs.cz/item/CS_URS_2024_02/413232221"/>
    <hyperlink ref="F113" r:id="rId3" display="https://podminky.urs.cz/item/CS_URS_2024_02/612135000"/>
    <hyperlink ref="F117" r:id="rId4" display="https://podminky.urs.cz/item/CS_URS_2024_02/612135090"/>
    <hyperlink ref="F121" r:id="rId5" display="https://podminky.urs.cz/item/CS_URS_2024_02/612315302"/>
    <hyperlink ref="F125" r:id="rId6" display="https://podminky.urs.cz/item/CS_URS_2024_02/621215124"/>
    <hyperlink ref="F128" r:id="rId7" display="https://podminky.urs.cz/item/CS_URS_2024_02/622215124"/>
    <hyperlink ref="F131" r:id="rId8" display="https://podminky.urs.cz/item/CS_URS_2024_02/632452441"/>
    <hyperlink ref="F135" r:id="rId9" display="https://podminky.urs.cz/item/CS_URS_2024_02/632681115"/>
    <hyperlink ref="F139" r:id="rId10" display="https://podminky.urs.cz/item/CS_URS_2024_02/632902221"/>
    <hyperlink ref="F144" r:id="rId11" display="https://podminky.urs.cz/item/CS_URS_2024_02/943211112"/>
    <hyperlink ref="F148" r:id="rId12" display="https://podminky.urs.cz/item/CS_URS_2024_02/943211119"/>
    <hyperlink ref="F151" r:id="rId13" display="https://podminky.urs.cz/item/CS_URS_2024_02/943211212"/>
    <hyperlink ref="F155" r:id="rId14" display="https://podminky.urs.cz/item/CS_URS_2024_02/943211812"/>
    <hyperlink ref="F158" r:id="rId15" display="https://podminky.urs.cz/item/CS_URS_2024_02/962032240"/>
    <hyperlink ref="F162" r:id="rId16" display="https://podminky.urs.cz/item/CS_URS_2024_02/965046111"/>
    <hyperlink ref="F166" r:id="rId17" display="https://podminky.urs.cz/item/CS_URS_2024_02/965046119"/>
    <hyperlink ref="F170" r:id="rId18" display="https://podminky.urs.cz/item/CS_URS_2024_02/975021211"/>
    <hyperlink ref="F174" r:id="rId19" display="https://podminky.urs.cz/item/CS_URS_2024_02/978021191"/>
    <hyperlink ref="F178" r:id="rId20" display="https://podminky.urs.cz/item/CS_URS_2024_02/993121111"/>
    <hyperlink ref="F181" r:id="rId21" display="https://podminky.urs.cz/item/CS_URS_2024_02/993121119"/>
    <hyperlink ref="F186" r:id="rId22" display="https://podminky.urs.cz/item/CS_URS_2024_02/997013153"/>
    <hyperlink ref="F189" r:id="rId23" display="https://podminky.urs.cz/item/CS_URS_2024_02/997013501"/>
    <hyperlink ref="F192" r:id="rId24" display="https://podminky.urs.cz/item/CS_URS_2024_02/997013509"/>
    <hyperlink ref="F196" r:id="rId25" display="https://podminky.urs.cz/item/CS_URS_2024_02/997013631"/>
    <hyperlink ref="F200" r:id="rId26" display="https://podminky.urs.cz/item/CS_URS_2024_02/998011002"/>
    <hyperlink ref="F205" r:id="rId27" display="https://podminky.urs.cz/item/CS_URS_2024_02/711111001"/>
    <hyperlink ref="F209" r:id="rId28" display="https://podminky.urs.cz/item/CS_URS_2024_02/711112001"/>
    <hyperlink ref="F216" r:id="rId29" display="https://podminky.urs.cz/item/CS_URS_2024_02/711192202"/>
    <hyperlink ref="F219" r:id="rId30" display="https://podminky.urs.cz/item/CS_URS_2024_02/711191201"/>
    <hyperlink ref="F226" r:id="rId31" display="https://podminky.urs.cz/item/CS_URS_2024_02/711199101"/>
    <hyperlink ref="F232" r:id="rId32" display="https://podminky.urs.cz/item/CS_URS_2024_02/711199102"/>
    <hyperlink ref="F239" r:id="rId33" display="https://podminky.urs.cz/item/CS_URS_2024_02/713130853"/>
    <hyperlink ref="F243" r:id="rId34" display="https://podminky.urs.cz/item/CS_URS_2024_02/776201912"/>
    <hyperlink ref="F247" r:id="rId35" display="https://podminky.urs.cz/item/CS_URS_2024_02/784111009"/>
    <hyperlink ref="F253" r:id="rId36" display="https://podminky.urs.cz/item/CS_URS_2024_02/784121005"/>
    <hyperlink ref="F256" r:id="rId37" display="https://podminky.urs.cz/item/CS_URS_2024_02/784181139"/>
    <hyperlink ref="F259" r:id="rId38" display="https://podminky.urs.cz/item/CS_URS_2024_02/784331009"/>
    <hyperlink ref="F263" r:id="rId39" display="https://podminky.urs.cz/item/CS_URS_2024_02/HZS1302"/>
    <hyperlink ref="F266" r:id="rId40" display="https://podminky.urs.cz/item/CS_URS_2024_02/HZS2491"/>
    <hyperlink ref="F271" r:id="rId41" display="https://podminky.urs.cz/item/CS_URS_2024_02/030001000"/>
    <hyperlink ref="F276" r:id="rId42" display="https://podminky.urs.cz/item/CS_URS_2024_02/045002000"/>
    <hyperlink ref="F281" r:id="rId43" display="https://podminky.urs.cz/item/CS_URS_2024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výtahů V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468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1. 12. 2024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22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37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ROUND((SUM(BE81:BE89)),  2)</f>
        <v>0</v>
      </c>
      <c r="G33" s="39"/>
      <c r="H33" s="39"/>
      <c r="I33" s="149">
        <v>0.20999999999999999</v>
      </c>
      <c r="J33" s="148">
        <f>ROUND(((SUM(BE81:BE89))*I33),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ROUND((SUM(BF81:BF89)),  2)</f>
        <v>0</v>
      </c>
      <c r="G34" s="39"/>
      <c r="H34" s="39"/>
      <c r="I34" s="149">
        <v>0.12</v>
      </c>
      <c r="J34" s="148">
        <f>ROUND(((SUM(BF81:BF89))*I34),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ROUND((SUM(BG81:BG89)),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ROUND((SUM(BH81:BH89)),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ROUND((SUM(BI81:BI89)),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výtahů V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Výtah č.16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Nemocnice ve Frýdku-Místku</v>
      </c>
      <c r="G52" s="41"/>
      <c r="H52" s="41"/>
      <c r="I52" s="33" t="s">
        <v>23</v>
      </c>
      <c r="J52" s="73" t="str">
        <f>IF(J12="","",J12)</f>
        <v>1. 12. 2024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Frýdku-Místku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Amun Pro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469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470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112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Rekonstrukce výtahů V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89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02 - Výtah č.16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Nemocnice ve Frýdku-Místku</v>
      </c>
      <c r="G75" s="41"/>
      <c r="H75" s="41"/>
      <c r="I75" s="33" t="s">
        <v>23</v>
      </c>
      <c r="J75" s="73" t="str">
        <f>IF(J12="","",J12)</f>
        <v>1. 12. 2024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Nemocnice ve Frýdku-Místku</v>
      </c>
      <c r="G77" s="41"/>
      <c r="H77" s="41"/>
      <c r="I77" s="33" t="s">
        <v>31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>Amun Pro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113</v>
      </c>
      <c r="D80" s="181" t="s">
        <v>59</v>
      </c>
      <c r="E80" s="181" t="s">
        <v>55</v>
      </c>
      <c r="F80" s="181" t="s">
        <v>56</v>
      </c>
      <c r="G80" s="181" t="s">
        <v>114</v>
      </c>
      <c r="H80" s="181" t="s">
        <v>115</v>
      </c>
      <c r="I80" s="181" t="s">
        <v>116</v>
      </c>
      <c r="J80" s="181" t="s">
        <v>93</v>
      </c>
      <c r="K80" s="182" t="s">
        <v>117</v>
      </c>
      <c r="L80" s="183"/>
      <c r="M80" s="93" t="s">
        <v>19</v>
      </c>
      <c r="N80" s="94" t="s">
        <v>44</v>
      </c>
      <c r="O80" s="94" t="s">
        <v>118</v>
      </c>
      <c r="P80" s="94" t="s">
        <v>119</v>
      </c>
      <c r="Q80" s="94" t="s">
        <v>120</v>
      </c>
      <c r="R80" s="94" t="s">
        <v>121</v>
      </c>
      <c r="S80" s="94" t="s">
        <v>122</v>
      </c>
      <c r="T80" s="95" t="s">
        <v>123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124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73</v>
      </c>
      <c r="AU81" s="18" t="s">
        <v>94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73</v>
      </c>
      <c r="E82" s="192" t="s">
        <v>471</v>
      </c>
      <c r="F82" s="192" t="s">
        <v>472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136</v>
      </c>
      <c r="AT82" s="201" t="s">
        <v>73</v>
      </c>
      <c r="AU82" s="201" t="s">
        <v>74</v>
      </c>
      <c r="AY82" s="200" t="s">
        <v>127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73</v>
      </c>
      <c r="E83" s="203" t="s">
        <v>473</v>
      </c>
      <c r="F83" s="203" t="s">
        <v>474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SUM(P84:P89)</f>
        <v>0</v>
      </c>
      <c r="Q83" s="197"/>
      <c r="R83" s="198">
        <f>SUM(R84:R89)</f>
        <v>0</v>
      </c>
      <c r="S83" s="197"/>
      <c r="T83" s="199">
        <f>SUM(T84:T89)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136</v>
      </c>
      <c r="AT83" s="201" t="s">
        <v>73</v>
      </c>
      <c r="AU83" s="201" t="s">
        <v>82</v>
      </c>
      <c r="AY83" s="200" t="s">
        <v>127</v>
      </c>
      <c r="BK83" s="202">
        <f>SUM(BK84:BK89)</f>
        <v>0</v>
      </c>
    </row>
    <row r="84" s="2" customFormat="1" ht="16.5" customHeight="1">
      <c r="A84" s="39"/>
      <c r="B84" s="40"/>
      <c r="C84" s="205" t="s">
        <v>82</v>
      </c>
      <c r="D84" s="205" t="s">
        <v>131</v>
      </c>
      <c r="E84" s="206" t="s">
        <v>475</v>
      </c>
      <c r="F84" s="207" t="s">
        <v>476</v>
      </c>
      <c r="G84" s="208" t="s">
        <v>448</v>
      </c>
      <c r="H84" s="209">
        <v>1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45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330</v>
      </c>
      <c r="AT84" s="216" t="s">
        <v>131</v>
      </c>
      <c r="AU84" s="216" t="s">
        <v>84</v>
      </c>
      <c r="AY84" s="18" t="s">
        <v>127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82</v>
      </c>
      <c r="BK84" s="217">
        <f>ROUND(I84*H84,2)</f>
        <v>0</v>
      </c>
      <c r="BL84" s="18" t="s">
        <v>330</v>
      </c>
      <c r="BM84" s="216" t="s">
        <v>477</v>
      </c>
    </row>
    <row r="85" s="2" customFormat="1">
      <c r="A85" s="39"/>
      <c r="B85" s="40"/>
      <c r="C85" s="41"/>
      <c r="D85" s="218" t="s">
        <v>138</v>
      </c>
      <c r="E85" s="41"/>
      <c r="F85" s="219" t="s">
        <v>476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138</v>
      </c>
      <c r="AU85" s="18" t="s">
        <v>84</v>
      </c>
    </row>
    <row r="86" s="2" customFormat="1">
      <c r="A86" s="39"/>
      <c r="B86" s="40"/>
      <c r="C86" s="41"/>
      <c r="D86" s="218" t="s">
        <v>207</v>
      </c>
      <c r="E86" s="41"/>
      <c r="F86" s="246" t="s">
        <v>478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207</v>
      </c>
      <c r="AU86" s="18" t="s">
        <v>84</v>
      </c>
    </row>
    <row r="87" s="2" customFormat="1" ht="16.5" customHeight="1">
      <c r="A87" s="39"/>
      <c r="B87" s="40"/>
      <c r="C87" s="205" t="s">
        <v>84</v>
      </c>
      <c r="D87" s="205" t="s">
        <v>131</v>
      </c>
      <c r="E87" s="206" t="s">
        <v>479</v>
      </c>
      <c r="F87" s="207" t="s">
        <v>476</v>
      </c>
      <c r="G87" s="208" t="s">
        <v>448</v>
      </c>
      <c r="H87" s="209">
        <v>1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45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330</v>
      </c>
      <c r="AT87" s="216" t="s">
        <v>131</v>
      </c>
      <c r="AU87" s="216" t="s">
        <v>84</v>
      </c>
      <c r="AY87" s="18" t="s">
        <v>127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82</v>
      </c>
      <c r="BK87" s="217">
        <f>ROUND(I87*H87,2)</f>
        <v>0</v>
      </c>
      <c r="BL87" s="18" t="s">
        <v>330</v>
      </c>
      <c r="BM87" s="216" t="s">
        <v>480</v>
      </c>
    </row>
    <row r="88" s="2" customFormat="1">
      <c r="A88" s="39"/>
      <c r="B88" s="40"/>
      <c r="C88" s="41"/>
      <c r="D88" s="218" t="s">
        <v>138</v>
      </c>
      <c r="E88" s="41"/>
      <c r="F88" s="219" t="s">
        <v>481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138</v>
      </c>
      <c r="AU88" s="18" t="s">
        <v>84</v>
      </c>
    </row>
    <row r="89" s="2" customFormat="1">
      <c r="A89" s="39"/>
      <c r="B89" s="40"/>
      <c r="C89" s="41"/>
      <c r="D89" s="218" t="s">
        <v>207</v>
      </c>
      <c r="E89" s="41"/>
      <c r="F89" s="246" t="s">
        <v>482</v>
      </c>
      <c r="G89" s="41"/>
      <c r="H89" s="41"/>
      <c r="I89" s="220"/>
      <c r="J89" s="41"/>
      <c r="K89" s="41"/>
      <c r="L89" s="45"/>
      <c r="M89" s="258"/>
      <c r="N89" s="259"/>
      <c r="O89" s="260"/>
      <c r="P89" s="260"/>
      <c r="Q89" s="260"/>
      <c r="R89" s="260"/>
      <c r="S89" s="260"/>
      <c r="T89" s="261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207</v>
      </c>
      <c r="AU89" s="18" t="s">
        <v>84</v>
      </c>
    </row>
    <row r="90" s="2" customFormat="1" ht="6.96" customHeight="1">
      <c r="A90" s="39"/>
      <c r="B90" s="60"/>
      <c r="C90" s="61"/>
      <c r="D90" s="61"/>
      <c r="E90" s="61"/>
      <c r="F90" s="61"/>
      <c r="G90" s="61"/>
      <c r="H90" s="61"/>
      <c r="I90" s="61"/>
      <c r="J90" s="61"/>
      <c r="K90" s="61"/>
      <c r="L90" s="45"/>
      <c r="M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</sheetData>
  <sheetProtection sheet="1" autoFilter="0" formatColumns="0" formatRows="0" objects="1" scenarios="1" spinCount="100000" saltValue="xWBf0tqdJkLL+1oH5iq3pShXoCKiBP9Uq8cXUOs1HSBlNFvX5+SLBb22T4atOLa7yJfdZ5N2gvb3KAia2aGFGg==" hashValue="4c/tMb59XQGlUIdTaMlwe2SxH5+4mH+AhnFIj45VpEgeQNKxx6sFOEDbBV4GdtyHDslVwQ+Jj2IBMcn9DC8agA==" algorithmName="SHA-512" password="CC35"/>
  <autoFilter ref="C80:K8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5" customFormat="1" ht="45" customHeight="1">
      <c r="B3" s="266"/>
      <c r="C3" s="267" t="s">
        <v>483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484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485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486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487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488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489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490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491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492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493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81</v>
      </c>
      <c r="F18" s="273" t="s">
        <v>494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495</v>
      </c>
      <c r="F19" s="273" t="s">
        <v>496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497</v>
      </c>
      <c r="F20" s="273" t="s">
        <v>498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499</v>
      </c>
      <c r="F21" s="273" t="s">
        <v>500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501</v>
      </c>
      <c r="F22" s="273" t="s">
        <v>502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503</v>
      </c>
      <c r="F23" s="273" t="s">
        <v>504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505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506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507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508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509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510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511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512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513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113</v>
      </c>
      <c r="F36" s="273"/>
      <c r="G36" s="273" t="s">
        <v>514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515</v>
      </c>
      <c r="F37" s="273"/>
      <c r="G37" s="273" t="s">
        <v>516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55</v>
      </c>
      <c r="F38" s="273"/>
      <c r="G38" s="273" t="s">
        <v>517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56</v>
      </c>
      <c r="F39" s="273"/>
      <c r="G39" s="273" t="s">
        <v>518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114</v>
      </c>
      <c r="F40" s="273"/>
      <c r="G40" s="273" t="s">
        <v>519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115</v>
      </c>
      <c r="F41" s="273"/>
      <c r="G41" s="273" t="s">
        <v>520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521</v>
      </c>
      <c r="F42" s="273"/>
      <c r="G42" s="273" t="s">
        <v>522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523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524</v>
      </c>
      <c r="F44" s="273"/>
      <c r="G44" s="273" t="s">
        <v>525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117</v>
      </c>
      <c r="F45" s="273"/>
      <c r="G45" s="273" t="s">
        <v>526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527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528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529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530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531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532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533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534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535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536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537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538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539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540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541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542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543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544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545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546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547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548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549</v>
      </c>
      <c r="D76" s="291"/>
      <c r="E76" s="291"/>
      <c r="F76" s="291" t="s">
        <v>550</v>
      </c>
      <c r="G76" s="292"/>
      <c r="H76" s="291" t="s">
        <v>56</v>
      </c>
      <c r="I76" s="291" t="s">
        <v>59</v>
      </c>
      <c r="J76" s="291" t="s">
        <v>551</v>
      </c>
      <c r="K76" s="290"/>
    </row>
    <row r="77" s="1" customFormat="1" ht="17.25" customHeight="1">
      <c r="B77" s="288"/>
      <c r="C77" s="293" t="s">
        <v>552</v>
      </c>
      <c r="D77" s="293"/>
      <c r="E77" s="293"/>
      <c r="F77" s="294" t="s">
        <v>553</v>
      </c>
      <c r="G77" s="295"/>
      <c r="H77" s="293"/>
      <c r="I77" s="293"/>
      <c r="J77" s="293" t="s">
        <v>554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55</v>
      </c>
      <c r="D79" s="298"/>
      <c r="E79" s="298"/>
      <c r="F79" s="299" t="s">
        <v>555</v>
      </c>
      <c r="G79" s="300"/>
      <c r="H79" s="276" t="s">
        <v>556</v>
      </c>
      <c r="I79" s="276" t="s">
        <v>557</v>
      </c>
      <c r="J79" s="276">
        <v>20</v>
      </c>
      <c r="K79" s="290"/>
    </row>
    <row r="80" s="1" customFormat="1" ht="15" customHeight="1">
      <c r="B80" s="288"/>
      <c r="C80" s="276" t="s">
        <v>558</v>
      </c>
      <c r="D80" s="276"/>
      <c r="E80" s="276"/>
      <c r="F80" s="299" t="s">
        <v>555</v>
      </c>
      <c r="G80" s="300"/>
      <c r="H80" s="276" t="s">
        <v>559</v>
      </c>
      <c r="I80" s="276" t="s">
        <v>557</v>
      </c>
      <c r="J80" s="276">
        <v>120</v>
      </c>
      <c r="K80" s="290"/>
    </row>
    <row r="81" s="1" customFormat="1" ht="15" customHeight="1">
      <c r="B81" s="301"/>
      <c r="C81" s="276" t="s">
        <v>560</v>
      </c>
      <c r="D81" s="276"/>
      <c r="E81" s="276"/>
      <c r="F81" s="299" t="s">
        <v>561</v>
      </c>
      <c r="G81" s="300"/>
      <c r="H81" s="276" t="s">
        <v>562</v>
      </c>
      <c r="I81" s="276" t="s">
        <v>557</v>
      </c>
      <c r="J81" s="276">
        <v>50</v>
      </c>
      <c r="K81" s="290"/>
    </row>
    <row r="82" s="1" customFormat="1" ht="15" customHeight="1">
      <c r="B82" s="301"/>
      <c r="C82" s="276" t="s">
        <v>563</v>
      </c>
      <c r="D82" s="276"/>
      <c r="E82" s="276"/>
      <c r="F82" s="299" t="s">
        <v>555</v>
      </c>
      <c r="G82" s="300"/>
      <c r="H82" s="276" t="s">
        <v>564</v>
      </c>
      <c r="I82" s="276" t="s">
        <v>565</v>
      </c>
      <c r="J82" s="276"/>
      <c r="K82" s="290"/>
    </row>
    <row r="83" s="1" customFormat="1" ht="15" customHeight="1">
      <c r="B83" s="301"/>
      <c r="C83" s="302" t="s">
        <v>566</v>
      </c>
      <c r="D83" s="302"/>
      <c r="E83" s="302"/>
      <c r="F83" s="303" t="s">
        <v>561</v>
      </c>
      <c r="G83" s="302"/>
      <c r="H83" s="302" t="s">
        <v>567</v>
      </c>
      <c r="I83" s="302" t="s">
        <v>557</v>
      </c>
      <c r="J83" s="302">
        <v>15</v>
      </c>
      <c r="K83" s="290"/>
    </row>
    <row r="84" s="1" customFormat="1" ht="15" customHeight="1">
      <c r="B84" s="301"/>
      <c r="C84" s="302" t="s">
        <v>568</v>
      </c>
      <c r="D84" s="302"/>
      <c r="E84" s="302"/>
      <c r="F84" s="303" t="s">
        <v>561</v>
      </c>
      <c r="G84" s="302"/>
      <c r="H84" s="302" t="s">
        <v>569</v>
      </c>
      <c r="I84" s="302" t="s">
        <v>557</v>
      </c>
      <c r="J84" s="302">
        <v>15</v>
      </c>
      <c r="K84" s="290"/>
    </row>
    <row r="85" s="1" customFormat="1" ht="15" customHeight="1">
      <c r="B85" s="301"/>
      <c r="C85" s="302" t="s">
        <v>570</v>
      </c>
      <c r="D85" s="302"/>
      <c r="E85" s="302"/>
      <c r="F85" s="303" t="s">
        <v>561</v>
      </c>
      <c r="G85" s="302"/>
      <c r="H85" s="302" t="s">
        <v>571</v>
      </c>
      <c r="I85" s="302" t="s">
        <v>557</v>
      </c>
      <c r="J85" s="302">
        <v>20</v>
      </c>
      <c r="K85" s="290"/>
    </row>
    <row r="86" s="1" customFormat="1" ht="15" customHeight="1">
      <c r="B86" s="301"/>
      <c r="C86" s="302" t="s">
        <v>572</v>
      </c>
      <c r="D86" s="302"/>
      <c r="E86" s="302"/>
      <c r="F86" s="303" t="s">
        <v>561</v>
      </c>
      <c r="G86" s="302"/>
      <c r="H86" s="302" t="s">
        <v>573</v>
      </c>
      <c r="I86" s="302" t="s">
        <v>557</v>
      </c>
      <c r="J86" s="302">
        <v>20</v>
      </c>
      <c r="K86" s="290"/>
    </row>
    <row r="87" s="1" customFormat="1" ht="15" customHeight="1">
      <c r="B87" s="301"/>
      <c r="C87" s="276" t="s">
        <v>574</v>
      </c>
      <c r="D87" s="276"/>
      <c r="E87" s="276"/>
      <c r="F87" s="299" t="s">
        <v>561</v>
      </c>
      <c r="G87" s="300"/>
      <c r="H87" s="276" t="s">
        <v>575</v>
      </c>
      <c r="I87" s="276" t="s">
        <v>557</v>
      </c>
      <c r="J87" s="276">
        <v>50</v>
      </c>
      <c r="K87" s="290"/>
    </row>
    <row r="88" s="1" customFormat="1" ht="15" customHeight="1">
      <c r="B88" s="301"/>
      <c r="C88" s="276" t="s">
        <v>576</v>
      </c>
      <c r="D88" s="276"/>
      <c r="E88" s="276"/>
      <c r="F88" s="299" t="s">
        <v>561</v>
      </c>
      <c r="G88" s="300"/>
      <c r="H88" s="276" t="s">
        <v>577</v>
      </c>
      <c r="I88" s="276" t="s">
        <v>557</v>
      </c>
      <c r="J88" s="276">
        <v>20</v>
      </c>
      <c r="K88" s="290"/>
    </row>
    <row r="89" s="1" customFormat="1" ht="15" customHeight="1">
      <c r="B89" s="301"/>
      <c r="C89" s="276" t="s">
        <v>578</v>
      </c>
      <c r="D89" s="276"/>
      <c r="E89" s="276"/>
      <c r="F89" s="299" t="s">
        <v>561</v>
      </c>
      <c r="G89" s="300"/>
      <c r="H89" s="276" t="s">
        <v>579</v>
      </c>
      <c r="I89" s="276" t="s">
        <v>557</v>
      </c>
      <c r="J89" s="276">
        <v>20</v>
      </c>
      <c r="K89" s="290"/>
    </row>
    <row r="90" s="1" customFormat="1" ht="15" customHeight="1">
      <c r="B90" s="301"/>
      <c r="C90" s="276" t="s">
        <v>580</v>
      </c>
      <c r="D90" s="276"/>
      <c r="E90" s="276"/>
      <c r="F90" s="299" t="s">
        <v>561</v>
      </c>
      <c r="G90" s="300"/>
      <c r="H90" s="276" t="s">
        <v>581</v>
      </c>
      <c r="I90" s="276" t="s">
        <v>557</v>
      </c>
      <c r="J90" s="276">
        <v>50</v>
      </c>
      <c r="K90" s="290"/>
    </row>
    <row r="91" s="1" customFormat="1" ht="15" customHeight="1">
      <c r="B91" s="301"/>
      <c r="C91" s="276" t="s">
        <v>582</v>
      </c>
      <c r="D91" s="276"/>
      <c r="E91" s="276"/>
      <c r="F91" s="299" t="s">
        <v>561</v>
      </c>
      <c r="G91" s="300"/>
      <c r="H91" s="276" t="s">
        <v>582</v>
      </c>
      <c r="I91" s="276" t="s">
        <v>557</v>
      </c>
      <c r="J91" s="276">
        <v>50</v>
      </c>
      <c r="K91" s="290"/>
    </row>
    <row r="92" s="1" customFormat="1" ht="15" customHeight="1">
      <c r="B92" s="301"/>
      <c r="C92" s="276" t="s">
        <v>583</v>
      </c>
      <c r="D92" s="276"/>
      <c r="E92" s="276"/>
      <c r="F92" s="299" t="s">
        <v>561</v>
      </c>
      <c r="G92" s="300"/>
      <c r="H92" s="276" t="s">
        <v>584</v>
      </c>
      <c r="I92" s="276" t="s">
        <v>557</v>
      </c>
      <c r="J92" s="276">
        <v>255</v>
      </c>
      <c r="K92" s="290"/>
    </row>
    <row r="93" s="1" customFormat="1" ht="15" customHeight="1">
      <c r="B93" s="301"/>
      <c r="C93" s="276" t="s">
        <v>585</v>
      </c>
      <c r="D93" s="276"/>
      <c r="E93" s="276"/>
      <c r="F93" s="299" t="s">
        <v>555</v>
      </c>
      <c r="G93" s="300"/>
      <c r="H93" s="276" t="s">
        <v>586</v>
      </c>
      <c r="I93" s="276" t="s">
        <v>587</v>
      </c>
      <c r="J93" s="276"/>
      <c r="K93" s="290"/>
    </row>
    <row r="94" s="1" customFormat="1" ht="15" customHeight="1">
      <c r="B94" s="301"/>
      <c r="C94" s="276" t="s">
        <v>588</v>
      </c>
      <c r="D94" s="276"/>
      <c r="E94" s="276"/>
      <c r="F94" s="299" t="s">
        <v>555</v>
      </c>
      <c r="G94" s="300"/>
      <c r="H94" s="276" t="s">
        <v>589</v>
      </c>
      <c r="I94" s="276" t="s">
        <v>590</v>
      </c>
      <c r="J94" s="276"/>
      <c r="K94" s="290"/>
    </row>
    <row r="95" s="1" customFormat="1" ht="15" customHeight="1">
      <c r="B95" s="301"/>
      <c r="C95" s="276" t="s">
        <v>591</v>
      </c>
      <c r="D95" s="276"/>
      <c r="E95" s="276"/>
      <c r="F95" s="299" t="s">
        <v>555</v>
      </c>
      <c r="G95" s="300"/>
      <c r="H95" s="276" t="s">
        <v>591</v>
      </c>
      <c r="I95" s="276" t="s">
        <v>590</v>
      </c>
      <c r="J95" s="276"/>
      <c r="K95" s="290"/>
    </row>
    <row r="96" s="1" customFormat="1" ht="15" customHeight="1">
      <c r="B96" s="301"/>
      <c r="C96" s="276" t="s">
        <v>40</v>
      </c>
      <c r="D96" s="276"/>
      <c r="E96" s="276"/>
      <c r="F96" s="299" t="s">
        <v>555</v>
      </c>
      <c r="G96" s="300"/>
      <c r="H96" s="276" t="s">
        <v>592</v>
      </c>
      <c r="I96" s="276" t="s">
        <v>590</v>
      </c>
      <c r="J96" s="276"/>
      <c r="K96" s="290"/>
    </row>
    <row r="97" s="1" customFormat="1" ht="15" customHeight="1">
      <c r="B97" s="301"/>
      <c r="C97" s="276" t="s">
        <v>50</v>
      </c>
      <c r="D97" s="276"/>
      <c r="E97" s="276"/>
      <c r="F97" s="299" t="s">
        <v>555</v>
      </c>
      <c r="G97" s="300"/>
      <c r="H97" s="276" t="s">
        <v>593</v>
      </c>
      <c r="I97" s="276" t="s">
        <v>590</v>
      </c>
      <c r="J97" s="276"/>
      <c r="K97" s="290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594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549</v>
      </c>
      <c r="D103" s="291"/>
      <c r="E103" s="291"/>
      <c r="F103" s="291" t="s">
        <v>550</v>
      </c>
      <c r="G103" s="292"/>
      <c r="H103" s="291" t="s">
        <v>56</v>
      </c>
      <c r="I103" s="291" t="s">
        <v>59</v>
      </c>
      <c r="J103" s="291" t="s">
        <v>551</v>
      </c>
      <c r="K103" s="290"/>
    </row>
    <row r="104" s="1" customFormat="1" ht="17.25" customHeight="1">
      <c r="B104" s="288"/>
      <c r="C104" s="293" t="s">
        <v>552</v>
      </c>
      <c r="D104" s="293"/>
      <c r="E104" s="293"/>
      <c r="F104" s="294" t="s">
        <v>553</v>
      </c>
      <c r="G104" s="295"/>
      <c r="H104" s="293"/>
      <c r="I104" s="293"/>
      <c r="J104" s="293" t="s">
        <v>554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="1" customFormat="1" ht="15" customHeight="1">
      <c r="B106" s="288"/>
      <c r="C106" s="276" t="s">
        <v>55</v>
      </c>
      <c r="D106" s="298"/>
      <c r="E106" s="298"/>
      <c r="F106" s="299" t="s">
        <v>555</v>
      </c>
      <c r="G106" s="276"/>
      <c r="H106" s="276" t="s">
        <v>595</v>
      </c>
      <c r="I106" s="276" t="s">
        <v>557</v>
      </c>
      <c r="J106" s="276">
        <v>20</v>
      </c>
      <c r="K106" s="290"/>
    </row>
    <row r="107" s="1" customFormat="1" ht="15" customHeight="1">
      <c r="B107" s="288"/>
      <c r="C107" s="276" t="s">
        <v>558</v>
      </c>
      <c r="D107" s="276"/>
      <c r="E107" s="276"/>
      <c r="F107" s="299" t="s">
        <v>555</v>
      </c>
      <c r="G107" s="276"/>
      <c r="H107" s="276" t="s">
        <v>595</v>
      </c>
      <c r="I107" s="276" t="s">
        <v>557</v>
      </c>
      <c r="J107" s="276">
        <v>120</v>
      </c>
      <c r="K107" s="290"/>
    </row>
    <row r="108" s="1" customFormat="1" ht="15" customHeight="1">
      <c r="B108" s="301"/>
      <c r="C108" s="276" t="s">
        <v>560</v>
      </c>
      <c r="D108" s="276"/>
      <c r="E108" s="276"/>
      <c r="F108" s="299" t="s">
        <v>561</v>
      </c>
      <c r="G108" s="276"/>
      <c r="H108" s="276" t="s">
        <v>595</v>
      </c>
      <c r="I108" s="276" t="s">
        <v>557</v>
      </c>
      <c r="J108" s="276">
        <v>50</v>
      </c>
      <c r="K108" s="290"/>
    </row>
    <row r="109" s="1" customFormat="1" ht="15" customHeight="1">
      <c r="B109" s="301"/>
      <c r="C109" s="276" t="s">
        <v>563</v>
      </c>
      <c r="D109" s="276"/>
      <c r="E109" s="276"/>
      <c r="F109" s="299" t="s">
        <v>555</v>
      </c>
      <c r="G109" s="276"/>
      <c r="H109" s="276" t="s">
        <v>595</v>
      </c>
      <c r="I109" s="276" t="s">
        <v>565</v>
      </c>
      <c r="J109" s="276"/>
      <c r="K109" s="290"/>
    </row>
    <row r="110" s="1" customFormat="1" ht="15" customHeight="1">
      <c r="B110" s="301"/>
      <c r="C110" s="276" t="s">
        <v>574</v>
      </c>
      <c r="D110" s="276"/>
      <c r="E110" s="276"/>
      <c r="F110" s="299" t="s">
        <v>561</v>
      </c>
      <c r="G110" s="276"/>
      <c r="H110" s="276" t="s">
        <v>595</v>
      </c>
      <c r="I110" s="276" t="s">
        <v>557</v>
      </c>
      <c r="J110" s="276">
        <v>50</v>
      </c>
      <c r="K110" s="290"/>
    </row>
    <row r="111" s="1" customFormat="1" ht="15" customHeight="1">
      <c r="B111" s="301"/>
      <c r="C111" s="276" t="s">
        <v>582</v>
      </c>
      <c r="D111" s="276"/>
      <c r="E111" s="276"/>
      <c r="F111" s="299" t="s">
        <v>561</v>
      </c>
      <c r="G111" s="276"/>
      <c r="H111" s="276" t="s">
        <v>595</v>
      </c>
      <c r="I111" s="276" t="s">
        <v>557</v>
      </c>
      <c r="J111" s="276">
        <v>50</v>
      </c>
      <c r="K111" s="290"/>
    </row>
    <row r="112" s="1" customFormat="1" ht="15" customHeight="1">
      <c r="B112" s="301"/>
      <c r="C112" s="276" t="s">
        <v>580</v>
      </c>
      <c r="D112" s="276"/>
      <c r="E112" s="276"/>
      <c r="F112" s="299" t="s">
        <v>561</v>
      </c>
      <c r="G112" s="276"/>
      <c r="H112" s="276" t="s">
        <v>595</v>
      </c>
      <c r="I112" s="276" t="s">
        <v>557</v>
      </c>
      <c r="J112" s="276">
        <v>50</v>
      </c>
      <c r="K112" s="290"/>
    </row>
    <row r="113" s="1" customFormat="1" ht="15" customHeight="1">
      <c r="B113" s="301"/>
      <c r="C113" s="276" t="s">
        <v>55</v>
      </c>
      <c r="D113" s="276"/>
      <c r="E113" s="276"/>
      <c r="F113" s="299" t="s">
        <v>555</v>
      </c>
      <c r="G113" s="276"/>
      <c r="H113" s="276" t="s">
        <v>596</v>
      </c>
      <c r="I113" s="276" t="s">
        <v>557</v>
      </c>
      <c r="J113" s="276">
        <v>20</v>
      </c>
      <c r="K113" s="290"/>
    </row>
    <row r="114" s="1" customFormat="1" ht="15" customHeight="1">
      <c r="B114" s="301"/>
      <c r="C114" s="276" t="s">
        <v>597</v>
      </c>
      <c r="D114" s="276"/>
      <c r="E114" s="276"/>
      <c r="F114" s="299" t="s">
        <v>555</v>
      </c>
      <c r="G114" s="276"/>
      <c r="H114" s="276" t="s">
        <v>598</v>
      </c>
      <c r="I114" s="276" t="s">
        <v>557</v>
      </c>
      <c r="J114" s="276">
        <v>120</v>
      </c>
      <c r="K114" s="290"/>
    </row>
    <row r="115" s="1" customFormat="1" ht="15" customHeight="1">
      <c r="B115" s="301"/>
      <c r="C115" s="276" t="s">
        <v>40</v>
      </c>
      <c r="D115" s="276"/>
      <c r="E115" s="276"/>
      <c r="F115" s="299" t="s">
        <v>555</v>
      </c>
      <c r="G115" s="276"/>
      <c r="H115" s="276" t="s">
        <v>599</v>
      </c>
      <c r="I115" s="276" t="s">
        <v>590</v>
      </c>
      <c r="J115" s="276"/>
      <c r="K115" s="290"/>
    </row>
    <row r="116" s="1" customFormat="1" ht="15" customHeight="1">
      <c r="B116" s="301"/>
      <c r="C116" s="276" t="s">
        <v>50</v>
      </c>
      <c r="D116" s="276"/>
      <c r="E116" s="276"/>
      <c r="F116" s="299" t="s">
        <v>555</v>
      </c>
      <c r="G116" s="276"/>
      <c r="H116" s="276" t="s">
        <v>600</v>
      </c>
      <c r="I116" s="276" t="s">
        <v>590</v>
      </c>
      <c r="J116" s="276"/>
      <c r="K116" s="290"/>
    </row>
    <row r="117" s="1" customFormat="1" ht="15" customHeight="1">
      <c r="B117" s="301"/>
      <c r="C117" s="276" t="s">
        <v>59</v>
      </c>
      <c r="D117" s="276"/>
      <c r="E117" s="276"/>
      <c r="F117" s="299" t="s">
        <v>555</v>
      </c>
      <c r="G117" s="276"/>
      <c r="H117" s="276" t="s">
        <v>601</v>
      </c>
      <c r="I117" s="276" t="s">
        <v>602</v>
      </c>
      <c r="J117" s="276"/>
      <c r="K117" s="290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="1" customFormat="1" ht="45" customHeight="1">
      <c r="B122" s="317"/>
      <c r="C122" s="267" t="s">
        <v>603</v>
      </c>
      <c r="D122" s="267"/>
      <c r="E122" s="267"/>
      <c r="F122" s="267"/>
      <c r="G122" s="267"/>
      <c r="H122" s="267"/>
      <c r="I122" s="267"/>
      <c r="J122" s="267"/>
      <c r="K122" s="318"/>
    </row>
    <row r="123" s="1" customFormat="1" ht="17.25" customHeight="1">
      <c r="B123" s="319"/>
      <c r="C123" s="291" t="s">
        <v>549</v>
      </c>
      <c r="D123" s="291"/>
      <c r="E123" s="291"/>
      <c r="F123" s="291" t="s">
        <v>550</v>
      </c>
      <c r="G123" s="292"/>
      <c r="H123" s="291" t="s">
        <v>56</v>
      </c>
      <c r="I123" s="291" t="s">
        <v>59</v>
      </c>
      <c r="J123" s="291" t="s">
        <v>551</v>
      </c>
      <c r="K123" s="320"/>
    </row>
    <row r="124" s="1" customFormat="1" ht="17.25" customHeight="1">
      <c r="B124" s="319"/>
      <c r="C124" s="293" t="s">
        <v>552</v>
      </c>
      <c r="D124" s="293"/>
      <c r="E124" s="293"/>
      <c r="F124" s="294" t="s">
        <v>553</v>
      </c>
      <c r="G124" s="295"/>
      <c r="H124" s="293"/>
      <c r="I124" s="293"/>
      <c r="J124" s="293" t="s">
        <v>554</v>
      </c>
      <c r="K124" s="320"/>
    </row>
    <row r="125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="1" customFormat="1" ht="15" customHeight="1">
      <c r="B126" s="321"/>
      <c r="C126" s="276" t="s">
        <v>558</v>
      </c>
      <c r="D126" s="298"/>
      <c r="E126" s="298"/>
      <c r="F126" s="299" t="s">
        <v>555</v>
      </c>
      <c r="G126" s="276"/>
      <c r="H126" s="276" t="s">
        <v>595</v>
      </c>
      <c r="I126" s="276" t="s">
        <v>557</v>
      </c>
      <c r="J126" s="276">
        <v>120</v>
      </c>
      <c r="K126" s="324"/>
    </row>
    <row r="127" s="1" customFormat="1" ht="15" customHeight="1">
      <c r="B127" s="321"/>
      <c r="C127" s="276" t="s">
        <v>604</v>
      </c>
      <c r="D127" s="276"/>
      <c r="E127" s="276"/>
      <c r="F127" s="299" t="s">
        <v>555</v>
      </c>
      <c r="G127" s="276"/>
      <c r="H127" s="276" t="s">
        <v>605</v>
      </c>
      <c r="I127" s="276" t="s">
        <v>557</v>
      </c>
      <c r="J127" s="276" t="s">
        <v>606</v>
      </c>
      <c r="K127" s="324"/>
    </row>
    <row r="128" s="1" customFormat="1" ht="15" customHeight="1">
      <c r="B128" s="321"/>
      <c r="C128" s="276" t="s">
        <v>503</v>
      </c>
      <c r="D128" s="276"/>
      <c r="E128" s="276"/>
      <c r="F128" s="299" t="s">
        <v>555</v>
      </c>
      <c r="G128" s="276"/>
      <c r="H128" s="276" t="s">
        <v>607</v>
      </c>
      <c r="I128" s="276" t="s">
        <v>557</v>
      </c>
      <c r="J128" s="276" t="s">
        <v>606</v>
      </c>
      <c r="K128" s="324"/>
    </row>
    <row r="129" s="1" customFormat="1" ht="15" customHeight="1">
      <c r="B129" s="321"/>
      <c r="C129" s="276" t="s">
        <v>566</v>
      </c>
      <c r="D129" s="276"/>
      <c r="E129" s="276"/>
      <c r="F129" s="299" t="s">
        <v>561</v>
      </c>
      <c r="G129" s="276"/>
      <c r="H129" s="276" t="s">
        <v>567</v>
      </c>
      <c r="I129" s="276" t="s">
        <v>557</v>
      </c>
      <c r="J129" s="276">
        <v>15</v>
      </c>
      <c r="K129" s="324"/>
    </row>
    <row r="130" s="1" customFormat="1" ht="15" customHeight="1">
      <c r="B130" s="321"/>
      <c r="C130" s="302" t="s">
        <v>568</v>
      </c>
      <c r="D130" s="302"/>
      <c r="E130" s="302"/>
      <c r="F130" s="303" t="s">
        <v>561</v>
      </c>
      <c r="G130" s="302"/>
      <c r="H130" s="302" t="s">
        <v>569</v>
      </c>
      <c r="I130" s="302" t="s">
        <v>557</v>
      </c>
      <c r="J130" s="302">
        <v>15</v>
      </c>
      <c r="K130" s="324"/>
    </row>
    <row r="131" s="1" customFormat="1" ht="15" customHeight="1">
      <c r="B131" s="321"/>
      <c r="C131" s="302" t="s">
        <v>570</v>
      </c>
      <c r="D131" s="302"/>
      <c r="E131" s="302"/>
      <c r="F131" s="303" t="s">
        <v>561</v>
      </c>
      <c r="G131" s="302"/>
      <c r="H131" s="302" t="s">
        <v>571</v>
      </c>
      <c r="I131" s="302" t="s">
        <v>557</v>
      </c>
      <c r="J131" s="302">
        <v>20</v>
      </c>
      <c r="K131" s="324"/>
    </row>
    <row r="132" s="1" customFormat="1" ht="15" customHeight="1">
      <c r="B132" s="321"/>
      <c r="C132" s="302" t="s">
        <v>572</v>
      </c>
      <c r="D132" s="302"/>
      <c r="E132" s="302"/>
      <c r="F132" s="303" t="s">
        <v>561</v>
      </c>
      <c r="G132" s="302"/>
      <c r="H132" s="302" t="s">
        <v>573</v>
      </c>
      <c r="I132" s="302" t="s">
        <v>557</v>
      </c>
      <c r="J132" s="302">
        <v>20</v>
      </c>
      <c r="K132" s="324"/>
    </row>
    <row r="133" s="1" customFormat="1" ht="15" customHeight="1">
      <c r="B133" s="321"/>
      <c r="C133" s="276" t="s">
        <v>560</v>
      </c>
      <c r="D133" s="276"/>
      <c r="E133" s="276"/>
      <c r="F133" s="299" t="s">
        <v>561</v>
      </c>
      <c r="G133" s="276"/>
      <c r="H133" s="276" t="s">
        <v>595</v>
      </c>
      <c r="I133" s="276" t="s">
        <v>557</v>
      </c>
      <c r="J133" s="276">
        <v>50</v>
      </c>
      <c r="K133" s="324"/>
    </row>
    <row r="134" s="1" customFormat="1" ht="15" customHeight="1">
      <c r="B134" s="321"/>
      <c r="C134" s="276" t="s">
        <v>574</v>
      </c>
      <c r="D134" s="276"/>
      <c r="E134" s="276"/>
      <c r="F134" s="299" t="s">
        <v>561</v>
      </c>
      <c r="G134" s="276"/>
      <c r="H134" s="276" t="s">
        <v>595</v>
      </c>
      <c r="I134" s="276" t="s">
        <v>557</v>
      </c>
      <c r="J134" s="276">
        <v>50</v>
      </c>
      <c r="K134" s="324"/>
    </row>
    <row r="135" s="1" customFormat="1" ht="15" customHeight="1">
      <c r="B135" s="321"/>
      <c r="C135" s="276" t="s">
        <v>580</v>
      </c>
      <c r="D135" s="276"/>
      <c r="E135" s="276"/>
      <c r="F135" s="299" t="s">
        <v>561</v>
      </c>
      <c r="G135" s="276"/>
      <c r="H135" s="276" t="s">
        <v>595</v>
      </c>
      <c r="I135" s="276" t="s">
        <v>557</v>
      </c>
      <c r="J135" s="276">
        <v>50</v>
      </c>
      <c r="K135" s="324"/>
    </row>
    <row r="136" s="1" customFormat="1" ht="15" customHeight="1">
      <c r="B136" s="321"/>
      <c r="C136" s="276" t="s">
        <v>582</v>
      </c>
      <c r="D136" s="276"/>
      <c r="E136" s="276"/>
      <c r="F136" s="299" t="s">
        <v>561</v>
      </c>
      <c r="G136" s="276"/>
      <c r="H136" s="276" t="s">
        <v>595</v>
      </c>
      <c r="I136" s="276" t="s">
        <v>557</v>
      </c>
      <c r="J136" s="276">
        <v>50</v>
      </c>
      <c r="K136" s="324"/>
    </row>
    <row r="137" s="1" customFormat="1" ht="15" customHeight="1">
      <c r="B137" s="321"/>
      <c r="C137" s="276" t="s">
        <v>583</v>
      </c>
      <c r="D137" s="276"/>
      <c r="E137" s="276"/>
      <c r="F137" s="299" t="s">
        <v>561</v>
      </c>
      <c r="G137" s="276"/>
      <c r="H137" s="276" t="s">
        <v>608</v>
      </c>
      <c r="I137" s="276" t="s">
        <v>557</v>
      </c>
      <c r="J137" s="276">
        <v>255</v>
      </c>
      <c r="K137" s="324"/>
    </row>
    <row r="138" s="1" customFormat="1" ht="15" customHeight="1">
      <c r="B138" s="321"/>
      <c r="C138" s="276" t="s">
        <v>585</v>
      </c>
      <c r="D138" s="276"/>
      <c r="E138" s="276"/>
      <c r="F138" s="299" t="s">
        <v>555</v>
      </c>
      <c r="G138" s="276"/>
      <c r="H138" s="276" t="s">
        <v>609</v>
      </c>
      <c r="I138" s="276" t="s">
        <v>587</v>
      </c>
      <c r="J138" s="276"/>
      <c r="K138" s="324"/>
    </row>
    <row r="139" s="1" customFormat="1" ht="15" customHeight="1">
      <c r="B139" s="321"/>
      <c r="C139" s="276" t="s">
        <v>588</v>
      </c>
      <c r="D139" s="276"/>
      <c r="E139" s="276"/>
      <c r="F139" s="299" t="s">
        <v>555</v>
      </c>
      <c r="G139" s="276"/>
      <c r="H139" s="276" t="s">
        <v>610</v>
      </c>
      <c r="I139" s="276" t="s">
        <v>590</v>
      </c>
      <c r="J139" s="276"/>
      <c r="K139" s="324"/>
    </row>
    <row r="140" s="1" customFormat="1" ht="15" customHeight="1">
      <c r="B140" s="321"/>
      <c r="C140" s="276" t="s">
        <v>591</v>
      </c>
      <c r="D140" s="276"/>
      <c r="E140" s="276"/>
      <c r="F140" s="299" t="s">
        <v>555</v>
      </c>
      <c r="G140" s="276"/>
      <c r="H140" s="276" t="s">
        <v>591</v>
      </c>
      <c r="I140" s="276" t="s">
        <v>590</v>
      </c>
      <c r="J140" s="276"/>
      <c r="K140" s="324"/>
    </row>
    <row r="141" s="1" customFormat="1" ht="15" customHeight="1">
      <c r="B141" s="321"/>
      <c r="C141" s="276" t="s">
        <v>40</v>
      </c>
      <c r="D141" s="276"/>
      <c r="E141" s="276"/>
      <c r="F141" s="299" t="s">
        <v>555</v>
      </c>
      <c r="G141" s="276"/>
      <c r="H141" s="276" t="s">
        <v>611</v>
      </c>
      <c r="I141" s="276" t="s">
        <v>590</v>
      </c>
      <c r="J141" s="276"/>
      <c r="K141" s="324"/>
    </row>
    <row r="142" s="1" customFormat="1" ht="15" customHeight="1">
      <c r="B142" s="321"/>
      <c r="C142" s="276" t="s">
        <v>612</v>
      </c>
      <c r="D142" s="276"/>
      <c r="E142" s="276"/>
      <c r="F142" s="299" t="s">
        <v>555</v>
      </c>
      <c r="G142" s="276"/>
      <c r="H142" s="276" t="s">
        <v>613</v>
      </c>
      <c r="I142" s="276" t="s">
        <v>590</v>
      </c>
      <c r="J142" s="276"/>
      <c r="K142" s="324"/>
    </row>
    <row r="143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614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549</v>
      </c>
      <c r="D148" s="291"/>
      <c r="E148" s="291"/>
      <c r="F148" s="291" t="s">
        <v>550</v>
      </c>
      <c r="G148" s="292"/>
      <c r="H148" s="291" t="s">
        <v>56</v>
      </c>
      <c r="I148" s="291" t="s">
        <v>59</v>
      </c>
      <c r="J148" s="291" t="s">
        <v>551</v>
      </c>
      <c r="K148" s="290"/>
    </row>
    <row r="149" s="1" customFormat="1" ht="17.25" customHeight="1">
      <c r="B149" s="288"/>
      <c r="C149" s="293" t="s">
        <v>552</v>
      </c>
      <c r="D149" s="293"/>
      <c r="E149" s="293"/>
      <c r="F149" s="294" t="s">
        <v>553</v>
      </c>
      <c r="G149" s="295"/>
      <c r="H149" s="293"/>
      <c r="I149" s="293"/>
      <c r="J149" s="293" t="s">
        <v>554</v>
      </c>
      <c r="K149" s="290"/>
    </row>
    <row r="150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="1" customFormat="1" ht="15" customHeight="1">
      <c r="B151" s="301"/>
      <c r="C151" s="328" t="s">
        <v>558</v>
      </c>
      <c r="D151" s="276"/>
      <c r="E151" s="276"/>
      <c r="F151" s="329" t="s">
        <v>555</v>
      </c>
      <c r="G151" s="276"/>
      <c r="H151" s="328" t="s">
        <v>595</v>
      </c>
      <c r="I151" s="328" t="s">
        <v>557</v>
      </c>
      <c r="J151" s="328">
        <v>120</v>
      </c>
      <c r="K151" s="324"/>
    </row>
    <row r="152" s="1" customFormat="1" ht="15" customHeight="1">
      <c r="B152" s="301"/>
      <c r="C152" s="328" t="s">
        <v>604</v>
      </c>
      <c r="D152" s="276"/>
      <c r="E152" s="276"/>
      <c r="F152" s="329" t="s">
        <v>555</v>
      </c>
      <c r="G152" s="276"/>
      <c r="H152" s="328" t="s">
        <v>615</v>
      </c>
      <c r="I152" s="328" t="s">
        <v>557</v>
      </c>
      <c r="J152" s="328" t="s">
        <v>606</v>
      </c>
      <c r="K152" s="324"/>
    </row>
    <row r="153" s="1" customFormat="1" ht="15" customHeight="1">
      <c r="B153" s="301"/>
      <c r="C153" s="328" t="s">
        <v>503</v>
      </c>
      <c r="D153" s="276"/>
      <c r="E153" s="276"/>
      <c r="F153" s="329" t="s">
        <v>555</v>
      </c>
      <c r="G153" s="276"/>
      <c r="H153" s="328" t="s">
        <v>616</v>
      </c>
      <c r="I153" s="328" t="s">
        <v>557</v>
      </c>
      <c r="J153" s="328" t="s">
        <v>606</v>
      </c>
      <c r="K153" s="324"/>
    </row>
    <row r="154" s="1" customFormat="1" ht="15" customHeight="1">
      <c r="B154" s="301"/>
      <c r="C154" s="328" t="s">
        <v>560</v>
      </c>
      <c r="D154" s="276"/>
      <c r="E154" s="276"/>
      <c r="F154" s="329" t="s">
        <v>561</v>
      </c>
      <c r="G154" s="276"/>
      <c r="H154" s="328" t="s">
        <v>595</v>
      </c>
      <c r="I154" s="328" t="s">
        <v>557</v>
      </c>
      <c r="J154" s="328">
        <v>50</v>
      </c>
      <c r="K154" s="324"/>
    </row>
    <row r="155" s="1" customFormat="1" ht="15" customHeight="1">
      <c r="B155" s="301"/>
      <c r="C155" s="328" t="s">
        <v>563</v>
      </c>
      <c r="D155" s="276"/>
      <c r="E155" s="276"/>
      <c r="F155" s="329" t="s">
        <v>555</v>
      </c>
      <c r="G155" s="276"/>
      <c r="H155" s="328" t="s">
        <v>595</v>
      </c>
      <c r="I155" s="328" t="s">
        <v>565</v>
      </c>
      <c r="J155" s="328"/>
      <c r="K155" s="324"/>
    </row>
    <row r="156" s="1" customFormat="1" ht="15" customHeight="1">
      <c r="B156" s="301"/>
      <c r="C156" s="328" t="s">
        <v>574</v>
      </c>
      <c r="D156" s="276"/>
      <c r="E156" s="276"/>
      <c r="F156" s="329" t="s">
        <v>561</v>
      </c>
      <c r="G156" s="276"/>
      <c r="H156" s="328" t="s">
        <v>595</v>
      </c>
      <c r="I156" s="328" t="s">
        <v>557</v>
      </c>
      <c r="J156" s="328">
        <v>50</v>
      </c>
      <c r="K156" s="324"/>
    </row>
    <row r="157" s="1" customFormat="1" ht="15" customHeight="1">
      <c r="B157" s="301"/>
      <c r="C157" s="328" t="s">
        <v>582</v>
      </c>
      <c r="D157" s="276"/>
      <c r="E157" s="276"/>
      <c r="F157" s="329" t="s">
        <v>561</v>
      </c>
      <c r="G157" s="276"/>
      <c r="H157" s="328" t="s">
        <v>595</v>
      </c>
      <c r="I157" s="328" t="s">
        <v>557</v>
      </c>
      <c r="J157" s="328">
        <v>50</v>
      </c>
      <c r="K157" s="324"/>
    </row>
    <row r="158" s="1" customFormat="1" ht="15" customHeight="1">
      <c r="B158" s="301"/>
      <c r="C158" s="328" t="s">
        <v>580</v>
      </c>
      <c r="D158" s="276"/>
      <c r="E158" s="276"/>
      <c r="F158" s="329" t="s">
        <v>561</v>
      </c>
      <c r="G158" s="276"/>
      <c r="H158" s="328" t="s">
        <v>595</v>
      </c>
      <c r="I158" s="328" t="s">
        <v>557</v>
      </c>
      <c r="J158" s="328">
        <v>50</v>
      </c>
      <c r="K158" s="324"/>
    </row>
    <row r="159" s="1" customFormat="1" ht="15" customHeight="1">
      <c r="B159" s="301"/>
      <c r="C159" s="328" t="s">
        <v>92</v>
      </c>
      <c r="D159" s="276"/>
      <c r="E159" s="276"/>
      <c r="F159" s="329" t="s">
        <v>555</v>
      </c>
      <c r="G159" s="276"/>
      <c r="H159" s="328" t="s">
        <v>617</v>
      </c>
      <c r="I159" s="328" t="s">
        <v>557</v>
      </c>
      <c r="J159" s="328" t="s">
        <v>618</v>
      </c>
      <c r="K159" s="324"/>
    </row>
    <row r="160" s="1" customFormat="1" ht="15" customHeight="1">
      <c r="B160" s="301"/>
      <c r="C160" s="328" t="s">
        <v>619</v>
      </c>
      <c r="D160" s="276"/>
      <c r="E160" s="276"/>
      <c r="F160" s="329" t="s">
        <v>555</v>
      </c>
      <c r="G160" s="276"/>
      <c r="H160" s="328" t="s">
        <v>620</v>
      </c>
      <c r="I160" s="328" t="s">
        <v>590</v>
      </c>
      <c r="J160" s="328"/>
      <c r="K160" s="324"/>
    </row>
    <row r="16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621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549</v>
      </c>
      <c r="D166" s="291"/>
      <c r="E166" s="291"/>
      <c r="F166" s="291" t="s">
        <v>550</v>
      </c>
      <c r="G166" s="333"/>
      <c r="H166" s="334" t="s">
        <v>56</v>
      </c>
      <c r="I166" s="334" t="s">
        <v>59</v>
      </c>
      <c r="J166" s="291" t="s">
        <v>551</v>
      </c>
      <c r="K166" s="268"/>
    </row>
    <row r="167" s="1" customFormat="1" ht="17.25" customHeight="1">
      <c r="B167" s="269"/>
      <c r="C167" s="293" t="s">
        <v>552</v>
      </c>
      <c r="D167" s="293"/>
      <c r="E167" s="293"/>
      <c r="F167" s="294" t="s">
        <v>553</v>
      </c>
      <c r="G167" s="335"/>
      <c r="H167" s="336"/>
      <c r="I167" s="336"/>
      <c r="J167" s="293" t="s">
        <v>554</v>
      </c>
      <c r="K167" s="271"/>
    </row>
    <row r="168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="1" customFormat="1" ht="15" customHeight="1">
      <c r="B169" s="301"/>
      <c r="C169" s="276" t="s">
        <v>558</v>
      </c>
      <c r="D169" s="276"/>
      <c r="E169" s="276"/>
      <c r="F169" s="299" t="s">
        <v>555</v>
      </c>
      <c r="G169" s="276"/>
      <c r="H169" s="276" t="s">
        <v>595</v>
      </c>
      <c r="I169" s="276" t="s">
        <v>557</v>
      </c>
      <c r="J169" s="276">
        <v>120</v>
      </c>
      <c r="K169" s="324"/>
    </row>
    <row r="170" s="1" customFormat="1" ht="15" customHeight="1">
      <c r="B170" s="301"/>
      <c r="C170" s="276" t="s">
        <v>604</v>
      </c>
      <c r="D170" s="276"/>
      <c r="E170" s="276"/>
      <c r="F170" s="299" t="s">
        <v>555</v>
      </c>
      <c r="G170" s="276"/>
      <c r="H170" s="276" t="s">
        <v>605</v>
      </c>
      <c r="I170" s="276" t="s">
        <v>557</v>
      </c>
      <c r="J170" s="276" t="s">
        <v>606</v>
      </c>
      <c r="K170" s="324"/>
    </row>
    <row r="171" s="1" customFormat="1" ht="15" customHeight="1">
      <c r="B171" s="301"/>
      <c r="C171" s="276" t="s">
        <v>503</v>
      </c>
      <c r="D171" s="276"/>
      <c r="E171" s="276"/>
      <c r="F171" s="299" t="s">
        <v>555</v>
      </c>
      <c r="G171" s="276"/>
      <c r="H171" s="276" t="s">
        <v>622</v>
      </c>
      <c r="I171" s="276" t="s">
        <v>557</v>
      </c>
      <c r="J171" s="276" t="s">
        <v>606</v>
      </c>
      <c r="K171" s="324"/>
    </row>
    <row r="172" s="1" customFormat="1" ht="15" customHeight="1">
      <c r="B172" s="301"/>
      <c r="C172" s="276" t="s">
        <v>560</v>
      </c>
      <c r="D172" s="276"/>
      <c r="E172" s="276"/>
      <c r="F172" s="299" t="s">
        <v>561</v>
      </c>
      <c r="G172" s="276"/>
      <c r="H172" s="276" t="s">
        <v>622</v>
      </c>
      <c r="I172" s="276" t="s">
        <v>557</v>
      </c>
      <c r="J172" s="276">
        <v>50</v>
      </c>
      <c r="K172" s="324"/>
    </row>
    <row r="173" s="1" customFormat="1" ht="15" customHeight="1">
      <c r="B173" s="301"/>
      <c r="C173" s="276" t="s">
        <v>563</v>
      </c>
      <c r="D173" s="276"/>
      <c r="E173" s="276"/>
      <c r="F173" s="299" t="s">
        <v>555</v>
      </c>
      <c r="G173" s="276"/>
      <c r="H173" s="276" t="s">
        <v>622</v>
      </c>
      <c r="I173" s="276" t="s">
        <v>565</v>
      </c>
      <c r="J173" s="276"/>
      <c r="K173" s="324"/>
    </row>
    <row r="174" s="1" customFormat="1" ht="15" customHeight="1">
      <c r="B174" s="301"/>
      <c r="C174" s="276" t="s">
        <v>574</v>
      </c>
      <c r="D174" s="276"/>
      <c r="E174" s="276"/>
      <c r="F174" s="299" t="s">
        <v>561</v>
      </c>
      <c r="G174" s="276"/>
      <c r="H174" s="276" t="s">
        <v>622</v>
      </c>
      <c r="I174" s="276" t="s">
        <v>557</v>
      </c>
      <c r="J174" s="276">
        <v>50</v>
      </c>
      <c r="K174" s="324"/>
    </row>
    <row r="175" s="1" customFormat="1" ht="15" customHeight="1">
      <c r="B175" s="301"/>
      <c r="C175" s="276" t="s">
        <v>582</v>
      </c>
      <c r="D175" s="276"/>
      <c r="E175" s="276"/>
      <c r="F175" s="299" t="s">
        <v>561</v>
      </c>
      <c r="G175" s="276"/>
      <c r="H175" s="276" t="s">
        <v>622</v>
      </c>
      <c r="I175" s="276" t="s">
        <v>557</v>
      </c>
      <c r="J175" s="276">
        <v>50</v>
      </c>
      <c r="K175" s="324"/>
    </row>
    <row r="176" s="1" customFormat="1" ht="15" customHeight="1">
      <c r="B176" s="301"/>
      <c r="C176" s="276" t="s">
        <v>580</v>
      </c>
      <c r="D176" s="276"/>
      <c r="E176" s="276"/>
      <c r="F176" s="299" t="s">
        <v>561</v>
      </c>
      <c r="G176" s="276"/>
      <c r="H176" s="276" t="s">
        <v>622</v>
      </c>
      <c r="I176" s="276" t="s">
        <v>557</v>
      </c>
      <c r="J176" s="276">
        <v>50</v>
      </c>
      <c r="K176" s="324"/>
    </row>
    <row r="177" s="1" customFormat="1" ht="15" customHeight="1">
      <c r="B177" s="301"/>
      <c r="C177" s="276" t="s">
        <v>113</v>
      </c>
      <c r="D177" s="276"/>
      <c r="E177" s="276"/>
      <c r="F177" s="299" t="s">
        <v>555</v>
      </c>
      <c r="G177" s="276"/>
      <c r="H177" s="276" t="s">
        <v>623</v>
      </c>
      <c r="I177" s="276" t="s">
        <v>624</v>
      </c>
      <c r="J177" s="276"/>
      <c r="K177" s="324"/>
    </row>
    <row r="178" s="1" customFormat="1" ht="15" customHeight="1">
      <c r="B178" s="301"/>
      <c r="C178" s="276" t="s">
        <v>59</v>
      </c>
      <c r="D178" s="276"/>
      <c r="E178" s="276"/>
      <c r="F178" s="299" t="s">
        <v>555</v>
      </c>
      <c r="G178" s="276"/>
      <c r="H178" s="276" t="s">
        <v>625</v>
      </c>
      <c r="I178" s="276" t="s">
        <v>626</v>
      </c>
      <c r="J178" s="276">
        <v>1</v>
      </c>
      <c r="K178" s="324"/>
    </row>
    <row r="179" s="1" customFormat="1" ht="15" customHeight="1">
      <c r="B179" s="301"/>
      <c r="C179" s="276" t="s">
        <v>55</v>
      </c>
      <c r="D179" s="276"/>
      <c r="E179" s="276"/>
      <c r="F179" s="299" t="s">
        <v>555</v>
      </c>
      <c r="G179" s="276"/>
      <c r="H179" s="276" t="s">
        <v>627</v>
      </c>
      <c r="I179" s="276" t="s">
        <v>557</v>
      </c>
      <c r="J179" s="276">
        <v>20</v>
      </c>
      <c r="K179" s="324"/>
    </row>
    <row r="180" s="1" customFormat="1" ht="15" customHeight="1">
      <c r="B180" s="301"/>
      <c r="C180" s="276" t="s">
        <v>56</v>
      </c>
      <c r="D180" s="276"/>
      <c r="E180" s="276"/>
      <c r="F180" s="299" t="s">
        <v>555</v>
      </c>
      <c r="G180" s="276"/>
      <c r="H180" s="276" t="s">
        <v>628</v>
      </c>
      <c r="I180" s="276" t="s">
        <v>557</v>
      </c>
      <c r="J180" s="276">
        <v>255</v>
      </c>
      <c r="K180" s="324"/>
    </row>
    <row r="181" s="1" customFormat="1" ht="15" customHeight="1">
      <c r="B181" s="301"/>
      <c r="C181" s="276" t="s">
        <v>114</v>
      </c>
      <c r="D181" s="276"/>
      <c r="E181" s="276"/>
      <c r="F181" s="299" t="s">
        <v>555</v>
      </c>
      <c r="G181" s="276"/>
      <c r="H181" s="276" t="s">
        <v>519</v>
      </c>
      <c r="I181" s="276" t="s">
        <v>557</v>
      </c>
      <c r="J181" s="276">
        <v>10</v>
      </c>
      <c r="K181" s="324"/>
    </row>
    <row r="182" s="1" customFormat="1" ht="15" customHeight="1">
      <c r="B182" s="301"/>
      <c r="C182" s="276" t="s">
        <v>115</v>
      </c>
      <c r="D182" s="276"/>
      <c r="E182" s="276"/>
      <c r="F182" s="299" t="s">
        <v>555</v>
      </c>
      <c r="G182" s="276"/>
      <c r="H182" s="276" t="s">
        <v>629</v>
      </c>
      <c r="I182" s="276" t="s">
        <v>590</v>
      </c>
      <c r="J182" s="276"/>
      <c r="K182" s="324"/>
    </row>
    <row r="183" s="1" customFormat="1" ht="15" customHeight="1">
      <c r="B183" s="301"/>
      <c r="C183" s="276" t="s">
        <v>630</v>
      </c>
      <c r="D183" s="276"/>
      <c r="E183" s="276"/>
      <c r="F183" s="299" t="s">
        <v>555</v>
      </c>
      <c r="G183" s="276"/>
      <c r="H183" s="276" t="s">
        <v>631</v>
      </c>
      <c r="I183" s="276" t="s">
        <v>590</v>
      </c>
      <c r="J183" s="276"/>
      <c r="K183" s="324"/>
    </row>
    <row r="184" s="1" customFormat="1" ht="15" customHeight="1">
      <c r="B184" s="301"/>
      <c r="C184" s="276" t="s">
        <v>619</v>
      </c>
      <c r="D184" s="276"/>
      <c r="E184" s="276"/>
      <c r="F184" s="299" t="s">
        <v>555</v>
      </c>
      <c r="G184" s="276"/>
      <c r="H184" s="276" t="s">
        <v>632</v>
      </c>
      <c r="I184" s="276" t="s">
        <v>590</v>
      </c>
      <c r="J184" s="276"/>
      <c r="K184" s="324"/>
    </row>
    <row r="185" s="1" customFormat="1" ht="15" customHeight="1">
      <c r="B185" s="301"/>
      <c r="C185" s="276" t="s">
        <v>117</v>
      </c>
      <c r="D185" s="276"/>
      <c r="E185" s="276"/>
      <c r="F185" s="299" t="s">
        <v>561</v>
      </c>
      <c r="G185" s="276"/>
      <c r="H185" s="276" t="s">
        <v>633</v>
      </c>
      <c r="I185" s="276" t="s">
        <v>557</v>
      </c>
      <c r="J185" s="276">
        <v>50</v>
      </c>
      <c r="K185" s="324"/>
    </row>
    <row r="186" s="1" customFormat="1" ht="15" customHeight="1">
      <c r="B186" s="301"/>
      <c r="C186" s="276" t="s">
        <v>634</v>
      </c>
      <c r="D186" s="276"/>
      <c r="E186" s="276"/>
      <c r="F186" s="299" t="s">
        <v>561</v>
      </c>
      <c r="G186" s="276"/>
      <c r="H186" s="276" t="s">
        <v>635</v>
      </c>
      <c r="I186" s="276" t="s">
        <v>636</v>
      </c>
      <c r="J186" s="276"/>
      <c r="K186" s="324"/>
    </row>
    <row r="187" s="1" customFormat="1" ht="15" customHeight="1">
      <c r="B187" s="301"/>
      <c r="C187" s="276" t="s">
        <v>637</v>
      </c>
      <c r="D187" s="276"/>
      <c r="E187" s="276"/>
      <c r="F187" s="299" t="s">
        <v>561</v>
      </c>
      <c r="G187" s="276"/>
      <c r="H187" s="276" t="s">
        <v>638</v>
      </c>
      <c r="I187" s="276" t="s">
        <v>636</v>
      </c>
      <c r="J187" s="276"/>
      <c r="K187" s="324"/>
    </row>
    <row r="188" s="1" customFormat="1" ht="15" customHeight="1">
      <c r="B188" s="301"/>
      <c r="C188" s="276" t="s">
        <v>639</v>
      </c>
      <c r="D188" s="276"/>
      <c r="E188" s="276"/>
      <c r="F188" s="299" t="s">
        <v>561</v>
      </c>
      <c r="G188" s="276"/>
      <c r="H188" s="276" t="s">
        <v>640</v>
      </c>
      <c r="I188" s="276" t="s">
        <v>636</v>
      </c>
      <c r="J188" s="276"/>
      <c r="K188" s="324"/>
    </row>
    <row r="189" s="1" customFormat="1" ht="15" customHeight="1">
      <c r="B189" s="301"/>
      <c r="C189" s="337" t="s">
        <v>641</v>
      </c>
      <c r="D189" s="276"/>
      <c r="E189" s="276"/>
      <c r="F189" s="299" t="s">
        <v>561</v>
      </c>
      <c r="G189" s="276"/>
      <c r="H189" s="276" t="s">
        <v>642</v>
      </c>
      <c r="I189" s="276" t="s">
        <v>643</v>
      </c>
      <c r="J189" s="338" t="s">
        <v>644</v>
      </c>
      <c r="K189" s="324"/>
    </row>
    <row r="190" s="16" customFormat="1" ht="15" customHeight="1">
      <c r="B190" s="339"/>
      <c r="C190" s="340" t="s">
        <v>645</v>
      </c>
      <c r="D190" s="341"/>
      <c r="E190" s="341"/>
      <c r="F190" s="342" t="s">
        <v>561</v>
      </c>
      <c r="G190" s="341"/>
      <c r="H190" s="341" t="s">
        <v>646</v>
      </c>
      <c r="I190" s="341" t="s">
        <v>643</v>
      </c>
      <c r="J190" s="343" t="s">
        <v>644</v>
      </c>
      <c r="K190" s="344"/>
    </row>
    <row r="191" s="1" customFormat="1" ht="15" customHeight="1">
      <c r="B191" s="301"/>
      <c r="C191" s="337" t="s">
        <v>44</v>
      </c>
      <c r="D191" s="276"/>
      <c r="E191" s="276"/>
      <c r="F191" s="299" t="s">
        <v>555</v>
      </c>
      <c r="G191" s="276"/>
      <c r="H191" s="273" t="s">
        <v>647</v>
      </c>
      <c r="I191" s="276" t="s">
        <v>648</v>
      </c>
      <c r="J191" s="276"/>
      <c r="K191" s="324"/>
    </row>
    <row r="192" s="1" customFormat="1" ht="15" customHeight="1">
      <c r="B192" s="301"/>
      <c r="C192" s="337" t="s">
        <v>649</v>
      </c>
      <c r="D192" s="276"/>
      <c r="E192" s="276"/>
      <c r="F192" s="299" t="s">
        <v>555</v>
      </c>
      <c r="G192" s="276"/>
      <c r="H192" s="276" t="s">
        <v>650</v>
      </c>
      <c r="I192" s="276" t="s">
        <v>590</v>
      </c>
      <c r="J192" s="276"/>
      <c r="K192" s="324"/>
    </row>
    <row r="193" s="1" customFormat="1" ht="15" customHeight="1">
      <c r="B193" s="301"/>
      <c r="C193" s="337" t="s">
        <v>651</v>
      </c>
      <c r="D193" s="276"/>
      <c r="E193" s="276"/>
      <c r="F193" s="299" t="s">
        <v>555</v>
      </c>
      <c r="G193" s="276"/>
      <c r="H193" s="276" t="s">
        <v>652</v>
      </c>
      <c r="I193" s="276" t="s">
        <v>590</v>
      </c>
      <c r="J193" s="276"/>
      <c r="K193" s="324"/>
    </row>
    <row r="194" s="1" customFormat="1" ht="15" customHeight="1">
      <c r="B194" s="301"/>
      <c r="C194" s="337" t="s">
        <v>653</v>
      </c>
      <c r="D194" s="276"/>
      <c r="E194" s="276"/>
      <c r="F194" s="299" t="s">
        <v>561</v>
      </c>
      <c r="G194" s="276"/>
      <c r="H194" s="276" t="s">
        <v>654</v>
      </c>
      <c r="I194" s="276" t="s">
        <v>590</v>
      </c>
      <c r="J194" s="276"/>
      <c r="K194" s="324"/>
    </row>
    <row r="195" s="1" customFormat="1" ht="15" customHeight="1">
      <c r="B195" s="330"/>
      <c r="C195" s="345"/>
      <c r="D195" s="310"/>
      <c r="E195" s="310"/>
      <c r="F195" s="310"/>
      <c r="G195" s="310"/>
      <c r="H195" s="310"/>
      <c r="I195" s="310"/>
      <c r="J195" s="310"/>
      <c r="K195" s="331"/>
    </row>
    <row r="196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="1" customFormat="1" ht="18.75" customHeight="1">
      <c r="B197" s="312"/>
      <c r="C197" s="322"/>
      <c r="D197" s="322"/>
      <c r="E197" s="322"/>
      <c r="F197" s="332"/>
      <c r="G197" s="322"/>
      <c r="H197" s="322"/>
      <c r="I197" s="322"/>
      <c r="J197" s="322"/>
      <c r="K197" s="312"/>
    </row>
    <row r="198" s="1" customFormat="1" ht="18.75" customHeight="1">
      <c r="B198" s="284"/>
      <c r="C198" s="284"/>
      <c r="D198" s="284"/>
      <c r="E198" s="284"/>
      <c r="F198" s="284"/>
      <c r="G198" s="284"/>
      <c r="H198" s="284"/>
      <c r="I198" s="284"/>
      <c r="J198" s="284"/>
      <c r="K198" s="284"/>
    </row>
    <row r="199" s="1" customFormat="1" ht="13.5">
      <c r="B199" s="263"/>
      <c r="C199" s="264"/>
      <c r="D199" s="264"/>
      <c r="E199" s="264"/>
      <c r="F199" s="264"/>
      <c r="G199" s="264"/>
      <c r="H199" s="264"/>
      <c r="I199" s="264"/>
      <c r="J199" s="264"/>
      <c r="K199" s="265"/>
    </row>
    <row r="200" s="1" customFormat="1" ht="21">
      <c r="B200" s="266"/>
      <c r="C200" s="267" t="s">
        <v>655</v>
      </c>
      <c r="D200" s="267"/>
      <c r="E200" s="267"/>
      <c r="F200" s="267"/>
      <c r="G200" s="267"/>
      <c r="H200" s="267"/>
      <c r="I200" s="267"/>
      <c r="J200" s="267"/>
      <c r="K200" s="268"/>
    </row>
    <row r="201" s="1" customFormat="1" ht="25.5" customHeight="1">
      <c r="B201" s="266"/>
      <c r="C201" s="346" t="s">
        <v>656</v>
      </c>
      <c r="D201" s="346"/>
      <c r="E201" s="346"/>
      <c r="F201" s="346" t="s">
        <v>657</v>
      </c>
      <c r="G201" s="347"/>
      <c r="H201" s="346" t="s">
        <v>658</v>
      </c>
      <c r="I201" s="346"/>
      <c r="J201" s="346"/>
      <c r="K201" s="268"/>
    </row>
    <row r="202" s="1" customFormat="1" ht="5.25" customHeight="1">
      <c r="B202" s="301"/>
      <c r="C202" s="296"/>
      <c r="D202" s="296"/>
      <c r="E202" s="296"/>
      <c r="F202" s="296"/>
      <c r="G202" s="322"/>
      <c r="H202" s="296"/>
      <c r="I202" s="296"/>
      <c r="J202" s="296"/>
      <c r="K202" s="324"/>
    </row>
    <row r="203" s="1" customFormat="1" ht="15" customHeight="1">
      <c r="B203" s="301"/>
      <c r="C203" s="276" t="s">
        <v>648</v>
      </c>
      <c r="D203" s="276"/>
      <c r="E203" s="276"/>
      <c r="F203" s="299" t="s">
        <v>45</v>
      </c>
      <c r="G203" s="276"/>
      <c r="H203" s="276" t="s">
        <v>659</v>
      </c>
      <c r="I203" s="276"/>
      <c r="J203" s="276"/>
      <c r="K203" s="324"/>
    </row>
    <row r="204" s="1" customFormat="1" ht="15" customHeight="1">
      <c r="B204" s="301"/>
      <c r="C204" s="276"/>
      <c r="D204" s="276"/>
      <c r="E204" s="276"/>
      <c r="F204" s="299" t="s">
        <v>46</v>
      </c>
      <c r="G204" s="276"/>
      <c r="H204" s="276" t="s">
        <v>660</v>
      </c>
      <c r="I204" s="276"/>
      <c r="J204" s="276"/>
      <c r="K204" s="324"/>
    </row>
    <row r="205" s="1" customFormat="1" ht="15" customHeight="1">
      <c r="B205" s="301"/>
      <c r="C205" s="276"/>
      <c r="D205" s="276"/>
      <c r="E205" s="276"/>
      <c r="F205" s="299" t="s">
        <v>49</v>
      </c>
      <c r="G205" s="276"/>
      <c r="H205" s="276" t="s">
        <v>661</v>
      </c>
      <c r="I205" s="276"/>
      <c r="J205" s="276"/>
      <c r="K205" s="324"/>
    </row>
    <row r="206" s="1" customFormat="1" ht="15" customHeight="1">
      <c r="B206" s="301"/>
      <c r="C206" s="276"/>
      <c r="D206" s="276"/>
      <c r="E206" s="276"/>
      <c r="F206" s="299" t="s">
        <v>47</v>
      </c>
      <c r="G206" s="276"/>
      <c r="H206" s="276" t="s">
        <v>662</v>
      </c>
      <c r="I206" s="276"/>
      <c r="J206" s="276"/>
      <c r="K206" s="324"/>
    </row>
    <row r="207" s="1" customFormat="1" ht="15" customHeight="1">
      <c r="B207" s="301"/>
      <c r="C207" s="276"/>
      <c r="D207" s="276"/>
      <c r="E207" s="276"/>
      <c r="F207" s="299" t="s">
        <v>48</v>
      </c>
      <c r="G207" s="276"/>
      <c r="H207" s="276" t="s">
        <v>663</v>
      </c>
      <c r="I207" s="276"/>
      <c r="J207" s="276"/>
      <c r="K207" s="324"/>
    </row>
    <row r="208" s="1" customFormat="1" ht="15" customHeight="1">
      <c r="B208" s="301"/>
      <c r="C208" s="276"/>
      <c r="D208" s="276"/>
      <c r="E208" s="276"/>
      <c r="F208" s="299"/>
      <c r="G208" s="276"/>
      <c r="H208" s="276"/>
      <c r="I208" s="276"/>
      <c r="J208" s="276"/>
      <c r="K208" s="324"/>
    </row>
    <row r="209" s="1" customFormat="1" ht="15" customHeight="1">
      <c r="B209" s="301"/>
      <c r="C209" s="276" t="s">
        <v>602</v>
      </c>
      <c r="D209" s="276"/>
      <c r="E209" s="276"/>
      <c r="F209" s="299" t="s">
        <v>81</v>
      </c>
      <c r="G209" s="276"/>
      <c r="H209" s="276" t="s">
        <v>664</v>
      </c>
      <c r="I209" s="276"/>
      <c r="J209" s="276"/>
      <c r="K209" s="324"/>
    </row>
    <row r="210" s="1" customFormat="1" ht="15" customHeight="1">
      <c r="B210" s="301"/>
      <c r="C210" s="276"/>
      <c r="D210" s="276"/>
      <c r="E210" s="276"/>
      <c r="F210" s="299" t="s">
        <v>497</v>
      </c>
      <c r="G210" s="276"/>
      <c r="H210" s="276" t="s">
        <v>498</v>
      </c>
      <c r="I210" s="276"/>
      <c r="J210" s="276"/>
      <c r="K210" s="324"/>
    </row>
    <row r="211" s="1" customFormat="1" ht="15" customHeight="1">
      <c r="B211" s="301"/>
      <c r="C211" s="276"/>
      <c r="D211" s="276"/>
      <c r="E211" s="276"/>
      <c r="F211" s="299" t="s">
        <v>495</v>
      </c>
      <c r="G211" s="276"/>
      <c r="H211" s="276" t="s">
        <v>665</v>
      </c>
      <c r="I211" s="276"/>
      <c r="J211" s="276"/>
      <c r="K211" s="324"/>
    </row>
    <row r="212" s="1" customFormat="1" ht="15" customHeight="1">
      <c r="B212" s="348"/>
      <c r="C212" s="276"/>
      <c r="D212" s="276"/>
      <c r="E212" s="276"/>
      <c r="F212" s="299" t="s">
        <v>499</v>
      </c>
      <c r="G212" s="337"/>
      <c r="H212" s="328" t="s">
        <v>500</v>
      </c>
      <c r="I212" s="328"/>
      <c r="J212" s="328"/>
      <c r="K212" s="349"/>
    </row>
    <row r="213" s="1" customFormat="1" ht="15" customHeight="1">
      <c r="B213" s="348"/>
      <c r="C213" s="276"/>
      <c r="D213" s="276"/>
      <c r="E213" s="276"/>
      <c r="F213" s="299" t="s">
        <v>501</v>
      </c>
      <c r="G213" s="337"/>
      <c r="H213" s="328" t="s">
        <v>666</v>
      </c>
      <c r="I213" s="328"/>
      <c r="J213" s="328"/>
      <c r="K213" s="349"/>
    </row>
    <row r="214" s="1" customFormat="1" ht="15" customHeight="1">
      <c r="B214" s="348"/>
      <c r="C214" s="276"/>
      <c r="D214" s="276"/>
      <c r="E214" s="276"/>
      <c r="F214" s="299"/>
      <c r="G214" s="337"/>
      <c r="H214" s="328"/>
      <c r="I214" s="328"/>
      <c r="J214" s="328"/>
      <c r="K214" s="349"/>
    </row>
    <row r="215" s="1" customFormat="1" ht="15" customHeight="1">
      <c r="B215" s="348"/>
      <c r="C215" s="276" t="s">
        <v>626</v>
      </c>
      <c r="D215" s="276"/>
      <c r="E215" s="276"/>
      <c r="F215" s="299">
        <v>1</v>
      </c>
      <c r="G215" s="337"/>
      <c r="H215" s="328" t="s">
        <v>667</v>
      </c>
      <c r="I215" s="328"/>
      <c r="J215" s="328"/>
      <c r="K215" s="349"/>
    </row>
    <row r="216" s="1" customFormat="1" ht="15" customHeight="1">
      <c r="B216" s="348"/>
      <c r="C216" s="276"/>
      <c r="D216" s="276"/>
      <c r="E216" s="276"/>
      <c r="F216" s="299">
        <v>2</v>
      </c>
      <c r="G216" s="337"/>
      <c r="H216" s="328" t="s">
        <v>668</v>
      </c>
      <c r="I216" s="328"/>
      <c r="J216" s="328"/>
      <c r="K216" s="349"/>
    </row>
    <row r="217" s="1" customFormat="1" ht="15" customHeight="1">
      <c r="B217" s="348"/>
      <c r="C217" s="276"/>
      <c r="D217" s="276"/>
      <c r="E217" s="276"/>
      <c r="F217" s="299">
        <v>3</v>
      </c>
      <c r="G217" s="337"/>
      <c r="H217" s="328" t="s">
        <v>669</v>
      </c>
      <c r="I217" s="328"/>
      <c r="J217" s="328"/>
      <c r="K217" s="349"/>
    </row>
    <row r="218" s="1" customFormat="1" ht="15" customHeight="1">
      <c r="B218" s="348"/>
      <c r="C218" s="276"/>
      <c r="D218" s="276"/>
      <c r="E218" s="276"/>
      <c r="F218" s="299">
        <v>4</v>
      </c>
      <c r="G218" s="337"/>
      <c r="H218" s="328" t="s">
        <v>670</v>
      </c>
      <c r="I218" s="328"/>
      <c r="J218" s="328"/>
      <c r="K218" s="349"/>
    </row>
    <row r="219" s="1" customFormat="1" ht="12.75" customHeight="1">
      <c r="B219" s="350"/>
      <c r="C219" s="351"/>
      <c r="D219" s="351"/>
      <c r="E219" s="351"/>
      <c r="F219" s="351"/>
      <c r="G219" s="351"/>
      <c r="H219" s="351"/>
      <c r="I219" s="351"/>
      <c r="J219" s="351"/>
      <c r="K219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Klimša</dc:creator>
  <cp:lastModifiedBy>Michal Klimša</cp:lastModifiedBy>
  <dcterms:created xsi:type="dcterms:W3CDTF">2025-03-09T08:25:01Z</dcterms:created>
  <dcterms:modified xsi:type="dcterms:W3CDTF">2025-03-09T08:25:04Z</dcterms:modified>
</cp:coreProperties>
</file>